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y Drive\MBI Deep Dives\FB\Final\"/>
    </mc:Choice>
  </mc:AlternateContent>
  <xr:revisionPtr revIDLastSave="0" documentId="13_ncr:1_{1437DF47-5031-49B6-A466-C67BF6D4888F}" xr6:coauthVersionLast="47" xr6:coauthVersionMax="47" xr10:uidLastSave="{00000000-0000-0000-0000-000000000000}"/>
  <bookViews>
    <workbookView xWindow="-110" yWindow="-110" windowWidth="25180" windowHeight="16140" activeTab="3" xr2:uid="{59FEBE42-E421-4C91-9569-C48D315B175B}"/>
  </bookViews>
  <sheets>
    <sheet name="How to Use " sheetId="12" r:id="rId1"/>
    <sheet name="Color Code" sheetId="11" r:id="rId2"/>
    <sheet name="Daloopa" sheetId="33" r:id="rId3"/>
    <sheet name="Model" sheetId="1" r:id="rId4"/>
    <sheet name="PP&amp;E" sheetId="31" r:id="rId5"/>
    <sheet name="Valuation" sheetId="13" r:id="rId6"/>
    <sheet name="FOA" sheetId="26" r:id="rId7"/>
    <sheet name="RL" sheetId="25" r:id="rId8"/>
    <sheet name="Quarterly Data" sheetId="20" state="hidden" r:id="rId9"/>
  </sheets>
  <externalReferences>
    <externalReference r:id="rId10"/>
    <externalReference r:id="rId11"/>
  </externalReference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44427.5741782407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10" i="1" l="1"/>
  <c r="K109" i="1"/>
  <c r="K18" i="13" l="1"/>
  <c r="L18" i="13"/>
  <c r="J18" i="13"/>
  <c r="I18" i="13"/>
  <c r="H18" i="13"/>
  <c r="L6" i="1"/>
  <c r="O21" i="13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20" i="13"/>
  <c r="O19" i="13"/>
  <c r="O7" i="13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6" i="13"/>
  <c r="G11" i="13"/>
  <c r="F119" i="1"/>
  <c r="G119" i="1"/>
  <c r="H119" i="1"/>
  <c r="I119" i="1"/>
  <c r="J119" i="1"/>
  <c r="K119" i="1"/>
  <c r="E119" i="1"/>
  <c r="H13" i="25"/>
  <c r="H12" i="25"/>
  <c r="G12" i="25"/>
  <c r="G13" i="25" s="1"/>
  <c r="H72" i="25"/>
  <c r="G72" i="25"/>
  <c r="J37" i="25" l="1"/>
  <c r="N45" i="31" l="1"/>
  <c r="G45" i="31"/>
  <c r="H45" i="31"/>
  <c r="I45" i="31"/>
  <c r="J45" i="31"/>
  <c r="K45" i="31"/>
  <c r="L45" i="31"/>
  <c r="M45" i="31"/>
  <c r="C22" i="31"/>
  <c r="D22" i="31"/>
  <c r="E22" i="31"/>
  <c r="F22" i="31"/>
  <c r="G22" i="31"/>
  <c r="H22" i="31"/>
  <c r="I22" i="31"/>
  <c r="J22" i="31"/>
  <c r="K22" i="31"/>
  <c r="L22" i="31"/>
  <c r="M22" i="31"/>
  <c r="N22" i="31"/>
  <c r="B22" i="31"/>
  <c r="C18" i="31"/>
  <c r="D18" i="31"/>
  <c r="E18" i="31"/>
  <c r="F18" i="31"/>
  <c r="G18" i="31"/>
  <c r="H18" i="31"/>
  <c r="I18" i="31"/>
  <c r="J18" i="31"/>
  <c r="K18" i="31"/>
  <c r="L18" i="31"/>
  <c r="M18" i="31"/>
  <c r="N18" i="31"/>
  <c r="N19" i="31" s="1"/>
  <c r="B18" i="31"/>
  <c r="C16" i="31"/>
  <c r="D16" i="31"/>
  <c r="E16" i="31"/>
  <c r="F16" i="31"/>
  <c r="G16" i="31"/>
  <c r="H16" i="31"/>
  <c r="I16" i="31"/>
  <c r="J16" i="31"/>
  <c r="K16" i="31"/>
  <c r="L16" i="31"/>
  <c r="M16" i="31"/>
  <c r="N16" i="31"/>
  <c r="N17" i="31" s="1"/>
  <c r="B16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B12" i="31"/>
  <c r="C11" i="31"/>
  <c r="D11" i="31"/>
  <c r="E11" i="31"/>
  <c r="F11" i="31"/>
  <c r="G11" i="31"/>
  <c r="H11" i="31"/>
  <c r="I11" i="31"/>
  <c r="J11" i="31"/>
  <c r="K11" i="31"/>
  <c r="L11" i="31"/>
  <c r="M11" i="31"/>
  <c r="N11" i="31"/>
  <c r="B11" i="31"/>
  <c r="C10" i="31"/>
  <c r="D10" i="31"/>
  <c r="E10" i="31"/>
  <c r="F10" i="31"/>
  <c r="G10" i="31"/>
  <c r="H10" i="31"/>
  <c r="I10" i="31"/>
  <c r="J10" i="31"/>
  <c r="K10" i="31"/>
  <c r="L10" i="31"/>
  <c r="M10" i="31"/>
  <c r="N10" i="31"/>
  <c r="B10" i="31"/>
  <c r="C9" i="31"/>
  <c r="D9" i="31"/>
  <c r="E9" i="31"/>
  <c r="F9" i="31"/>
  <c r="G9" i="31"/>
  <c r="H9" i="31"/>
  <c r="I9" i="31"/>
  <c r="I13" i="31" s="1"/>
  <c r="J9" i="31"/>
  <c r="K9" i="31"/>
  <c r="L9" i="31"/>
  <c r="M9" i="31"/>
  <c r="N9" i="31"/>
  <c r="B9" i="31"/>
  <c r="C6" i="31"/>
  <c r="D6" i="31"/>
  <c r="E6" i="31"/>
  <c r="F6" i="31"/>
  <c r="G6" i="31"/>
  <c r="H6" i="31"/>
  <c r="I6" i="31"/>
  <c r="J6" i="31"/>
  <c r="K6" i="31"/>
  <c r="L6" i="31"/>
  <c r="M6" i="31"/>
  <c r="N6" i="31"/>
  <c r="B6" i="31"/>
  <c r="C4" i="31"/>
  <c r="D4" i="31"/>
  <c r="D5" i="31" s="1"/>
  <c r="E4" i="31"/>
  <c r="E5" i="31" s="1"/>
  <c r="F4" i="31"/>
  <c r="F5" i="31" s="1"/>
  <c r="G4" i="31"/>
  <c r="H4" i="31"/>
  <c r="H5" i="31" s="1"/>
  <c r="I4" i="31"/>
  <c r="I5" i="31" s="1"/>
  <c r="J4" i="31"/>
  <c r="J5" i="31" s="1"/>
  <c r="K4" i="31"/>
  <c r="L4" i="31"/>
  <c r="M4" i="31"/>
  <c r="N4" i="31"/>
  <c r="N5" i="31" s="1"/>
  <c r="B4" i="31"/>
  <c r="C2" i="31"/>
  <c r="D2" i="31"/>
  <c r="E2" i="31"/>
  <c r="F2" i="31"/>
  <c r="G2" i="31"/>
  <c r="H2" i="31"/>
  <c r="I2" i="31"/>
  <c r="J2" i="31"/>
  <c r="K2" i="31"/>
  <c r="L2" i="31"/>
  <c r="M2" i="31"/>
  <c r="N2" i="31"/>
  <c r="B2" i="31"/>
  <c r="D252" i="1"/>
  <c r="E252" i="1"/>
  <c r="F252" i="1"/>
  <c r="G252" i="1"/>
  <c r="H252" i="1"/>
  <c r="I252" i="1"/>
  <c r="J252" i="1"/>
  <c r="K252" i="1"/>
  <c r="C252" i="1"/>
  <c r="D237" i="1"/>
  <c r="E237" i="1"/>
  <c r="F237" i="1"/>
  <c r="G237" i="1"/>
  <c r="H237" i="1"/>
  <c r="I237" i="1"/>
  <c r="J237" i="1"/>
  <c r="K237" i="1"/>
  <c r="C237" i="1"/>
  <c r="D240" i="1"/>
  <c r="E240" i="1"/>
  <c r="F240" i="1"/>
  <c r="G240" i="1"/>
  <c r="H240" i="1"/>
  <c r="I240" i="1"/>
  <c r="J240" i="1"/>
  <c r="K240" i="1"/>
  <c r="C240" i="1"/>
  <c r="D232" i="1"/>
  <c r="E232" i="1"/>
  <c r="F232" i="1"/>
  <c r="G232" i="1"/>
  <c r="H232" i="1"/>
  <c r="I232" i="1"/>
  <c r="J232" i="1"/>
  <c r="K232" i="1"/>
  <c r="C232" i="1"/>
  <c r="D230" i="1"/>
  <c r="E230" i="1"/>
  <c r="F230" i="1"/>
  <c r="G230" i="1"/>
  <c r="H230" i="1"/>
  <c r="I230" i="1"/>
  <c r="J230" i="1"/>
  <c r="K230" i="1"/>
  <c r="C230" i="1"/>
  <c r="D226" i="1"/>
  <c r="E226" i="1"/>
  <c r="F226" i="1"/>
  <c r="G226" i="1"/>
  <c r="H226" i="1"/>
  <c r="I226" i="1"/>
  <c r="J226" i="1"/>
  <c r="K226" i="1"/>
  <c r="C226" i="1"/>
  <c r="D224" i="1"/>
  <c r="E224" i="1"/>
  <c r="F224" i="1"/>
  <c r="G224" i="1"/>
  <c r="H224" i="1"/>
  <c r="I224" i="1"/>
  <c r="J224" i="1"/>
  <c r="K224" i="1"/>
  <c r="C224" i="1"/>
  <c r="D223" i="1"/>
  <c r="E223" i="1"/>
  <c r="F223" i="1"/>
  <c r="G223" i="1"/>
  <c r="H223" i="1"/>
  <c r="I223" i="1"/>
  <c r="J223" i="1"/>
  <c r="K223" i="1"/>
  <c r="C223" i="1"/>
  <c r="D221" i="1"/>
  <c r="E221" i="1"/>
  <c r="F221" i="1"/>
  <c r="G221" i="1"/>
  <c r="H221" i="1"/>
  <c r="I221" i="1"/>
  <c r="J221" i="1"/>
  <c r="K221" i="1"/>
  <c r="C221" i="1"/>
  <c r="D218" i="1"/>
  <c r="E218" i="1"/>
  <c r="F218" i="1"/>
  <c r="G218" i="1"/>
  <c r="H218" i="1"/>
  <c r="I218" i="1"/>
  <c r="J218" i="1"/>
  <c r="K218" i="1"/>
  <c r="C218" i="1"/>
  <c r="D215" i="1"/>
  <c r="E215" i="1"/>
  <c r="F215" i="1"/>
  <c r="G215" i="1"/>
  <c r="H215" i="1"/>
  <c r="I215" i="1"/>
  <c r="J215" i="1"/>
  <c r="K215" i="1"/>
  <c r="C215" i="1"/>
  <c r="D214" i="1"/>
  <c r="E214" i="1"/>
  <c r="F214" i="1"/>
  <c r="G214" i="1"/>
  <c r="H214" i="1"/>
  <c r="I214" i="1"/>
  <c r="J214" i="1"/>
  <c r="K214" i="1"/>
  <c r="C214" i="1"/>
  <c r="D213" i="1"/>
  <c r="E213" i="1"/>
  <c r="F213" i="1"/>
  <c r="G213" i="1"/>
  <c r="H213" i="1"/>
  <c r="I213" i="1"/>
  <c r="J213" i="1"/>
  <c r="K213" i="1"/>
  <c r="C213" i="1"/>
  <c r="D211" i="1"/>
  <c r="E211" i="1"/>
  <c r="F211" i="1"/>
  <c r="G211" i="1"/>
  <c r="H211" i="1"/>
  <c r="I211" i="1"/>
  <c r="J211" i="1"/>
  <c r="K211" i="1"/>
  <c r="C211" i="1"/>
  <c r="D212" i="1"/>
  <c r="E212" i="1"/>
  <c r="F212" i="1"/>
  <c r="G212" i="1"/>
  <c r="H212" i="1"/>
  <c r="I212" i="1"/>
  <c r="J212" i="1"/>
  <c r="K212" i="1"/>
  <c r="C212" i="1"/>
  <c r="D210" i="1"/>
  <c r="E210" i="1"/>
  <c r="F210" i="1"/>
  <c r="G210" i="1"/>
  <c r="H210" i="1"/>
  <c r="I210" i="1"/>
  <c r="J210" i="1"/>
  <c r="K210" i="1"/>
  <c r="C210" i="1"/>
  <c r="D205" i="1"/>
  <c r="E205" i="1"/>
  <c r="F205" i="1"/>
  <c r="G205" i="1"/>
  <c r="H205" i="1"/>
  <c r="I205" i="1"/>
  <c r="J205" i="1"/>
  <c r="K205" i="1"/>
  <c r="C205" i="1"/>
  <c r="D202" i="1"/>
  <c r="E202" i="1"/>
  <c r="F202" i="1"/>
  <c r="G202" i="1"/>
  <c r="H202" i="1"/>
  <c r="I202" i="1"/>
  <c r="J202" i="1"/>
  <c r="K202" i="1"/>
  <c r="C202" i="1"/>
  <c r="D201" i="1"/>
  <c r="E201" i="1"/>
  <c r="F201" i="1"/>
  <c r="G201" i="1"/>
  <c r="H201" i="1"/>
  <c r="I201" i="1"/>
  <c r="J201" i="1"/>
  <c r="K201" i="1"/>
  <c r="C201" i="1"/>
  <c r="D200" i="1"/>
  <c r="E200" i="1"/>
  <c r="F200" i="1"/>
  <c r="G200" i="1"/>
  <c r="H200" i="1"/>
  <c r="I200" i="1"/>
  <c r="J200" i="1"/>
  <c r="K200" i="1"/>
  <c r="K194" i="1" s="1"/>
  <c r="C200" i="1"/>
  <c r="D190" i="1"/>
  <c r="E190" i="1"/>
  <c r="F190" i="1"/>
  <c r="G190" i="1"/>
  <c r="H190" i="1"/>
  <c r="I190" i="1"/>
  <c r="J190" i="1"/>
  <c r="K190" i="1"/>
  <c r="C190" i="1"/>
  <c r="D188" i="1"/>
  <c r="E188" i="1"/>
  <c r="F188" i="1"/>
  <c r="G188" i="1"/>
  <c r="H188" i="1"/>
  <c r="I188" i="1"/>
  <c r="J188" i="1"/>
  <c r="K188" i="1"/>
  <c r="C188" i="1"/>
  <c r="D187" i="1"/>
  <c r="E187" i="1"/>
  <c r="F187" i="1"/>
  <c r="G187" i="1"/>
  <c r="H187" i="1"/>
  <c r="I187" i="1"/>
  <c r="J187" i="1"/>
  <c r="K187" i="1"/>
  <c r="C187" i="1"/>
  <c r="D186" i="1"/>
  <c r="E186" i="1"/>
  <c r="F186" i="1"/>
  <c r="G186" i="1"/>
  <c r="H186" i="1"/>
  <c r="I186" i="1"/>
  <c r="J186" i="1"/>
  <c r="K186" i="1"/>
  <c r="C186" i="1"/>
  <c r="D185" i="1"/>
  <c r="E185" i="1"/>
  <c r="F185" i="1"/>
  <c r="G185" i="1"/>
  <c r="H185" i="1"/>
  <c r="I185" i="1"/>
  <c r="J185" i="1"/>
  <c r="K185" i="1"/>
  <c r="C185" i="1"/>
  <c r="D182" i="1"/>
  <c r="E182" i="1"/>
  <c r="F182" i="1"/>
  <c r="G182" i="1"/>
  <c r="H182" i="1"/>
  <c r="I182" i="1"/>
  <c r="J182" i="1"/>
  <c r="K182" i="1"/>
  <c r="C182" i="1"/>
  <c r="D181" i="1"/>
  <c r="E181" i="1"/>
  <c r="F181" i="1"/>
  <c r="G181" i="1"/>
  <c r="H181" i="1"/>
  <c r="I181" i="1"/>
  <c r="J181" i="1"/>
  <c r="K181" i="1"/>
  <c r="C181" i="1"/>
  <c r="D178" i="1"/>
  <c r="E178" i="1"/>
  <c r="F178" i="1"/>
  <c r="G178" i="1"/>
  <c r="H178" i="1"/>
  <c r="I178" i="1"/>
  <c r="J178" i="1"/>
  <c r="K178" i="1"/>
  <c r="C178" i="1"/>
  <c r="D173" i="1"/>
  <c r="E173" i="1"/>
  <c r="F173" i="1"/>
  <c r="G173" i="1"/>
  <c r="H173" i="1"/>
  <c r="I173" i="1"/>
  <c r="J173" i="1"/>
  <c r="K173" i="1"/>
  <c r="C173" i="1"/>
  <c r="D176" i="1"/>
  <c r="E176" i="1"/>
  <c r="F176" i="1"/>
  <c r="G176" i="1"/>
  <c r="H176" i="1"/>
  <c r="I176" i="1"/>
  <c r="J176" i="1"/>
  <c r="K176" i="1"/>
  <c r="C176" i="1"/>
  <c r="D170" i="1"/>
  <c r="E170" i="1"/>
  <c r="F170" i="1"/>
  <c r="G170" i="1"/>
  <c r="H170" i="1"/>
  <c r="I170" i="1"/>
  <c r="J170" i="1"/>
  <c r="K170" i="1"/>
  <c r="C170" i="1"/>
  <c r="D155" i="1"/>
  <c r="E155" i="1"/>
  <c r="F155" i="1"/>
  <c r="G155" i="1"/>
  <c r="H155" i="1"/>
  <c r="I155" i="1"/>
  <c r="J155" i="1"/>
  <c r="K155" i="1"/>
  <c r="C155" i="1"/>
  <c r="D164" i="1"/>
  <c r="E164" i="1"/>
  <c r="F164" i="1"/>
  <c r="G164" i="1"/>
  <c r="H164" i="1"/>
  <c r="I164" i="1"/>
  <c r="J164" i="1"/>
  <c r="K164" i="1"/>
  <c r="C164" i="1"/>
  <c r="D163" i="1"/>
  <c r="E163" i="1"/>
  <c r="F163" i="1"/>
  <c r="G163" i="1"/>
  <c r="H163" i="1"/>
  <c r="I163" i="1"/>
  <c r="J163" i="1"/>
  <c r="K163" i="1"/>
  <c r="C163" i="1"/>
  <c r="D162" i="1"/>
  <c r="E162" i="1"/>
  <c r="F162" i="1"/>
  <c r="G162" i="1"/>
  <c r="H162" i="1"/>
  <c r="I162" i="1"/>
  <c r="J162" i="1"/>
  <c r="K162" i="1"/>
  <c r="C162" i="1"/>
  <c r="D161" i="1"/>
  <c r="E161" i="1"/>
  <c r="F161" i="1"/>
  <c r="G161" i="1"/>
  <c r="H161" i="1"/>
  <c r="I161" i="1"/>
  <c r="J161" i="1"/>
  <c r="K161" i="1"/>
  <c r="C161" i="1"/>
  <c r="D160" i="1"/>
  <c r="E160" i="1"/>
  <c r="F160" i="1"/>
  <c r="G160" i="1"/>
  <c r="H160" i="1"/>
  <c r="I160" i="1"/>
  <c r="J160" i="1"/>
  <c r="K160" i="1"/>
  <c r="C160" i="1"/>
  <c r="D159" i="1"/>
  <c r="E159" i="1"/>
  <c r="F159" i="1"/>
  <c r="G159" i="1"/>
  <c r="H159" i="1"/>
  <c r="I159" i="1"/>
  <c r="J159" i="1"/>
  <c r="K159" i="1"/>
  <c r="C159" i="1"/>
  <c r="D158" i="1"/>
  <c r="E158" i="1"/>
  <c r="F158" i="1"/>
  <c r="G158" i="1"/>
  <c r="H158" i="1"/>
  <c r="I158" i="1"/>
  <c r="J158" i="1"/>
  <c r="K158" i="1"/>
  <c r="C158" i="1"/>
  <c r="D157" i="1"/>
  <c r="E157" i="1"/>
  <c r="F157" i="1"/>
  <c r="G157" i="1"/>
  <c r="H157" i="1"/>
  <c r="I157" i="1"/>
  <c r="J157" i="1"/>
  <c r="K157" i="1"/>
  <c r="C157" i="1"/>
  <c r="E174" i="1" l="1"/>
  <c r="F174" i="1"/>
  <c r="D174" i="1"/>
  <c r="K233" i="1"/>
  <c r="C174" i="1"/>
  <c r="K174" i="1"/>
  <c r="J174" i="1"/>
  <c r="H174" i="1"/>
  <c r="G174" i="1"/>
  <c r="I174" i="1"/>
  <c r="M5" i="31"/>
  <c r="N7" i="31"/>
  <c r="D13" i="31"/>
  <c r="E13" i="31"/>
  <c r="E14" i="31" s="1"/>
  <c r="K5" i="31"/>
  <c r="J13" i="31"/>
  <c r="J14" i="31" s="1"/>
  <c r="K13" i="31"/>
  <c r="L13" i="31"/>
  <c r="H13" i="31"/>
  <c r="I14" i="31" s="1"/>
  <c r="G13" i="31"/>
  <c r="L5" i="31"/>
  <c r="F13" i="31"/>
  <c r="C13" i="31"/>
  <c r="N13" i="31"/>
  <c r="G5" i="31"/>
  <c r="M13" i="31"/>
  <c r="N3" i="31"/>
  <c r="D154" i="1"/>
  <c r="E154" i="1"/>
  <c r="F154" i="1"/>
  <c r="G154" i="1"/>
  <c r="H154" i="1"/>
  <c r="I154" i="1"/>
  <c r="J154" i="1"/>
  <c r="K154" i="1"/>
  <c r="C154" i="1"/>
  <c r="D147" i="1"/>
  <c r="D172" i="1" s="1"/>
  <c r="E147" i="1"/>
  <c r="E172" i="1" s="1"/>
  <c r="F147" i="1"/>
  <c r="F172" i="1" s="1"/>
  <c r="G147" i="1"/>
  <c r="G172" i="1" s="1"/>
  <c r="H147" i="1"/>
  <c r="H172" i="1" s="1"/>
  <c r="I147" i="1"/>
  <c r="I172" i="1" s="1"/>
  <c r="J147" i="1"/>
  <c r="J172" i="1" s="1"/>
  <c r="K147" i="1"/>
  <c r="K172" i="1" s="1"/>
  <c r="C147" i="1"/>
  <c r="D133" i="1"/>
  <c r="E133" i="1"/>
  <c r="F133" i="1"/>
  <c r="G133" i="1"/>
  <c r="H133" i="1"/>
  <c r="I133" i="1"/>
  <c r="J133" i="1"/>
  <c r="K133" i="1"/>
  <c r="C133" i="1"/>
  <c r="D130" i="1"/>
  <c r="E130" i="1"/>
  <c r="F130" i="1"/>
  <c r="G130" i="1"/>
  <c r="H130" i="1"/>
  <c r="I130" i="1"/>
  <c r="J130" i="1"/>
  <c r="K130" i="1"/>
  <c r="C130" i="1"/>
  <c r="D2" i="1"/>
  <c r="E2" i="1"/>
  <c r="F2" i="1"/>
  <c r="F171" i="1" s="1"/>
  <c r="G2" i="1"/>
  <c r="G206" i="1" s="1"/>
  <c r="H2" i="1"/>
  <c r="H206" i="1" s="1"/>
  <c r="I2" i="1"/>
  <c r="J2" i="1"/>
  <c r="K2" i="1"/>
  <c r="K171" i="1" s="1"/>
  <c r="C2" i="1"/>
  <c r="K60" i="1"/>
  <c r="K57" i="1"/>
  <c r="H65" i="25" s="1"/>
  <c r="K118" i="1"/>
  <c r="H86" i="25" s="1"/>
  <c r="K115" i="1"/>
  <c r="D105" i="1"/>
  <c r="D106" i="1" s="1"/>
  <c r="E105" i="1"/>
  <c r="E106" i="1" s="1"/>
  <c r="F105" i="1"/>
  <c r="F106" i="1" s="1"/>
  <c r="G105" i="1"/>
  <c r="G106" i="1" s="1"/>
  <c r="H105" i="1"/>
  <c r="I105" i="1"/>
  <c r="J105" i="1"/>
  <c r="K105" i="1"/>
  <c r="C105" i="1"/>
  <c r="D98" i="1"/>
  <c r="E98" i="1"/>
  <c r="F98" i="1"/>
  <c r="G98" i="1"/>
  <c r="H98" i="1"/>
  <c r="I98" i="1"/>
  <c r="J98" i="1"/>
  <c r="K98" i="1"/>
  <c r="C98" i="1"/>
  <c r="D95" i="1"/>
  <c r="E95" i="1"/>
  <c r="F95" i="1"/>
  <c r="G95" i="1"/>
  <c r="H95" i="1"/>
  <c r="I95" i="1"/>
  <c r="J95" i="1"/>
  <c r="K95" i="1"/>
  <c r="C95" i="1"/>
  <c r="D88" i="1"/>
  <c r="D89" i="1" s="1"/>
  <c r="E88" i="1"/>
  <c r="E89" i="1" s="1"/>
  <c r="F88" i="1"/>
  <c r="F89" i="1" s="1"/>
  <c r="G88" i="1"/>
  <c r="H88" i="1"/>
  <c r="I88" i="1"/>
  <c r="J88" i="1"/>
  <c r="K88" i="1"/>
  <c r="C88" i="1"/>
  <c r="D85" i="1"/>
  <c r="E85" i="1"/>
  <c r="F85" i="1"/>
  <c r="G85" i="1"/>
  <c r="H85" i="1"/>
  <c r="I85" i="1"/>
  <c r="J85" i="1"/>
  <c r="K85" i="1"/>
  <c r="C85" i="1"/>
  <c r="D78" i="1"/>
  <c r="E78" i="1"/>
  <c r="F78" i="1"/>
  <c r="G78" i="1"/>
  <c r="H78" i="1"/>
  <c r="I78" i="1"/>
  <c r="J78" i="1"/>
  <c r="K78" i="1"/>
  <c r="C78" i="1"/>
  <c r="K8" i="1"/>
  <c r="C68" i="1"/>
  <c r="D68" i="1"/>
  <c r="E68" i="1"/>
  <c r="F68" i="1"/>
  <c r="G68" i="1"/>
  <c r="H68" i="1"/>
  <c r="I68" i="1"/>
  <c r="I71" i="1" s="1"/>
  <c r="J68" i="1"/>
  <c r="J71" i="1" s="1"/>
  <c r="K68" i="1"/>
  <c r="K71" i="1" s="1"/>
  <c r="C60" i="1"/>
  <c r="D60" i="1"/>
  <c r="E60" i="1"/>
  <c r="F60" i="1"/>
  <c r="G60" i="1"/>
  <c r="H60" i="1"/>
  <c r="I60" i="1"/>
  <c r="J60" i="1"/>
  <c r="F57" i="1"/>
  <c r="G57" i="1"/>
  <c r="G58" i="1" s="1"/>
  <c r="H57" i="1"/>
  <c r="I57" i="1"/>
  <c r="J57" i="1"/>
  <c r="J58" i="1" s="1"/>
  <c r="E57" i="1"/>
  <c r="F41" i="1"/>
  <c r="G41" i="1"/>
  <c r="G43" i="1" s="1"/>
  <c r="H41" i="1"/>
  <c r="I41" i="1"/>
  <c r="I43" i="1" s="1"/>
  <c r="J41" i="1"/>
  <c r="J42" i="1" s="1"/>
  <c r="K41" i="1"/>
  <c r="E41" i="1"/>
  <c r="C25" i="1"/>
  <c r="C27" i="1" s="1"/>
  <c r="D25" i="1"/>
  <c r="E25" i="1"/>
  <c r="F27" i="1" s="1"/>
  <c r="F25" i="1"/>
  <c r="G25" i="1"/>
  <c r="G26" i="1" s="1"/>
  <c r="H25" i="1"/>
  <c r="I25" i="1"/>
  <c r="J25" i="1"/>
  <c r="J26" i="1" s="1"/>
  <c r="K25" i="1"/>
  <c r="K26" i="1" s="1"/>
  <c r="K22" i="1"/>
  <c r="C21" i="1"/>
  <c r="C22" i="1" s="1"/>
  <c r="D21" i="1"/>
  <c r="D23" i="1" s="1"/>
  <c r="E21" i="1"/>
  <c r="F21" i="1"/>
  <c r="G21" i="1"/>
  <c r="H21" i="1"/>
  <c r="I21" i="1"/>
  <c r="J21" i="1"/>
  <c r="K21" i="1"/>
  <c r="C17" i="1"/>
  <c r="C19" i="1" s="1"/>
  <c r="D17" i="1"/>
  <c r="D19" i="1" s="1"/>
  <c r="E17" i="1"/>
  <c r="E19" i="1" s="1"/>
  <c r="F17" i="1"/>
  <c r="F19" i="1" s="1"/>
  <c r="G17" i="1"/>
  <c r="G19" i="1" s="1"/>
  <c r="H17" i="1"/>
  <c r="H19" i="1" s="1"/>
  <c r="I17" i="1"/>
  <c r="J17" i="1"/>
  <c r="K17" i="1"/>
  <c r="K13" i="1"/>
  <c r="D13" i="1"/>
  <c r="E13" i="1"/>
  <c r="F13" i="1"/>
  <c r="G13" i="1"/>
  <c r="H13" i="1"/>
  <c r="I13" i="1"/>
  <c r="J13" i="1"/>
  <c r="K15" i="1" s="1"/>
  <c r="C13" i="1"/>
  <c r="C15" i="1" s="1"/>
  <c r="BR984" i="33"/>
  <c r="BQ984" i="33"/>
  <c r="BC984" i="33"/>
  <c r="BB984" i="33"/>
  <c r="BA984" i="33"/>
  <c r="AY984" i="33"/>
  <c r="AX984" i="33"/>
  <c r="AW984" i="33"/>
  <c r="AV984" i="33"/>
  <c r="AU984" i="33"/>
  <c r="AT984" i="33"/>
  <c r="AS984" i="33"/>
  <c r="AR984" i="33"/>
  <c r="AQ984" i="33"/>
  <c r="AP984" i="33"/>
  <c r="AO984" i="33"/>
  <c r="AN984" i="33"/>
  <c r="AM984" i="33"/>
  <c r="AL984" i="33"/>
  <c r="AK984" i="33"/>
  <c r="AJ984" i="33"/>
  <c r="AI984" i="33"/>
  <c r="AH984" i="33"/>
  <c r="AG984" i="33"/>
  <c r="AF984" i="33"/>
  <c r="AE984" i="33"/>
  <c r="AD984" i="33"/>
  <c r="AC984" i="33"/>
  <c r="BP983" i="33"/>
  <c r="BO983" i="33"/>
  <c r="BN983" i="33"/>
  <c r="BM983" i="33"/>
  <c r="BL983" i="33"/>
  <c r="BD983" i="33"/>
  <c r="AZ983" i="33"/>
  <c r="BP982" i="33"/>
  <c r="BO982" i="33"/>
  <c r="BN982" i="33"/>
  <c r="BM982" i="33"/>
  <c r="BL982" i="33"/>
  <c r="BD982" i="33"/>
  <c r="AZ982" i="33"/>
  <c r="BD981" i="33"/>
  <c r="BD980" i="33"/>
  <c r="AZ980" i="33"/>
  <c r="BP979" i="33"/>
  <c r="BO979" i="33"/>
  <c r="BN979" i="33"/>
  <c r="BM979" i="33"/>
  <c r="BL979" i="33"/>
  <c r="BD979" i="33"/>
  <c r="AZ979" i="33"/>
  <c r="BP978" i="33"/>
  <c r="BO978" i="33"/>
  <c r="BN978" i="33"/>
  <c r="BM978" i="33"/>
  <c r="BL978" i="33"/>
  <c r="BD978" i="33"/>
  <c r="AZ978" i="33"/>
  <c r="BP977" i="33"/>
  <c r="BO977" i="33"/>
  <c r="BN977" i="33"/>
  <c r="BM977" i="33"/>
  <c r="BL977" i="33"/>
  <c r="BD977" i="33"/>
  <c r="AZ977" i="33"/>
  <c r="BL976" i="33"/>
  <c r="BR972" i="33"/>
  <c r="BQ972" i="33"/>
  <c r="BC972" i="33"/>
  <c r="BB972" i="33"/>
  <c r="BA972" i="33"/>
  <c r="AY972" i="33"/>
  <c r="AX972" i="33"/>
  <c r="AW972" i="33"/>
  <c r="AV972" i="33"/>
  <c r="AU972" i="33"/>
  <c r="AT972" i="33"/>
  <c r="AS972" i="33"/>
  <c r="AR972" i="33"/>
  <c r="AQ972" i="33"/>
  <c r="AP972" i="33"/>
  <c r="AO972" i="33"/>
  <c r="AN972" i="33"/>
  <c r="AM972" i="33"/>
  <c r="AL972" i="33"/>
  <c r="AK972" i="33"/>
  <c r="AJ972" i="33"/>
  <c r="AI972" i="33"/>
  <c r="AH972" i="33"/>
  <c r="AG972" i="33"/>
  <c r="AF972" i="33"/>
  <c r="AE972" i="33"/>
  <c r="AD972" i="33"/>
  <c r="AC972" i="33"/>
  <c r="BP971" i="33"/>
  <c r="BO971" i="33"/>
  <c r="BN971" i="33"/>
  <c r="BM971" i="33"/>
  <c r="BL971" i="33"/>
  <c r="BD971" i="33"/>
  <c r="AZ971" i="33"/>
  <c r="BD970" i="33"/>
  <c r="BD969" i="33"/>
  <c r="AZ969" i="33"/>
  <c r="BP968" i="33"/>
  <c r="BO968" i="33"/>
  <c r="BN968" i="33"/>
  <c r="BM968" i="33"/>
  <c r="BL968" i="33"/>
  <c r="BD968" i="33"/>
  <c r="AZ968" i="33"/>
  <c r="BP967" i="33"/>
  <c r="BO967" i="33"/>
  <c r="BN967" i="33"/>
  <c r="BM967" i="33"/>
  <c r="BL967" i="33"/>
  <c r="BD967" i="33"/>
  <c r="AZ967" i="33"/>
  <c r="BR963" i="33"/>
  <c r="BQ963" i="33"/>
  <c r="BC963" i="33"/>
  <c r="BB963" i="33"/>
  <c r="BA963" i="33"/>
  <c r="AY963" i="33"/>
  <c r="AX963" i="33"/>
  <c r="AW963" i="33"/>
  <c r="AV963" i="33"/>
  <c r="AU963" i="33"/>
  <c r="AT963" i="33"/>
  <c r="AS963" i="33"/>
  <c r="AR963" i="33"/>
  <c r="AQ963" i="33"/>
  <c r="AP963" i="33"/>
  <c r="AO963" i="33"/>
  <c r="AN963" i="33"/>
  <c r="AM963" i="33"/>
  <c r="AL963" i="33"/>
  <c r="AK963" i="33"/>
  <c r="AJ963" i="33"/>
  <c r="AI963" i="33"/>
  <c r="AH963" i="33"/>
  <c r="AG963" i="33"/>
  <c r="AF963" i="33"/>
  <c r="AE963" i="33"/>
  <c r="AD963" i="33"/>
  <c r="AC963" i="33"/>
  <c r="BP962" i="33"/>
  <c r="BO962" i="33"/>
  <c r="BN962" i="33"/>
  <c r="BM962" i="33"/>
  <c r="BL962" i="33"/>
  <c r="BD962" i="33"/>
  <c r="AZ962" i="33"/>
  <c r="BR958" i="33"/>
  <c r="BQ958" i="33"/>
  <c r="BC958" i="33"/>
  <c r="BB958" i="33"/>
  <c r="BA958" i="33"/>
  <c r="AY958" i="33"/>
  <c r="AX958" i="33"/>
  <c r="AW958" i="33"/>
  <c r="AV958" i="33"/>
  <c r="AU958" i="33"/>
  <c r="AT958" i="33"/>
  <c r="AS958" i="33"/>
  <c r="AR958" i="33"/>
  <c r="AQ958" i="33"/>
  <c r="AP958" i="33"/>
  <c r="AO958" i="33"/>
  <c r="AN958" i="33"/>
  <c r="AM958" i="33"/>
  <c r="AL958" i="33"/>
  <c r="AK958" i="33"/>
  <c r="AJ958" i="33"/>
  <c r="AI958" i="33"/>
  <c r="AH958" i="33"/>
  <c r="AG958" i="33"/>
  <c r="AF958" i="33"/>
  <c r="AE958" i="33"/>
  <c r="AD958" i="33"/>
  <c r="AC958" i="33"/>
  <c r="BP956" i="33"/>
  <c r="BO956" i="33"/>
  <c r="BN956" i="33"/>
  <c r="BM956" i="33"/>
  <c r="BL956" i="33"/>
  <c r="BD956" i="33"/>
  <c r="AZ956" i="33"/>
  <c r="BP955" i="33"/>
  <c r="BO955" i="33"/>
  <c r="BN955" i="33"/>
  <c r="BM955" i="33"/>
  <c r="BL955" i="33"/>
  <c r="BD955" i="33"/>
  <c r="AZ955" i="33"/>
  <c r="BL954" i="33"/>
  <c r="BR950" i="33"/>
  <c r="BQ950" i="33"/>
  <c r="BC950" i="33"/>
  <c r="BB950" i="33"/>
  <c r="BA950" i="33"/>
  <c r="AY950" i="33"/>
  <c r="AX950" i="33"/>
  <c r="AW950" i="33"/>
  <c r="AV950" i="33"/>
  <c r="AU950" i="33"/>
  <c r="AT950" i="33"/>
  <c r="AS950" i="33"/>
  <c r="AR950" i="33"/>
  <c r="AQ950" i="33"/>
  <c r="AP950" i="33"/>
  <c r="AO950" i="33"/>
  <c r="AN950" i="33"/>
  <c r="AM950" i="33"/>
  <c r="AL950" i="33"/>
  <c r="AK950" i="33"/>
  <c r="AJ950" i="33"/>
  <c r="AI950" i="33"/>
  <c r="AH950" i="33"/>
  <c r="AG950" i="33"/>
  <c r="AF950" i="33"/>
  <c r="AE950" i="33"/>
  <c r="AD950" i="33"/>
  <c r="AC950" i="33"/>
  <c r="BP949" i="33"/>
  <c r="BO949" i="33"/>
  <c r="BN949" i="33"/>
  <c r="BM949" i="33"/>
  <c r="BL949" i="33"/>
  <c r="BD949" i="33"/>
  <c r="AZ949" i="33"/>
  <c r="BP948" i="33"/>
  <c r="BO948" i="33"/>
  <c r="BN948" i="33"/>
  <c r="BM948" i="33"/>
  <c r="BL948" i="33"/>
  <c r="BD948" i="33"/>
  <c r="AZ948" i="33"/>
  <c r="BP946" i="33"/>
  <c r="BO946" i="33"/>
  <c r="BL946" i="33"/>
  <c r="BD946" i="33"/>
  <c r="AZ946" i="33"/>
  <c r="P937" i="33"/>
  <c r="L934" i="33"/>
  <c r="H932" i="33"/>
  <c r="P926" i="33"/>
  <c r="L926" i="33"/>
  <c r="L920" i="33"/>
  <c r="H920" i="33"/>
  <c r="P919" i="33"/>
  <c r="X918" i="33"/>
  <c r="T918" i="33"/>
  <c r="P918" i="33"/>
  <c r="L918" i="33"/>
  <c r="T911" i="33"/>
  <c r="P910" i="33"/>
  <c r="L910" i="33"/>
  <c r="H910" i="33"/>
  <c r="BP905" i="33"/>
  <c r="AV905" i="33"/>
  <c r="AU905" i="33"/>
  <c r="AT905" i="33"/>
  <c r="AS905" i="33"/>
  <c r="AR905" i="33"/>
  <c r="BP894" i="33"/>
  <c r="AV894" i="33"/>
  <c r="AU894" i="33"/>
  <c r="AT894" i="33"/>
  <c r="AS894" i="33"/>
  <c r="AR894" i="33"/>
  <c r="BP888" i="33"/>
  <c r="AV888" i="33"/>
  <c r="AU888" i="33"/>
  <c r="AT888" i="33"/>
  <c r="AS888" i="33"/>
  <c r="AR888" i="33"/>
  <c r="BR880" i="33"/>
  <c r="BQ880" i="33"/>
  <c r="BP880" i="33"/>
  <c r="BO880" i="33"/>
  <c r="BN880" i="33"/>
  <c r="BM880" i="33"/>
  <c r="BL880" i="33"/>
  <c r="BK880" i="33"/>
  <c r="BJ880" i="33"/>
  <c r="BI880" i="33"/>
  <c r="BH880" i="33"/>
  <c r="BG880" i="33"/>
  <c r="BF880" i="33"/>
  <c r="BD880" i="33"/>
  <c r="AZ880" i="33"/>
  <c r="AY880" i="33"/>
  <c r="AX880" i="33"/>
  <c r="AW880" i="33"/>
  <c r="AV880" i="33"/>
  <c r="AU880" i="33"/>
  <c r="AT880" i="33"/>
  <c r="AS880" i="33"/>
  <c r="AR880" i="33"/>
  <c r="AN880" i="33"/>
  <c r="AJ880" i="33"/>
  <c r="AF880" i="33"/>
  <c r="AB880" i="33"/>
  <c r="X880" i="33"/>
  <c r="T880" i="33"/>
  <c r="P880" i="33"/>
  <c r="L880" i="33"/>
  <c r="H880" i="33"/>
  <c r="BQ869" i="33"/>
  <c r="AJ869" i="33"/>
  <c r="AF869" i="33"/>
  <c r="BR867" i="33"/>
  <c r="BQ867" i="33"/>
  <c r="BP867" i="33"/>
  <c r="BO867" i="33"/>
  <c r="BN867" i="33"/>
  <c r="BM867" i="33"/>
  <c r="BL867" i="33"/>
  <c r="BK867" i="33"/>
  <c r="BJ867" i="33"/>
  <c r="BI867" i="33"/>
  <c r="BH867" i="33"/>
  <c r="BH869" i="33" s="1"/>
  <c r="BG867" i="33"/>
  <c r="BF867" i="33"/>
  <c r="BD867" i="33"/>
  <c r="AZ867" i="33"/>
  <c r="AV867" i="33"/>
  <c r="AR867" i="33"/>
  <c r="AN867" i="33"/>
  <c r="AN869" i="33" s="1"/>
  <c r="AJ867" i="33"/>
  <c r="AF867" i="33"/>
  <c r="AB867" i="33"/>
  <c r="X867" i="33"/>
  <c r="T867" i="33"/>
  <c r="T869" i="33" s="1"/>
  <c r="P867" i="33"/>
  <c r="L867" i="33"/>
  <c r="H867" i="33"/>
  <c r="BO858" i="33"/>
  <c r="BO869" i="33" s="1"/>
  <c r="BN858" i="33"/>
  <c r="BK858" i="33"/>
  <c r="BK869" i="33" s="1"/>
  <c r="BJ858" i="33"/>
  <c r="BI858" i="33"/>
  <c r="BD858" i="33"/>
  <c r="BD869" i="33" s="1"/>
  <c r="AZ858" i="33"/>
  <c r="AZ869" i="33" s="1"/>
  <c r="AR858" i="33"/>
  <c r="AN858" i="33"/>
  <c r="AJ858" i="33"/>
  <c r="AF858" i="33"/>
  <c r="AB858" i="33"/>
  <c r="AB869" i="33" s="1"/>
  <c r="X858" i="33"/>
  <c r="X869" i="33" s="1"/>
  <c r="H858" i="33"/>
  <c r="H869" i="33" s="1"/>
  <c r="BR855" i="33"/>
  <c r="BR858" i="33" s="1"/>
  <c r="BR869" i="33" s="1"/>
  <c r="BQ855" i="33"/>
  <c r="BQ858" i="33" s="1"/>
  <c r="BP855" i="33"/>
  <c r="BP858" i="33" s="1"/>
  <c r="BP869" i="33" s="1"/>
  <c r="BO855" i="33"/>
  <c r="BN855" i="33"/>
  <c r="BM855" i="33"/>
  <c r="BM858" i="33" s="1"/>
  <c r="BL855" i="33"/>
  <c r="BL858" i="33" s="1"/>
  <c r="BL869" i="33" s="1"/>
  <c r="BK855" i="33"/>
  <c r="BJ855" i="33"/>
  <c r="BI855" i="33"/>
  <c r="BH855" i="33"/>
  <c r="BH858" i="33" s="1"/>
  <c r="BG855" i="33"/>
  <c r="BG858" i="33" s="1"/>
  <c r="BG869" i="33" s="1"/>
  <c r="BF855" i="33"/>
  <c r="BF858" i="33" s="1"/>
  <c r="BF869" i="33" s="1"/>
  <c r="BD855" i="33"/>
  <c r="AZ855" i="33"/>
  <c r="AV855" i="33"/>
  <c r="AV858" i="33" s="1"/>
  <c r="AV869" i="33" s="1"/>
  <c r="AR855" i="33"/>
  <c r="AN855" i="33"/>
  <c r="AJ855" i="33"/>
  <c r="AF855" i="33"/>
  <c r="AB855" i="33"/>
  <c r="X855" i="33"/>
  <c r="T855" i="33"/>
  <c r="T858" i="33" s="1"/>
  <c r="P855" i="33"/>
  <c r="P858" i="33" s="1"/>
  <c r="P869" i="33" s="1"/>
  <c r="L855" i="33"/>
  <c r="L858" i="33" s="1"/>
  <c r="L869" i="33" s="1"/>
  <c r="H855" i="33"/>
  <c r="BR843" i="33"/>
  <c r="BQ843" i="33"/>
  <c r="AZ843" i="33" s="1"/>
  <c r="BP843" i="33"/>
  <c r="BO843" i="33"/>
  <c r="BN843" i="33"/>
  <c r="BM843" i="33"/>
  <c r="BL843" i="33"/>
  <c r="BK843" i="33"/>
  <c r="BJ843" i="33"/>
  <c r="BI843" i="33"/>
  <c r="T843" i="33" s="1"/>
  <c r="BH843" i="33"/>
  <c r="P843" i="33" s="1"/>
  <c r="BG843" i="33"/>
  <c r="BF843" i="33"/>
  <c r="BD843" i="33"/>
  <c r="BC843" i="33"/>
  <c r="BB843" i="33"/>
  <c r="BA843" i="33"/>
  <c r="AY843" i="33"/>
  <c r="AX843" i="33"/>
  <c r="AW843" i="33"/>
  <c r="AU843" i="33"/>
  <c r="AT843" i="33"/>
  <c r="AV843" i="33" s="1"/>
  <c r="AS843" i="33"/>
  <c r="AR843" i="33"/>
  <c r="AQ843" i="33"/>
  <c r="AP843" i="33"/>
  <c r="AO843" i="33"/>
  <c r="AN843" i="33"/>
  <c r="AM843" i="33"/>
  <c r="AL843" i="33"/>
  <c r="AK843" i="33"/>
  <c r="AI843" i="33"/>
  <c r="AH843" i="33"/>
  <c r="AJ843" i="33" s="1"/>
  <c r="AG843" i="33"/>
  <c r="AF843" i="33"/>
  <c r="AE843" i="33"/>
  <c r="AD843" i="33"/>
  <c r="AC843" i="33"/>
  <c r="AB843" i="33"/>
  <c r="AA843" i="33"/>
  <c r="Z843" i="33"/>
  <c r="Y843" i="33"/>
  <c r="W843" i="33"/>
  <c r="V843" i="33"/>
  <c r="X843" i="33" s="1"/>
  <c r="U843" i="33"/>
  <c r="S843" i="33"/>
  <c r="R843" i="33"/>
  <c r="Q843" i="33"/>
  <c r="O843" i="33"/>
  <c r="M843" i="33"/>
  <c r="K843" i="33"/>
  <c r="J843" i="33"/>
  <c r="G843" i="33"/>
  <c r="F843" i="33"/>
  <c r="H843" i="33" s="1"/>
  <c r="E843" i="33"/>
  <c r="BD842" i="33"/>
  <c r="AZ842" i="33"/>
  <c r="AV842" i="33"/>
  <c r="AR842" i="33"/>
  <c r="AN842" i="33"/>
  <c r="AJ842" i="33"/>
  <c r="AF842" i="33"/>
  <c r="AB842" i="33"/>
  <c r="X842" i="33"/>
  <c r="T842" i="33"/>
  <c r="P842" i="33"/>
  <c r="L842" i="33"/>
  <c r="H842" i="33"/>
  <c r="BD841" i="33"/>
  <c r="AZ841" i="33"/>
  <c r="AV841" i="33"/>
  <c r="AR841" i="33"/>
  <c r="AN841" i="33"/>
  <c r="AJ841" i="33"/>
  <c r="BD840" i="33"/>
  <c r="AZ840" i="33"/>
  <c r="AV840" i="33"/>
  <c r="BD839" i="33"/>
  <c r="AZ839" i="33"/>
  <c r="AV839" i="33"/>
  <c r="AR838" i="33"/>
  <c r="AN838" i="33"/>
  <c r="AJ838" i="33"/>
  <c r="AF838" i="33"/>
  <c r="AB838" i="33"/>
  <c r="X838" i="33"/>
  <c r="T838" i="33"/>
  <c r="P838" i="33"/>
  <c r="L838" i="33"/>
  <c r="H838" i="33"/>
  <c r="AV835" i="33"/>
  <c r="AU835" i="33"/>
  <c r="AT835" i="33"/>
  <c r="AS835" i="33"/>
  <c r="AR835" i="33"/>
  <c r="BR830" i="33"/>
  <c r="BQ830" i="33"/>
  <c r="BP830" i="33"/>
  <c r="BO830" i="33"/>
  <c r="BD830" i="33"/>
  <c r="AZ830" i="33"/>
  <c r="AY830" i="33"/>
  <c r="AX830" i="33"/>
  <c r="AW830" i="33"/>
  <c r="AV830" i="33"/>
  <c r="AU830" i="33"/>
  <c r="AT830" i="33"/>
  <c r="AS830" i="33"/>
  <c r="AR830" i="33"/>
  <c r="BR820" i="33"/>
  <c r="BQ820" i="33"/>
  <c r="BP820" i="33"/>
  <c r="BO820" i="33"/>
  <c r="BD820" i="33"/>
  <c r="BC820" i="33"/>
  <c r="BB820" i="33"/>
  <c r="BA820" i="33"/>
  <c r="AZ820" i="33"/>
  <c r="AY820" i="33"/>
  <c r="AX820" i="33"/>
  <c r="AW820" i="33"/>
  <c r="AV820" i="33"/>
  <c r="AU820" i="33"/>
  <c r="AT820" i="33"/>
  <c r="AS820" i="33"/>
  <c r="AR820" i="33"/>
  <c r="BR815" i="33"/>
  <c r="BQ815" i="33"/>
  <c r="BP815" i="33"/>
  <c r="BO815" i="33"/>
  <c r="BN815" i="33"/>
  <c r="BD815" i="33"/>
  <c r="AZ815" i="33"/>
  <c r="AV815" i="33"/>
  <c r="AU815" i="33"/>
  <c r="AT815" i="33"/>
  <c r="AS815" i="33"/>
  <c r="AR815" i="33"/>
  <c r="AQ815" i="33"/>
  <c r="AP815" i="33"/>
  <c r="AO815" i="33"/>
  <c r="AN815" i="33"/>
  <c r="BO811" i="33"/>
  <c r="BN811" i="33"/>
  <c r="AU811" i="33"/>
  <c r="AT811" i="33"/>
  <c r="AS811" i="33"/>
  <c r="AN811" i="33"/>
  <c r="BR808" i="33"/>
  <c r="BR811" i="33" s="1"/>
  <c r="BQ808" i="33"/>
  <c r="BQ811" i="33" s="1"/>
  <c r="BP808" i="33"/>
  <c r="BP811" i="33" s="1"/>
  <c r="BO808" i="33"/>
  <c r="BN808" i="33"/>
  <c r="BD808" i="33"/>
  <c r="BD811" i="33" s="1"/>
  <c r="AZ808" i="33"/>
  <c r="AZ811" i="33" s="1"/>
  <c r="AV808" i="33"/>
  <c r="AV811" i="33" s="1"/>
  <c r="AU808" i="33"/>
  <c r="AT808" i="33"/>
  <c r="AS808" i="33"/>
  <c r="AR808" i="33"/>
  <c r="AR811" i="33" s="1"/>
  <c r="AQ808" i="33"/>
  <c r="AQ811" i="33" s="1"/>
  <c r="AP808" i="33"/>
  <c r="AP811" i="33" s="1"/>
  <c r="AO808" i="33"/>
  <c r="AO811" i="33" s="1"/>
  <c r="AN808" i="33"/>
  <c r="BR798" i="33"/>
  <c r="BQ798" i="33"/>
  <c r="BP798" i="33"/>
  <c r="BO798" i="33"/>
  <c r="BN798" i="33"/>
  <c r="BD798" i="33"/>
  <c r="AZ798" i="33"/>
  <c r="AV798" i="33"/>
  <c r="AU798" i="33"/>
  <c r="AT798" i="33"/>
  <c r="AS798" i="33"/>
  <c r="AR798" i="33"/>
  <c r="AQ798" i="33"/>
  <c r="AP798" i="33"/>
  <c r="AO798" i="33"/>
  <c r="AN798" i="33"/>
  <c r="BO794" i="33"/>
  <c r="BN794" i="33"/>
  <c r="BD794" i="33"/>
  <c r="AZ794" i="33"/>
  <c r="AU794" i="33"/>
  <c r="AT794" i="33"/>
  <c r="AS794" i="33"/>
  <c r="BR791" i="33"/>
  <c r="BR794" i="33" s="1"/>
  <c r="BQ791" i="33"/>
  <c r="BQ794" i="33" s="1"/>
  <c r="BP791" i="33"/>
  <c r="BP794" i="33" s="1"/>
  <c r="BO791" i="33"/>
  <c r="BN791" i="33"/>
  <c r="BD791" i="33"/>
  <c r="AZ791" i="33"/>
  <c r="AV791" i="33"/>
  <c r="AV794" i="33" s="1"/>
  <c r="AU791" i="33"/>
  <c r="AT791" i="33"/>
  <c r="AS791" i="33"/>
  <c r="AR791" i="33"/>
  <c r="AR794" i="33" s="1"/>
  <c r="AQ791" i="33"/>
  <c r="AQ794" i="33" s="1"/>
  <c r="AP791" i="33"/>
  <c r="AP794" i="33" s="1"/>
  <c r="AO791" i="33"/>
  <c r="AO794" i="33" s="1"/>
  <c r="AN791" i="33"/>
  <c r="AN794" i="33" s="1"/>
  <c r="BR780" i="33"/>
  <c r="BQ780" i="33"/>
  <c r="BP780" i="33"/>
  <c r="AV780" i="33" s="1"/>
  <c r="BO780" i="33"/>
  <c r="AR780" i="33" s="1"/>
  <c r="BN780" i="33"/>
  <c r="BM780" i="33"/>
  <c r="BL780" i="33"/>
  <c r="AU780" i="33"/>
  <c r="AT780" i="33"/>
  <c r="AS780" i="33"/>
  <c r="AQ780" i="33"/>
  <c r="AP780" i="33"/>
  <c r="AO780" i="33"/>
  <c r="AN780" i="33"/>
  <c r="AM780" i="33"/>
  <c r="AL780" i="33"/>
  <c r="AK780" i="33"/>
  <c r="AI780" i="33"/>
  <c r="AH780" i="33"/>
  <c r="AG780" i="33"/>
  <c r="AJ780" i="33" s="1"/>
  <c r="AE780" i="33"/>
  <c r="AD780" i="33"/>
  <c r="AC780" i="33"/>
  <c r="AF780" i="33" s="1"/>
  <c r="AZ779" i="33"/>
  <c r="AV779" i="33"/>
  <c r="AR779" i="33"/>
  <c r="AN779" i="33"/>
  <c r="AJ779" i="33"/>
  <c r="AF779" i="33"/>
  <c r="AZ778" i="33"/>
  <c r="AV778" i="33"/>
  <c r="AR778" i="33"/>
  <c r="AN778" i="33"/>
  <c r="AJ778" i="33"/>
  <c r="AF778" i="33"/>
  <c r="AV777" i="33"/>
  <c r="AR777" i="33"/>
  <c r="AN777" i="33"/>
  <c r="AJ777" i="33"/>
  <c r="AF777" i="33"/>
  <c r="AV776" i="33"/>
  <c r="AR776" i="33"/>
  <c r="AN776" i="33"/>
  <c r="AJ776" i="33"/>
  <c r="AF776" i="33"/>
  <c r="BP757" i="33"/>
  <c r="BN757" i="33"/>
  <c r="BJ757" i="33"/>
  <c r="BC757" i="33"/>
  <c r="BB757" i="33"/>
  <c r="BA757" i="33"/>
  <c r="AY757" i="33"/>
  <c r="AX757" i="33"/>
  <c r="AW757" i="33"/>
  <c r="AV757" i="33"/>
  <c r="AU757" i="33"/>
  <c r="AT757" i="33"/>
  <c r="AS757" i="33"/>
  <c r="AR757" i="33"/>
  <c r="AQ757" i="33"/>
  <c r="AP757" i="33"/>
  <c r="BO757" i="33" s="1"/>
  <c r="AO757" i="33"/>
  <c r="AN757" i="33"/>
  <c r="AM757" i="33"/>
  <c r="AL757" i="33"/>
  <c r="AK757" i="33"/>
  <c r="AJ757" i="33"/>
  <c r="AI757" i="33"/>
  <c r="AH757" i="33"/>
  <c r="AG757" i="33"/>
  <c r="BM757" i="33" s="1"/>
  <c r="AF757" i="33"/>
  <c r="AE757" i="33"/>
  <c r="AD757" i="33"/>
  <c r="AC757" i="33"/>
  <c r="AB757" i="33"/>
  <c r="AA757" i="33"/>
  <c r="Z757" i="33"/>
  <c r="Y757" i="33"/>
  <c r="BK757" i="33" s="1"/>
  <c r="X757" i="33"/>
  <c r="W757" i="33"/>
  <c r="V757" i="33"/>
  <c r="U757" i="33"/>
  <c r="BR750" i="33"/>
  <c r="BQ750" i="33"/>
  <c r="BP750" i="33"/>
  <c r="BO750" i="33"/>
  <c r="BN750" i="33"/>
  <c r="BM750" i="33"/>
  <c r="BL750" i="33"/>
  <c r="BK750" i="33"/>
  <c r="BJ750" i="33"/>
  <c r="BI750" i="33"/>
  <c r="BH750" i="33"/>
  <c r="BG750" i="33"/>
  <c r="BF750" i="33"/>
  <c r="BR732" i="33"/>
  <c r="BQ732" i="33"/>
  <c r="BN732" i="33"/>
  <c r="BK732" i="33"/>
  <c r="BJ732" i="33"/>
  <c r="BR730" i="33"/>
  <c r="BQ730" i="33"/>
  <c r="BP730" i="33"/>
  <c r="BO730" i="33"/>
  <c r="BO732" i="33" s="1"/>
  <c r="BN730" i="33"/>
  <c r="BM730" i="33"/>
  <c r="BL730" i="33"/>
  <c r="BL732" i="33" s="1"/>
  <c r="BK730" i="33"/>
  <c r="BJ730" i="33"/>
  <c r="BI730" i="33"/>
  <c r="BH730" i="33"/>
  <c r="BG730" i="33"/>
  <c r="BF730" i="33"/>
  <c r="BR724" i="33"/>
  <c r="BQ724" i="33"/>
  <c r="BP724" i="33"/>
  <c r="BP732" i="33" s="1"/>
  <c r="BO724" i="33"/>
  <c r="BN724" i="33"/>
  <c r="BM724" i="33"/>
  <c r="BM732" i="33" s="1"/>
  <c r="BL724" i="33"/>
  <c r="BK724" i="33"/>
  <c r="BJ724" i="33"/>
  <c r="BI724" i="33"/>
  <c r="BI732" i="33" s="1"/>
  <c r="BH724" i="33"/>
  <c r="BH732" i="33" s="1"/>
  <c r="BG724" i="33"/>
  <c r="BG732" i="33" s="1"/>
  <c r="BF724" i="33"/>
  <c r="BF732" i="33" s="1"/>
  <c r="BR717" i="33"/>
  <c r="BQ717" i="33"/>
  <c r="BP717" i="33"/>
  <c r="BO717" i="33"/>
  <c r="BN717" i="33"/>
  <c r="BM717" i="33"/>
  <c r="BL717" i="33"/>
  <c r="BK717" i="33"/>
  <c r="BJ717" i="33"/>
  <c r="BI717" i="33"/>
  <c r="BH717" i="33"/>
  <c r="BG717" i="33"/>
  <c r="BF717" i="33"/>
  <c r="BR712" i="33"/>
  <c r="BQ712" i="33"/>
  <c r="BP712" i="33"/>
  <c r="BO712" i="33"/>
  <c r="BD712" i="33"/>
  <c r="AZ712" i="33"/>
  <c r="AY712" i="33"/>
  <c r="AV712" i="33"/>
  <c r="AU712" i="33"/>
  <c r="AT712" i="33"/>
  <c r="AS712" i="33"/>
  <c r="AR712" i="33"/>
  <c r="AQ712" i="33"/>
  <c r="BP704" i="33"/>
  <c r="BO704" i="33"/>
  <c r="AV704" i="33"/>
  <c r="BR701" i="33"/>
  <c r="BR704" i="33" s="1"/>
  <c r="BQ701" i="33"/>
  <c r="BQ704" i="33" s="1"/>
  <c r="BP701" i="33"/>
  <c r="BO701" i="33"/>
  <c r="BD701" i="33"/>
  <c r="BD704" i="33" s="1"/>
  <c r="AZ701" i="33"/>
  <c r="AZ704" i="33" s="1"/>
  <c r="AY701" i="33"/>
  <c r="AY704" i="33" s="1"/>
  <c r="AV701" i="33"/>
  <c r="AU701" i="33"/>
  <c r="AU704" i="33" s="1"/>
  <c r="AT701" i="33"/>
  <c r="AT704" i="33" s="1"/>
  <c r="AS701" i="33"/>
  <c r="AS704" i="33" s="1"/>
  <c r="AR701" i="33"/>
  <c r="AR704" i="33" s="1"/>
  <c r="AQ701" i="33"/>
  <c r="AQ704" i="33" s="1"/>
  <c r="BR682" i="33"/>
  <c r="BQ682" i="33"/>
  <c r="BP682" i="33"/>
  <c r="BO682" i="33"/>
  <c r="BN682" i="33"/>
  <c r="BD682" i="33"/>
  <c r="BC682" i="33"/>
  <c r="AZ682" i="33"/>
  <c r="AV682" i="33"/>
  <c r="AU682" i="33"/>
  <c r="AT682" i="33"/>
  <c r="AS682" i="33"/>
  <c r="AR682" i="33"/>
  <c r="AQ682" i="33"/>
  <c r="AP682" i="33"/>
  <c r="AO682" i="33"/>
  <c r="AN682" i="33"/>
  <c r="BR672" i="33"/>
  <c r="BQ672" i="33"/>
  <c r="BP672" i="33"/>
  <c r="BO672" i="33"/>
  <c r="BN672" i="33"/>
  <c r="BM672" i="33"/>
  <c r="BL672" i="33"/>
  <c r="BK672" i="33"/>
  <c r="BJ672" i="33"/>
  <c r="BI672" i="33"/>
  <c r="BH672" i="33"/>
  <c r="BG672" i="33"/>
  <c r="BD672" i="33"/>
  <c r="BC672" i="33"/>
  <c r="AZ672" i="33"/>
  <c r="AY672" i="33"/>
  <c r="AX672" i="33"/>
  <c r="AW672" i="33"/>
  <c r="AV672" i="33"/>
  <c r="AU672" i="33"/>
  <c r="AT672" i="33"/>
  <c r="AS672" i="33"/>
  <c r="AR672" i="33"/>
  <c r="AQ672" i="33"/>
  <c r="AP672" i="33"/>
  <c r="AO672" i="33"/>
  <c r="AN672" i="33"/>
  <c r="AM672" i="33"/>
  <c r="AL672" i="33"/>
  <c r="AK672" i="33"/>
  <c r="AJ672" i="33"/>
  <c r="AI672" i="33"/>
  <c r="AH672" i="33"/>
  <c r="AG672" i="33"/>
  <c r="AF672" i="33"/>
  <c r="AE672" i="33"/>
  <c r="AD672" i="33"/>
  <c r="AC672" i="33"/>
  <c r="AB672" i="33"/>
  <c r="AA672" i="33"/>
  <c r="Z672" i="33"/>
  <c r="Y672" i="33"/>
  <c r="X672" i="33"/>
  <c r="W672" i="33"/>
  <c r="V672" i="33"/>
  <c r="U672" i="33"/>
  <c r="T672" i="33"/>
  <c r="S672" i="33"/>
  <c r="R672" i="33"/>
  <c r="Q672" i="33"/>
  <c r="P672" i="33"/>
  <c r="O672" i="33"/>
  <c r="N672" i="33"/>
  <c r="M672" i="33"/>
  <c r="L672" i="33"/>
  <c r="K672" i="33"/>
  <c r="BR663" i="33"/>
  <c r="BQ663" i="33"/>
  <c r="BP663" i="33"/>
  <c r="BO663" i="33"/>
  <c r="BN663" i="33"/>
  <c r="BI663" i="33"/>
  <c r="BH663" i="33"/>
  <c r="BG663" i="33"/>
  <c r="BF663" i="33"/>
  <c r="BD663" i="33"/>
  <c r="BC663" i="33"/>
  <c r="AZ663" i="33"/>
  <c r="AY663" i="33"/>
  <c r="AX663" i="33"/>
  <c r="AW663" i="33"/>
  <c r="AV663" i="33"/>
  <c r="AU663" i="33"/>
  <c r="AT663" i="33"/>
  <c r="AS663" i="33"/>
  <c r="AR663" i="33"/>
  <c r="AQ663" i="33"/>
  <c r="AP663" i="33"/>
  <c r="AO663" i="33"/>
  <c r="AN663" i="33"/>
  <c r="T663" i="33"/>
  <c r="S663" i="33"/>
  <c r="R663" i="33"/>
  <c r="Q663" i="33"/>
  <c r="P663" i="33"/>
  <c r="O663" i="33"/>
  <c r="N663" i="33"/>
  <c r="M663" i="33"/>
  <c r="L663" i="33"/>
  <c r="K663" i="33"/>
  <c r="J663" i="33"/>
  <c r="I663" i="33"/>
  <c r="H663" i="33"/>
  <c r="G663" i="33"/>
  <c r="F663" i="33"/>
  <c r="E663" i="33"/>
  <c r="BR658" i="33"/>
  <c r="BQ658" i="33"/>
  <c r="BP658" i="33"/>
  <c r="BF658" i="33"/>
  <c r="BD658" i="33"/>
  <c r="BC658" i="33"/>
  <c r="AZ658" i="33"/>
  <c r="AW658" i="33"/>
  <c r="AV658" i="33"/>
  <c r="AU658" i="33"/>
  <c r="AT658" i="33"/>
  <c r="AS658" i="33"/>
  <c r="K658" i="33"/>
  <c r="J658" i="33"/>
  <c r="I658" i="33"/>
  <c r="H658" i="33"/>
  <c r="G658" i="33"/>
  <c r="F658" i="33"/>
  <c r="E658" i="33"/>
  <c r="BO653" i="33"/>
  <c r="BN653" i="33"/>
  <c r="BM653" i="33"/>
  <c r="BL653" i="33"/>
  <c r="BK653" i="33"/>
  <c r="BJ653" i="33"/>
  <c r="BI653" i="33"/>
  <c r="BH653" i="33"/>
  <c r="BG653" i="33"/>
  <c r="AY653" i="33"/>
  <c r="AX653" i="33"/>
  <c r="AR653" i="33"/>
  <c r="AQ653" i="33"/>
  <c r="AP653" i="33"/>
  <c r="AO653" i="33"/>
  <c r="AN653" i="33"/>
  <c r="AM653" i="33"/>
  <c r="AL653" i="33"/>
  <c r="AK653" i="33"/>
  <c r="AJ653" i="33"/>
  <c r="AI653" i="33"/>
  <c r="AH653" i="33"/>
  <c r="AG653" i="33"/>
  <c r="AF653" i="33"/>
  <c r="AE653" i="33"/>
  <c r="AD653" i="33"/>
  <c r="AC653" i="33"/>
  <c r="AB653" i="33"/>
  <c r="AA653" i="33"/>
  <c r="Z653" i="33"/>
  <c r="Y653" i="33"/>
  <c r="X653" i="33"/>
  <c r="W653" i="33"/>
  <c r="V653" i="33"/>
  <c r="U653" i="33"/>
  <c r="T653" i="33"/>
  <c r="S653" i="33"/>
  <c r="R653" i="33"/>
  <c r="Q653" i="33"/>
  <c r="P653" i="33"/>
  <c r="O653" i="33"/>
  <c r="N653" i="33"/>
  <c r="M653" i="33"/>
  <c r="L653" i="33"/>
  <c r="BO648" i="33"/>
  <c r="BN648" i="33"/>
  <c r="BM648" i="33"/>
  <c r="BL648" i="33"/>
  <c r="BK648" i="33"/>
  <c r="BJ648" i="33"/>
  <c r="BI648" i="33"/>
  <c r="BH648" i="33"/>
  <c r="BG648" i="33"/>
  <c r="AR648" i="33"/>
  <c r="AQ648" i="33"/>
  <c r="AP648" i="33"/>
  <c r="AO648" i="33"/>
  <c r="AN648" i="33"/>
  <c r="AM648" i="33"/>
  <c r="AL648" i="33"/>
  <c r="AK648" i="33"/>
  <c r="AJ648" i="33"/>
  <c r="AI648" i="33"/>
  <c r="AH648" i="33"/>
  <c r="AG648" i="33"/>
  <c r="AF648" i="33"/>
  <c r="AE648" i="33"/>
  <c r="AD648" i="33"/>
  <c r="AC648" i="33"/>
  <c r="AB648" i="33"/>
  <c r="AA648" i="33"/>
  <c r="Z648" i="33"/>
  <c r="Y648" i="33"/>
  <c r="X648" i="33"/>
  <c r="W648" i="33"/>
  <c r="V648" i="33"/>
  <c r="U648" i="33"/>
  <c r="T648" i="33"/>
  <c r="S648" i="33"/>
  <c r="R648" i="33"/>
  <c r="Q648" i="33"/>
  <c r="P648" i="33"/>
  <c r="O648" i="33"/>
  <c r="N648" i="33"/>
  <c r="M648" i="33"/>
  <c r="L648" i="33"/>
  <c r="BR643" i="33"/>
  <c r="BQ643" i="33"/>
  <c r="BD643" i="33"/>
  <c r="BC643" i="33"/>
  <c r="AZ643" i="33"/>
  <c r="BR638" i="33"/>
  <c r="BQ638" i="33"/>
  <c r="BP638" i="33"/>
  <c r="BO638" i="33"/>
  <c r="BN638" i="33"/>
  <c r="BM638" i="33"/>
  <c r="BL638" i="33"/>
  <c r="BK638" i="33"/>
  <c r="BJ638" i="33"/>
  <c r="BI638" i="33"/>
  <c r="BH638" i="33"/>
  <c r="BG638" i="33"/>
  <c r="BF638" i="33"/>
  <c r="BD638" i="33"/>
  <c r="BC638" i="33"/>
  <c r="AZ638" i="33"/>
  <c r="AY638" i="33"/>
  <c r="AX638" i="33"/>
  <c r="AW638" i="33"/>
  <c r="AV638" i="33"/>
  <c r="AU638" i="33"/>
  <c r="AT638" i="33"/>
  <c r="AS638" i="33"/>
  <c r="AR638" i="33"/>
  <c r="AQ638" i="33"/>
  <c r="AP638" i="33"/>
  <c r="AO638" i="33"/>
  <c r="AN638" i="33"/>
  <c r="AM638" i="33"/>
  <c r="AL638" i="33"/>
  <c r="AK638" i="33"/>
  <c r="AJ638" i="33"/>
  <c r="AI638" i="33"/>
  <c r="AH638" i="33"/>
  <c r="AG638" i="33"/>
  <c r="AF638" i="33"/>
  <c r="AE638" i="33"/>
  <c r="AD638" i="33"/>
  <c r="AC638" i="33"/>
  <c r="AB638" i="33"/>
  <c r="AA638" i="33"/>
  <c r="Z638" i="33"/>
  <c r="Y638" i="33"/>
  <c r="X638" i="33"/>
  <c r="W638" i="33"/>
  <c r="V638" i="33"/>
  <c r="U638" i="33"/>
  <c r="T638" i="33"/>
  <c r="S638" i="33"/>
  <c r="R638" i="33"/>
  <c r="Q638" i="33"/>
  <c r="P638" i="33"/>
  <c r="O638" i="33"/>
  <c r="N638" i="33"/>
  <c r="M638" i="33"/>
  <c r="L638" i="33"/>
  <c r="K638" i="33"/>
  <c r="J638" i="33"/>
  <c r="I638" i="33"/>
  <c r="H638" i="33"/>
  <c r="G638" i="33"/>
  <c r="F638" i="33"/>
  <c r="E638" i="33"/>
  <c r="BR633" i="33"/>
  <c r="BQ633" i="33"/>
  <c r="BP633" i="33"/>
  <c r="BO633" i="33"/>
  <c r="BN633" i="33"/>
  <c r="BM633" i="33"/>
  <c r="BL633" i="33"/>
  <c r="BK633" i="33"/>
  <c r="BJ633" i="33"/>
  <c r="BI633" i="33"/>
  <c r="BH633" i="33"/>
  <c r="BG633" i="33"/>
  <c r="BF633" i="33"/>
  <c r="BD633" i="33"/>
  <c r="BC633" i="33"/>
  <c r="AZ633" i="33"/>
  <c r="AY633" i="33"/>
  <c r="AX633" i="33"/>
  <c r="AW633" i="33"/>
  <c r="AV633" i="33"/>
  <c r="AU633" i="33"/>
  <c r="AT633" i="33"/>
  <c r="AS633" i="33"/>
  <c r="AR633" i="33"/>
  <c r="AQ633" i="33"/>
  <c r="AP633" i="33"/>
  <c r="AO633" i="33"/>
  <c r="AN633" i="33"/>
  <c r="AM633" i="33"/>
  <c r="AL633" i="33"/>
  <c r="AK633" i="33"/>
  <c r="AJ633" i="33"/>
  <c r="AI633" i="33"/>
  <c r="AH633" i="33"/>
  <c r="AG633" i="33"/>
  <c r="AF633" i="33"/>
  <c r="AE633" i="33"/>
  <c r="AD633" i="33"/>
  <c r="AC633" i="33"/>
  <c r="AB633" i="33"/>
  <c r="AA633" i="33"/>
  <c r="Z633" i="33"/>
  <c r="Y633" i="33"/>
  <c r="X633" i="33"/>
  <c r="W633" i="33"/>
  <c r="V633" i="33"/>
  <c r="U633" i="33"/>
  <c r="T633" i="33"/>
  <c r="S633" i="33"/>
  <c r="R633" i="33"/>
  <c r="Q633" i="33"/>
  <c r="P633" i="33"/>
  <c r="O633" i="33"/>
  <c r="N633" i="33"/>
  <c r="M633" i="33"/>
  <c r="L633" i="33"/>
  <c r="K633" i="33"/>
  <c r="J633" i="33"/>
  <c r="I633" i="33"/>
  <c r="H633" i="33"/>
  <c r="G633" i="33"/>
  <c r="F633" i="33"/>
  <c r="E633" i="33"/>
  <c r="BM628" i="33"/>
  <c r="BL628" i="33"/>
  <c r="BK628" i="33"/>
  <c r="BJ628" i="33"/>
  <c r="BI628" i="33"/>
  <c r="BH628" i="33"/>
  <c r="BG628" i="33"/>
  <c r="AL628" i="33"/>
  <c r="AK628" i="33"/>
  <c r="AJ628" i="33"/>
  <c r="AI628" i="33"/>
  <c r="AH628" i="33"/>
  <c r="AG628" i="33"/>
  <c r="AF628" i="33"/>
  <c r="AE628" i="33"/>
  <c r="AD628" i="33"/>
  <c r="AC628" i="33"/>
  <c r="AB628" i="33"/>
  <c r="AA628" i="33"/>
  <c r="Z628" i="33"/>
  <c r="Y628" i="33"/>
  <c r="X628" i="33"/>
  <c r="W628" i="33"/>
  <c r="V628" i="33"/>
  <c r="U628" i="33"/>
  <c r="T628" i="33"/>
  <c r="S628" i="33"/>
  <c r="R628" i="33"/>
  <c r="Q628" i="33"/>
  <c r="P628" i="33"/>
  <c r="O628" i="33"/>
  <c r="N628" i="33"/>
  <c r="M628" i="33"/>
  <c r="L628" i="33"/>
  <c r="BD621" i="33"/>
  <c r="AZ621" i="33"/>
  <c r="BR619" i="33"/>
  <c r="BQ619" i="33"/>
  <c r="BC619" i="33"/>
  <c r="BB619" i="33"/>
  <c r="BA619" i="33"/>
  <c r="AY619" i="33"/>
  <c r="AX619" i="33"/>
  <c r="AW619" i="33"/>
  <c r="BD615" i="33"/>
  <c r="AZ615" i="33"/>
  <c r="BD611" i="33"/>
  <c r="AZ611" i="33"/>
  <c r="BR607" i="33"/>
  <c r="BQ607" i="33"/>
  <c r="BC607" i="33"/>
  <c r="BB607" i="33"/>
  <c r="BA607" i="33"/>
  <c r="AY607" i="33"/>
  <c r="AX607" i="33"/>
  <c r="AW607" i="33"/>
  <c r="AZ607" i="33" s="1"/>
  <c r="BD606" i="33"/>
  <c r="AZ606" i="33"/>
  <c r="BD605" i="33"/>
  <c r="AZ605" i="33"/>
  <c r="AV601" i="33"/>
  <c r="AR601" i="33"/>
  <c r="AN601" i="33"/>
  <c r="AJ601" i="33"/>
  <c r="AF601" i="33"/>
  <c r="AB601" i="33"/>
  <c r="X601" i="33"/>
  <c r="T601" i="33"/>
  <c r="P601" i="33"/>
  <c r="L601" i="33"/>
  <c r="H601" i="33"/>
  <c r="BP599" i="33"/>
  <c r="BO599" i="33"/>
  <c r="BN599" i="33"/>
  <c r="BM599" i="33"/>
  <c r="BL599" i="33"/>
  <c r="BK599" i="33"/>
  <c r="BJ599" i="33"/>
  <c r="BI599" i="33"/>
  <c r="BH599" i="33"/>
  <c r="BG599" i="33"/>
  <c r="BF599" i="33"/>
  <c r="AU599" i="33"/>
  <c r="AT599" i="33"/>
  <c r="AS599" i="33"/>
  <c r="AQ599" i="33"/>
  <c r="AP599" i="33"/>
  <c r="AO599" i="33"/>
  <c r="AM599" i="33"/>
  <c r="AL599" i="33"/>
  <c r="AK599" i="33"/>
  <c r="AI599" i="33"/>
  <c r="AH599" i="33"/>
  <c r="AG599" i="33"/>
  <c r="AE599" i="33"/>
  <c r="AD599" i="33"/>
  <c r="AC599" i="33"/>
  <c r="AA599" i="33"/>
  <c r="Z599" i="33"/>
  <c r="Y599" i="33"/>
  <c r="W599" i="33"/>
  <c r="V599" i="33"/>
  <c r="U599" i="33"/>
  <c r="S599" i="33"/>
  <c r="R599" i="33"/>
  <c r="Q599" i="33"/>
  <c r="O599" i="33"/>
  <c r="N599" i="33"/>
  <c r="M599" i="33"/>
  <c r="K599" i="33"/>
  <c r="J599" i="33"/>
  <c r="I599" i="33"/>
  <c r="G599" i="33"/>
  <c r="F599" i="33"/>
  <c r="E599" i="33"/>
  <c r="BP589" i="33"/>
  <c r="BO589" i="33"/>
  <c r="BN589" i="33"/>
  <c r="AN589" i="33" s="1"/>
  <c r="BM589" i="33"/>
  <c r="AJ589" i="33" s="1"/>
  <c r="BL589" i="33"/>
  <c r="BK589" i="33"/>
  <c r="BJ589" i="33"/>
  <c r="BI589" i="33"/>
  <c r="BH589" i="33"/>
  <c r="BG589" i="33"/>
  <c r="BF589" i="33"/>
  <c r="AU589" i="33"/>
  <c r="AT589" i="33"/>
  <c r="AS589" i="33"/>
  <c r="AR589" i="33"/>
  <c r="AQ589" i="33"/>
  <c r="AP589" i="33"/>
  <c r="AO589" i="33"/>
  <c r="AM589" i="33"/>
  <c r="AL589" i="33"/>
  <c r="AK589" i="33"/>
  <c r="AI589" i="33"/>
  <c r="AH589" i="33"/>
  <c r="AG589" i="33"/>
  <c r="AF589" i="33"/>
  <c r="AE589" i="33"/>
  <c r="AD589" i="33"/>
  <c r="AC589" i="33"/>
  <c r="AB589" i="33"/>
  <c r="AA589" i="33"/>
  <c r="Z589" i="33"/>
  <c r="Y589" i="33"/>
  <c r="W589" i="33"/>
  <c r="V589" i="33"/>
  <c r="U589" i="33"/>
  <c r="X589" i="33" s="1"/>
  <c r="T589" i="33"/>
  <c r="S589" i="33"/>
  <c r="R589" i="33"/>
  <c r="Q589" i="33"/>
  <c r="O589" i="33"/>
  <c r="P589" i="33" s="1"/>
  <c r="N589" i="33"/>
  <c r="M589" i="33"/>
  <c r="K589" i="33"/>
  <c r="J589" i="33"/>
  <c r="I589" i="33"/>
  <c r="L589" i="33" s="1"/>
  <c r="H589" i="33"/>
  <c r="G589" i="33"/>
  <c r="F589" i="33"/>
  <c r="E589" i="33"/>
  <c r="AV588" i="33"/>
  <c r="AR588" i="33"/>
  <c r="AN588" i="33"/>
  <c r="AJ588" i="33"/>
  <c r="AF588" i="33"/>
  <c r="AB588" i="33"/>
  <c r="X588" i="33"/>
  <c r="T588" i="33"/>
  <c r="P588" i="33"/>
  <c r="L588" i="33"/>
  <c r="H588" i="33"/>
  <c r="AV587" i="33"/>
  <c r="AR587" i="33"/>
  <c r="AN587" i="33"/>
  <c r="AJ587" i="33"/>
  <c r="AF587" i="33"/>
  <c r="AB587" i="33"/>
  <c r="X587" i="33"/>
  <c r="T587" i="33"/>
  <c r="P587" i="33"/>
  <c r="L587" i="33"/>
  <c r="H587" i="33"/>
  <c r="AV583" i="33"/>
  <c r="AR583" i="33"/>
  <c r="AN583" i="33"/>
  <c r="AJ583" i="33"/>
  <c r="AF583" i="33"/>
  <c r="AB583" i="33"/>
  <c r="X583" i="33"/>
  <c r="T583" i="33"/>
  <c r="P583" i="33"/>
  <c r="L583" i="33"/>
  <c r="H583" i="33"/>
  <c r="BL581" i="33"/>
  <c r="BK581" i="33"/>
  <c r="BJ581" i="33"/>
  <c r="BI581" i="33"/>
  <c r="BH581" i="33"/>
  <c r="BG581" i="33"/>
  <c r="BF581" i="33"/>
  <c r="AA581" i="33"/>
  <c r="Z581" i="33"/>
  <c r="Y581" i="33"/>
  <c r="W581" i="33"/>
  <c r="V581" i="33"/>
  <c r="U581" i="33"/>
  <c r="S581" i="33"/>
  <c r="R581" i="33"/>
  <c r="Q581" i="33"/>
  <c r="O581" i="33"/>
  <c r="N581" i="33"/>
  <c r="M581" i="33"/>
  <c r="K581" i="33"/>
  <c r="J581" i="33"/>
  <c r="I581" i="33"/>
  <c r="G581" i="33"/>
  <c r="F581" i="33"/>
  <c r="E581" i="33"/>
  <c r="BM576" i="33"/>
  <c r="BL576" i="33"/>
  <c r="BK576" i="33"/>
  <c r="AB576" i="33" s="1"/>
  <c r="BJ576" i="33"/>
  <c r="X576" i="33" s="1"/>
  <c r="BI576" i="33"/>
  <c r="BH576" i="33"/>
  <c r="BG576" i="33"/>
  <c r="BF576" i="33"/>
  <c r="H576" i="33" s="1"/>
  <c r="AE576" i="33"/>
  <c r="AD576" i="33"/>
  <c r="AF576" i="33" s="1"/>
  <c r="AC576" i="33"/>
  <c r="AA576" i="33"/>
  <c r="Z576" i="33"/>
  <c r="Y576" i="33"/>
  <c r="W576" i="33"/>
  <c r="V576" i="33"/>
  <c r="U576" i="33"/>
  <c r="S576" i="33"/>
  <c r="R576" i="33"/>
  <c r="T576" i="33" s="1"/>
  <c r="Q576" i="33"/>
  <c r="O576" i="33"/>
  <c r="N576" i="33"/>
  <c r="M576" i="33"/>
  <c r="K576" i="33"/>
  <c r="L576" i="33" s="1"/>
  <c r="J576" i="33"/>
  <c r="I576" i="33"/>
  <c r="G576" i="33"/>
  <c r="F576" i="33"/>
  <c r="E576" i="33"/>
  <c r="X575" i="33"/>
  <c r="T575" i="33"/>
  <c r="P575" i="33"/>
  <c r="L575" i="33"/>
  <c r="H575" i="33"/>
  <c r="AV574" i="33"/>
  <c r="AR574" i="33"/>
  <c r="AN574" i="33"/>
  <c r="AJ574" i="33"/>
  <c r="AF574" i="33"/>
  <c r="AB574" i="33"/>
  <c r="X574" i="33"/>
  <c r="T574" i="33"/>
  <c r="P574" i="33"/>
  <c r="L574" i="33"/>
  <c r="H574" i="33"/>
  <c r="AV569" i="33"/>
  <c r="AR569" i="33"/>
  <c r="AN569" i="33"/>
  <c r="AJ569" i="33"/>
  <c r="AF569" i="33"/>
  <c r="AB569" i="33"/>
  <c r="X569" i="33"/>
  <c r="T569" i="33"/>
  <c r="P569" i="33"/>
  <c r="L569" i="33"/>
  <c r="H569" i="33"/>
  <c r="BP567" i="33"/>
  <c r="BO567" i="33"/>
  <c r="BN567" i="33"/>
  <c r="BM567" i="33"/>
  <c r="BL567" i="33"/>
  <c r="BK567" i="33"/>
  <c r="BJ567" i="33"/>
  <c r="BI567" i="33"/>
  <c r="BH567" i="33"/>
  <c r="BG567" i="33"/>
  <c r="BF567" i="33"/>
  <c r="AU567" i="33"/>
  <c r="AT567" i="33"/>
  <c r="AS567" i="33"/>
  <c r="AQ567" i="33"/>
  <c r="AP567" i="33"/>
  <c r="AO567" i="33"/>
  <c r="AM567" i="33"/>
  <c r="AL567" i="33"/>
  <c r="AK567" i="33"/>
  <c r="AI567" i="33"/>
  <c r="AH567" i="33"/>
  <c r="AG567" i="33"/>
  <c r="AE567" i="33"/>
  <c r="AD567" i="33"/>
  <c r="AC567" i="33"/>
  <c r="AA567" i="33"/>
  <c r="Z567" i="33"/>
  <c r="Y567" i="33"/>
  <c r="W567" i="33"/>
  <c r="V567" i="33"/>
  <c r="U567" i="33"/>
  <c r="S567" i="33"/>
  <c r="R567" i="33"/>
  <c r="Q567" i="33"/>
  <c r="O567" i="33"/>
  <c r="N567" i="33"/>
  <c r="M567" i="33"/>
  <c r="K567" i="33"/>
  <c r="J567" i="33"/>
  <c r="I567" i="33"/>
  <c r="G567" i="33"/>
  <c r="F567" i="33"/>
  <c r="E567" i="33"/>
  <c r="BP555" i="33"/>
  <c r="BO555" i="33"/>
  <c r="BN555" i="33"/>
  <c r="BM555" i="33"/>
  <c r="BL555" i="33"/>
  <c r="BK555" i="33"/>
  <c r="BJ555" i="33"/>
  <c r="X555" i="33" s="1"/>
  <c r="BI555" i="33"/>
  <c r="BH555" i="33"/>
  <c r="BG555" i="33"/>
  <c r="L555" i="33" s="1"/>
  <c r="BF555" i="33"/>
  <c r="AV555" i="33"/>
  <c r="AU555" i="33"/>
  <c r="AT555" i="33"/>
  <c r="AS555" i="33"/>
  <c r="AQ555" i="33"/>
  <c r="AP555" i="33"/>
  <c r="AO555" i="33"/>
  <c r="AR555" i="33" s="1"/>
  <c r="AN555" i="33"/>
  <c r="AM555" i="33"/>
  <c r="AL555" i="33"/>
  <c r="AK555" i="33"/>
  <c r="AJ555" i="33"/>
  <c r="AI555" i="33"/>
  <c r="AH555" i="33"/>
  <c r="AG555" i="33"/>
  <c r="AE555" i="33"/>
  <c r="AD555" i="33"/>
  <c r="AC555" i="33"/>
  <c r="AA555" i="33"/>
  <c r="AB555" i="33" s="1"/>
  <c r="Z555" i="33"/>
  <c r="Y555" i="33"/>
  <c r="W555" i="33"/>
  <c r="V555" i="33"/>
  <c r="U555" i="33"/>
  <c r="S555" i="33"/>
  <c r="R555" i="33"/>
  <c r="Q555" i="33"/>
  <c r="O555" i="33"/>
  <c r="N555" i="33"/>
  <c r="P555" i="33" s="1"/>
  <c r="M555" i="33"/>
  <c r="K555" i="33"/>
  <c r="J555" i="33"/>
  <c r="I555" i="33"/>
  <c r="G555" i="33"/>
  <c r="F555" i="33"/>
  <c r="E555" i="33"/>
  <c r="AV554" i="33"/>
  <c r="AR554" i="33"/>
  <c r="AN554" i="33"/>
  <c r="AJ554" i="33"/>
  <c r="AF554" i="33"/>
  <c r="AB554" i="33"/>
  <c r="X554" i="33"/>
  <c r="T554" i="33"/>
  <c r="P554" i="33"/>
  <c r="L554" i="33"/>
  <c r="H554" i="33"/>
  <c r="AB553" i="33"/>
  <c r="X553" i="33"/>
  <c r="T553" i="33"/>
  <c r="P553" i="33"/>
  <c r="L553" i="33"/>
  <c r="H553" i="33"/>
  <c r="AV552" i="33"/>
  <c r="AR552" i="33"/>
  <c r="AN552" i="33"/>
  <c r="AJ552" i="33"/>
  <c r="AF552" i="33"/>
  <c r="AB552" i="33"/>
  <c r="X552" i="33"/>
  <c r="T552" i="33"/>
  <c r="P552" i="33"/>
  <c r="L552" i="33"/>
  <c r="H552" i="33"/>
  <c r="AV548" i="33"/>
  <c r="AR548" i="33"/>
  <c r="AN548" i="33"/>
  <c r="AJ548" i="33"/>
  <c r="AF548" i="33"/>
  <c r="AB548" i="33"/>
  <c r="X548" i="33"/>
  <c r="T548" i="33"/>
  <c r="P548" i="33"/>
  <c r="L548" i="33"/>
  <c r="H548" i="33"/>
  <c r="BL546" i="33"/>
  <c r="BK546" i="33"/>
  <c r="BJ546" i="33"/>
  <c r="BI546" i="33"/>
  <c r="BH546" i="33"/>
  <c r="BG546" i="33"/>
  <c r="BF546" i="33"/>
  <c r="AA546" i="33"/>
  <c r="Z546" i="33"/>
  <c r="Y546" i="33"/>
  <c r="W546" i="33"/>
  <c r="V546" i="33"/>
  <c r="U546" i="33"/>
  <c r="S546" i="33"/>
  <c r="R546" i="33"/>
  <c r="Q546" i="33"/>
  <c r="O546" i="33"/>
  <c r="N546" i="33"/>
  <c r="M546" i="33"/>
  <c r="K546" i="33"/>
  <c r="J546" i="33"/>
  <c r="I546" i="33"/>
  <c r="G546" i="33"/>
  <c r="F546" i="33"/>
  <c r="E546" i="33"/>
  <c r="BM541" i="33"/>
  <c r="BL541" i="33"/>
  <c r="BK541" i="33"/>
  <c r="BJ541" i="33"/>
  <c r="BI541" i="33"/>
  <c r="BH541" i="33"/>
  <c r="P541" i="33" s="1"/>
  <c r="BG541" i="33"/>
  <c r="BF541" i="33"/>
  <c r="AE541" i="33"/>
  <c r="AD541" i="33"/>
  <c r="AC541" i="33"/>
  <c r="AF541" i="33" s="1"/>
  <c r="AB541" i="33"/>
  <c r="AA541" i="33"/>
  <c r="Z541" i="33"/>
  <c r="Y541" i="33"/>
  <c r="W541" i="33"/>
  <c r="V541" i="33"/>
  <c r="U541" i="33"/>
  <c r="S541" i="33"/>
  <c r="R541" i="33"/>
  <c r="Q541" i="33"/>
  <c r="T541" i="33" s="1"/>
  <c r="O541" i="33"/>
  <c r="N541" i="33"/>
  <c r="M541" i="33"/>
  <c r="K541" i="33"/>
  <c r="J541" i="33"/>
  <c r="I541" i="33"/>
  <c r="G541" i="33"/>
  <c r="F541" i="33"/>
  <c r="E541" i="33"/>
  <c r="H541" i="33" s="1"/>
  <c r="AB540" i="33"/>
  <c r="X540" i="33"/>
  <c r="T540" i="33"/>
  <c r="P540" i="33"/>
  <c r="L540" i="33"/>
  <c r="H540" i="33"/>
  <c r="AV539" i="33"/>
  <c r="AR539" i="33"/>
  <c r="AN539" i="33"/>
  <c r="AJ539" i="33"/>
  <c r="AF539" i="33"/>
  <c r="AB539" i="33"/>
  <c r="X539" i="33"/>
  <c r="T539" i="33"/>
  <c r="P539" i="33"/>
  <c r="L539" i="33"/>
  <c r="H539" i="33"/>
  <c r="BQ533" i="33"/>
  <c r="BP533" i="33"/>
  <c r="BO533" i="33"/>
  <c r="BN533" i="33"/>
  <c r="BM533" i="33"/>
  <c r="BB533" i="33"/>
  <c r="BA533" i="33"/>
  <c r="AZ533" i="33"/>
  <c r="AX533" i="33"/>
  <c r="AT533" i="33"/>
  <c r="AS533" i="33"/>
  <c r="AR533" i="33"/>
  <c r="AQ533" i="33"/>
  <c r="AP533" i="33"/>
  <c r="AO533" i="33"/>
  <c r="AN533" i="33"/>
  <c r="AF533" i="33"/>
  <c r="AE533" i="33"/>
  <c r="AD533" i="33"/>
  <c r="AC533" i="33"/>
  <c r="AB533" i="33"/>
  <c r="AA533" i="33"/>
  <c r="U533" i="33"/>
  <c r="R533" i="33"/>
  <c r="Q533" i="33"/>
  <c r="P533" i="33"/>
  <c r="F533" i="33"/>
  <c r="E533" i="33"/>
  <c r="BR530" i="33"/>
  <c r="BR533" i="33" s="1"/>
  <c r="BQ530" i="33"/>
  <c r="BP530" i="33"/>
  <c r="BO530" i="33"/>
  <c r="BN530" i="33"/>
  <c r="BM530" i="33"/>
  <c r="BL530" i="33"/>
  <c r="BL533" i="33" s="1"/>
  <c r="BK530" i="33"/>
  <c r="BK533" i="33" s="1"/>
  <c r="BJ530" i="33"/>
  <c r="BJ533" i="33" s="1"/>
  <c r="BI530" i="33"/>
  <c r="BI533" i="33" s="1"/>
  <c r="BH530" i="33"/>
  <c r="BH533" i="33" s="1"/>
  <c r="BG530" i="33"/>
  <c r="BG533" i="33" s="1"/>
  <c r="BF530" i="33"/>
  <c r="BF533" i="33" s="1"/>
  <c r="BD530" i="33"/>
  <c r="BD533" i="33" s="1"/>
  <c r="BC530" i="33"/>
  <c r="BC533" i="33" s="1"/>
  <c r="BB530" i="33"/>
  <c r="BA530" i="33"/>
  <c r="AZ530" i="33"/>
  <c r="AY530" i="33"/>
  <c r="AY533" i="33" s="1"/>
  <c r="AX530" i="33"/>
  <c r="AW530" i="33"/>
  <c r="AW533" i="33" s="1"/>
  <c r="AV530" i="33"/>
  <c r="AV533" i="33" s="1"/>
  <c r="AU530" i="33"/>
  <c r="AU533" i="33" s="1"/>
  <c r="AT530" i="33"/>
  <c r="AS530" i="33"/>
  <c r="AR530" i="33"/>
  <c r="AQ530" i="33"/>
  <c r="AP530" i="33"/>
  <c r="AO530" i="33"/>
  <c r="AN530" i="33"/>
  <c r="AM530" i="33"/>
  <c r="AM533" i="33" s="1"/>
  <c r="AL530" i="33"/>
  <c r="AL533" i="33" s="1"/>
  <c r="AK530" i="33"/>
  <c r="AK533" i="33" s="1"/>
  <c r="AJ530" i="33"/>
  <c r="AJ533" i="33" s="1"/>
  <c r="AI530" i="33"/>
  <c r="AI533" i="33" s="1"/>
  <c r="AH530" i="33"/>
  <c r="AH533" i="33" s="1"/>
  <c r="AG530" i="33"/>
  <c r="AG533" i="33" s="1"/>
  <c r="AF530" i="33"/>
  <c r="AE530" i="33"/>
  <c r="AD530" i="33"/>
  <c r="AC530" i="33"/>
  <c r="AB530" i="33"/>
  <c r="AA530" i="33"/>
  <c r="Z530" i="33"/>
  <c r="Z533" i="33" s="1"/>
  <c r="Y530" i="33"/>
  <c r="Y533" i="33" s="1"/>
  <c r="X530" i="33"/>
  <c r="X533" i="33" s="1"/>
  <c r="W530" i="33"/>
  <c r="W533" i="33" s="1"/>
  <c r="V530" i="33"/>
  <c r="V533" i="33" s="1"/>
  <c r="U530" i="33"/>
  <c r="T530" i="33"/>
  <c r="T533" i="33" s="1"/>
  <c r="S530" i="33"/>
  <c r="S533" i="33" s="1"/>
  <c r="R530" i="33"/>
  <c r="Q530" i="33"/>
  <c r="P530" i="33"/>
  <c r="O530" i="33"/>
  <c r="O533" i="33" s="1"/>
  <c r="N530" i="33"/>
  <c r="N533" i="33" s="1"/>
  <c r="M530" i="33"/>
  <c r="M533" i="33" s="1"/>
  <c r="L530" i="33"/>
  <c r="L533" i="33" s="1"/>
  <c r="K530" i="33"/>
  <c r="K533" i="33" s="1"/>
  <c r="J530" i="33"/>
  <c r="J533" i="33" s="1"/>
  <c r="I530" i="33"/>
  <c r="I533" i="33" s="1"/>
  <c r="H530" i="33"/>
  <c r="H533" i="33" s="1"/>
  <c r="G530" i="33"/>
  <c r="G533" i="33" s="1"/>
  <c r="F530" i="33"/>
  <c r="E530" i="33"/>
  <c r="BD515" i="33"/>
  <c r="AZ515" i="33"/>
  <c r="AV515" i="33"/>
  <c r="AR515" i="33"/>
  <c r="AN515" i="33"/>
  <c r="AJ515" i="33"/>
  <c r="AF515" i="33"/>
  <c r="AV514" i="33"/>
  <c r="AR514" i="33"/>
  <c r="AN514" i="33"/>
  <c r="AJ514" i="33"/>
  <c r="AF514" i="33"/>
  <c r="AB514" i="33"/>
  <c r="X514" i="33"/>
  <c r="T514" i="33"/>
  <c r="P514" i="33"/>
  <c r="L514" i="33"/>
  <c r="H514" i="33"/>
  <c r="BI504" i="33"/>
  <c r="BH504" i="33"/>
  <c r="BG504" i="33"/>
  <c r="BF504" i="33"/>
  <c r="T504" i="33"/>
  <c r="S504" i="33"/>
  <c r="R504" i="33"/>
  <c r="Q504" i="33"/>
  <c r="P504" i="33"/>
  <c r="O504" i="33"/>
  <c r="N504" i="33"/>
  <c r="M504" i="33"/>
  <c r="L504" i="33"/>
  <c r="K504" i="33"/>
  <c r="J504" i="33"/>
  <c r="I504" i="33"/>
  <c r="H504" i="33"/>
  <c r="G504" i="33"/>
  <c r="F504" i="33"/>
  <c r="E504" i="33"/>
  <c r="BI489" i="33"/>
  <c r="BH489" i="33"/>
  <c r="BG489" i="33"/>
  <c r="BF489" i="33"/>
  <c r="T489" i="33"/>
  <c r="S489" i="33"/>
  <c r="R489" i="33"/>
  <c r="Q489" i="33"/>
  <c r="P489" i="33"/>
  <c r="O489" i="33"/>
  <c r="N489" i="33"/>
  <c r="M489" i="33"/>
  <c r="L489" i="33"/>
  <c r="K489" i="33"/>
  <c r="J489" i="33"/>
  <c r="I489" i="33"/>
  <c r="H489" i="33"/>
  <c r="G489" i="33"/>
  <c r="F489" i="33"/>
  <c r="E489" i="33"/>
  <c r="BI481" i="33"/>
  <c r="BH481" i="33"/>
  <c r="BG481" i="33"/>
  <c r="BF481" i="33"/>
  <c r="T481" i="33"/>
  <c r="S481" i="33"/>
  <c r="R481" i="33"/>
  <c r="Q481" i="33"/>
  <c r="P481" i="33"/>
  <c r="O481" i="33"/>
  <c r="N481" i="33"/>
  <c r="M481" i="33"/>
  <c r="L481" i="33"/>
  <c r="K481" i="33"/>
  <c r="J481" i="33"/>
  <c r="I481" i="33"/>
  <c r="H481" i="33"/>
  <c r="G481" i="33"/>
  <c r="F481" i="33"/>
  <c r="E481" i="33"/>
  <c r="BI474" i="33"/>
  <c r="BH474" i="33"/>
  <c r="BG474" i="33"/>
  <c r="BF474" i="33"/>
  <c r="T474" i="33"/>
  <c r="S474" i="33"/>
  <c r="R474" i="33"/>
  <c r="Q474" i="33"/>
  <c r="P474" i="33"/>
  <c r="O474" i="33"/>
  <c r="N474" i="33"/>
  <c r="M474" i="33"/>
  <c r="L474" i="33"/>
  <c r="K474" i="33"/>
  <c r="J474" i="33"/>
  <c r="I474" i="33"/>
  <c r="H474" i="33"/>
  <c r="G474" i="33"/>
  <c r="F474" i="33"/>
  <c r="E474" i="33"/>
  <c r="BI468" i="33"/>
  <c r="BH468" i="33"/>
  <c r="BG468" i="33"/>
  <c r="BF468" i="33"/>
  <c r="T468" i="33"/>
  <c r="S468" i="33"/>
  <c r="R468" i="33"/>
  <c r="Q468" i="33"/>
  <c r="P468" i="33"/>
  <c r="O468" i="33"/>
  <c r="N468" i="33"/>
  <c r="M468" i="33"/>
  <c r="L468" i="33"/>
  <c r="K468" i="33"/>
  <c r="J468" i="33"/>
  <c r="I468" i="33"/>
  <c r="H468" i="33"/>
  <c r="G468" i="33"/>
  <c r="F468" i="33"/>
  <c r="E468" i="33"/>
  <c r="BR459" i="33"/>
  <c r="BQ459" i="33"/>
  <c r="BP459" i="33"/>
  <c r="BO459" i="33"/>
  <c r="BN459" i="33"/>
  <c r="BM459" i="33"/>
  <c r="BL459" i="33"/>
  <c r="BK459" i="33"/>
  <c r="BJ459" i="33"/>
  <c r="BI459" i="33"/>
  <c r="BH459" i="33"/>
  <c r="BG459" i="33"/>
  <c r="BF459" i="33"/>
  <c r="BD459" i="33"/>
  <c r="BC459" i="33"/>
  <c r="BB459" i="33"/>
  <c r="BA459" i="33"/>
  <c r="AZ459" i="33"/>
  <c r="AY459" i="33"/>
  <c r="AX459" i="33"/>
  <c r="AW459" i="33"/>
  <c r="AV459" i="33"/>
  <c r="AU459" i="33"/>
  <c r="AT459" i="33"/>
  <c r="AS459" i="33"/>
  <c r="AR459" i="33"/>
  <c r="AQ459" i="33"/>
  <c r="AP459" i="33"/>
  <c r="AO459" i="33"/>
  <c r="AN459" i="33"/>
  <c r="AM459" i="33"/>
  <c r="AL459" i="33"/>
  <c r="AK459" i="33"/>
  <c r="AJ459" i="33"/>
  <c r="AI459" i="33"/>
  <c r="AH459" i="33"/>
  <c r="AG459" i="33"/>
  <c r="AF459" i="33"/>
  <c r="AE459" i="33"/>
  <c r="AD459" i="33"/>
  <c r="AC459" i="33"/>
  <c r="AB459" i="33"/>
  <c r="AA459" i="33"/>
  <c r="Z459" i="33"/>
  <c r="Y459" i="33"/>
  <c r="X459" i="33"/>
  <c r="W459" i="33"/>
  <c r="V459" i="33"/>
  <c r="U459" i="33"/>
  <c r="T459" i="33"/>
  <c r="S459" i="33"/>
  <c r="R459" i="33"/>
  <c r="Q459" i="33"/>
  <c r="P459" i="33"/>
  <c r="O459" i="33"/>
  <c r="N459" i="33"/>
  <c r="M459" i="33"/>
  <c r="L459" i="33"/>
  <c r="K459" i="33"/>
  <c r="J459" i="33"/>
  <c r="I459" i="33"/>
  <c r="H459" i="33"/>
  <c r="G459" i="33"/>
  <c r="F459" i="33"/>
  <c r="E459" i="33"/>
  <c r="BR452" i="33"/>
  <c r="BQ452" i="33"/>
  <c r="BP452" i="33"/>
  <c r="BO452" i="33"/>
  <c r="BN452" i="33"/>
  <c r="BM452" i="33"/>
  <c r="BL452" i="33"/>
  <c r="BK452" i="33"/>
  <c r="BJ452" i="33"/>
  <c r="BI452" i="33"/>
  <c r="BH452" i="33"/>
  <c r="BG452" i="33"/>
  <c r="BF452" i="33"/>
  <c r="BD452" i="33"/>
  <c r="BC452" i="33"/>
  <c r="BB452" i="33"/>
  <c r="BA452" i="33"/>
  <c r="AZ452" i="33"/>
  <c r="AY452" i="33"/>
  <c r="AX452" i="33"/>
  <c r="AW452" i="33"/>
  <c r="AV452" i="33"/>
  <c r="AU452" i="33"/>
  <c r="AT452" i="33"/>
  <c r="AS452" i="33"/>
  <c r="AR452" i="33"/>
  <c r="AQ452" i="33"/>
  <c r="AP452" i="33"/>
  <c r="AO452" i="33"/>
  <c r="AN452" i="33"/>
  <c r="AM452" i="33"/>
  <c r="AL452" i="33"/>
  <c r="AK452" i="33"/>
  <c r="AJ452" i="33"/>
  <c r="AI452" i="33"/>
  <c r="AH452" i="33"/>
  <c r="AG452" i="33"/>
  <c r="AF452" i="33"/>
  <c r="AE452" i="33"/>
  <c r="AD452" i="33"/>
  <c r="AC452" i="33"/>
  <c r="AB452" i="33"/>
  <c r="AA452" i="33"/>
  <c r="Z452" i="33"/>
  <c r="Y452" i="33"/>
  <c r="X452" i="33"/>
  <c r="W452" i="33"/>
  <c r="V452" i="33"/>
  <c r="U452" i="33"/>
  <c r="T452" i="33"/>
  <c r="S452" i="33"/>
  <c r="R452" i="33"/>
  <c r="Q452" i="33"/>
  <c r="P452" i="33"/>
  <c r="O452" i="33"/>
  <c r="N452" i="33"/>
  <c r="M452" i="33"/>
  <c r="L452" i="33"/>
  <c r="K452" i="33"/>
  <c r="J452" i="33"/>
  <c r="I452" i="33"/>
  <c r="H452" i="33"/>
  <c r="G452" i="33"/>
  <c r="F452" i="33"/>
  <c r="E452" i="33"/>
  <c r="BR446" i="33"/>
  <c r="BQ446" i="33"/>
  <c r="BP446" i="33"/>
  <c r="BO446" i="33"/>
  <c r="BN446" i="33"/>
  <c r="BM446" i="33"/>
  <c r="BL446" i="33"/>
  <c r="BK446" i="33"/>
  <c r="BJ446" i="33"/>
  <c r="BI446" i="33"/>
  <c r="BH446" i="33"/>
  <c r="BG446" i="33"/>
  <c r="BF446" i="33"/>
  <c r="BD446" i="33"/>
  <c r="BC446" i="33"/>
  <c r="BB446" i="33"/>
  <c r="BA446" i="33"/>
  <c r="AZ446" i="33"/>
  <c r="AY446" i="33"/>
  <c r="AX446" i="33"/>
  <c r="AW446" i="33"/>
  <c r="AV446" i="33"/>
  <c r="AU446" i="33"/>
  <c r="AT446" i="33"/>
  <c r="AS446" i="33"/>
  <c r="AR446" i="33"/>
  <c r="AQ446" i="33"/>
  <c r="AP446" i="33"/>
  <c r="AO446" i="33"/>
  <c r="AN446" i="33"/>
  <c r="AM446" i="33"/>
  <c r="AL446" i="33"/>
  <c r="AK446" i="33"/>
  <c r="AJ446" i="33"/>
  <c r="AI446" i="33"/>
  <c r="AH446" i="33"/>
  <c r="AG446" i="33"/>
  <c r="AF446" i="33"/>
  <c r="AE446" i="33"/>
  <c r="AD446" i="33"/>
  <c r="AC446" i="33"/>
  <c r="AB446" i="33"/>
  <c r="AA446" i="33"/>
  <c r="Z446" i="33"/>
  <c r="Y446" i="33"/>
  <c r="X446" i="33"/>
  <c r="W446" i="33"/>
  <c r="V446" i="33"/>
  <c r="U446" i="33"/>
  <c r="T446" i="33"/>
  <c r="S446" i="33"/>
  <c r="R446" i="33"/>
  <c r="Q446" i="33"/>
  <c r="P446" i="33"/>
  <c r="O446" i="33"/>
  <c r="N446" i="33"/>
  <c r="M446" i="33"/>
  <c r="L446" i="33"/>
  <c r="K446" i="33"/>
  <c r="J446" i="33"/>
  <c r="I446" i="33"/>
  <c r="H446" i="33"/>
  <c r="G446" i="33"/>
  <c r="F446" i="33"/>
  <c r="E446" i="33"/>
  <c r="BR440" i="33"/>
  <c r="BD440" i="33"/>
  <c r="BC440" i="33"/>
  <c r="BB440" i="33"/>
  <c r="BA440" i="33"/>
  <c r="AZ440" i="33"/>
  <c r="AY440" i="33"/>
  <c r="AX440" i="33"/>
  <c r="AW440" i="33"/>
  <c r="AV440" i="33"/>
  <c r="AU440" i="33"/>
  <c r="AT440" i="33"/>
  <c r="AS440" i="33"/>
  <c r="AR440" i="33"/>
  <c r="AQ440" i="33"/>
  <c r="AP440" i="33"/>
  <c r="AO440" i="33"/>
  <c r="AN440" i="33"/>
  <c r="AM440" i="33"/>
  <c r="AL440" i="33"/>
  <c r="AK440" i="33"/>
  <c r="AJ440" i="33"/>
  <c r="AI440" i="33"/>
  <c r="AH440" i="33"/>
  <c r="AG440" i="33"/>
  <c r="AF440" i="33"/>
  <c r="AE440" i="33"/>
  <c r="AD440" i="33"/>
  <c r="AC440" i="33"/>
  <c r="AB440" i="33"/>
  <c r="AA440" i="33"/>
  <c r="Z440" i="33"/>
  <c r="Y440" i="33"/>
  <c r="BL410" i="33"/>
  <c r="BG410" i="33"/>
  <c r="AM410" i="33"/>
  <c r="AL410" i="33"/>
  <c r="AK410" i="33"/>
  <c r="AJ410" i="33"/>
  <c r="V410" i="33"/>
  <c r="O410" i="33"/>
  <c r="BR407" i="33"/>
  <c r="BQ407" i="33"/>
  <c r="BP407" i="33"/>
  <c r="BO407" i="33"/>
  <c r="BN407" i="33"/>
  <c r="BM407" i="33"/>
  <c r="BL407" i="33"/>
  <c r="BK407" i="33"/>
  <c r="BJ407" i="33"/>
  <c r="BI407" i="33"/>
  <c r="BH407" i="33"/>
  <c r="BG407" i="33"/>
  <c r="BF407" i="33"/>
  <c r="BD407" i="33"/>
  <c r="BC407" i="33"/>
  <c r="BB407" i="33"/>
  <c r="BA407" i="33"/>
  <c r="AZ407" i="33"/>
  <c r="AY407" i="33"/>
  <c r="AX407" i="33"/>
  <c r="AW407" i="33"/>
  <c r="AV407" i="33"/>
  <c r="AU407" i="33"/>
  <c r="AT407" i="33"/>
  <c r="AS407" i="33"/>
  <c r="AR407" i="33"/>
  <c r="AQ407" i="33"/>
  <c r="AP407" i="33"/>
  <c r="AO407" i="33"/>
  <c r="AN407" i="33"/>
  <c r="AM407" i="33"/>
  <c r="AL407" i="33"/>
  <c r="AK407" i="33"/>
  <c r="AJ407" i="33"/>
  <c r="AI407" i="33"/>
  <c r="AH407" i="33"/>
  <c r="AH410" i="33" s="1"/>
  <c r="AG407" i="33"/>
  <c r="AF407" i="33"/>
  <c r="AE407" i="33"/>
  <c r="AD407" i="33"/>
  <c r="AC407" i="33"/>
  <c r="AB407" i="33"/>
  <c r="AA407" i="33"/>
  <c r="Z407" i="33"/>
  <c r="Y407" i="33"/>
  <c r="X407" i="33"/>
  <c r="W407" i="33"/>
  <c r="V407" i="33"/>
  <c r="U407" i="33"/>
  <c r="T407" i="33"/>
  <c r="S407" i="33"/>
  <c r="R407" i="33"/>
  <c r="Q407" i="33"/>
  <c r="P407" i="33"/>
  <c r="O407" i="33"/>
  <c r="N407" i="33"/>
  <c r="M407" i="33"/>
  <c r="L407" i="33"/>
  <c r="K407" i="33"/>
  <c r="J407" i="33"/>
  <c r="J410" i="33" s="1"/>
  <c r="I407" i="33"/>
  <c r="H407" i="33"/>
  <c r="G407" i="33"/>
  <c r="F407" i="33"/>
  <c r="E407" i="33"/>
  <c r="BR392" i="33"/>
  <c r="BQ392" i="33"/>
  <c r="BP392" i="33"/>
  <c r="BO392" i="33"/>
  <c r="BN392" i="33"/>
  <c r="BM392" i="33"/>
  <c r="BL392" i="33"/>
  <c r="BK392" i="33"/>
  <c r="BJ392" i="33"/>
  <c r="BI392" i="33"/>
  <c r="BI410" i="33" s="1"/>
  <c r="BH392" i="33"/>
  <c r="BH410" i="33" s="1"/>
  <c r="BG392" i="33"/>
  <c r="BF392" i="33"/>
  <c r="BD392" i="33"/>
  <c r="BC392" i="33"/>
  <c r="BB392" i="33"/>
  <c r="BA392" i="33"/>
  <c r="AZ392" i="33"/>
  <c r="AY392" i="33"/>
  <c r="AX392" i="33"/>
  <c r="AW392" i="33"/>
  <c r="AW410" i="33" s="1"/>
  <c r="AV392" i="33"/>
  <c r="AV410" i="33" s="1"/>
  <c r="AU392" i="33"/>
  <c r="AU410" i="33" s="1"/>
  <c r="AT392" i="33"/>
  <c r="AS392" i="33"/>
  <c r="AR392" i="33"/>
  <c r="AQ392" i="33"/>
  <c r="AP392" i="33"/>
  <c r="AO392" i="33"/>
  <c r="AN392" i="33"/>
  <c r="AM392" i="33"/>
  <c r="AL392" i="33"/>
  <c r="AK392" i="33"/>
  <c r="AJ392" i="33"/>
  <c r="AI392" i="33"/>
  <c r="AI410" i="33" s="1"/>
  <c r="AH392" i="33"/>
  <c r="AG392" i="33"/>
  <c r="AF392" i="33"/>
  <c r="AE392" i="33"/>
  <c r="AD392" i="33"/>
  <c r="AC392" i="33"/>
  <c r="AB392" i="33"/>
  <c r="AA392" i="33"/>
  <c r="Z392" i="33"/>
  <c r="Y392" i="33"/>
  <c r="Y410" i="33" s="1"/>
  <c r="X392" i="33"/>
  <c r="X410" i="33" s="1"/>
  <c r="W392" i="33"/>
  <c r="W410" i="33" s="1"/>
  <c r="V392" i="33"/>
  <c r="U392" i="33"/>
  <c r="T392" i="33"/>
  <c r="S392" i="33"/>
  <c r="R392" i="33"/>
  <c r="Q392" i="33"/>
  <c r="P392" i="33"/>
  <c r="O392" i="33"/>
  <c r="N392" i="33"/>
  <c r="M392" i="33"/>
  <c r="L392" i="33"/>
  <c r="L410" i="33" s="1"/>
  <c r="K392" i="33"/>
  <c r="J392" i="33"/>
  <c r="I392" i="33"/>
  <c r="H392" i="33"/>
  <c r="G392" i="33"/>
  <c r="F392" i="33"/>
  <c r="E392" i="33"/>
  <c r="BR376" i="33"/>
  <c r="BQ376" i="33"/>
  <c r="BP376" i="33"/>
  <c r="BO376" i="33"/>
  <c r="BN376" i="33"/>
  <c r="BN410" i="33" s="1"/>
  <c r="BM376" i="33"/>
  <c r="BM410" i="33" s="1"/>
  <c r="BL376" i="33"/>
  <c r="BK376" i="33"/>
  <c r="BK410" i="33" s="1"/>
  <c r="BJ376" i="33"/>
  <c r="BI376" i="33"/>
  <c r="BH376" i="33"/>
  <c r="BG376" i="33"/>
  <c r="BF376" i="33"/>
  <c r="BD376" i="33"/>
  <c r="BC376" i="33"/>
  <c r="BB376" i="33"/>
  <c r="BB410" i="33" s="1"/>
  <c r="BA376" i="33"/>
  <c r="BA410" i="33" s="1"/>
  <c r="AZ376" i="33"/>
  <c r="AZ410" i="33" s="1"/>
  <c r="AY376" i="33"/>
  <c r="AY410" i="33" s="1"/>
  <c r="AX376" i="33"/>
  <c r="AW376" i="33"/>
  <c r="AV376" i="33"/>
  <c r="AU376" i="33"/>
  <c r="AT376" i="33"/>
  <c r="AS376" i="33"/>
  <c r="AR376" i="33"/>
  <c r="AQ376" i="33"/>
  <c r="AP376" i="33"/>
  <c r="AO376" i="33"/>
  <c r="AO410" i="33" s="1"/>
  <c r="AN376" i="33"/>
  <c r="AN410" i="33" s="1"/>
  <c r="AM376" i="33"/>
  <c r="AL376" i="33"/>
  <c r="AK376" i="33"/>
  <c r="AJ376" i="33"/>
  <c r="AI376" i="33"/>
  <c r="AH376" i="33"/>
  <c r="AG376" i="33"/>
  <c r="AF376" i="33"/>
  <c r="AE376" i="33"/>
  <c r="AD376" i="33"/>
  <c r="AC376" i="33"/>
  <c r="AC410" i="33" s="1"/>
  <c r="AB376" i="33"/>
  <c r="AB410" i="33" s="1"/>
  <c r="AA376" i="33"/>
  <c r="AA410" i="33" s="1"/>
  <c r="Z376" i="33"/>
  <c r="Y376" i="33"/>
  <c r="X376" i="33"/>
  <c r="W376" i="33"/>
  <c r="V376" i="33"/>
  <c r="U376" i="33"/>
  <c r="T376" i="33"/>
  <c r="S376" i="33"/>
  <c r="R376" i="33"/>
  <c r="R410" i="33" s="1"/>
  <c r="Q376" i="33"/>
  <c r="Q410" i="33" s="1"/>
  <c r="P376" i="33"/>
  <c r="P410" i="33" s="1"/>
  <c r="O376" i="33"/>
  <c r="N376" i="33"/>
  <c r="M376" i="33"/>
  <c r="L376" i="33"/>
  <c r="K376" i="33"/>
  <c r="J376" i="33"/>
  <c r="I376" i="33"/>
  <c r="H376" i="33"/>
  <c r="G376" i="33"/>
  <c r="F376" i="33"/>
  <c r="E376" i="33"/>
  <c r="E410" i="33" s="1"/>
  <c r="BR345" i="33"/>
  <c r="BJ345" i="33"/>
  <c r="BD345" i="33"/>
  <c r="AW345" i="33"/>
  <c r="AR345" i="33"/>
  <c r="AP345" i="33"/>
  <c r="Y345" i="33"/>
  <c r="X345" i="33"/>
  <c r="S345" i="33"/>
  <c r="M345" i="33"/>
  <c r="L345" i="33"/>
  <c r="K345" i="33"/>
  <c r="I345" i="33"/>
  <c r="H345" i="33"/>
  <c r="G345" i="33"/>
  <c r="BR343" i="33"/>
  <c r="BQ343" i="33"/>
  <c r="BP343" i="33"/>
  <c r="BO343" i="33"/>
  <c r="BN343" i="33"/>
  <c r="BM343" i="33"/>
  <c r="BL343" i="33"/>
  <c r="BK343" i="33"/>
  <c r="BK345" i="33" s="1"/>
  <c r="BJ343" i="33"/>
  <c r="BI343" i="33"/>
  <c r="BH343" i="33"/>
  <c r="BG343" i="33"/>
  <c r="BF343" i="33"/>
  <c r="BD343" i="33"/>
  <c r="BC343" i="33"/>
  <c r="BB343" i="33"/>
  <c r="BA343" i="33"/>
  <c r="AZ343" i="33"/>
  <c r="AY343" i="33"/>
  <c r="AX343" i="33"/>
  <c r="AX345" i="33" s="1"/>
  <c r="AW343" i="33"/>
  <c r="AV343" i="33"/>
  <c r="AU343" i="33"/>
  <c r="AT343" i="33"/>
  <c r="AS343" i="33"/>
  <c r="AR343" i="33"/>
  <c r="AQ343" i="33"/>
  <c r="AP343" i="33"/>
  <c r="AO343" i="33"/>
  <c r="AN343" i="33"/>
  <c r="AM343" i="33"/>
  <c r="AL343" i="33"/>
  <c r="AL345" i="33" s="1"/>
  <c r="AK343" i="33"/>
  <c r="AK345" i="33" s="1"/>
  <c r="AJ343" i="33"/>
  <c r="AI343" i="33"/>
  <c r="AH343" i="33"/>
  <c r="AG343" i="33"/>
  <c r="AF343" i="33"/>
  <c r="AE343" i="33"/>
  <c r="AD343" i="33"/>
  <c r="AC343" i="33"/>
  <c r="AB343" i="33"/>
  <c r="AA343" i="33"/>
  <c r="Z343" i="33"/>
  <c r="Z345" i="33" s="1"/>
  <c r="Y343" i="33"/>
  <c r="X343" i="33"/>
  <c r="W343" i="33"/>
  <c r="V343" i="33"/>
  <c r="U343" i="33"/>
  <c r="T343" i="33"/>
  <c r="S343" i="33"/>
  <c r="R343" i="33"/>
  <c r="Q343" i="33"/>
  <c r="P343" i="33"/>
  <c r="O343" i="33"/>
  <c r="N343" i="33"/>
  <c r="N345" i="33" s="1"/>
  <c r="M343" i="33"/>
  <c r="L343" i="33"/>
  <c r="K343" i="33"/>
  <c r="J343" i="33"/>
  <c r="I343" i="33"/>
  <c r="H343" i="33"/>
  <c r="G343" i="33"/>
  <c r="F343" i="33"/>
  <c r="E343" i="33"/>
  <c r="BR337" i="33"/>
  <c r="BQ337" i="33"/>
  <c r="BQ345" i="33" s="1"/>
  <c r="BP337" i="33"/>
  <c r="BP345" i="33" s="1"/>
  <c r="BO337" i="33"/>
  <c r="BO345" i="33" s="1"/>
  <c r="BD337" i="33"/>
  <c r="BC337" i="33"/>
  <c r="BC345" i="33" s="1"/>
  <c r="BB337" i="33"/>
  <c r="BB345" i="33" s="1"/>
  <c r="BA337" i="33"/>
  <c r="AZ337" i="33"/>
  <c r="AV337" i="33"/>
  <c r="AV345" i="33" s="1"/>
  <c r="AU337" i="33"/>
  <c r="AU345" i="33" s="1"/>
  <c r="AT337" i="33"/>
  <c r="AT345" i="33" s="1"/>
  <c r="AS337" i="33"/>
  <c r="AS345" i="33" s="1"/>
  <c r="AR337" i="33"/>
  <c r="AQ337" i="33"/>
  <c r="AQ345" i="33" s="1"/>
  <c r="AP337" i="33"/>
  <c r="AJ337" i="33"/>
  <c r="AJ345" i="33" s="1"/>
  <c r="AI337" i="33"/>
  <c r="AI345" i="33" s="1"/>
  <c r="AH337" i="33"/>
  <c r="AH345" i="33" s="1"/>
  <c r="AG337" i="33"/>
  <c r="AG345" i="33" s="1"/>
  <c r="AF337" i="33"/>
  <c r="AF345" i="33" s="1"/>
  <c r="AE337" i="33"/>
  <c r="AE345" i="33" s="1"/>
  <c r="AD337" i="33"/>
  <c r="AD345" i="33" s="1"/>
  <c r="AC337" i="33"/>
  <c r="AC345" i="33" s="1"/>
  <c r="T337" i="33"/>
  <c r="T345" i="33" s="1"/>
  <c r="S337" i="33"/>
  <c r="R337" i="33"/>
  <c r="R345" i="33" s="1"/>
  <c r="L337" i="33"/>
  <c r="K337" i="33"/>
  <c r="J337" i="33"/>
  <c r="J345" i="33" s="1"/>
  <c r="H337" i="33"/>
  <c r="G337" i="33"/>
  <c r="F337" i="33"/>
  <c r="F345" i="33" s="1"/>
  <c r="BR328" i="33"/>
  <c r="BQ328" i="33"/>
  <c r="BP328" i="33"/>
  <c r="BO328" i="33"/>
  <c r="BN328" i="33"/>
  <c r="BN337" i="33" s="1"/>
  <c r="BN345" i="33" s="1"/>
  <c r="BM328" i="33"/>
  <c r="BM337" i="33" s="1"/>
  <c r="BM345" i="33" s="1"/>
  <c r="BL328" i="33"/>
  <c r="BL337" i="33" s="1"/>
  <c r="BK328" i="33"/>
  <c r="BK337" i="33" s="1"/>
  <c r="BJ328" i="33"/>
  <c r="BJ337" i="33" s="1"/>
  <c r="BI328" i="33"/>
  <c r="BI337" i="33" s="1"/>
  <c r="BI345" i="33" s="1"/>
  <c r="BH328" i="33"/>
  <c r="BH337" i="33" s="1"/>
  <c r="BH345" i="33" s="1"/>
  <c r="BG328" i="33"/>
  <c r="BG337" i="33" s="1"/>
  <c r="BG345" i="33" s="1"/>
  <c r="BF328" i="33"/>
  <c r="BF337" i="33" s="1"/>
  <c r="BF345" i="33" s="1"/>
  <c r="BD328" i="33"/>
  <c r="BC328" i="33"/>
  <c r="BB328" i="33"/>
  <c r="BA328" i="33"/>
  <c r="AZ328" i="33"/>
  <c r="AY328" i="33"/>
  <c r="AY337" i="33" s="1"/>
  <c r="AX328" i="33"/>
  <c r="AX337" i="33" s="1"/>
  <c r="AW328" i="33"/>
  <c r="AW337" i="33" s="1"/>
  <c r="AV328" i="33"/>
  <c r="AU328" i="33"/>
  <c r="AT328" i="33"/>
  <c r="AS328" i="33"/>
  <c r="AR328" i="33"/>
  <c r="AQ328" i="33"/>
  <c r="AP328" i="33"/>
  <c r="AO328" i="33"/>
  <c r="AO337" i="33" s="1"/>
  <c r="AN328" i="33"/>
  <c r="AN337" i="33" s="1"/>
  <c r="AM328" i="33"/>
  <c r="AM337" i="33" s="1"/>
  <c r="AL328" i="33"/>
  <c r="AL337" i="33" s="1"/>
  <c r="AK328" i="33"/>
  <c r="AK337" i="33" s="1"/>
  <c r="AJ328" i="33"/>
  <c r="AI328" i="33"/>
  <c r="AH328" i="33"/>
  <c r="AG328" i="33"/>
  <c r="AF328" i="33"/>
  <c r="AE328" i="33"/>
  <c r="AD328" i="33"/>
  <c r="AC328" i="33"/>
  <c r="AB328" i="33"/>
  <c r="AB337" i="33" s="1"/>
  <c r="AA328" i="33"/>
  <c r="AA337" i="33" s="1"/>
  <c r="Z328" i="33"/>
  <c r="Z337" i="33" s="1"/>
  <c r="Y328" i="33"/>
  <c r="Y337" i="33" s="1"/>
  <c r="X328" i="33"/>
  <c r="X337" i="33" s="1"/>
  <c r="W328" i="33"/>
  <c r="W337" i="33" s="1"/>
  <c r="W345" i="33" s="1"/>
  <c r="V328" i="33"/>
  <c r="V337" i="33" s="1"/>
  <c r="V345" i="33" s="1"/>
  <c r="U328" i="33"/>
  <c r="U337" i="33" s="1"/>
  <c r="U345" i="33" s="1"/>
  <c r="T328" i="33"/>
  <c r="S328" i="33"/>
  <c r="R328" i="33"/>
  <c r="Q328" i="33"/>
  <c r="Q337" i="33" s="1"/>
  <c r="Q345" i="33" s="1"/>
  <c r="P328" i="33"/>
  <c r="P337" i="33" s="1"/>
  <c r="P345" i="33" s="1"/>
  <c r="O328" i="33"/>
  <c r="O337" i="33" s="1"/>
  <c r="N328" i="33"/>
  <c r="N337" i="33" s="1"/>
  <c r="M328" i="33"/>
  <c r="M337" i="33" s="1"/>
  <c r="L328" i="33"/>
  <c r="K328" i="33"/>
  <c r="J328" i="33"/>
  <c r="I328" i="33"/>
  <c r="I337" i="33" s="1"/>
  <c r="H328" i="33"/>
  <c r="G328" i="33"/>
  <c r="F328" i="33"/>
  <c r="E328" i="33"/>
  <c r="E337" i="33" s="1"/>
  <c r="BR317" i="33"/>
  <c r="BQ317" i="33"/>
  <c r="BO317" i="33"/>
  <c r="BN317" i="33"/>
  <c r="BK317" i="33"/>
  <c r="BF317" i="33"/>
  <c r="BD317" i="33"/>
  <c r="BC317" i="33"/>
  <c r="BB317" i="33"/>
  <c r="BA317" i="33"/>
  <c r="AX317" i="33"/>
  <c r="AU317" i="33"/>
  <c r="AT317" i="33"/>
  <c r="AP317" i="33"/>
  <c r="AO317" i="33"/>
  <c r="AH317" i="33"/>
  <c r="AG317" i="33"/>
  <c r="AF317" i="33"/>
  <c r="AE317" i="33"/>
  <c r="AD317" i="33"/>
  <c r="AC317" i="33"/>
  <c r="Z317" i="33"/>
  <c r="W317" i="33"/>
  <c r="T317" i="33"/>
  <c r="S317" i="33"/>
  <c r="R317" i="33"/>
  <c r="Q317" i="33"/>
  <c r="P317" i="33"/>
  <c r="O317" i="33"/>
  <c r="N317" i="33"/>
  <c r="F317" i="33"/>
  <c r="E317" i="33"/>
  <c r="BR307" i="33"/>
  <c r="BQ307" i="33"/>
  <c r="BP307" i="33"/>
  <c r="BP317" i="33" s="1"/>
  <c r="BO307" i="33"/>
  <c r="BN307" i="33"/>
  <c r="BM307" i="33"/>
  <c r="BM317" i="33" s="1"/>
  <c r="BL307" i="33"/>
  <c r="BL317" i="33" s="1"/>
  <c r="BK307" i="33"/>
  <c r="BJ307" i="33"/>
  <c r="BJ317" i="33" s="1"/>
  <c r="BI307" i="33"/>
  <c r="BI317" i="33" s="1"/>
  <c r="BH307" i="33"/>
  <c r="BH317" i="33" s="1"/>
  <c r="BG307" i="33"/>
  <c r="BG317" i="33" s="1"/>
  <c r="BF307" i="33"/>
  <c r="BD307" i="33"/>
  <c r="BC307" i="33"/>
  <c r="BB307" i="33"/>
  <c r="BA307" i="33"/>
  <c r="AZ307" i="33"/>
  <c r="AZ317" i="33" s="1"/>
  <c r="AY307" i="33"/>
  <c r="AY317" i="33" s="1"/>
  <c r="AX307" i="33"/>
  <c r="AW307" i="33"/>
  <c r="AW317" i="33" s="1"/>
  <c r="AV307" i="33"/>
  <c r="AV317" i="33" s="1"/>
  <c r="AU307" i="33"/>
  <c r="AT307" i="33"/>
  <c r="AS307" i="33"/>
  <c r="AS317" i="33" s="1"/>
  <c r="AR307" i="33"/>
  <c r="AR317" i="33" s="1"/>
  <c r="AQ307" i="33"/>
  <c r="AQ317" i="33" s="1"/>
  <c r="AP307" i="33"/>
  <c r="AO307" i="33"/>
  <c r="AN307" i="33"/>
  <c r="AN317" i="33" s="1"/>
  <c r="AM307" i="33"/>
  <c r="AM317" i="33" s="1"/>
  <c r="AL307" i="33"/>
  <c r="AL317" i="33" s="1"/>
  <c r="AK307" i="33"/>
  <c r="AK317" i="33" s="1"/>
  <c r="AJ307" i="33"/>
  <c r="AJ317" i="33" s="1"/>
  <c r="AI307" i="33"/>
  <c r="AI317" i="33" s="1"/>
  <c r="AH307" i="33"/>
  <c r="AG307" i="33"/>
  <c r="AF307" i="33"/>
  <c r="AE307" i="33"/>
  <c r="AD307" i="33"/>
  <c r="AC307" i="33"/>
  <c r="AB307" i="33"/>
  <c r="AB317" i="33" s="1"/>
  <c r="AA307" i="33"/>
  <c r="AA317" i="33" s="1"/>
  <c r="Z307" i="33"/>
  <c r="Y307" i="33"/>
  <c r="Y317" i="33" s="1"/>
  <c r="X307" i="33"/>
  <c r="X317" i="33" s="1"/>
  <c r="W307" i="33"/>
  <c r="V307" i="33"/>
  <c r="V317" i="33" s="1"/>
  <c r="U307" i="33"/>
  <c r="U317" i="33" s="1"/>
  <c r="T307" i="33"/>
  <c r="S307" i="33"/>
  <c r="R307" i="33"/>
  <c r="Q307" i="33"/>
  <c r="P307" i="33"/>
  <c r="O307" i="33"/>
  <c r="N307" i="33"/>
  <c r="M307" i="33"/>
  <c r="M317" i="33" s="1"/>
  <c r="L307" i="33"/>
  <c r="L317" i="33" s="1"/>
  <c r="K307" i="33"/>
  <c r="K317" i="33" s="1"/>
  <c r="J307" i="33"/>
  <c r="J317" i="33" s="1"/>
  <c r="I307" i="33"/>
  <c r="I317" i="33" s="1"/>
  <c r="H307" i="33"/>
  <c r="H317" i="33" s="1"/>
  <c r="G307" i="33"/>
  <c r="G317" i="33" s="1"/>
  <c r="F307" i="33"/>
  <c r="E307" i="33"/>
  <c r="BI297" i="33"/>
  <c r="BH297" i="33"/>
  <c r="BG297" i="33"/>
  <c r="BF297" i="33"/>
  <c r="T297" i="33"/>
  <c r="S297" i="33"/>
  <c r="R297" i="33"/>
  <c r="Q297" i="33"/>
  <c r="P297" i="33"/>
  <c r="O297" i="33"/>
  <c r="N297" i="33"/>
  <c r="M297" i="33"/>
  <c r="L297" i="33"/>
  <c r="K297" i="33"/>
  <c r="J297" i="33"/>
  <c r="I297" i="33"/>
  <c r="H297" i="33"/>
  <c r="G297" i="33"/>
  <c r="BI290" i="33"/>
  <c r="BH290" i="33"/>
  <c r="BG290" i="33"/>
  <c r="BF290" i="33"/>
  <c r="T290" i="33"/>
  <c r="S290" i="33"/>
  <c r="R290" i="33"/>
  <c r="Q290" i="33"/>
  <c r="P290" i="33"/>
  <c r="O290" i="33"/>
  <c r="N290" i="33"/>
  <c r="M290" i="33"/>
  <c r="L290" i="33"/>
  <c r="K290" i="33"/>
  <c r="J290" i="33"/>
  <c r="I290" i="33"/>
  <c r="H290" i="33"/>
  <c r="G290" i="33"/>
  <c r="F290" i="33"/>
  <c r="E290" i="33"/>
  <c r="BR283" i="33"/>
  <c r="BQ283" i="33"/>
  <c r="BP283" i="33"/>
  <c r="BO283" i="33"/>
  <c r="BN283" i="33"/>
  <c r="BM283" i="33"/>
  <c r="BL283" i="33"/>
  <c r="BK283" i="33"/>
  <c r="BJ283" i="33"/>
  <c r="BI283" i="33"/>
  <c r="BH283" i="33"/>
  <c r="BG283" i="33"/>
  <c r="BF283" i="33"/>
  <c r="BC283" i="33"/>
  <c r="BB283" i="33"/>
  <c r="BA283" i="33"/>
  <c r="AY283" i="33"/>
  <c r="AX283" i="33"/>
  <c r="AZ283" i="33" s="1"/>
  <c r="AW283" i="33"/>
  <c r="AU283" i="33"/>
  <c r="AT283" i="33"/>
  <c r="AS283" i="33"/>
  <c r="AR283" i="33"/>
  <c r="AQ283" i="33"/>
  <c r="AP283" i="33"/>
  <c r="AO283" i="33"/>
  <c r="AN283" i="33"/>
  <c r="AM283" i="33"/>
  <c r="AL283" i="33"/>
  <c r="AK283" i="33"/>
  <c r="AJ283" i="33"/>
  <c r="AI283" i="33"/>
  <c r="AH283" i="33"/>
  <c r="AG283" i="33"/>
  <c r="AF283" i="33"/>
  <c r="AE283" i="33"/>
  <c r="AD283" i="33"/>
  <c r="AC283" i="33"/>
  <c r="AB283" i="33"/>
  <c r="AA283" i="33"/>
  <c r="Z283" i="33"/>
  <c r="Y283" i="33"/>
  <c r="X283" i="33"/>
  <c r="W283" i="33"/>
  <c r="V283" i="33"/>
  <c r="U283" i="33"/>
  <c r="T283" i="33"/>
  <c r="S283" i="33"/>
  <c r="R283" i="33"/>
  <c r="Q283" i="33"/>
  <c r="P283" i="33"/>
  <c r="O283" i="33"/>
  <c r="N283" i="33"/>
  <c r="M283" i="33"/>
  <c r="L283" i="33"/>
  <c r="K283" i="33"/>
  <c r="J283" i="33"/>
  <c r="I283" i="33"/>
  <c r="H283" i="33"/>
  <c r="G283" i="33"/>
  <c r="F283" i="33"/>
  <c r="E283" i="33"/>
  <c r="BD282" i="33"/>
  <c r="AZ282" i="33"/>
  <c r="AV282" i="33"/>
  <c r="BD281" i="33"/>
  <c r="AZ281" i="33"/>
  <c r="AV281" i="33"/>
  <c r="BD280" i="33"/>
  <c r="AZ280" i="33"/>
  <c r="AV280" i="33"/>
  <c r="BD279" i="33"/>
  <c r="AZ279" i="33"/>
  <c r="AV279" i="33"/>
  <c r="T263" i="33"/>
  <c r="R263" i="33"/>
  <c r="Q263" i="33"/>
  <c r="P263" i="33"/>
  <c r="BP260" i="33"/>
  <c r="BO260" i="33"/>
  <c r="BI260" i="33"/>
  <c r="BI263" i="33" s="1"/>
  <c r="BH260" i="33"/>
  <c r="BH263" i="33" s="1"/>
  <c r="BG260" i="33"/>
  <c r="BG263" i="33" s="1"/>
  <c r="AY260" i="33"/>
  <c r="AT260" i="33"/>
  <c r="AS260" i="33"/>
  <c r="AP260" i="33"/>
  <c r="AG260" i="33"/>
  <c r="AF260" i="33"/>
  <c r="AF263" i="33" s="1"/>
  <c r="AE260" i="33"/>
  <c r="AE263" i="33" s="1"/>
  <c r="AD260" i="33"/>
  <c r="AD263" i="33" s="1"/>
  <c r="AA260" i="33"/>
  <c r="AA263" i="33" s="1"/>
  <c r="L260" i="33"/>
  <c r="L263" i="33" s="1"/>
  <c r="BP257" i="33"/>
  <c r="BN257" i="33"/>
  <c r="BN260" i="33" s="1"/>
  <c r="BM257" i="33"/>
  <c r="BM260" i="33" s="1"/>
  <c r="BI257" i="33"/>
  <c r="BH257" i="33"/>
  <c r="BB257" i="33"/>
  <c r="BB260" i="33" s="1"/>
  <c r="BA257" i="33"/>
  <c r="BA260" i="33" s="1"/>
  <c r="AV257" i="33"/>
  <c r="AV260" i="33" s="1"/>
  <c r="AU257" i="33"/>
  <c r="AU260" i="33" s="1"/>
  <c r="AF257" i="33"/>
  <c r="AE257" i="33"/>
  <c r="AD257" i="33"/>
  <c r="AC257" i="33"/>
  <c r="AC260" i="33" s="1"/>
  <c r="AC263" i="33" s="1"/>
  <c r="X257" i="33"/>
  <c r="X260" i="33" s="1"/>
  <c r="X263" i="33" s="1"/>
  <c r="T257" i="33"/>
  <c r="T260" i="33" s="1"/>
  <c r="L257" i="33"/>
  <c r="G257" i="33"/>
  <c r="G260" i="33" s="1"/>
  <c r="G263" i="33" s="1"/>
  <c r="F257" i="33"/>
  <c r="F260" i="33" s="1"/>
  <c r="F263" i="33" s="1"/>
  <c r="E257" i="33"/>
  <c r="E260" i="33" s="1"/>
  <c r="E263" i="33" s="1"/>
  <c r="BR252" i="33"/>
  <c r="BR257" i="33" s="1"/>
  <c r="BR260" i="33" s="1"/>
  <c r="BQ252" i="33"/>
  <c r="BQ257" i="33" s="1"/>
  <c r="BQ260" i="33" s="1"/>
  <c r="BP252" i="33"/>
  <c r="BI252" i="33"/>
  <c r="BH252" i="33"/>
  <c r="BG252" i="33"/>
  <c r="BG257" i="33" s="1"/>
  <c r="BF252" i="33"/>
  <c r="BF257" i="33" s="1"/>
  <c r="BF260" i="33" s="1"/>
  <c r="BF263" i="33" s="1"/>
  <c r="BD252" i="33"/>
  <c r="BD257" i="33" s="1"/>
  <c r="BD260" i="33" s="1"/>
  <c r="BC252" i="33"/>
  <c r="BC257" i="33" s="1"/>
  <c r="BC260" i="33" s="1"/>
  <c r="BB252" i="33"/>
  <c r="BA252" i="33"/>
  <c r="AZ252" i="33"/>
  <c r="AZ257" i="33" s="1"/>
  <c r="AZ260" i="33" s="1"/>
  <c r="AV252" i="33"/>
  <c r="AU252" i="33"/>
  <c r="AR252" i="33"/>
  <c r="AR257" i="33" s="1"/>
  <c r="AR260" i="33" s="1"/>
  <c r="AQ252" i="33"/>
  <c r="AQ257" i="33" s="1"/>
  <c r="AQ260" i="33" s="1"/>
  <c r="AP252" i="33"/>
  <c r="AP257" i="33" s="1"/>
  <c r="AO252" i="33"/>
  <c r="AO257" i="33" s="1"/>
  <c r="AO260" i="33" s="1"/>
  <c r="AN252" i="33"/>
  <c r="AN257" i="33" s="1"/>
  <c r="AN260" i="33" s="1"/>
  <c r="AJ252" i="33"/>
  <c r="AJ257" i="33" s="1"/>
  <c r="AJ260" i="33" s="1"/>
  <c r="AG252" i="33"/>
  <c r="AG257" i="33" s="1"/>
  <c r="AF252" i="33"/>
  <c r="AE252" i="33"/>
  <c r="AD252" i="33"/>
  <c r="AC252" i="33"/>
  <c r="AB252" i="33"/>
  <c r="AB257" i="33" s="1"/>
  <c r="AB260" i="33" s="1"/>
  <c r="AB263" i="33" s="1"/>
  <c r="X252" i="33"/>
  <c r="W252" i="33"/>
  <c r="W257" i="33" s="1"/>
  <c r="W260" i="33" s="1"/>
  <c r="W263" i="33" s="1"/>
  <c r="V252" i="33"/>
  <c r="V257" i="33" s="1"/>
  <c r="V260" i="33" s="1"/>
  <c r="V263" i="33" s="1"/>
  <c r="T252" i="33"/>
  <c r="S252" i="33"/>
  <c r="S257" i="33" s="1"/>
  <c r="S260" i="33" s="1"/>
  <c r="S263" i="33" s="1"/>
  <c r="R252" i="33"/>
  <c r="R257" i="33" s="1"/>
  <c r="R260" i="33" s="1"/>
  <c r="L252" i="33"/>
  <c r="K252" i="33"/>
  <c r="K257" i="33" s="1"/>
  <c r="K260" i="33" s="1"/>
  <c r="K263" i="33" s="1"/>
  <c r="J252" i="33"/>
  <c r="J257" i="33" s="1"/>
  <c r="J260" i="33" s="1"/>
  <c r="J263" i="33" s="1"/>
  <c r="I252" i="33"/>
  <c r="I257" i="33" s="1"/>
  <c r="I260" i="33" s="1"/>
  <c r="I263" i="33" s="1"/>
  <c r="H252" i="33"/>
  <c r="H257" i="33" s="1"/>
  <c r="H260" i="33" s="1"/>
  <c r="H263" i="33" s="1"/>
  <c r="G252" i="33"/>
  <c r="E252" i="33"/>
  <c r="BR250" i="33"/>
  <c r="BQ250" i="33"/>
  <c r="BP250" i="33"/>
  <c r="BO250" i="33"/>
  <c r="BO252" i="33" s="1"/>
  <c r="BO257" i="33" s="1"/>
  <c r="BN250" i="33"/>
  <c r="BN252" i="33" s="1"/>
  <c r="BM250" i="33"/>
  <c r="BM252" i="33" s="1"/>
  <c r="BL250" i="33"/>
  <c r="BL252" i="33" s="1"/>
  <c r="BL257" i="33" s="1"/>
  <c r="BL260" i="33" s="1"/>
  <c r="BL263" i="33" s="1"/>
  <c r="BK250" i="33"/>
  <c r="BK252" i="33" s="1"/>
  <c r="BK257" i="33" s="1"/>
  <c r="BK260" i="33" s="1"/>
  <c r="BK263" i="33" s="1"/>
  <c r="BJ250" i="33"/>
  <c r="BJ252" i="33" s="1"/>
  <c r="BJ257" i="33" s="1"/>
  <c r="BJ260" i="33" s="1"/>
  <c r="BJ263" i="33" s="1"/>
  <c r="BI250" i="33"/>
  <c r="BH250" i="33"/>
  <c r="BG250" i="33"/>
  <c r="BF250" i="33"/>
  <c r="BD250" i="33"/>
  <c r="BC250" i="33"/>
  <c r="BB250" i="33"/>
  <c r="BA250" i="33"/>
  <c r="AZ250" i="33"/>
  <c r="AY250" i="33"/>
  <c r="AY252" i="33" s="1"/>
  <c r="AY257" i="33" s="1"/>
  <c r="AX250" i="33"/>
  <c r="AX252" i="33" s="1"/>
  <c r="AX257" i="33" s="1"/>
  <c r="AX260" i="33" s="1"/>
  <c r="AW250" i="33"/>
  <c r="AW252" i="33" s="1"/>
  <c r="AW257" i="33" s="1"/>
  <c r="AW260" i="33" s="1"/>
  <c r="AV250" i="33"/>
  <c r="AU250" i="33"/>
  <c r="AT250" i="33"/>
  <c r="AT252" i="33" s="1"/>
  <c r="AT257" i="33" s="1"/>
  <c r="AS250" i="33"/>
  <c r="AS252" i="33" s="1"/>
  <c r="AS257" i="33" s="1"/>
  <c r="AR250" i="33"/>
  <c r="AQ250" i="33"/>
  <c r="AP250" i="33"/>
  <c r="AO250" i="33"/>
  <c r="AN250" i="33"/>
  <c r="AM250" i="33"/>
  <c r="AM252" i="33" s="1"/>
  <c r="AM257" i="33" s="1"/>
  <c r="AM260" i="33" s="1"/>
  <c r="AL250" i="33"/>
  <c r="AL252" i="33" s="1"/>
  <c r="AL257" i="33" s="1"/>
  <c r="AL260" i="33" s="1"/>
  <c r="AK250" i="33"/>
  <c r="AK252" i="33" s="1"/>
  <c r="AK257" i="33" s="1"/>
  <c r="AK260" i="33" s="1"/>
  <c r="AJ250" i="33"/>
  <c r="AI250" i="33"/>
  <c r="AI252" i="33" s="1"/>
  <c r="AI257" i="33" s="1"/>
  <c r="AI260" i="33" s="1"/>
  <c r="AH250" i="33"/>
  <c r="AH252" i="33" s="1"/>
  <c r="AH257" i="33" s="1"/>
  <c r="AH260" i="33" s="1"/>
  <c r="AG250" i="33"/>
  <c r="AF250" i="33"/>
  <c r="AE250" i="33"/>
  <c r="AD250" i="33"/>
  <c r="AC250" i="33"/>
  <c r="AB250" i="33"/>
  <c r="AA250" i="33"/>
  <c r="AA252" i="33" s="1"/>
  <c r="AA257" i="33" s="1"/>
  <c r="Z250" i="33"/>
  <c r="Z252" i="33" s="1"/>
  <c r="Z257" i="33" s="1"/>
  <c r="Z260" i="33" s="1"/>
  <c r="Z263" i="33" s="1"/>
  <c r="Y250" i="33"/>
  <c r="Y252" i="33" s="1"/>
  <c r="Y257" i="33" s="1"/>
  <c r="Y260" i="33" s="1"/>
  <c r="Y263" i="33" s="1"/>
  <c r="X250" i="33"/>
  <c r="W250" i="33"/>
  <c r="V250" i="33"/>
  <c r="U250" i="33"/>
  <c r="U252" i="33" s="1"/>
  <c r="U257" i="33" s="1"/>
  <c r="U260" i="33" s="1"/>
  <c r="U263" i="33" s="1"/>
  <c r="T250" i="33"/>
  <c r="S250" i="33"/>
  <c r="R250" i="33"/>
  <c r="Q250" i="33"/>
  <c r="Q252" i="33" s="1"/>
  <c r="Q257" i="33" s="1"/>
  <c r="Q260" i="33" s="1"/>
  <c r="P250" i="33"/>
  <c r="P252" i="33" s="1"/>
  <c r="P257" i="33" s="1"/>
  <c r="P260" i="33" s="1"/>
  <c r="O250" i="33"/>
  <c r="O252" i="33" s="1"/>
  <c r="O257" i="33" s="1"/>
  <c r="O260" i="33" s="1"/>
  <c r="O263" i="33" s="1"/>
  <c r="N250" i="33"/>
  <c r="N252" i="33" s="1"/>
  <c r="N257" i="33" s="1"/>
  <c r="N260" i="33" s="1"/>
  <c r="N263" i="33" s="1"/>
  <c r="M250" i="33"/>
  <c r="M252" i="33" s="1"/>
  <c r="M257" i="33" s="1"/>
  <c r="M260" i="33" s="1"/>
  <c r="M263" i="33" s="1"/>
  <c r="L250" i="33"/>
  <c r="K250" i="33"/>
  <c r="J250" i="33"/>
  <c r="I250" i="33"/>
  <c r="H250" i="33"/>
  <c r="G250" i="33"/>
  <c r="F250" i="33"/>
  <c r="F252" i="33" s="1"/>
  <c r="E250" i="33"/>
  <c r="AV241" i="33"/>
  <c r="AU241" i="33"/>
  <c r="AT241" i="33"/>
  <c r="AN241" i="33"/>
  <c r="AL241" i="33"/>
  <c r="AJ241" i="33"/>
  <c r="AI241" i="33"/>
  <c r="AG241" i="33"/>
  <c r="AE241" i="33"/>
  <c r="AD241" i="33"/>
  <c r="AB241" i="33"/>
  <c r="Z241" i="33"/>
  <c r="Y241" i="33"/>
  <c r="X241" i="33"/>
  <c r="W241" i="33"/>
  <c r="V241" i="33"/>
  <c r="U241" i="33"/>
  <c r="R241" i="33"/>
  <c r="Q241" i="33"/>
  <c r="P241" i="33"/>
  <c r="M241" i="33"/>
  <c r="J241" i="33"/>
  <c r="I241" i="33"/>
  <c r="F241" i="33"/>
  <c r="E241" i="33"/>
  <c r="AV234" i="33"/>
  <c r="AU234" i="33"/>
  <c r="AS234" i="33"/>
  <c r="AR234" i="33"/>
  <c r="AN234" i="33"/>
  <c r="AL234" i="33"/>
  <c r="AJ234" i="33"/>
  <c r="AH234" i="33"/>
  <c r="AG234" i="33"/>
  <c r="AF234" i="33"/>
  <c r="AE234" i="33"/>
  <c r="AD234" i="33"/>
  <c r="AC234" i="33"/>
  <c r="AB234" i="33"/>
  <c r="Z234" i="33"/>
  <c r="Y234" i="33"/>
  <c r="X234" i="33"/>
  <c r="W234" i="33"/>
  <c r="U234" i="33"/>
  <c r="S234" i="33"/>
  <c r="R234" i="33"/>
  <c r="M234" i="33"/>
  <c r="L234" i="33"/>
  <c r="I234" i="33"/>
  <c r="E234" i="33"/>
  <c r="BR227" i="33"/>
  <c r="BQ227" i="33"/>
  <c r="BP227" i="33"/>
  <c r="BO227" i="33"/>
  <c r="BN227" i="33"/>
  <c r="BM227" i="33"/>
  <c r="BL227" i="33"/>
  <c r="BK227" i="33"/>
  <c r="BJ227" i="33"/>
  <c r="BI227" i="33"/>
  <c r="BH227" i="33"/>
  <c r="BG227" i="33"/>
  <c r="BF227" i="33"/>
  <c r="BD227" i="33"/>
  <c r="AZ227" i="33"/>
  <c r="AV227" i="33"/>
  <c r="AU227" i="33"/>
  <c r="AT227" i="33"/>
  <c r="AS227" i="33"/>
  <c r="AR227" i="33"/>
  <c r="AQ227" i="33"/>
  <c r="AP227" i="33"/>
  <c r="AO227" i="33"/>
  <c r="AN227" i="33"/>
  <c r="AM227" i="33"/>
  <c r="AL227" i="33"/>
  <c r="AK227" i="33"/>
  <c r="AJ227" i="33"/>
  <c r="AI227" i="33"/>
  <c r="AH227" i="33"/>
  <c r="AG227" i="33"/>
  <c r="AF227" i="33"/>
  <c r="AE227" i="33"/>
  <c r="AD227" i="33"/>
  <c r="AC227" i="33"/>
  <c r="AB227" i="33"/>
  <c r="AA227" i="33"/>
  <c r="Z227" i="33"/>
  <c r="Y227" i="33"/>
  <c r="X227" i="33"/>
  <c r="W227" i="33"/>
  <c r="V227" i="33"/>
  <c r="U227" i="33"/>
  <c r="T227" i="33"/>
  <c r="S227" i="33"/>
  <c r="R227" i="33"/>
  <c r="Q227" i="33"/>
  <c r="P227" i="33"/>
  <c r="O227" i="33"/>
  <c r="N227" i="33"/>
  <c r="M227" i="33"/>
  <c r="L227" i="33"/>
  <c r="K227" i="33"/>
  <c r="J227" i="33"/>
  <c r="I227" i="33"/>
  <c r="H227" i="33"/>
  <c r="G227" i="33"/>
  <c r="F227" i="33"/>
  <c r="E227" i="33"/>
  <c r="BR221" i="33"/>
  <c r="BQ221" i="33"/>
  <c r="BP221" i="33"/>
  <c r="BM221" i="33"/>
  <c r="BH221" i="33"/>
  <c r="BG221" i="33"/>
  <c r="BD221" i="33"/>
  <c r="BC221" i="33"/>
  <c r="BB221" i="33"/>
  <c r="BA221" i="33"/>
  <c r="AZ221" i="33"/>
  <c r="AY221" i="33"/>
  <c r="AX221" i="33"/>
  <c r="AW221" i="33"/>
  <c r="AV221" i="33"/>
  <c r="AU221" i="33"/>
  <c r="AT221" i="33"/>
  <c r="AS221" i="33"/>
  <c r="AR221" i="33"/>
  <c r="AQ221" i="33"/>
  <c r="AP221" i="33"/>
  <c r="AO221" i="33"/>
  <c r="BO221" i="33" s="1"/>
  <c r="AN221" i="33"/>
  <c r="AM221" i="33"/>
  <c r="BN221" i="33" s="1"/>
  <c r="AL221" i="33"/>
  <c r="AK221" i="33"/>
  <c r="AJ221" i="33"/>
  <c r="AI221" i="33"/>
  <c r="AH221" i="33"/>
  <c r="AG221" i="33"/>
  <c r="AF221" i="33"/>
  <c r="AE221" i="33"/>
  <c r="AD221" i="33"/>
  <c r="AC221" i="33"/>
  <c r="BL221" i="33" s="1"/>
  <c r="AB221" i="33"/>
  <c r="AA221" i="33"/>
  <c r="Z221" i="33"/>
  <c r="Y221" i="33"/>
  <c r="BK221" i="33" s="1"/>
  <c r="X221" i="33"/>
  <c r="W221" i="33"/>
  <c r="V221" i="33"/>
  <c r="U221" i="33"/>
  <c r="T221" i="33"/>
  <c r="S221" i="33"/>
  <c r="R221" i="33"/>
  <c r="Q221" i="33"/>
  <c r="BI221" i="33" s="1"/>
  <c r="P221" i="33"/>
  <c r="O221" i="33"/>
  <c r="N221" i="33"/>
  <c r="M221" i="33"/>
  <c r="L221" i="33"/>
  <c r="K221" i="33"/>
  <c r="J221" i="33"/>
  <c r="I221" i="33"/>
  <c r="H221" i="33"/>
  <c r="G221" i="33"/>
  <c r="F221" i="33"/>
  <c r="E221" i="33"/>
  <c r="BF221" i="33" s="1"/>
  <c r="BR220" i="33"/>
  <c r="BQ220" i="33"/>
  <c r="BP220" i="33"/>
  <c r="BO220" i="33"/>
  <c r="BN220" i="33"/>
  <c r="BM220" i="33"/>
  <c r="BL220" i="33"/>
  <c r="BK220" i="33"/>
  <c r="BJ220" i="33"/>
  <c r="BI220" i="33"/>
  <c r="BH220" i="33"/>
  <c r="BG220" i="33"/>
  <c r="BF220" i="33"/>
  <c r="BR219" i="33"/>
  <c r="BQ219" i="33"/>
  <c r="BP219" i="33"/>
  <c r="BO219" i="33"/>
  <c r="BN219" i="33"/>
  <c r="BM219" i="33"/>
  <c r="BL219" i="33"/>
  <c r="BK219" i="33"/>
  <c r="BJ219" i="33"/>
  <c r="BI219" i="33"/>
  <c r="BH219" i="33"/>
  <c r="BG219" i="33"/>
  <c r="BF219" i="33"/>
  <c r="BR218" i="33"/>
  <c r="BQ218" i="33"/>
  <c r="BP218" i="33"/>
  <c r="BO218" i="33"/>
  <c r="BN218" i="33"/>
  <c r="BM218" i="33"/>
  <c r="BL218" i="33"/>
  <c r="BK218" i="33"/>
  <c r="BJ218" i="33"/>
  <c r="BI218" i="33"/>
  <c r="BH218" i="33"/>
  <c r="BG218" i="33"/>
  <c r="BF218" i="33"/>
  <c r="BR217" i="33"/>
  <c r="BQ217" i="33"/>
  <c r="BP217" i="33"/>
  <c r="BO217" i="33"/>
  <c r="BN217" i="33"/>
  <c r="BM217" i="33"/>
  <c r="BL217" i="33"/>
  <c r="BK217" i="33"/>
  <c r="BJ217" i="33"/>
  <c r="BI217" i="33"/>
  <c r="BH217" i="33"/>
  <c r="BG217" i="33"/>
  <c r="BF217" i="33"/>
  <c r="BD214" i="33"/>
  <c r="BC214" i="33"/>
  <c r="BB214" i="33"/>
  <c r="BA214" i="33"/>
  <c r="BR214" i="33" s="1"/>
  <c r="AZ214" i="33"/>
  <c r="AY214" i="33"/>
  <c r="BQ214" i="33" s="1"/>
  <c r="AX214" i="33"/>
  <c r="AW214" i="33"/>
  <c r="AV214" i="33"/>
  <c r="AU214" i="33"/>
  <c r="AT214" i="33"/>
  <c r="AS214" i="33"/>
  <c r="BP214" i="33" s="1"/>
  <c r="AR214" i="33"/>
  <c r="AQ214" i="33"/>
  <c r="AP214" i="33"/>
  <c r="AO214" i="33"/>
  <c r="BO214" i="33" s="1"/>
  <c r="AN214" i="33"/>
  <c r="AM214" i="33"/>
  <c r="AL214" i="33"/>
  <c r="AK214" i="33"/>
  <c r="AJ214" i="33"/>
  <c r="AI214" i="33"/>
  <c r="AH214" i="33"/>
  <c r="AG214" i="33"/>
  <c r="BM214" i="33" s="1"/>
  <c r="AF214" i="33"/>
  <c r="AE214" i="33"/>
  <c r="AD214" i="33"/>
  <c r="AC214" i="33"/>
  <c r="BL214" i="33" s="1"/>
  <c r="AB214" i="33"/>
  <c r="AA214" i="33"/>
  <c r="BK214" i="33" s="1"/>
  <c r="Z214" i="33"/>
  <c r="Y214" i="33"/>
  <c r="X214" i="33"/>
  <c r="W214" i="33"/>
  <c r="V214" i="33"/>
  <c r="U214" i="33"/>
  <c r="BJ214" i="33" s="1"/>
  <c r="T214" i="33"/>
  <c r="S214" i="33"/>
  <c r="R214" i="33"/>
  <c r="Q214" i="33"/>
  <c r="BI214" i="33" s="1"/>
  <c r="P214" i="33"/>
  <c r="O214" i="33"/>
  <c r="N214" i="33"/>
  <c r="M214" i="33"/>
  <c r="L214" i="33"/>
  <c r="K214" i="33"/>
  <c r="J214" i="33"/>
  <c r="I214" i="33"/>
  <c r="BG214" i="33" s="1"/>
  <c r="H214" i="33"/>
  <c r="G214" i="33"/>
  <c r="F214" i="33"/>
  <c r="E214" i="33"/>
  <c r="BF214" i="33" s="1"/>
  <c r="BR213" i="33"/>
  <c r="BQ213" i="33"/>
  <c r="BP213" i="33"/>
  <c r="BO213" i="33"/>
  <c r="BN213" i="33"/>
  <c r="BM213" i="33"/>
  <c r="BL213" i="33"/>
  <c r="BK213" i="33"/>
  <c r="BJ213" i="33"/>
  <c r="BI213" i="33"/>
  <c r="BH213" i="33"/>
  <c r="BG213" i="33"/>
  <c r="BF213" i="33"/>
  <c r="BR212" i="33"/>
  <c r="BQ212" i="33"/>
  <c r="BP212" i="33"/>
  <c r="BO212" i="33"/>
  <c r="BN212" i="33"/>
  <c r="BM212" i="33"/>
  <c r="BL212" i="33"/>
  <c r="BK212" i="33"/>
  <c r="BJ212" i="33"/>
  <c r="BI212" i="33"/>
  <c r="BH212" i="33"/>
  <c r="BG212" i="33"/>
  <c r="BF212" i="33"/>
  <c r="BR211" i="33"/>
  <c r="BQ211" i="33"/>
  <c r="BP211" i="33"/>
  <c r="BO211" i="33"/>
  <c r="BN211" i="33"/>
  <c r="BM211" i="33"/>
  <c r="BL211" i="33"/>
  <c r="BK211" i="33"/>
  <c r="BJ211" i="33"/>
  <c r="BI211" i="33"/>
  <c r="BH211" i="33"/>
  <c r="BG211" i="33"/>
  <c r="BF211" i="33"/>
  <c r="BR210" i="33"/>
  <c r="BQ210" i="33"/>
  <c r="BP210" i="33"/>
  <c r="BO210" i="33"/>
  <c r="BN210" i="33"/>
  <c r="BM210" i="33"/>
  <c r="BL210" i="33"/>
  <c r="BK210" i="33"/>
  <c r="BJ210" i="33"/>
  <c r="BI210" i="33"/>
  <c r="BH210" i="33"/>
  <c r="BG210" i="33"/>
  <c r="BF210" i="33"/>
  <c r="BQ207" i="33"/>
  <c r="BP207" i="33"/>
  <c r="BO207" i="33"/>
  <c r="BN207" i="33"/>
  <c r="AN207" i="33" s="1"/>
  <c r="BM207" i="33"/>
  <c r="BL207" i="33"/>
  <c r="AF207" i="33" s="1"/>
  <c r="BK207" i="33"/>
  <c r="AB207" i="33" s="1"/>
  <c r="BJ207" i="33"/>
  <c r="X207" i="33" s="1"/>
  <c r="BI207" i="33"/>
  <c r="T207" i="33" s="1"/>
  <c r="BH207" i="33"/>
  <c r="P207" i="33" s="1"/>
  <c r="BG207" i="33"/>
  <c r="BF207" i="33"/>
  <c r="BC207" i="33"/>
  <c r="BB207" i="33"/>
  <c r="BA207" i="33"/>
  <c r="BD207" i="33" s="1"/>
  <c r="AY207" i="33"/>
  <c r="AX207" i="33"/>
  <c r="AW207" i="33"/>
  <c r="AZ207" i="33" s="1"/>
  <c r="AT207" i="33"/>
  <c r="AV207" i="33" s="1"/>
  <c r="AS207" i="33"/>
  <c r="AQ207" i="33"/>
  <c r="AR207" i="33" s="1"/>
  <c r="AP207" i="33"/>
  <c r="AO207" i="33"/>
  <c r="AM207" i="33"/>
  <c r="AL207" i="33"/>
  <c r="AK207" i="33"/>
  <c r="AI207" i="33"/>
  <c r="AH207" i="33"/>
  <c r="AJ207" i="33" s="1"/>
  <c r="AG207" i="33"/>
  <c r="AE207" i="33"/>
  <c r="AD207" i="33"/>
  <c r="AC207" i="33"/>
  <c r="AA207" i="33"/>
  <c r="Z207" i="33"/>
  <c r="Y207" i="33"/>
  <c r="W207" i="33"/>
  <c r="V207" i="33"/>
  <c r="U207" i="33"/>
  <c r="S207" i="33"/>
  <c r="R207" i="33"/>
  <c r="Q207" i="33"/>
  <c r="O207" i="33"/>
  <c r="N207" i="33"/>
  <c r="M207" i="33"/>
  <c r="K207" i="33"/>
  <c r="J207" i="33"/>
  <c r="L207" i="33" s="1"/>
  <c r="I207" i="33"/>
  <c r="G207" i="33"/>
  <c r="H207" i="33" s="1"/>
  <c r="F207" i="33"/>
  <c r="E207" i="33"/>
  <c r="BD206" i="33"/>
  <c r="AZ206" i="33"/>
  <c r="AV206" i="33"/>
  <c r="AR206" i="33"/>
  <c r="AN206" i="33"/>
  <c r="AJ206" i="33"/>
  <c r="AF206" i="33"/>
  <c r="AB206" i="33"/>
  <c r="X206" i="33"/>
  <c r="T206" i="33"/>
  <c r="P206" i="33"/>
  <c r="L206" i="33"/>
  <c r="H206" i="33"/>
  <c r="BD205" i="33"/>
  <c r="AZ205" i="33"/>
  <c r="AV205" i="33"/>
  <c r="AR205" i="33"/>
  <c r="AN205" i="33"/>
  <c r="AJ205" i="33"/>
  <c r="AF205" i="33"/>
  <c r="AB205" i="33"/>
  <c r="BD204" i="33"/>
  <c r="AZ204" i="33"/>
  <c r="AV204" i="33"/>
  <c r="AR204" i="33"/>
  <c r="AN204" i="33"/>
  <c r="AJ204" i="33"/>
  <c r="AF204" i="33"/>
  <c r="AB204" i="33"/>
  <c r="BD203" i="33"/>
  <c r="AZ203" i="33"/>
  <c r="AV203" i="33"/>
  <c r="AR203" i="33"/>
  <c r="AN203" i="33"/>
  <c r="AJ203" i="33"/>
  <c r="AF203" i="33"/>
  <c r="AB203" i="33"/>
  <c r="AV202" i="33"/>
  <c r="AR202" i="33"/>
  <c r="AN202" i="33"/>
  <c r="AJ202" i="33"/>
  <c r="AF202" i="33"/>
  <c r="AB202" i="33"/>
  <c r="X202" i="33"/>
  <c r="T202" i="33"/>
  <c r="P202" i="33"/>
  <c r="L202" i="33"/>
  <c r="H202" i="33"/>
  <c r="BR199" i="33"/>
  <c r="BM199" i="33"/>
  <c r="BD199" i="33"/>
  <c r="BC199" i="33"/>
  <c r="BB199" i="33"/>
  <c r="BA199" i="33"/>
  <c r="AZ199" i="33"/>
  <c r="AY199" i="33"/>
  <c r="AX199" i="33"/>
  <c r="AW199" i="33"/>
  <c r="BQ199" i="33" s="1"/>
  <c r="AV199" i="33"/>
  <c r="BP199" i="33" s="1"/>
  <c r="AU199" i="33"/>
  <c r="AT199" i="33"/>
  <c r="AS199" i="33"/>
  <c r="AR199" i="33"/>
  <c r="AQ199" i="33"/>
  <c r="AP199" i="33"/>
  <c r="AO199" i="33"/>
  <c r="BO199" i="33" s="1"/>
  <c r="AN199" i="33"/>
  <c r="AM199" i="33"/>
  <c r="BN199" i="33" s="1"/>
  <c r="AL199" i="33"/>
  <c r="AK199" i="33"/>
  <c r="AJ199" i="33"/>
  <c r="AI199" i="33"/>
  <c r="AH199" i="33"/>
  <c r="AG199" i="33"/>
  <c r="AF199" i="33"/>
  <c r="AE199" i="33"/>
  <c r="AD199" i="33"/>
  <c r="AC199" i="33"/>
  <c r="BL199" i="33" s="1"/>
  <c r="AB199" i="33"/>
  <c r="AA199" i="33"/>
  <c r="Z199" i="33"/>
  <c r="Y199" i="33"/>
  <c r="X199" i="33"/>
  <c r="BJ199" i="33" s="1"/>
  <c r="W199" i="33"/>
  <c r="V199" i="33"/>
  <c r="U199" i="33"/>
  <c r="T199" i="33"/>
  <c r="S199" i="33"/>
  <c r="R199" i="33"/>
  <c r="Q199" i="33"/>
  <c r="BI199" i="33" s="1"/>
  <c r="P199" i="33"/>
  <c r="O199" i="33"/>
  <c r="N199" i="33"/>
  <c r="M199" i="33"/>
  <c r="L199" i="33"/>
  <c r="K199" i="33"/>
  <c r="J199" i="33"/>
  <c r="I199" i="33"/>
  <c r="H199" i="33"/>
  <c r="G199" i="33"/>
  <c r="F199" i="33"/>
  <c r="E199" i="33"/>
  <c r="BF199" i="33" s="1"/>
  <c r="BR198" i="33"/>
  <c r="BQ198" i="33"/>
  <c r="BP198" i="33"/>
  <c r="BO198" i="33"/>
  <c r="BN198" i="33"/>
  <c r="BM198" i="33"/>
  <c r="BL198" i="33"/>
  <c r="BK198" i="33"/>
  <c r="BJ198" i="33"/>
  <c r="BI198" i="33"/>
  <c r="BH198" i="33"/>
  <c r="BG198" i="33"/>
  <c r="BF198" i="33"/>
  <c r="BR197" i="33"/>
  <c r="BQ197" i="33"/>
  <c r="BP197" i="33"/>
  <c r="BO197" i="33"/>
  <c r="BN197" i="33"/>
  <c r="BM197" i="33"/>
  <c r="BL197" i="33"/>
  <c r="BK197" i="33"/>
  <c r="BJ197" i="33"/>
  <c r="BI197" i="33"/>
  <c r="BH197" i="33"/>
  <c r="BG197" i="33"/>
  <c r="BF197" i="33"/>
  <c r="BR196" i="33"/>
  <c r="BQ196" i="33"/>
  <c r="BP196" i="33"/>
  <c r="BO196" i="33"/>
  <c r="BN196" i="33"/>
  <c r="BM196" i="33"/>
  <c r="BL196" i="33"/>
  <c r="BK196" i="33"/>
  <c r="BJ196" i="33"/>
  <c r="BI196" i="33"/>
  <c r="BH196" i="33"/>
  <c r="BG196" i="33"/>
  <c r="BF196" i="33"/>
  <c r="BR195" i="33"/>
  <c r="BQ195" i="33"/>
  <c r="BP195" i="33"/>
  <c r="BO195" i="33"/>
  <c r="BN195" i="33"/>
  <c r="BM195" i="33"/>
  <c r="BL195" i="33"/>
  <c r="BK195" i="33"/>
  <c r="BJ195" i="33"/>
  <c r="BI195" i="33"/>
  <c r="BH195" i="33"/>
  <c r="BG195" i="33"/>
  <c r="BF195" i="33"/>
  <c r="BR191" i="33"/>
  <c r="BC191" i="33"/>
  <c r="BR179" i="33"/>
  <c r="BC179" i="33"/>
  <c r="BR172" i="33"/>
  <c r="BQ172" i="33"/>
  <c r="AZ172" i="33" s="1"/>
  <c r="BP172" i="33"/>
  <c r="AV172" i="33" s="1"/>
  <c r="BO172" i="33"/>
  <c r="BN172" i="33"/>
  <c r="AN172" i="33" s="1"/>
  <c r="BM172" i="33"/>
  <c r="BC172" i="33"/>
  <c r="BB172" i="33"/>
  <c r="BD172" i="33" s="1"/>
  <c r="BA172" i="33"/>
  <c r="AY172" i="33"/>
  <c r="AX172" i="33"/>
  <c r="AW172" i="33"/>
  <c r="AU172" i="33"/>
  <c r="AT172" i="33"/>
  <c r="AS172" i="33"/>
  <c r="AR172" i="33"/>
  <c r="AQ172" i="33"/>
  <c r="AP172" i="33"/>
  <c r="AO172" i="33"/>
  <c r="AM172" i="33"/>
  <c r="AL172" i="33"/>
  <c r="AK172" i="33"/>
  <c r="BD171" i="33"/>
  <c r="AZ171" i="33"/>
  <c r="AV171" i="33"/>
  <c r="AR171" i="33"/>
  <c r="AN171" i="33"/>
  <c r="BD170" i="33"/>
  <c r="AZ170" i="33"/>
  <c r="AV170" i="33"/>
  <c r="AR170" i="33"/>
  <c r="AN170" i="33"/>
  <c r="BR167" i="33"/>
  <c r="BQ167" i="33"/>
  <c r="BP167" i="33"/>
  <c r="BO167" i="33"/>
  <c r="BN167" i="33"/>
  <c r="BD167" i="33"/>
  <c r="BC167" i="33"/>
  <c r="AZ167" i="33"/>
  <c r="AV167" i="33"/>
  <c r="AU167" i="33"/>
  <c r="AT167" i="33"/>
  <c r="AS167" i="33"/>
  <c r="AR167" i="33"/>
  <c r="AQ167" i="33"/>
  <c r="AP167" i="33"/>
  <c r="AO167" i="33"/>
  <c r="AN167" i="33"/>
  <c r="BR162" i="33"/>
  <c r="BQ162" i="33"/>
  <c r="BP162" i="33"/>
  <c r="BO162" i="33"/>
  <c r="BN162" i="33"/>
  <c r="BM162" i="33"/>
  <c r="BL162" i="33"/>
  <c r="BD162" i="33"/>
  <c r="BC162" i="33"/>
  <c r="BB162" i="33"/>
  <c r="BA162" i="33"/>
  <c r="AZ162" i="33"/>
  <c r="AY162" i="33"/>
  <c r="AX162" i="33"/>
  <c r="AW162" i="33"/>
  <c r="AV162" i="33"/>
  <c r="AU162" i="33"/>
  <c r="AT162" i="33"/>
  <c r="AS162" i="33"/>
  <c r="AR162" i="33"/>
  <c r="AQ162" i="33"/>
  <c r="AP162" i="33"/>
  <c r="AO162" i="33"/>
  <c r="AN162" i="33"/>
  <c r="AM162" i="33"/>
  <c r="AL162" i="33"/>
  <c r="AK162" i="33"/>
  <c r="AJ162" i="33"/>
  <c r="BR157" i="33"/>
  <c r="BQ157" i="33"/>
  <c r="BP157" i="33"/>
  <c r="BO157" i="33"/>
  <c r="BN157" i="33"/>
  <c r="BK157" i="33"/>
  <c r="BJ157" i="33"/>
  <c r="X157" i="33" s="1"/>
  <c r="BI157" i="33"/>
  <c r="T157" i="33" s="1"/>
  <c r="BH157" i="33"/>
  <c r="P157" i="33" s="1"/>
  <c r="BG157" i="33"/>
  <c r="L157" i="33" s="1"/>
  <c r="BF157" i="33"/>
  <c r="H157" i="33" s="1"/>
  <c r="BD157" i="33"/>
  <c r="BC157" i="33"/>
  <c r="BB157" i="33"/>
  <c r="BA157" i="33"/>
  <c r="AZ157" i="33"/>
  <c r="AY157" i="33"/>
  <c r="AX157" i="33"/>
  <c r="AW157" i="33"/>
  <c r="AV157" i="33"/>
  <c r="AU157" i="33"/>
  <c r="AT157" i="33"/>
  <c r="AS157" i="33"/>
  <c r="AR157" i="33"/>
  <c r="AQ157" i="33"/>
  <c r="AP157" i="33"/>
  <c r="AO157" i="33"/>
  <c r="AN157" i="33"/>
  <c r="AJ157" i="33"/>
  <c r="AI157" i="33"/>
  <c r="AH157" i="33"/>
  <c r="AG157" i="33"/>
  <c r="AE157" i="33"/>
  <c r="AD157" i="33"/>
  <c r="AF157" i="33" s="1"/>
  <c r="AC157" i="33"/>
  <c r="AA157" i="33"/>
  <c r="Z157" i="33"/>
  <c r="Y157" i="33"/>
  <c r="W157" i="33"/>
  <c r="V157" i="33"/>
  <c r="U157" i="33"/>
  <c r="S157" i="33"/>
  <c r="R157" i="33"/>
  <c r="Q157" i="33"/>
  <c r="O157" i="33"/>
  <c r="N157" i="33"/>
  <c r="M157" i="33"/>
  <c r="K157" i="33"/>
  <c r="J157" i="33"/>
  <c r="I157" i="33"/>
  <c r="G157" i="33"/>
  <c r="F157" i="33"/>
  <c r="E157" i="33"/>
  <c r="AF155" i="33"/>
  <c r="AB155" i="33"/>
  <c r="X155" i="33"/>
  <c r="T155" i="33"/>
  <c r="P155" i="33"/>
  <c r="L155" i="33"/>
  <c r="H155" i="33"/>
  <c r="BR153" i="33"/>
  <c r="BQ153" i="33"/>
  <c r="BP153" i="33"/>
  <c r="BO153" i="33"/>
  <c r="BN153" i="33"/>
  <c r="BM153" i="33"/>
  <c r="BL153" i="33"/>
  <c r="BD153" i="33"/>
  <c r="BC153" i="33"/>
  <c r="BB153" i="33"/>
  <c r="BA153" i="33"/>
  <c r="AZ153" i="33"/>
  <c r="AY153" i="33"/>
  <c r="AX153" i="33"/>
  <c r="AW153" i="33"/>
  <c r="AV153" i="33"/>
  <c r="AU153" i="33"/>
  <c r="AT153" i="33"/>
  <c r="AS153" i="33"/>
  <c r="AR153" i="33"/>
  <c r="AQ153" i="33"/>
  <c r="AP153" i="33"/>
  <c r="AO153" i="33"/>
  <c r="AN153" i="33"/>
  <c r="AM153" i="33"/>
  <c r="AL153" i="33"/>
  <c r="AK153" i="33"/>
  <c r="AJ153" i="33"/>
  <c r="AF151" i="33"/>
  <c r="AB151" i="33"/>
  <c r="X151" i="33"/>
  <c r="T151" i="33"/>
  <c r="P151" i="33"/>
  <c r="L151" i="33"/>
  <c r="H151" i="33"/>
  <c r="BP132" i="33"/>
  <c r="BO132" i="33"/>
  <c r="BN132" i="33"/>
  <c r="BM132" i="33"/>
  <c r="BL132" i="33"/>
  <c r="BH132" i="33"/>
  <c r="BF132" i="33"/>
  <c r="AM132" i="33"/>
  <c r="AK132" i="33"/>
  <c r="AJ132" i="33"/>
  <c r="AI132" i="33"/>
  <c r="AG132" i="33"/>
  <c r="AF132" i="33"/>
  <c r="AE132" i="33"/>
  <c r="AD132" i="33"/>
  <c r="AC132" i="33"/>
  <c r="AA132" i="33"/>
  <c r="Z132" i="33"/>
  <c r="Y132" i="33"/>
  <c r="BK132" i="33" s="1"/>
  <c r="X132" i="33"/>
  <c r="W132" i="33"/>
  <c r="V132" i="33"/>
  <c r="S132" i="33"/>
  <c r="R132" i="33"/>
  <c r="Q132" i="33"/>
  <c r="BI132" i="33" s="1"/>
  <c r="N132" i="33"/>
  <c r="M132" i="33"/>
  <c r="L132" i="33"/>
  <c r="J132" i="33"/>
  <c r="I132" i="33"/>
  <c r="BG132" i="33" s="1"/>
  <c r="BM131" i="33"/>
  <c r="BL131" i="33"/>
  <c r="BK131" i="33"/>
  <c r="BJ131" i="33"/>
  <c r="BI131" i="33"/>
  <c r="BH131" i="33"/>
  <c r="BG131" i="33"/>
  <c r="BM130" i="33"/>
  <c r="BL130" i="33"/>
  <c r="BK130" i="33"/>
  <c r="BJ130" i="33"/>
  <c r="BI130" i="33"/>
  <c r="BH130" i="33"/>
  <c r="BG130" i="33"/>
  <c r="BP127" i="33"/>
  <c r="BO127" i="33"/>
  <c r="BL127" i="33"/>
  <c r="BF127" i="33"/>
  <c r="AM127" i="33"/>
  <c r="AL127" i="33"/>
  <c r="AK127" i="33"/>
  <c r="BN127" i="33" s="1"/>
  <c r="AH127" i="33"/>
  <c r="AG127" i="33"/>
  <c r="BM127" i="33" s="1"/>
  <c r="AF127" i="33"/>
  <c r="AE127" i="33"/>
  <c r="AD127" i="33"/>
  <c r="AC127" i="33"/>
  <c r="AB127" i="33"/>
  <c r="Z127" i="33"/>
  <c r="Y127" i="33"/>
  <c r="BK127" i="33" s="1"/>
  <c r="W127" i="33"/>
  <c r="V127" i="33"/>
  <c r="U127" i="33"/>
  <c r="BJ127" i="33" s="1"/>
  <c r="T127" i="33"/>
  <c r="S127" i="33"/>
  <c r="R127" i="33"/>
  <c r="Q127" i="33"/>
  <c r="O127" i="33"/>
  <c r="N127" i="33"/>
  <c r="M127" i="33"/>
  <c r="BH127" i="33" s="1"/>
  <c r="K127" i="33"/>
  <c r="J127" i="33"/>
  <c r="BG127" i="33" s="1"/>
  <c r="BM126" i="33"/>
  <c r="BL126" i="33"/>
  <c r="BK126" i="33"/>
  <c r="BJ126" i="33"/>
  <c r="BI126" i="33"/>
  <c r="BH126" i="33"/>
  <c r="BG126" i="33"/>
  <c r="BM125" i="33"/>
  <c r="BL125" i="33"/>
  <c r="BK125" i="33"/>
  <c r="BJ125" i="33"/>
  <c r="BI125" i="33"/>
  <c r="BH125" i="33"/>
  <c r="BG125" i="33"/>
  <c r="BP122" i="33"/>
  <c r="BO122" i="33"/>
  <c r="BN122" i="33"/>
  <c r="BL122" i="33"/>
  <c r="BG122" i="33"/>
  <c r="BF122" i="33"/>
  <c r="AM122" i="33"/>
  <c r="AL122" i="33"/>
  <c r="AK122" i="33"/>
  <c r="AI122" i="33"/>
  <c r="AH122" i="33"/>
  <c r="AG122" i="33"/>
  <c r="BM122" i="33" s="1"/>
  <c r="AE122" i="33"/>
  <c r="AD122" i="33"/>
  <c r="AA122" i="33"/>
  <c r="BK122" i="33" s="1"/>
  <c r="X122" i="33"/>
  <c r="W122" i="33"/>
  <c r="V122" i="33"/>
  <c r="U122" i="33"/>
  <c r="BJ122" i="33" s="1"/>
  <c r="T122" i="33"/>
  <c r="S122" i="33"/>
  <c r="Q122" i="33"/>
  <c r="BI122" i="33" s="1"/>
  <c r="P122" i="33"/>
  <c r="O122" i="33"/>
  <c r="BH122" i="33" s="1"/>
  <c r="K122" i="33"/>
  <c r="J122" i="33"/>
  <c r="I122" i="33"/>
  <c r="BM121" i="33"/>
  <c r="BL121" i="33"/>
  <c r="BK121" i="33"/>
  <c r="BJ121" i="33"/>
  <c r="BI121" i="33"/>
  <c r="BH121" i="33"/>
  <c r="BG121" i="33"/>
  <c r="BM120" i="33"/>
  <c r="BL120" i="33"/>
  <c r="BK120" i="33"/>
  <c r="BJ120" i="33"/>
  <c r="BI120" i="33"/>
  <c r="BH120" i="33"/>
  <c r="BG120" i="33"/>
  <c r="BP117" i="33"/>
  <c r="BO117" i="33"/>
  <c r="BN117" i="33"/>
  <c r="BM117" i="33"/>
  <c r="BK117" i="33"/>
  <c r="BJ117" i="33"/>
  <c r="BG117" i="33"/>
  <c r="BF117" i="33"/>
  <c r="AM117" i="33"/>
  <c r="AK117" i="33"/>
  <c r="AJ117" i="33"/>
  <c r="AH117" i="33"/>
  <c r="AG117" i="33"/>
  <c r="AE117" i="33"/>
  <c r="AD117" i="33"/>
  <c r="AC117" i="33"/>
  <c r="BL117" i="33" s="1"/>
  <c r="AB117" i="33"/>
  <c r="AA117" i="33"/>
  <c r="Y117" i="33"/>
  <c r="W117" i="33"/>
  <c r="V117" i="33"/>
  <c r="T117" i="33"/>
  <c r="S117" i="33"/>
  <c r="R117" i="33"/>
  <c r="Q117" i="33"/>
  <c r="BI117" i="33" s="1"/>
  <c r="O117" i="33"/>
  <c r="N117" i="33"/>
  <c r="M117" i="33"/>
  <c r="BH117" i="33" s="1"/>
  <c r="L117" i="33"/>
  <c r="I117" i="33"/>
  <c r="BM116" i="33"/>
  <c r="BL116" i="33"/>
  <c r="BK116" i="33"/>
  <c r="BJ116" i="33"/>
  <c r="BI116" i="33"/>
  <c r="BH116" i="33"/>
  <c r="BG116" i="33"/>
  <c r="BM115" i="33"/>
  <c r="BL115" i="33"/>
  <c r="BK115" i="33"/>
  <c r="BJ115" i="33"/>
  <c r="BI115" i="33"/>
  <c r="BH115" i="33"/>
  <c r="BG115" i="33"/>
  <c r="AM112" i="33"/>
  <c r="AL112" i="33"/>
  <c r="AK112" i="33"/>
  <c r="AJ112" i="33"/>
  <c r="AI112" i="33"/>
  <c r="AH112" i="33"/>
  <c r="AF112" i="33"/>
  <c r="AE112" i="33"/>
  <c r="AD112" i="33"/>
  <c r="AC112" i="33"/>
  <c r="AB112" i="33"/>
  <c r="AA112" i="33"/>
  <c r="Y112" i="33"/>
  <c r="V112" i="33"/>
  <c r="U112" i="33"/>
  <c r="T112" i="33"/>
  <c r="Q112" i="33"/>
  <c r="P112" i="33"/>
  <c r="N112" i="33"/>
  <c r="M112" i="33"/>
  <c r="L112" i="33"/>
  <c r="K112" i="33"/>
  <c r="J112" i="33"/>
  <c r="I112" i="33"/>
  <c r="BM111" i="33"/>
  <c r="BL111" i="33"/>
  <c r="BL112" i="33" s="1"/>
  <c r="BK111" i="33"/>
  <c r="BJ111" i="33"/>
  <c r="BI111" i="33"/>
  <c r="BH111" i="33"/>
  <c r="BG111" i="33"/>
  <c r="BM110" i="33"/>
  <c r="BL110" i="33"/>
  <c r="BK110" i="33"/>
  <c r="BJ110" i="33"/>
  <c r="BI110" i="33"/>
  <c r="BI112" i="33" s="1"/>
  <c r="BH110" i="33"/>
  <c r="BG110" i="33"/>
  <c r="BG112" i="33" s="1"/>
  <c r="AJ104" i="33"/>
  <c r="AI104" i="33"/>
  <c r="AH104" i="33"/>
  <c r="AG104" i="33"/>
  <c r="AF104" i="33"/>
  <c r="AE104" i="33"/>
  <c r="AD104" i="33"/>
  <c r="AC104" i="33"/>
  <c r="AB104" i="33"/>
  <c r="AA104" i="33"/>
  <c r="Z104" i="33"/>
  <c r="Y104" i="33"/>
  <c r="X104" i="33"/>
  <c r="T104" i="33"/>
  <c r="P104" i="33"/>
  <c r="L104" i="33"/>
  <c r="H104" i="33"/>
  <c r="BP99" i="33"/>
  <c r="BO99" i="33"/>
  <c r="BO97" i="33"/>
  <c r="BN97" i="33"/>
  <c r="BL97" i="33"/>
  <c r="AJ97" i="33"/>
  <c r="AI97" i="33"/>
  <c r="AH97" i="33"/>
  <c r="AG97" i="33"/>
  <c r="AF97" i="33"/>
  <c r="AE97" i="33"/>
  <c r="AD97" i="33"/>
  <c r="AC97" i="33"/>
  <c r="AB97" i="33"/>
  <c r="BM96" i="33"/>
  <c r="BL96" i="33"/>
  <c r="BM95" i="33"/>
  <c r="BL95" i="33"/>
  <c r="BD86" i="33"/>
  <c r="AZ86" i="33"/>
  <c r="AV86" i="33"/>
  <c r="AN86" i="33"/>
  <c r="AJ86" i="33"/>
  <c r="BD85" i="33"/>
  <c r="AZ85" i="33"/>
  <c r="AV85" i="33"/>
  <c r="AN85" i="33"/>
  <c r="AJ85" i="33"/>
  <c r="I23" i="1" l="1"/>
  <c r="I58" i="1"/>
  <c r="K58" i="1"/>
  <c r="H23" i="1"/>
  <c r="F26" i="1"/>
  <c r="G79" i="1"/>
  <c r="K23" i="1"/>
  <c r="H42" i="1"/>
  <c r="G71" i="1"/>
  <c r="G23" i="1"/>
  <c r="I19" i="1"/>
  <c r="D26" i="1"/>
  <c r="G89" i="1"/>
  <c r="F14" i="31"/>
  <c r="K14" i="31"/>
  <c r="J79" i="1"/>
  <c r="I106" i="1"/>
  <c r="F22" i="1"/>
  <c r="F18" i="1"/>
  <c r="H71" i="1"/>
  <c r="E18" i="1"/>
  <c r="J22" i="1"/>
  <c r="H96" i="1"/>
  <c r="D18" i="1"/>
  <c r="K27" i="1"/>
  <c r="J89" i="1"/>
  <c r="D99" i="1"/>
  <c r="K18" i="1"/>
  <c r="H22" i="1"/>
  <c r="J27" i="1"/>
  <c r="I89" i="1"/>
  <c r="J106" i="1"/>
  <c r="I79" i="1"/>
  <c r="H79" i="1"/>
  <c r="G99" i="1"/>
  <c r="F43" i="1"/>
  <c r="I96" i="1"/>
  <c r="F99" i="1"/>
  <c r="E99" i="1"/>
  <c r="I22" i="1"/>
  <c r="G96" i="1"/>
  <c r="J23" i="1"/>
  <c r="G22" i="1"/>
  <c r="G27" i="1"/>
  <c r="H89" i="1"/>
  <c r="C18" i="1"/>
  <c r="D27" i="1"/>
  <c r="F71" i="1"/>
  <c r="F86" i="1"/>
  <c r="K14" i="1"/>
  <c r="H27" i="1"/>
  <c r="E71" i="1"/>
  <c r="G69" i="1"/>
  <c r="D79" i="1"/>
  <c r="E86" i="1"/>
  <c r="D86" i="1"/>
  <c r="F42" i="1"/>
  <c r="K152" i="1"/>
  <c r="K179" i="1" s="1"/>
  <c r="G42" i="1"/>
  <c r="E96" i="1"/>
  <c r="E27" i="1"/>
  <c r="D69" i="1"/>
  <c r="I18" i="1"/>
  <c r="D71" i="1"/>
  <c r="H18" i="1"/>
  <c r="J18" i="1"/>
  <c r="G18" i="1"/>
  <c r="E26" i="1"/>
  <c r="K42" i="1"/>
  <c r="F58" i="1"/>
  <c r="J96" i="1"/>
  <c r="H106" i="1"/>
  <c r="F23" i="1"/>
  <c r="E23" i="1"/>
  <c r="K43" i="1"/>
  <c r="J19" i="1"/>
  <c r="J43" i="1"/>
  <c r="F96" i="1"/>
  <c r="E203" i="1"/>
  <c r="C23" i="1"/>
  <c r="D22" i="1"/>
  <c r="H58" i="1"/>
  <c r="F79" i="1"/>
  <c r="C26" i="1"/>
  <c r="K203" i="1"/>
  <c r="K206" i="1"/>
  <c r="E22" i="1"/>
  <c r="I99" i="1"/>
  <c r="I203" i="1"/>
  <c r="I171" i="1"/>
  <c r="F206" i="1"/>
  <c r="C14" i="1"/>
  <c r="I42" i="1"/>
  <c r="E171" i="1"/>
  <c r="E206" i="1"/>
  <c r="K19" i="1"/>
  <c r="F69" i="1"/>
  <c r="K29" i="1"/>
  <c r="K45" i="1" s="1"/>
  <c r="D171" i="1"/>
  <c r="D206" i="1"/>
  <c r="E69" i="1"/>
  <c r="H43" i="1"/>
  <c r="D96" i="1"/>
  <c r="I26" i="1"/>
  <c r="E79" i="1"/>
  <c r="H26" i="1"/>
  <c r="F203" i="1"/>
  <c r="J69" i="1"/>
  <c r="J206" i="1"/>
  <c r="J203" i="1"/>
  <c r="J171" i="1"/>
  <c r="I27" i="1"/>
  <c r="H99" i="1"/>
  <c r="H203" i="1"/>
  <c r="H171" i="1"/>
  <c r="G86" i="1"/>
  <c r="G203" i="1"/>
  <c r="G171" i="1"/>
  <c r="I206" i="1"/>
  <c r="N14" i="31"/>
  <c r="D14" i="31"/>
  <c r="M14" i="31"/>
  <c r="L14" i="31"/>
  <c r="G14" i="31"/>
  <c r="H14" i="31"/>
  <c r="N20" i="31"/>
  <c r="N43" i="31" s="1"/>
  <c r="J86" i="1"/>
  <c r="I86" i="1"/>
  <c r="J99" i="1"/>
  <c r="I69" i="1"/>
  <c r="H86" i="1"/>
  <c r="H69" i="1"/>
  <c r="AD410" i="33"/>
  <c r="BO410" i="33"/>
  <c r="G410" i="33"/>
  <c r="AE410" i="33"/>
  <c r="BC410" i="33"/>
  <c r="AZ345" i="33"/>
  <c r="T410" i="33"/>
  <c r="AF555" i="33"/>
  <c r="O345" i="33"/>
  <c r="AM345" i="33"/>
  <c r="BL345" i="33"/>
  <c r="AN345" i="33"/>
  <c r="E345" i="33"/>
  <c r="BH199" i="33"/>
  <c r="BK199" i="33"/>
  <c r="N410" i="33"/>
  <c r="Z410" i="33"/>
  <c r="AX410" i="33"/>
  <c r="BI869" i="33"/>
  <c r="BN869" i="33"/>
  <c r="F410" i="33"/>
  <c r="AP410" i="33"/>
  <c r="S410" i="33"/>
  <c r="AQ410" i="33"/>
  <c r="BP410" i="33"/>
  <c r="H410" i="33"/>
  <c r="BA345" i="33"/>
  <c r="K410" i="33"/>
  <c r="AV589" i="33"/>
  <c r="AA345" i="33"/>
  <c r="AY345" i="33"/>
  <c r="AB345" i="33"/>
  <c r="BM97" i="33"/>
  <c r="AO345" i="33"/>
  <c r="M410" i="33"/>
  <c r="BJ410" i="33"/>
  <c r="BN214" i="33"/>
  <c r="X541" i="33"/>
  <c r="L541" i="33"/>
  <c r="L843" i="33"/>
  <c r="BJ869" i="33"/>
  <c r="AF410" i="33"/>
  <c r="AR410" i="33"/>
  <c r="BD410" i="33"/>
  <c r="BQ410" i="33"/>
  <c r="AT410" i="33"/>
  <c r="I410" i="33"/>
  <c r="U410" i="33"/>
  <c r="AG410" i="33"/>
  <c r="AS410" i="33"/>
  <c r="BF410" i="33"/>
  <c r="BR410" i="33"/>
  <c r="H555" i="33"/>
  <c r="BJ132" i="33"/>
  <c r="BH214" i="33"/>
  <c r="P576" i="33"/>
  <c r="BM869" i="33"/>
  <c r="AR869" i="33"/>
  <c r="BJ221" i="33"/>
  <c r="BD283" i="33"/>
  <c r="T555" i="33"/>
  <c r="BI127" i="33"/>
  <c r="AB157" i="33"/>
  <c r="AV283" i="33"/>
  <c r="BG199" i="33"/>
  <c r="BD607" i="33"/>
  <c r="BL757" i="33"/>
  <c r="N27" i="1"/>
  <c r="G18" i="13"/>
  <c r="K153" i="1" l="1"/>
  <c r="N23" i="31"/>
  <c r="F50" i="1" l="1"/>
  <c r="G50" i="1"/>
  <c r="E50" i="1"/>
  <c r="M90" i="25"/>
  <c r="E30" i="1" l="1"/>
  <c r="F30" i="1"/>
  <c r="N82" i="1"/>
  <c r="O82" i="1" s="1"/>
  <c r="C90" i="25" l="1"/>
  <c r="D90" i="25"/>
  <c r="E90" i="25"/>
  <c r="F90" i="25"/>
  <c r="G90" i="25"/>
  <c r="B90" i="25"/>
  <c r="F73" i="25"/>
  <c r="I233" i="1" l="1"/>
  <c r="J233" i="1"/>
  <c r="D149" i="1"/>
  <c r="D150" i="1" s="1"/>
  <c r="E149" i="1"/>
  <c r="E150" i="1" s="1"/>
  <c r="F149" i="1"/>
  <c r="F150" i="1" s="1"/>
  <c r="G149" i="1"/>
  <c r="G150" i="1" s="1"/>
  <c r="H149" i="1"/>
  <c r="H150" i="1" s="1"/>
  <c r="I149" i="1"/>
  <c r="I150" i="1" s="1"/>
  <c r="J149" i="1"/>
  <c r="J150" i="1" s="1"/>
  <c r="C149" i="1"/>
  <c r="C150" i="1" s="1"/>
  <c r="F72" i="25"/>
  <c r="K149" i="1"/>
  <c r="K150" i="1" s="1"/>
  <c r="K20" i="31"/>
  <c r="K43" i="31" s="1"/>
  <c r="L46" i="31" s="1"/>
  <c r="L20" i="31"/>
  <c r="L43" i="31" s="1"/>
  <c r="B13" i="31"/>
  <c r="O18" i="31"/>
  <c r="P18" i="31" s="1"/>
  <c r="Q18" i="31" s="1"/>
  <c r="R18" i="31" s="1"/>
  <c r="S18" i="31" s="1"/>
  <c r="D19" i="31"/>
  <c r="E19" i="31"/>
  <c r="F19" i="31"/>
  <c r="G19" i="31"/>
  <c r="H19" i="31"/>
  <c r="I19" i="31"/>
  <c r="J19" i="31"/>
  <c r="K19" i="31"/>
  <c r="L19" i="31"/>
  <c r="M19" i="31"/>
  <c r="C19" i="31"/>
  <c r="O16" i="31"/>
  <c r="P16" i="31" s="1"/>
  <c r="Q16" i="31" s="1"/>
  <c r="R16" i="31" s="1"/>
  <c r="S16" i="31" s="1"/>
  <c r="I17" i="31"/>
  <c r="J17" i="31"/>
  <c r="K17" i="31"/>
  <c r="L17" i="31"/>
  <c r="M17" i="31"/>
  <c r="C20" i="31"/>
  <c r="C43" i="31" s="1"/>
  <c r="D20" i="31"/>
  <c r="D43" i="31" s="1"/>
  <c r="E20" i="31"/>
  <c r="E43" i="31" s="1"/>
  <c r="G20" i="31"/>
  <c r="G43" i="31" s="1"/>
  <c r="O6" i="31"/>
  <c r="P6" i="31" s="1"/>
  <c r="Q6" i="31" s="1"/>
  <c r="R6" i="31" s="1"/>
  <c r="S6" i="31" s="1"/>
  <c r="D7" i="31"/>
  <c r="E7" i="31"/>
  <c r="F7" i="31"/>
  <c r="G7" i="31"/>
  <c r="H7" i="31"/>
  <c r="I7" i="31"/>
  <c r="J7" i="31"/>
  <c r="K7" i="31"/>
  <c r="L7" i="31"/>
  <c r="M7" i="31"/>
  <c r="C7" i="31"/>
  <c r="O4" i="31"/>
  <c r="P4" i="31" s="1"/>
  <c r="C5" i="31"/>
  <c r="O2" i="31"/>
  <c r="P2" i="31" s="1"/>
  <c r="Q2" i="31" s="1"/>
  <c r="R2" i="31" s="1"/>
  <c r="S2" i="31" s="1"/>
  <c r="D3" i="31"/>
  <c r="E3" i="31"/>
  <c r="F3" i="31"/>
  <c r="G3" i="31"/>
  <c r="H3" i="31"/>
  <c r="I3" i="31"/>
  <c r="J3" i="31"/>
  <c r="K3" i="31"/>
  <c r="L3" i="31"/>
  <c r="M3" i="31"/>
  <c r="C3" i="31"/>
  <c r="G1" i="31"/>
  <c r="H1" i="31"/>
  <c r="I1" i="31"/>
  <c r="J1" i="31"/>
  <c r="K1" i="31"/>
  <c r="L1" i="31"/>
  <c r="M1" i="31"/>
  <c r="N1" i="31"/>
  <c r="O1" i="31"/>
  <c r="P1" i="31"/>
  <c r="Q1" i="31"/>
  <c r="R1" i="31"/>
  <c r="S1" i="31"/>
  <c r="F1" i="31"/>
  <c r="L21" i="31"/>
  <c r="K21" i="31"/>
  <c r="J21" i="31"/>
  <c r="I21" i="31"/>
  <c r="H21" i="31"/>
  <c r="G21" i="31"/>
  <c r="F21" i="31"/>
  <c r="E21" i="31"/>
  <c r="D21" i="31"/>
  <c r="C21" i="31"/>
  <c r="B21" i="31"/>
  <c r="C71" i="1"/>
  <c r="E46" i="31" l="1"/>
  <c r="D46" i="31"/>
  <c r="L150" i="1"/>
  <c r="M150" i="1" s="1"/>
  <c r="N150" i="1" s="1"/>
  <c r="O150" i="1" s="1"/>
  <c r="P150" i="1" s="1"/>
  <c r="D37" i="31"/>
  <c r="C37" i="31"/>
  <c r="L36" i="31"/>
  <c r="G37" i="31"/>
  <c r="K41" i="31"/>
  <c r="E37" i="31"/>
  <c r="K37" i="31"/>
  <c r="F20" i="31"/>
  <c r="F43" i="31" s="1"/>
  <c r="G46" i="31" s="1"/>
  <c r="C14" i="31"/>
  <c r="M20" i="31"/>
  <c r="M43" i="31" s="1"/>
  <c r="N46" i="31" s="1"/>
  <c r="O46" i="31" s="1"/>
  <c r="J20" i="31"/>
  <c r="J43" i="31" s="1"/>
  <c r="K46" i="31" s="1"/>
  <c r="I20" i="31"/>
  <c r="I43" i="31" s="1"/>
  <c r="J46" i="31" s="1"/>
  <c r="H20" i="31"/>
  <c r="H43" i="31" s="1"/>
  <c r="I46" i="31" s="1"/>
  <c r="B20" i="31"/>
  <c r="B43" i="31" s="1"/>
  <c r="C46" i="31" s="1"/>
  <c r="I37" i="31"/>
  <c r="N34" i="31"/>
  <c r="L37" i="31"/>
  <c r="Q4" i="31"/>
  <c r="O13" i="31"/>
  <c r="P13" i="31" s="1"/>
  <c r="L23" i="31"/>
  <c r="D23" i="31"/>
  <c r="G23" i="31"/>
  <c r="K23" i="31"/>
  <c r="E23" i="31"/>
  <c r="G41" i="31"/>
  <c r="C23" i="31"/>
  <c r="C34" i="31"/>
  <c r="G28" i="31"/>
  <c r="D34" i="31"/>
  <c r="C39" i="31"/>
  <c r="L41" i="31"/>
  <c r="C29" i="31"/>
  <c r="K34" i="31"/>
  <c r="D39" i="31"/>
  <c r="D29" i="31"/>
  <c r="L34" i="31"/>
  <c r="K39" i="31"/>
  <c r="K29" i="31"/>
  <c r="G35" i="31"/>
  <c r="L39" i="31"/>
  <c r="L29" i="31"/>
  <c r="C36" i="31"/>
  <c r="G40" i="31"/>
  <c r="G30" i="31"/>
  <c r="D36" i="31"/>
  <c r="C41" i="31"/>
  <c r="G33" i="31"/>
  <c r="K36" i="31"/>
  <c r="D41" i="31"/>
  <c r="E29" i="31"/>
  <c r="M29" i="31"/>
  <c r="I33" i="31"/>
  <c r="E34" i="31"/>
  <c r="E36" i="31"/>
  <c r="E39" i="31"/>
  <c r="E41" i="31"/>
  <c r="J23" i="31"/>
  <c r="C28" i="31"/>
  <c r="K28" i="31"/>
  <c r="G29" i="31"/>
  <c r="C30" i="31"/>
  <c r="K30" i="31"/>
  <c r="C33" i="31"/>
  <c r="K33" i="31"/>
  <c r="G34" i="31"/>
  <c r="C35" i="31"/>
  <c r="K35" i="31"/>
  <c r="G36" i="31"/>
  <c r="G39" i="31"/>
  <c r="C40" i="31"/>
  <c r="K40" i="31"/>
  <c r="D28" i="31"/>
  <c r="L28" i="31"/>
  <c r="D30" i="31"/>
  <c r="L30" i="31"/>
  <c r="D33" i="31"/>
  <c r="L33" i="31"/>
  <c r="D35" i="31"/>
  <c r="L35" i="31"/>
  <c r="D40" i="31"/>
  <c r="L40" i="31"/>
  <c r="E28" i="31"/>
  <c r="E30" i="31"/>
  <c r="E33" i="31"/>
  <c r="E35" i="31"/>
  <c r="E40" i="31"/>
  <c r="F30" i="31"/>
  <c r="F37" i="31" l="1"/>
  <c r="F34" i="31"/>
  <c r="F35" i="31"/>
  <c r="F29" i="31"/>
  <c r="F41" i="31"/>
  <c r="F39" i="31"/>
  <c r="F33" i="31"/>
  <c r="F46" i="31"/>
  <c r="M46" i="31"/>
  <c r="H46" i="31"/>
  <c r="P46" i="31"/>
  <c r="B37" i="31"/>
  <c r="B23" i="31"/>
  <c r="H41" i="31"/>
  <c r="J41" i="31"/>
  <c r="M23" i="31"/>
  <c r="I41" i="31"/>
  <c r="F40" i="31"/>
  <c r="M40" i="31"/>
  <c r="I30" i="31"/>
  <c r="F36" i="31"/>
  <c r="J29" i="31"/>
  <c r="F28" i="31"/>
  <c r="F31" i="31" s="1"/>
  <c r="J33" i="31"/>
  <c r="I29" i="31"/>
  <c r="I28" i="31"/>
  <c r="I23" i="31"/>
  <c r="M41" i="31"/>
  <c r="M28" i="31"/>
  <c r="M39" i="31"/>
  <c r="F23" i="31"/>
  <c r="B28" i="31"/>
  <c r="B34" i="31"/>
  <c r="H30" i="31"/>
  <c r="J36" i="31"/>
  <c r="M36" i="31"/>
  <c r="H36" i="31"/>
  <c r="H33" i="31"/>
  <c r="I34" i="31"/>
  <c r="M33" i="31"/>
  <c r="J34" i="31"/>
  <c r="J35" i="31"/>
  <c r="I40" i="31"/>
  <c r="J40" i="31"/>
  <c r="H34" i="31"/>
  <c r="M30" i="31"/>
  <c r="M37" i="31"/>
  <c r="B39" i="31"/>
  <c r="B40" i="31"/>
  <c r="B36" i="31"/>
  <c r="H28" i="31"/>
  <c r="J30" i="31"/>
  <c r="I35" i="31"/>
  <c r="J39" i="31"/>
  <c r="M34" i="31"/>
  <c r="M35" i="31"/>
  <c r="H39" i="31"/>
  <c r="J28" i="31"/>
  <c r="N30" i="31"/>
  <c r="B35" i="31"/>
  <c r="B33" i="31"/>
  <c r="N36" i="31"/>
  <c r="N28" i="31"/>
  <c r="H29" i="31"/>
  <c r="H23" i="31"/>
  <c r="N40" i="31"/>
  <c r="N39" i="31"/>
  <c r="I39" i="31"/>
  <c r="H40" i="31"/>
  <c r="N29" i="31"/>
  <c r="H37" i="31"/>
  <c r="I36" i="31"/>
  <c r="H35" i="31"/>
  <c r="N41" i="31"/>
  <c r="J37" i="31"/>
  <c r="B30" i="31"/>
  <c r="B41" i="31"/>
  <c r="B29" i="31"/>
  <c r="N33" i="31"/>
  <c r="N35" i="31"/>
  <c r="N37" i="31"/>
  <c r="R4" i="31"/>
  <c r="O20" i="31"/>
  <c r="O43" i="31" s="1"/>
  <c r="O45" i="31" s="1"/>
  <c r="O22" i="31" s="1"/>
  <c r="Q13" i="31"/>
  <c r="P20" i="31"/>
  <c r="P43" i="31" s="1"/>
  <c r="L31" i="31"/>
  <c r="D31" i="31"/>
  <c r="G31" i="31"/>
  <c r="K31" i="31"/>
  <c r="C31" i="31"/>
  <c r="E31" i="31"/>
  <c r="M31" i="31" l="1"/>
  <c r="Q46" i="31"/>
  <c r="P45" i="31"/>
  <c r="I31" i="31"/>
  <c r="H31" i="31"/>
  <c r="N31" i="31"/>
  <c r="J31" i="31"/>
  <c r="B31" i="31"/>
  <c r="P37" i="31"/>
  <c r="P34" i="31"/>
  <c r="P40" i="31"/>
  <c r="P30" i="31"/>
  <c r="P36" i="31"/>
  <c r="P33" i="31"/>
  <c r="P39" i="31"/>
  <c r="P35" i="31"/>
  <c r="P41" i="31"/>
  <c r="P28" i="31"/>
  <c r="P29" i="31"/>
  <c r="O33" i="31"/>
  <c r="O39" i="31"/>
  <c r="O30" i="31"/>
  <c r="O36" i="31"/>
  <c r="O35" i="31"/>
  <c r="O41" i="31"/>
  <c r="O28" i="31"/>
  <c r="O37" i="31"/>
  <c r="O34" i="31"/>
  <c r="O40" i="31"/>
  <c r="O29" i="31"/>
  <c r="S4" i="31"/>
  <c r="R13" i="31"/>
  <c r="Q20" i="31"/>
  <c r="Q43" i="31" s="1"/>
  <c r="J109" i="1"/>
  <c r="R46" i="31" l="1"/>
  <c r="Q45" i="31"/>
  <c r="O31" i="31"/>
  <c r="Q28" i="31"/>
  <c r="Q36" i="31"/>
  <c r="Q37" i="31"/>
  <c r="Q34" i="31"/>
  <c r="Q40" i="31"/>
  <c r="Q39" i="31"/>
  <c r="Q30" i="31"/>
  <c r="Q33" i="31"/>
  <c r="Q35" i="31"/>
  <c r="Q41" i="31"/>
  <c r="Q29" i="31"/>
  <c r="P31" i="31"/>
  <c r="S13" i="31"/>
  <c r="S20" i="31" s="1"/>
  <c r="S43" i="31" s="1"/>
  <c r="R20" i="31"/>
  <c r="R43" i="31" s="1"/>
  <c r="J8" i="1"/>
  <c r="I8" i="1"/>
  <c r="H8" i="1"/>
  <c r="G8" i="1"/>
  <c r="F8" i="1"/>
  <c r="E8" i="1"/>
  <c r="G86" i="25"/>
  <c r="G7" i="25"/>
  <c r="G5" i="25"/>
  <c r="G65" i="25"/>
  <c r="L41" i="1"/>
  <c r="M41" i="1" s="1"/>
  <c r="N41" i="1" s="1"/>
  <c r="O41" i="1" s="1"/>
  <c r="P41" i="1" s="1"/>
  <c r="C41" i="1"/>
  <c r="L25" i="1"/>
  <c r="M25" i="1" s="1"/>
  <c r="N25" i="1" s="1"/>
  <c r="O25" i="1" s="1"/>
  <c r="O26" i="1" s="1"/>
  <c r="L17" i="1"/>
  <c r="M17" i="1" s="1"/>
  <c r="N17" i="1" s="1"/>
  <c r="O17" i="1" s="1"/>
  <c r="P17" i="1" s="1"/>
  <c r="P18" i="1" s="1"/>
  <c r="S46" i="31" l="1"/>
  <c r="S45" i="31" s="1"/>
  <c r="R45" i="31"/>
  <c r="L8" i="1"/>
  <c r="M8" i="1" s="1"/>
  <c r="N8" i="1" s="1"/>
  <c r="O8" i="1" s="1"/>
  <c r="P8" i="1" s="1"/>
  <c r="K9" i="1"/>
  <c r="P42" i="1"/>
  <c r="Q31" i="31"/>
  <c r="R35" i="31"/>
  <c r="R41" i="31"/>
  <c r="R33" i="31"/>
  <c r="R28" i="31"/>
  <c r="R37" i="31"/>
  <c r="R34" i="31"/>
  <c r="R40" i="31"/>
  <c r="R39" i="31"/>
  <c r="R30" i="31"/>
  <c r="R36" i="31"/>
  <c r="R29" i="31"/>
  <c r="S40" i="31"/>
  <c r="S33" i="31"/>
  <c r="S35" i="31"/>
  <c r="S41" i="31"/>
  <c r="S39" i="31"/>
  <c r="S28" i="31"/>
  <c r="S37" i="31"/>
  <c r="S34" i="31"/>
  <c r="S30" i="31"/>
  <c r="S36" i="31"/>
  <c r="S29" i="31"/>
  <c r="I9" i="1"/>
  <c r="F9" i="1"/>
  <c r="H9" i="1"/>
  <c r="G9" i="1"/>
  <c r="J9" i="1"/>
  <c r="F32" i="1"/>
  <c r="L42" i="1"/>
  <c r="O42" i="1"/>
  <c r="N42" i="1"/>
  <c r="M42" i="1"/>
  <c r="L26" i="1"/>
  <c r="N26" i="1"/>
  <c r="M26" i="1"/>
  <c r="O18" i="1"/>
  <c r="N18" i="1"/>
  <c r="M18" i="1"/>
  <c r="L18" i="1"/>
  <c r="P25" i="1"/>
  <c r="P26" i="1" s="1"/>
  <c r="Y98" i="20"/>
  <c r="Y97" i="20"/>
  <c r="Y94" i="20"/>
  <c r="Y92" i="20"/>
  <c r="Y90" i="20"/>
  <c r="Y89" i="20"/>
  <c r="Y87" i="20"/>
  <c r="Y86" i="20"/>
  <c r="Y84" i="20"/>
  <c r="Y65" i="20"/>
  <c r="Y66" i="20"/>
  <c r="Y67" i="20"/>
  <c r="Y68" i="20"/>
  <c r="Y69" i="20"/>
  <c r="Y46" i="20"/>
  <c r="Y47" i="20"/>
  <c r="Y48" i="20"/>
  <c r="Y49" i="20"/>
  <c r="Y50" i="20"/>
  <c r="Y44" i="20"/>
  <c r="Y13" i="20"/>
  <c r="F18" i="13"/>
  <c r="L70" i="1" l="1"/>
  <c r="L149" i="1" s="1"/>
  <c r="L147" i="1" s="1"/>
  <c r="S31" i="31"/>
  <c r="R31" i="31"/>
  <c r="L13" i="1"/>
  <c r="M13" i="1" s="1"/>
  <c r="M14" i="1" s="1"/>
  <c r="L21" i="1"/>
  <c r="L22" i="1" s="1"/>
  <c r="X94" i="20"/>
  <c r="F94" i="20"/>
  <c r="G94" i="20"/>
  <c r="H94" i="20"/>
  <c r="I94" i="20"/>
  <c r="J94" i="20"/>
  <c r="K94" i="20"/>
  <c r="L94" i="20"/>
  <c r="M94" i="20"/>
  <c r="N94" i="20"/>
  <c r="O94" i="20"/>
  <c r="P94" i="20"/>
  <c r="Q94" i="20"/>
  <c r="R94" i="20"/>
  <c r="S94" i="20"/>
  <c r="T94" i="20"/>
  <c r="U94" i="20"/>
  <c r="V94" i="20"/>
  <c r="W94" i="20"/>
  <c r="X65" i="20"/>
  <c r="X66" i="20"/>
  <c r="X67" i="20"/>
  <c r="X68" i="20"/>
  <c r="X69" i="20"/>
  <c r="X46" i="20"/>
  <c r="X47" i="20"/>
  <c r="X48" i="20"/>
  <c r="X49" i="20"/>
  <c r="X44" i="20"/>
  <c r="X92" i="20"/>
  <c r="X90" i="20"/>
  <c r="X89" i="20"/>
  <c r="X87" i="20"/>
  <c r="X84" i="20"/>
  <c r="X86" i="20" s="1"/>
  <c r="X13" i="20"/>
  <c r="O23" i="31" l="1"/>
  <c r="L29" i="1"/>
  <c r="L14" i="1"/>
  <c r="M21" i="1"/>
  <c r="M22" i="1" s="1"/>
  <c r="N13" i="1"/>
  <c r="N14" i="1" s="1"/>
  <c r="W92" i="20"/>
  <c r="W89" i="20"/>
  <c r="W90" i="20"/>
  <c r="W87" i="20"/>
  <c r="W84" i="20"/>
  <c r="W86" i="20" s="1"/>
  <c r="V84" i="20"/>
  <c r="W65" i="20"/>
  <c r="W66" i="20"/>
  <c r="W67" i="20"/>
  <c r="W68" i="20"/>
  <c r="W69" i="20" s="1"/>
  <c r="V65" i="20"/>
  <c r="W46" i="20"/>
  <c r="W47" i="20"/>
  <c r="W48" i="20"/>
  <c r="W49" i="20"/>
  <c r="W44" i="20"/>
  <c r="W13" i="20"/>
  <c r="O25" i="31" l="1"/>
  <c r="L170" i="1" s="1"/>
  <c r="L172" i="1" s="1"/>
  <c r="L36" i="1"/>
  <c r="L32" i="1"/>
  <c r="M29" i="1"/>
  <c r="M30" i="1" s="1"/>
  <c r="L38" i="1"/>
  <c r="L37" i="1"/>
  <c r="L39" i="1"/>
  <c r="N21" i="1"/>
  <c r="N22" i="1" s="1"/>
  <c r="O13" i="1"/>
  <c r="O14" i="1" s="1"/>
  <c r="F89" i="20"/>
  <c r="V92" i="20"/>
  <c r="V90" i="20"/>
  <c r="V89" i="20"/>
  <c r="V87" i="20"/>
  <c r="V86" i="20"/>
  <c r="A62" i="20"/>
  <c r="A50" i="20"/>
  <c r="C44" i="20"/>
  <c r="D44" i="20"/>
  <c r="E44" i="20"/>
  <c r="F44" i="20"/>
  <c r="G44" i="20"/>
  <c r="H44" i="20"/>
  <c r="I44" i="20"/>
  <c r="J44" i="20"/>
  <c r="K44" i="20"/>
  <c r="L44" i="20"/>
  <c r="M44" i="20"/>
  <c r="N44" i="20"/>
  <c r="O44" i="20"/>
  <c r="P44" i="20"/>
  <c r="Q44" i="20"/>
  <c r="R44" i="20"/>
  <c r="S44" i="20"/>
  <c r="W50" i="20" s="1"/>
  <c r="T44" i="20"/>
  <c r="X50" i="20" s="1"/>
  <c r="U44" i="20"/>
  <c r="V44" i="20"/>
  <c r="B44" i="20"/>
  <c r="V66" i="20"/>
  <c r="V67" i="20"/>
  <c r="V68" i="20"/>
  <c r="V46" i="20"/>
  <c r="V47" i="20"/>
  <c r="V48" i="20"/>
  <c r="V49" i="20"/>
  <c r="D13" i="20"/>
  <c r="E13" i="20"/>
  <c r="F13" i="20"/>
  <c r="G13" i="20"/>
  <c r="H13" i="20"/>
  <c r="I13" i="20"/>
  <c r="J13" i="20"/>
  <c r="K13" i="20"/>
  <c r="L13" i="20"/>
  <c r="M13" i="20"/>
  <c r="N13" i="20"/>
  <c r="O13" i="20"/>
  <c r="P13" i="20"/>
  <c r="Q13" i="20"/>
  <c r="R13" i="20"/>
  <c r="S13" i="20"/>
  <c r="T13" i="20"/>
  <c r="U13" i="20"/>
  <c r="V13" i="20"/>
  <c r="C13" i="20"/>
  <c r="U14" i="20"/>
  <c r="M70" i="1" l="1"/>
  <c r="M149" i="1" s="1"/>
  <c r="M147" i="1" s="1"/>
  <c r="P22" i="31"/>
  <c r="M37" i="1"/>
  <c r="M32" i="1"/>
  <c r="M33" i="1" s="1"/>
  <c r="M36" i="1"/>
  <c r="M38" i="1"/>
  <c r="M39" i="1"/>
  <c r="M31" i="1"/>
  <c r="O21" i="1"/>
  <c r="N29" i="1"/>
  <c r="N30" i="1" s="1"/>
  <c r="P13" i="1"/>
  <c r="P14" i="1" s="1"/>
  <c r="R50" i="20"/>
  <c r="J50" i="20"/>
  <c r="F50" i="20"/>
  <c r="P50" i="20"/>
  <c r="V69" i="20"/>
  <c r="N50" i="20"/>
  <c r="U50" i="20"/>
  <c r="M50" i="20"/>
  <c r="O50" i="20"/>
  <c r="G50" i="20"/>
  <c r="V50" i="20"/>
  <c r="L50" i="20"/>
  <c r="T50" i="20"/>
  <c r="K50" i="20"/>
  <c r="Q50" i="20"/>
  <c r="I50" i="20"/>
  <c r="H50" i="20"/>
  <c r="S50" i="20"/>
  <c r="P23" i="31" l="1"/>
  <c r="N38" i="1"/>
  <c r="N32" i="1"/>
  <c r="N33" i="1" s="1"/>
  <c r="O29" i="1"/>
  <c r="O30" i="1" s="1"/>
  <c r="O22" i="1"/>
  <c r="N31" i="1"/>
  <c r="N39" i="1"/>
  <c r="N37" i="1"/>
  <c r="N36" i="1"/>
  <c r="P21" i="1"/>
  <c r="C189" i="1"/>
  <c r="D189" i="1"/>
  <c r="E189" i="1"/>
  <c r="F189" i="1"/>
  <c r="G189" i="1"/>
  <c r="H189" i="1"/>
  <c r="I189" i="1"/>
  <c r="P25" i="31" l="1"/>
  <c r="M170" i="1" s="1"/>
  <c r="M172" i="1" s="1"/>
  <c r="O31" i="1"/>
  <c r="O32" i="1"/>
  <c r="O33" i="1" s="1"/>
  <c r="O37" i="1"/>
  <c r="O36" i="1"/>
  <c r="O39" i="1"/>
  <c r="O38" i="1"/>
  <c r="P29" i="1"/>
  <c r="P30" i="1" s="1"/>
  <c r="P22" i="1"/>
  <c r="N70" i="1" l="1"/>
  <c r="N149" i="1" s="1"/>
  <c r="N147" i="1" s="1"/>
  <c r="Q22" i="31"/>
  <c r="P36" i="1"/>
  <c r="P32" i="1"/>
  <c r="P33" i="1" s="1"/>
  <c r="P31" i="1"/>
  <c r="P37" i="1"/>
  <c r="P39" i="1"/>
  <c r="P38" i="1"/>
  <c r="F80" i="25"/>
  <c r="F76" i="25"/>
  <c r="E36" i="25"/>
  <c r="E54" i="25" s="1"/>
  <c r="E53" i="25" s="1"/>
  <c r="F36" i="25"/>
  <c r="F54" i="25" s="1"/>
  <c r="G36" i="25"/>
  <c r="G54" i="25" s="1"/>
  <c r="C65" i="25"/>
  <c r="D65" i="25"/>
  <c r="E65" i="25"/>
  <c r="F65" i="25"/>
  <c r="B65" i="25"/>
  <c r="F86" i="25"/>
  <c r="D165" i="1"/>
  <c r="E165" i="1"/>
  <c r="F165" i="1"/>
  <c r="G165" i="1"/>
  <c r="H165" i="1"/>
  <c r="I152" i="1"/>
  <c r="I179" i="1" s="1"/>
  <c r="Q23" i="31" l="1"/>
  <c r="I109" i="1"/>
  <c r="U92" i="20"/>
  <c r="T92" i="20"/>
  <c r="S92" i="20"/>
  <c r="R92" i="20"/>
  <c r="U90" i="20"/>
  <c r="T90" i="20"/>
  <c r="S90" i="20"/>
  <c r="R90" i="20"/>
  <c r="U89" i="20"/>
  <c r="T89" i="20"/>
  <c r="S89" i="20"/>
  <c r="R89" i="20"/>
  <c r="U87" i="20"/>
  <c r="T87" i="20"/>
  <c r="S87" i="20"/>
  <c r="R87" i="20"/>
  <c r="U86" i="20"/>
  <c r="T86" i="20"/>
  <c r="S84" i="20"/>
  <c r="S86" i="20" s="1"/>
  <c r="R84" i="20"/>
  <c r="R86" i="20" s="1"/>
  <c r="U74" i="20"/>
  <c r="T74" i="20"/>
  <c r="S74" i="20"/>
  <c r="R74" i="20"/>
  <c r="V81" i="20" s="1"/>
  <c r="U73" i="20"/>
  <c r="T73" i="20"/>
  <c r="S73" i="20"/>
  <c r="R73" i="20"/>
  <c r="V80" i="20" s="1"/>
  <c r="U72" i="20"/>
  <c r="T72" i="20"/>
  <c r="S72" i="20"/>
  <c r="R72" i="20"/>
  <c r="V79" i="20" s="1"/>
  <c r="U71" i="20"/>
  <c r="T71" i="20"/>
  <c r="S71" i="20"/>
  <c r="R71" i="20"/>
  <c r="V78" i="20" s="1"/>
  <c r="U68" i="20"/>
  <c r="T68" i="20"/>
  <c r="S68" i="20"/>
  <c r="R68" i="20"/>
  <c r="U67" i="20"/>
  <c r="T67" i="20"/>
  <c r="S67" i="20"/>
  <c r="R67" i="20"/>
  <c r="U66" i="20"/>
  <c r="T66" i="20"/>
  <c r="S66" i="20"/>
  <c r="R66" i="20"/>
  <c r="U65" i="20"/>
  <c r="T65" i="20"/>
  <c r="S65" i="20"/>
  <c r="R65" i="20"/>
  <c r="U49" i="20"/>
  <c r="T49" i="20"/>
  <c r="S49" i="20"/>
  <c r="R49" i="20"/>
  <c r="U48" i="20"/>
  <c r="T48" i="20"/>
  <c r="S48" i="20"/>
  <c r="R48" i="20"/>
  <c r="U47" i="20"/>
  <c r="T47" i="20"/>
  <c r="S47" i="20"/>
  <c r="R47" i="20"/>
  <c r="U46" i="20"/>
  <c r="T46" i="20"/>
  <c r="S46" i="20"/>
  <c r="R46" i="20"/>
  <c r="U36" i="20"/>
  <c r="T36" i="20"/>
  <c r="S36" i="20"/>
  <c r="R36" i="20"/>
  <c r="U35" i="20"/>
  <c r="T35" i="20"/>
  <c r="S35" i="20"/>
  <c r="R35" i="20"/>
  <c r="U34" i="20"/>
  <c r="T34" i="20"/>
  <c r="S34" i="20"/>
  <c r="R34" i="20"/>
  <c r="U33" i="20"/>
  <c r="T33" i="20"/>
  <c r="S33" i="20"/>
  <c r="R33" i="20"/>
  <c r="U31" i="20"/>
  <c r="T31" i="20"/>
  <c r="S31" i="20"/>
  <c r="R31" i="20"/>
  <c r="U25" i="20"/>
  <c r="T25" i="20"/>
  <c r="S25" i="20"/>
  <c r="R25" i="20"/>
  <c r="U17" i="20"/>
  <c r="T17" i="20"/>
  <c r="S17" i="20"/>
  <c r="R17" i="20"/>
  <c r="U15" i="20"/>
  <c r="T15" i="20"/>
  <c r="S15" i="20"/>
  <c r="R15" i="20"/>
  <c r="T14" i="20"/>
  <c r="S14" i="20"/>
  <c r="R14" i="20"/>
  <c r="U8" i="20"/>
  <c r="T8" i="20"/>
  <c r="S8" i="20"/>
  <c r="U6" i="20"/>
  <c r="T6" i="20"/>
  <c r="S6" i="20"/>
  <c r="R6" i="20"/>
  <c r="U5" i="20"/>
  <c r="T5" i="20"/>
  <c r="S5" i="20"/>
  <c r="Q25" i="31" l="1"/>
  <c r="N170" i="1" s="1"/>
  <c r="N172" i="1" s="1"/>
  <c r="I110" i="1"/>
  <c r="J110" i="1"/>
  <c r="J14" i="1"/>
  <c r="J15" i="1"/>
  <c r="T69" i="20"/>
  <c r="U69" i="20"/>
  <c r="R69" i="20"/>
  <c r="S69" i="20"/>
  <c r="T18" i="20"/>
  <c r="S18" i="20"/>
  <c r="R37" i="20"/>
  <c r="U18" i="20"/>
  <c r="S37" i="20"/>
  <c r="T37" i="20"/>
  <c r="U37" i="20"/>
  <c r="I29" i="1"/>
  <c r="O70" i="1" l="1"/>
  <c r="O149" i="1" s="1"/>
  <c r="O147" i="1" s="1"/>
  <c r="R22" i="31"/>
  <c r="I45" i="1"/>
  <c r="I32" i="1"/>
  <c r="I39" i="1"/>
  <c r="I36" i="1"/>
  <c r="I37" i="1"/>
  <c r="I38" i="1"/>
  <c r="H228" i="1"/>
  <c r="C233" i="1"/>
  <c r="D233" i="1"/>
  <c r="E233" i="1"/>
  <c r="F233" i="1"/>
  <c r="G233" i="1"/>
  <c r="H233" i="1"/>
  <c r="R23" i="31" l="1"/>
  <c r="I153" i="1"/>
  <c r="I117" i="1"/>
  <c r="I61" i="1"/>
  <c r="R25" i="31" l="1"/>
  <c r="O170" i="1" s="1"/>
  <c r="O172" i="1" s="1"/>
  <c r="I148" i="1"/>
  <c r="I75" i="1"/>
  <c r="I124" i="1" s="1"/>
  <c r="F103" i="1"/>
  <c r="G103" i="1"/>
  <c r="H103" i="1"/>
  <c r="H101" i="1" s="1"/>
  <c r="E103" i="1"/>
  <c r="F93" i="1"/>
  <c r="G93" i="1"/>
  <c r="H93" i="1"/>
  <c r="H91" i="1" s="1"/>
  <c r="E93" i="1"/>
  <c r="F83" i="1"/>
  <c r="G83" i="1"/>
  <c r="H83" i="1"/>
  <c r="H81" i="1" s="1"/>
  <c r="E83" i="1"/>
  <c r="D80" i="25"/>
  <c r="E80" i="25"/>
  <c r="C80" i="25"/>
  <c r="G75" i="25"/>
  <c r="H75" i="25" s="1"/>
  <c r="I75" i="25" s="1"/>
  <c r="D76" i="25"/>
  <c r="E76" i="25"/>
  <c r="C76" i="25"/>
  <c r="D72" i="25"/>
  <c r="E72" i="25"/>
  <c r="C72" i="25"/>
  <c r="J75" i="25" l="1"/>
  <c r="M93" i="1" s="1"/>
  <c r="P70" i="1"/>
  <c r="P149" i="1" s="1"/>
  <c r="P147" i="1" s="1"/>
  <c r="S22" i="31"/>
  <c r="S23" i="31" s="1"/>
  <c r="S25" i="31" s="1"/>
  <c r="P170" i="1" s="1"/>
  <c r="I245" i="1"/>
  <c r="J83" i="1"/>
  <c r="J81" i="1" s="1"/>
  <c r="I83" i="1"/>
  <c r="I103" i="1"/>
  <c r="I101" i="1" s="1"/>
  <c r="I102" i="1" s="1"/>
  <c r="I93" i="1"/>
  <c r="L93" i="1"/>
  <c r="K93" i="1"/>
  <c r="K91" i="1" s="1"/>
  <c r="J93" i="1"/>
  <c r="J91" i="1" s="1"/>
  <c r="J103" i="1"/>
  <c r="J101" i="1" s="1"/>
  <c r="I71" i="25" l="1"/>
  <c r="J71" i="25" s="1"/>
  <c r="K71" i="25" s="1"/>
  <c r="L71" i="25" s="1"/>
  <c r="O83" i="1" s="1"/>
  <c r="K75" i="25"/>
  <c r="P172" i="1"/>
  <c r="I91" i="1"/>
  <c r="I92" i="1" s="1"/>
  <c r="I81" i="1"/>
  <c r="I82" i="1" s="1"/>
  <c r="P83" i="1"/>
  <c r="K83" i="1"/>
  <c r="K81" i="1" s="1"/>
  <c r="N83" i="1"/>
  <c r="H79" i="25"/>
  <c r="K103" i="1" s="1"/>
  <c r="K101" i="1" s="1"/>
  <c r="L83" i="1" l="1"/>
  <c r="M83" i="1"/>
  <c r="H90" i="25"/>
  <c r="L75" i="25"/>
  <c r="N93" i="1"/>
  <c r="I79" i="25"/>
  <c r="A17" i="26"/>
  <c r="A20" i="26" s="1"/>
  <c r="C1" i="26"/>
  <c r="D1" i="26"/>
  <c r="E1" i="26"/>
  <c r="F1" i="26"/>
  <c r="G1" i="26"/>
  <c r="H1" i="26"/>
  <c r="I1" i="26"/>
  <c r="J1" i="26"/>
  <c r="K1" i="26"/>
  <c r="L1" i="26"/>
  <c r="M1" i="26"/>
  <c r="N1" i="26"/>
  <c r="O1" i="26"/>
  <c r="B1" i="26"/>
  <c r="L103" i="1" l="1"/>
  <c r="I90" i="25"/>
  <c r="P93" i="1"/>
  <c r="O93" i="1"/>
  <c r="J79" i="25"/>
  <c r="J90" i="25" s="1"/>
  <c r="C86" i="25"/>
  <c r="D86" i="25"/>
  <c r="E86" i="25"/>
  <c r="B86" i="25"/>
  <c r="B51" i="25"/>
  <c r="C51" i="25"/>
  <c r="D51" i="25"/>
  <c r="E51" i="25"/>
  <c r="F51" i="25"/>
  <c r="G51" i="25"/>
  <c r="B53" i="25"/>
  <c r="C53" i="25"/>
  <c r="D53" i="25"/>
  <c r="F53" i="25"/>
  <c r="F61" i="25" s="1"/>
  <c r="F62" i="25" s="1"/>
  <c r="G53" i="25"/>
  <c r="J43" i="25"/>
  <c r="K43" i="25" s="1"/>
  <c r="L43" i="25" s="1"/>
  <c r="M43" i="25" s="1"/>
  <c r="A77" i="25"/>
  <c r="A81" i="25" s="1"/>
  <c r="A26" i="25"/>
  <c r="I18" i="25"/>
  <c r="J18" i="25" s="1"/>
  <c r="K18" i="25" s="1"/>
  <c r="L18" i="25" s="1"/>
  <c r="H36" i="25"/>
  <c r="H51" i="25" s="1"/>
  <c r="F5" i="25"/>
  <c r="F23" i="25" s="1"/>
  <c r="F7" i="25"/>
  <c r="E7" i="25"/>
  <c r="D7" i="25"/>
  <c r="C7" i="25"/>
  <c r="D12" i="25" s="1"/>
  <c r="C5" i="25"/>
  <c r="D5" i="25"/>
  <c r="D23" i="25" s="1"/>
  <c r="E5" i="25"/>
  <c r="E23" i="25" s="1"/>
  <c r="B5" i="25"/>
  <c r="A40" i="25"/>
  <c r="A36" i="25"/>
  <c r="A42" i="25"/>
  <c r="A46" i="25"/>
  <c r="A37" i="25"/>
  <c r="M103" i="1" l="1"/>
  <c r="K79" i="25"/>
  <c r="E12" i="25"/>
  <c r="E13" i="25" s="1"/>
  <c r="B23" i="25"/>
  <c r="B20" i="25"/>
  <c r="B66" i="25" s="1"/>
  <c r="B81" i="25" s="1"/>
  <c r="C23" i="25"/>
  <c r="C20" i="25"/>
  <c r="C66" i="25" s="1"/>
  <c r="F12" i="25"/>
  <c r="G16" i="25"/>
  <c r="E61" i="25"/>
  <c r="E62" i="25" s="1"/>
  <c r="D61" i="25"/>
  <c r="H54" i="25"/>
  <c r="H53" i="25" s="1"/>
  <c r="H61" i="25" s="1"/>
  <c r="H62" i="25" s="1"/>
  <c r="G61" i="25"/>
  <c r="G62" i="25" s="1"/>
  <c r="C61" i="25"/>
  <c r="B61" i="25"/>
  <c r="M18" i="25"/>
  <c r="I17" i="25"/>
  <c r="J17" i="25" s="1"/>
  <c r="K17" i="25" s="1"/>
  <c r="I38" i="25"/>
  <c r="I36" i="25"/>
  <c r="J7" i="25"/>
  <c r="B25" i="25"/>
  <c r="B22" i="25" s="1"/>
  <c r="B67" i="25" s="1"/>
  <c r="C25" i="25"/>
  <c r="C22" i="25" s="1"/>
  <c r="C67" i="25" s="1"/>
  <c r="F66" i="1" s="1"/>
  <c r="N103" i="1" l="1"/>
  <c r="K90" i="25"/>
  <c r="F63" i="1"/>
  <c r="F65" i="1" s="1"/>
  <c r="F72" i="1"/>
  <c r="F13" i="25"/>
  <c r="B68" i="25"/>
  <c r="B69" i="25" s="1"/>
  <c r="E66" i="1"/>
  <c r="L79" i="25"/>
  <c r="C77" i="25"/>
  <c r="C81" i="25"/>
  <c r="B73" i="25"/>
  <c r="B77" i="25"/>
  <c r="C68" i="25"/>
  <c r="C73" i="25"/>
  <c r="C30" i="25"/>
  <c r="C31" i="25" s="1"/>
  <c r="B30" i="25"/>
  <c r="B31" i="25" s="1"/>
  <c r="I51" i="25"/>
  <c r="I54" i="25"/>
  <c r="I53" i="25" s="1"/>
  <c r="J38" i="25"/>
  <c r="K36" i="25"/>
  <c r="J36" i="25"/>
  <c r="K38" i="25"/>
  <c r="M38" i="25"/>
  <c r="M47" i="25" s="1"/>
  <c r="L38" i="25"/>
  <c r="L36" i="25"/>
  <c r="J16" i="25"/>
  <c r="H7" i="25"/>
  <c r="I7" i="25"/>
  <c r="H5" i="25"/>
  <c r="H23" i="25" s="1"/>
  <c r="I5" i="25"/>
  <c r="I23" i="25" s="1"/>
  <c r="G23" i="25"/>
  <c r="K7" i="25"/>
  <c r="J5" i="25"/>
  <c r="J23" i="25" s="1"/>
  <c r="O103" i="1" l="1"/>
  <c r="L90" i="25"/>
  <c r="E63" i="1"/>
  <c r="E72" i="1"/>
  <c r="H16" i="25"/>
  <c r="H15" i="25" s="1"/>
  <c r="H27" i="25" s="1"/>
  <c r="B84" i="25"/>
  <c r="B85" i="25" s="1"/>
  <c r="C69" i="25"/>
  <c r="C84" i="25"/>
  <c r="C88" i="25" s="1"/>
  <c r="K58" i="25"/>
  <c r="L58" i="25"/>
  <c r="K54" i="25"/>
  <c r="J54" i="25"/>
  <c r="J42" i="25"/>
  <c r="J56" i="25" s="1"/>
  <c r="L54" i="25"/>
  <c r="M46" i="25"/>
  <c r="M58" i="25" s="1"/>
  <c r="K42" i="25"/>
  <c r="K56" i="25" s="1"/>
  <c r="J58" i="25"/>
  <c r="I61" i="25"/>
  <c r="M42" i="25"/>
  <c r="M56" i="25" s="1"/>
  <c r="M36" i="25"/>
  <c r="I16" i="25"/>
  <c r="J15" i="25" s="1"/>
  <c r="J27" i="25" s="1"/>
  <c r="K16" i="25"/>
  <c r="K5" i="25"/>
  <c r="K23" i="25" s="1"/>
  <c r="M51" i="25" l="1"/>
  <c r="C85" i="25"/>
  <c r="P103" i="1"/>
  <c r="I62" i="25"/>
  <c r="F67" i="1"/>
  <c r="E6" i="26"/>
  <c r="E67" i="1"/>
  <c r="D6" i="26"/>
  <c r="J51" i="25"/>
  <c r="J53" i="25"/>
  <c r="M54" i="25"/>
  <c r="M53" i="25" s="1"/>
  <c r="K51" i="25"/>
  <c r="K53" i="25"/>
  <c r="K15" i="25"/>
  <c r="K27" i="25" s="1"/>
  <c r="I15" i="25"/>
  <c r="M5" i="25"/>
  <c r="M23" i="25" s="1"/>
  <c r="L5" i="25"/>
  <c r="L23" i="25" s="1"/>
  <c r="L7" i="25"/>
  <c r="I27" i="25" l="1"/>
  <c r="L42" i="25"/>
  <c r="L56" i="25" s="1"/>
  <c r="L53" i="25" s="1"/>
  <c r="J61" i="25"/>
  <c r="K61" i="25"/>
  <c r="M61" i="25"/>
  <c r="L16" i="25"/>
  <c r="M7" i="25"/>
  <c r="L51" i="25" l="1"/>
  <c r="K62" i="25"/>
  <c r="J62" i="25"/>
  <c r="M62" i="25"/>
  <c r="L15" i="25"/>
  <c r="L27" i="25" s="1"/>
  <c r="M16" i="25"/>
  <c r="M15" i="25" s="1"/>
  <c r="M27" i="25" s="1"/>
  <c r="L61" i="25" l="1"/>
  <c r="L62" i="25" s="1"/>
  <c r="A80" i="1" l="1"/>
  <c r="A90" i="1" s="1"/>
  <c r="A100" i="1" s="1"/>
  <c r="L232" i="1" l="1"/>
  <c r="L235" i="1" l="1"/>
  <c r="M232" i="1"/>
  <c r="M235" i="1" s="1"/>
  <c r="H238" i="1"/>
  <c r="H110" i="1"/>
  <c r="N232" i="1" l="1"/>
  <c r="I14" i="1" l="1"/>
  <c r="I15" i="1"/>
  <c r="N235" i="1"/>
  <c r="O232" i="1"/>
  <c r="H29" i="1"/>
  <c r="L25" i="20"/>
  <c r="M25" i="20"/>
  <c r="N25" i="20"/>
  <c r="O25" i="20"/>
  <c r="P25" i="20"/>
  <c r="Q25" i="20"/>
  <c r="C31" i="20"/>
  <c r="D31" i="20"/>
  <c r="E31" i="20"/>
  <c r="F31" i="20"/>
  <c r="G31" i="20"/>
  <c r="H31" i="20"/>
  <c r="I31" i="20"/>
  <c r="J31" i="20"/>
  <c r="K31" i="20"/>
  <c r="L31" i="20"/>
  <c r="M31" i="20"/>
  <c r="N31" i="20"/>
  <c r="O31" i="20"/>
  <c r="P31" i="20"/>
  <c r="Q31" i="20"/>
  <c r="B31" i="20"/>
  <c r="I30" i="1" l="1"/>
  <c r="H37" i="1"/>
  <c r="H32" i="1"/>
  <c r="H39" i="1"/>
  <c r="H38" i="1"/>
  <c r="H36" i="1"/>
  <c r="H45" i="1"/>
  <c r="I31" i="1"/>
  <c r="O235" i="1"/>
  <c r="P232" i="1"/>
  <c r="P235" i="1" s="1"/>
  <c r="H117" i="1" l="1"/>
  <c r="I33" i="1"/>
  <c r="G2" i="26"/>
  <c r="I47" i="1"/>
  <c r="Q71" i="20"/>
  <c r="U78" i="20" s="1"/>
  <c r="Q92" i="20"/>
  <c r="Q90" i="20"/>
  <c r="Q89" i="20"/>
  <c r="Q87" i="20"/>
  <c r="Q86" i="20"/>
  <c r="Q72" i="20"/>
  <c r="U79" i="20" s="1"/>
  <c r="Q73" i="20"/>
  <c r="U80" i="20" s="1"/>
  <c r="Q74" i="20"/>
  <c r="U81" i="20" s="1"/>
  <c r="Q65" i="20"/>
  <c r="Q66" i="20"/>
  <c r="Q67" i="20"/>
  <c r="Q68" i="20"/>
  <c r="Q46" i="20"/>
  <c r="Q47" i="20"/>
  <c r="Q48" i="20"/>
  <c r="Q49" i="20"/>
  <c r="Q33" i="20"/>
  <c r="Q34" i="20"/>
  <c r="Q35" i="20"/>
  <c r="Q36" i="20"/>
  <c r="Q15" i="20"/>
  <c r="Q7" i="20"/>
  <c r="Q4" i="20"/>
  <c r="Q17" i="20" s="1"/>
  <c r="R18" i="20" s="1"/>
  <c r="P4" i="20"/>
  <c r="H148" i="1" l="1"/>
  <c r="Q69" i="20"/>
  <c r="Q5" i="20"/>
  <c r="R5" i="20"/>
  <c r="Q6" i="20"/>
  <c r="R8" i="20"/>
  <c r="Q14" i="20"/>
  <c r="H92" i="1" l="1"/>
  <c r="G16" i="26"/>
  <c r="G17" i="26" s="1"/>
  <c r="I94" i="1"/>
  <c r="P92" i="20" l="1"/>
  <c r="P90" i="20"/>
  <c r="P89" i="20"/>
  <c r="P87" i="20"/>
  <c r="P86" i="20"/>
  <c r="P71" i="20"/>
  <c r="T78" i="20" s="1"/>
  <c r="P72" i="20"/>
  <c r="T79" i="20" s="1"/>
  <c r="P73" i="20"/>
  <c r="T80" i="20" s="1"/>
  <c r="P74" i="20"/>
  <c r="T81" i="20" s="1"/>
  <c r="P65" i="20"/>
  <c r="P66" i="20"/>
  <c r="P67" i="20"/>
  <c r="P68" i="20"/>
  <c r="P48" i="20"/>
  <c r="P49" i="20"/>
  <c r="P46" i="20"/>
  <c r="P47" i="20"/>
  <c r="P33" i="20"/>
  <c r="P34" i="20"/>
  <c r="P35" i="20"/>
  <c r="P36" i="20"/>
  <c r="P7" i="20"/>
  <c r="Q8" i="20" s="1"/>
  <c r="P17" i="20"/>
  <c r="Q18" i="20" s="1"/>
  <c r="O4" i="20"/>
  <c r="P15" i="20"/>
  <c r="G122" i="1"/>
  <c r="G225" i="1" l="1"/>
  <c r="G219" i="1"/>
  <c r="P69" i="20"/>
  <c r="G108" i="1"/>
  <c r="P14" i="20"/>
  <c r="P5" i="20"/>
  <c r="P6" i="20"/>
  <c r="G46" i="20"/>
  <c r="H46" i="20"/>
  <c r="I46" i="20"/>
  <c r="J46" i="20"/>
  <c r="K46" i="20"/>
  <c r="L46" i="20"/>
  <c r="M46" i="20"/>
  <c r="N46" i="20"/>
  <c r="O46" i="20"/>
  <c r="G47" i="20"/>
  <c r="H47" i="20"/>
  <c r="I47" i="20"/>
  <c r="J47" i="20"/>
  <c r="K47" i="20"/>
  <c r="L47" i="20"/>
  <c r="M47" i="20"/>
  <c r="N47" i="20"/>
  <c r="O47" i="20"/>
  <c r="G48" i="20"/>
  <c r="H48" i="20"/>
  <c r="I48" i="20"/>
  <c r="J48" i="20"/>
  <c r="K48" i="20"/>
  <c r="L48" i="20"/>
  <c r="M48" i="20"/>
  <c r="N48" i="20"/>
  <c r="O48" i="20"/>
  <c r="G49" i="20"/>
  <c r="H49" i="20"/>
  <c r="I49" i="20"/>
  <c r="J49" i="20"/>
  <c r="K49" i="20"/>
  <c r="L49" i="20"/>
  <c r="M49" i="20"/>
  <c r="N49" i="20"/>
  <c r="O49" i="20"/>
  <c r="F47" i="20"/>
  <c r="F48" i="20"/>
  <c r="F49" i="20"/>
  <c r="F46" i="20"/>
  <c r="A47" i="20"/>
  <c r="A53" i="20" s="1"/>
  <c r="A59" i="20" s="1"/>
  <c r="A48" i="20"/>
  <c r="A54" i="20" s="1"/>
  <c r="A60" i="20" s="1"/>
  <c r="A49" i="20"/>
  <c r="A55" i="20" s="1"/>
  <c r="A61" i="20" s="1"/>
  <c r="C92" i="20" l="1"/>
  <c r="D92" i="20"/>
  <c r="E92" i="20"/>
  <c r="F92" i="20"/>
  <c r="G92" i="20"/>
  <c r="H92" i="20"/>
  <c r="I92" i="20"/>
  <c r="J92" i="20"/>
  <c r="K92" i="20"/>
  <c r="L92" i="20"/>
  <c r="M92" i="20"/>
  <c r="N92" i="20"/>
  <c r="O92" i="20"/>
  <c r="C90" i="20"/>
  <c r="D90" i="20"/>
  <c r="E90" i="20"/>
  <c r="F90" i="20"/>
  <c r="G90" i="20"/>
  <c r="H90" i="20"/>
  <c r="I90" i="20"/>
  <c r="J90" i="20"/>
  <c r="K90" i="20"/>
  <c r="L90" i="20"/>
  <c r="M90" i="20"/>
  <c r="N90" i="20"/>
  <c r="O90" i="20"/>
  <c r="G89" i="20"/>
  <c r="H89" i="20"/>
  <c r="I89" i="20"/>
  <c r="J89" i="20"/>
  <c r="K89" i="20"/>
  <c r="L89" i="20"/>
  <c r="M89" i="20"/>
  <c r="N89" i="20"/>
  <c r="O89" i="20"/>
  <c r="O86" i="20"/>
  <c r="C86" i="20"/>
  <c r="D86" i="20"/>
  <c r="E86" i="20"/>
  <c r="F86" i="20"/>
  <c r="G86" i="20"/>
  <c r="H86" i="20"/>
  <c r="I86" i="20"/>
  <c r="J86" i="20"/>
  <c r="K86" i="20"/>
  <c r="L86" i="20"/>
  <c r="M86" i="20"/>
  <c r="N86" i="20"/>
  <c r="B86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B68" i="20"/>
  <c r="C68" i="20"/>
  <c r="D68" i="20"/>
  <c r="E68" i="20"/>
  <c r="F68" i="20"/>
  <c r="G68" i="20"/>
  <c r="H68" i="20"/>
  <c r="I68" i="20"/>
  <c r="J68" i="20"/>
  <c r="K68" i="20"/>
  <c r="L68" i="20"/>
  <c r="L69" i="20" s="1"/>
  <c r="M68" i="20"/>
  <c r="N68" i="20"/>
  <c r="O68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B65" i="20"/>
  <c r="A66" i="20"/>
  <c r="A67" i="20"/>
  <c r="A68" i="20"/>
  <c r="A74" i="20"/>
  <c r="A81" i="20" s="1"/>
  <c r="A73" i="20"/>
  <c r="A80" i="20" s="1"/>
  <c r="A72" i="20"/>
  <c r="A79" i="20" s="1"/>
  <c r="E74" i="20"/>
  <c r="F74" i="20"/>
  <c r="E73" i="20"/>
  <c r="F73" i="20"/>
  <c r="E72" i="20"/>
  <c r="F72" i="20"/>
  <c r="E71" i="20"/>
  <c r="F71" i="20"/>
  <c r="H74" i="20"/>
  <c r="I74" i="20"/>
  <c r="J74" i="20"/>
  <c r="K74" i="20"/>
  <c r="L74" i="20"/>
  <c r="M74" i="20"/>
  <c r="N74" i="20"/>
  <c r="R81" i="20" s="1"/>
  <c r="O74" i="20"/>
  <c r="S81" i="20" s="1"/>
  <c r="G74" i="20"/>
  <c r="H73" i="20"/>
  <c r="I73" i="20"/>
  <c r="J73" i="20"/>
  <c r="K73" i="20"/>
  <c r="L73" i="20"/>
  <c r="M73" i="20"/>
  <c r="N73" i="20"/>
  <c r="R80" i="20" s="1"/>
  <c r="O73" i="20"/>
  <c r="S80" i="20" s="1"/>
  <c r="G73" i="20"/>
  <c r="H72" i="20"/>
  <c r="I72" i="20"/>
  <c r="J72" i="20"/>
  <c r="K72" i="20"/>
  <c r="L72" i="20"/>
  <c r="M72" i="20"/>
  <c r="N72" i="20"/>
  <c r="R79" i="20" s="1"/>
  <c r="O72" i="20"/>
  <c r="S79" i="20" s="1"/>
  <c r="G72" i="20"/>
  <c r="H71" i="20"/>
  <c r="I71" i="20"/>
  <c r="J71" i="20"/>
  <c r="K71" i="20"/>
  <c r="L71" i="20"/>
  <c r="M71" i="20"/>
  <c r="N71" i="20"/>
  <c r="R78" i="20" s="1"/>
  <c r="O71" i="20"/>
  <c r="G71" i="20"/>
  <c r="C15" i="20"/>
  <c r="D15" i="20"/>
  <c r="E15" i="20"/>
  <c r="F15" i="20"/>
  <c r="G15" i="20"/>
  <c r="H15" i="20"/>
  <c r="I15" i="20"/>
  <c r="J15" i="20"/>
  <c r="K15" i="20"/>
  <c r="L15" i="20"/>
  <c r="M15" i="20"/>
  <c r="N15" i="20"/>
  <c r="O15" i="20"/>
  <c r="B15" i="20"/>
  <c r="C7" i="20"/>
  <c r="D7" i="20"/>
  <c r="E7" i="20"/>
  <c r="F7" i="20"/>
  <c r="G7" i="20"/>
  <c r="H7" i="20"/>
  <c r="I7" i="20"/>
  <c r="J7" i="20"/>
  <c r="K7" i="20"/>
  <c r="L7" i="20"/>
  <c r="M7" i="20"/>
  <c r="N7" i="20"/>
  <c r="O7" i="20"/>
  <c r="P8" i="20" s="1"/>
  <c r="B7" i="20"/>
  <c r="C36" i="20"/>
  <c r="D36" i="20"/>
  <c r="E36" i="20"/>
  <c r="F36" i="20"/>
  <c r="G36" i="20"/>
  <c r="H36" i="20"/>
  <c r="I36" i="20"/>
  <c r="J36" i="20"/>
  <c r="K36" i="20"/>
  <c r="L36" i="20"/>
  <c r="M36" i="20"/>
  <c r="N36" i="20"/>
  <c r="O36" i="20"/>
  <c r="B36" i="20"/>
  <c r="C35" i="20"/>
  <c r="D35" i="20"/>
  <c r="E35" i="20"/>
  <c r="F35" i="20"/>
  <c r="G35" i="20"/>
  <c r="H35" i="20"/>
  <c r="I35" i="20"/>
  <c r="J35" i="20"/>
  <c r="K35" i="20"/>
  <c r="L35" i="20"/>
  <c r="M35" i="20"/>
  <c r="N35" i="20"/>
  <c r="O35" i="20"/>
  <c r="B35" i="20"/>
  <c r="C34" i="20"/>
  <c r="D34" i="20"/>
  <c r="E34" i="20"/>
  <c r="F34" i="20"/>
  <c r="G34" i="20"/>
  <c r="H34" i="20"/>
  <c r="I34" i="20"/>
  <c r="J34" i="20"/>
  <c r="K34" i="20"/>
  <c r="L34" i="20"/>
  <c r="M34" i="20"/>
  <c r="N34" i="20"/>
  <c r="O34" i="20"/>
  <c r="B34" i="20"/>
  <c r="C33" i="20"/>
  <c r="D33" i="20"/>
  <c r="E33" i="20"/>
  <c r="F33" i="20"/>
  <c r="G33" i="20"/>
  <c r="H33" i="20"/>
  <c r="I33" i="20"/>
  <c r="J33" i="20"/>
  <c r="K33" i="20"/>
  <c r="L33" i="20"/>
  <c r="M33" i="20"/>
  <c r="N33" i="20"/>
  <c r="O33" i="20"/>
  <c r="B33" i="20"/>
  <c r="C4" i="20"/>
  <c r="D4" i="20"/>
  <c r="D17" i="20" s="1"/>
  <c r="E4" i="20"/>
  <c r="E17" i="20" s="1"/>
  <c r="F4" i="20"/>
  <c r="F14" i="20" s="1"/>
  <c r="G4" i="20"/>
  <c r="G17" i="20" s="1"/>
  <c r="H4" i="20"/>
  <c r="H17" i="20" s="1"/>
  <c r="I4" i="20"/>
  <c r="I17" i="20" s="1"/>
  <c r="J4" i="20"/>
  <c r="J17" i="20" s="1"/>
  <c r="K4" i="20"/>
  <c r="K14" i="20" s="1"/>
  <c r="L4" i="20"/>
  <c r="L17" i="20" s="1"/>
  <c r="M4" i="20"/>
  <c r="M17" i="20" s="1"/>
  <c r="N4" i="20"/>
  <c r="O17" i="20"/>
  <c r="P18" i="20" s="1"/>
  <c r="B4" i="20"/>
  <c r="B17" i="20" s="1"/>
  <c r="A40" i="20"/>
  <c r="A30" i="20"/>
  <c r="A36" i="20" s="1"/>
  <c r="A29" i="20"/>
  <c r="A35" i="20" s="1"/>
  <c r="A28" i="20"/>
  <c r="A34" i="20" s="1"/>
  <c r="A27" i="20"/>
  <c r="A33" i="20" s="1"/>
  <c r="I69" i="20" l="1"/>
  <c r="K69" i="20"/>
  <c r="J69" i="20"/>
  <c r="H69" i="20"/>
  <c r="O69" i="20"/>
  <c r="G69" i="20"/>
  <c r="N69" i="20"/>
  <c r="F69" i="20"/>
  <c r="M69" i="20"/>
  <c r="K81" i="20"/>
  <c r="J80" i="20"/>
  <c r="I81" i="20"/>
  <c r="I80" i="20"/>
  <c r="K79" i="20"/>
  <c r="J78" i="20"/>
  <c r="I78" i="20"/>
  <c r="K80" i="20"/>
  <c r="O78" i="20"/>
  <c r="S78" i="20"/>
  <c r="J81" i="20"/>
  <c r="I79" i="20"/>
  <c r="L80" i="20"/>
  <c r="P80" i="20"/>
  <c r="J79" i="20"/>
  <c r="N78" i="20"/>
  <c r="O79" i="20"/>
  <c r="L81" i="20"/>
  <c r="P81" i="20"/>
  <c r="M78" i="20"/>
  <c r="Q78" i="20"/>
  <c r="N79" i="20"/>
  <c r="O80" i="20"/>
  <c r="L78" i="20"/>
  <c r="P78" i="20"/>
  <c r="M79" i="20"/>
  <c r="Q79" i="20"/>
  <c r="N80" i="20"/>
  <c r="O81" i="20"/>
  <c r="M81" i="20"/>
  <c r="Q81" i="20"/>
  <c r="K78" i="20"/>
  <c r="L79" i="20"/>
  <c r="P79" i="20"/>
  <c r="M80" i="20"/>
  <c r="Q80" i="20"/>
  <c r="N81" i="20"/>
  <c r="N14" i="20"/>
  <c r="O5" i="20"/>
  <c r="C5" i="20"/>
  <c r="C14" i="20"/>
  <c r="C17" i="20"/>
  <c r="C18" i="20" s="1"/>
  <c r="A71" i="20"/>
  <c r="A78" i="20" s="1"/>
  <c r="A46" i="20"/>
  <c r="A52" i="20" s="1"/>
  <c r="A58" i="20" s="1"/>
  <c r="A65" i="20"/>
  <c r="L8" i="20"/>
  <c r="D8" i="20"/>
  <c r="E14" i="20"/>
  <c r="G14" i="20"/>
  <c r="H18" i="20"/>
  <c r="D14" i="20"/>
  <c r="M18" i="20"/>
  <c r="E18" i="20"/>
  <c r="O14" i="20"/>
  <c r="M14" i="20"/>
  <c r="J18" i="20"/>
  <c r="L14" i="20"/>
  <c r="I18" i="20"/>
  <c r="K17" i="20"/>
  <c r="K18" i="20" s="1"/>
  <c r="J14" i="20"/>
  <c r="N17" i="20"/>
  <c r="N18" i="20" s="1"/>
  <c r="F17" i="20"/>
  <c r="F18" i="20" s="1"/>
  <c r="I14" i="20"/>
  <c r="B14" i="20"/>
  <c r="H14" i="20"/>
  <c r="J8" i="20"/>
  <c r="N8" i="20"/>
  <c r="F8" i="20"/>
  <c r="I8" i="20"/>
  <c r="B6" i="20"/>
  <c r="O6" i="20"/>
  <c r="G6" i="20"/>
  <c r="M6" i="20"/>
  <c r="E6" i="20"/>
  <c r="K8" i="20"/>
  <c r="C8" i="20"/>
  <c r="M8" i="20"/>
  <c r="E8" i="20"/>
  <c r="L6" i="20"/>
  <c r="D6" i="20"/>
  <c r="H8" i="20"/>
  <c r="K6" i="20"/>
  <c r="J6" i="20"/>
  <c r="I5" i="20"/>
  <c r="F6" i="20"/>
  <c r="H5" i="20"/>
  <c r="O8" i="20"/>
  <c r="N6" i="20"/>
  <c r="C6" i="20"/>
  <c r="I6" i="20"/>
  <c r="G8" i="20"/>
  <c r="H6" i="20"/>
  <c r="K5" i="20"/>
  <c r="M5" i="20"/>
  <c r="E5" i="20"/>
  <c r="G5" i="20"/>
  <c r="J5" i="20"/>
  <c r="L5" i="20"/>
  <c r="D5" i="20"/>
  <c r="N5" i="20"/>
  <c r="F5" i="20"/>
  <c r="O18" i="20" l="1"/>
  <c r="D18" i="20"/>
  <c r="L18" i="20"/>
  <c r="G18" i="20"/>
  <c r="C110" i="1"/>
  <c r="E110" i="1"/>
  <c r="F110" i="1"/>
  <c r="G110" i="1"/>
  <c r="D110" i="1"/>
  <c r="L109" i="1" l="1"/>
  <c r="M109" i="1" s="1"/>
  <c r="N109" i="1" s="1"/>
  <c r="O109" i="1" s="1"/>
  <c r="P109" i="1" s="1"/>
  <c r="G255" i="1" l="1"/>
  <c r="L223" i="1"/>
  <c r="M223" i="1" s="1"/>
  <c r="N223" i="1" s="1"/>
  <c r="O223" i="1" s="1"/>
  <c r="P223" i="1" s="1"/>
  <c r="L214" i="1"/>
  <c r="M214" i="1" s="1"/>
  <c r="N214" i="1" s="1"/>
  <c r="O214" i="1" s="1"/>
  <c r="P214" i="1" s="1"/>
  <c r="C228" i="1"/>
  <c r="C238" i="1" s="1"/>
  <c r="D228" i="1"/>
  <c r="D238" i="1" s="1"/>
  <c r="E228" i="1"/>
  <c r="E238" i="1" s="1"/>
  <c r="G228" i="1"/>
  <c r="F228" i="1"/>
  <c r="F238" i="1" s="1"/>
  <c r="D122" i="1"/>
  <c r="D225" i="1" s="1"/>
  <c r="E122" i="1"/>
  <c r="F122" i="1"/>
  <c r="C122" i="1"/>
  <c r="C165" i="1"/>
  <c r="F120" i="1"/>
  <c r="G120" i="1"/>
  <c r="E120" i="1"/>
  <c r="D152" i="1"/>
  <c r="D179" i="1" s="1"/>
  <c r="E152" i="1"/>
  <c r="E179" i="1" s="1"/>
  <c r="F152" i="1"/>
  <c r="F179" i="1" s="1"/>
  <c r="G152" i="1"/>
  <c r="G179" i="1" s="1"/>
  <c r="C152" i="1"/>
  <c r="C179" i="1" s="1"/>
  <c r="E58" i="1"/>
  <c r="D58" i="1"/>
  <c r="F219" i="1" l="1"/>
  <c r="F225" i="1"/>
  <c r="E225" i="1"/>
  <c r="E219" i="1"/>
  <c r="D123" i="1"/>
  <c r="F123" i="1"/>
  <c r="G123" i="1"/>
  <c r="E140" i="1"/>
  <c r="E123" i="1"/>
  <c r="F140" i="1"/>
  <c r="G140" i="1"/>
  <c r="C108" i="1"/>
  <c r="C111" i="1" s="1"/>
  <c r="F108" i="1"/>
  <c r="E108" i="1"/>
  <c r="G238" i="1"/>
  <c r="G242" i="1" s="1"/>
  <c r="D108" i="1"/>
  <c r="G111" i="1"/>
  <c r="D222" i="1"/>
  <c r="C222" i="1"/>
  <c r="F222" i="1"/>
  <c r="C225" i="1"/>
  <c r="E222" i="1"/>
  <c r="G222" i="1"/>
  <c r="D219" i="1"/>
  <c r="D111" i="1" l="1"/>
  <c r="D112" i="1" s="1"/>
  <c r="D113" i="1"/>
  <c r="E111" i="1"/>
  <c r="E113" i="1"/>
  <c r="F111" i="1"/>
  <c r="G112" i="1" s="1"/>
  <c r="F113" i="1"/>
  <c r="G113" i="1"/>
  <c r="F45" i="1"/>
  <c r="F53" i="1" s="1"/>
  <c r="E45" i="1"/>
  <c r="E53" i="1" s="1"/>
  <c r="D41" i="1"/>
  <c r="F54" i="1" l="1"/>
  <c r="F73" i="1"/>
  <c r="F51" i="1"/>
  <c r="E73" i="1"/>
  <c r="E51" i="1"/>
  <c r="E112" i="1"/>
  <c r="F112" i="1"/>
  <c r="E42" i="1"/>
  <c r="D42" i="1"/>
  <c r="D14" i="1"/>
  <c r="D39" i="1"/>
  <c r="E38" i="1"/>
  <c r="D37" i="1"/>
  <c r="D36" i="1"/>
  <c r="E36" i="1"/>
  <c r="E14" i="1"/>
  <c r="E37" i="1"/>
  <c r="D38" i="1"/>
  <c r="E39" i="1"/>
  <c r="D43" i="1"/>
  <c r="E43" i="1"/>
  <c r="D15" i="1"/>
  <c r="E15" i="1"/>
  <c r="F47" i="1"/>
  <c r="D45" i="1"/>
  <c r="D53" i="1" s="1"/>
  <c r="E54" i="1" s="1"/>
  <c r="E64" i="1"/>
  <c r="D2" i="26"/>
  <c r="F64" i="1"/>
  <c r="E2" i="26"/>
  <c r="F46" i="1"/>
  <c r="E117" i="1"/>
  <c r="F117" i="1"/>
  <c r="C29" i="1"/>
  <c r="C45" i="1" s="1"/>
  <c r="E31" i="1"/>
  <c r="F14" i="1"/>
  <c r="D51" i="1" l="1"/>
  <c r="B2" i="26"/>
  <c r="D30" i="1"/>
  <c r="G14" i="1"/>
  <c r="H14" i="1"/>
  <c r="C36" i="1"/>
  <c r="F37" i="1"/>
  <c r="C39" i="1"/>
  <c r="F15" i="1"/>
  <c r="F36" i="1"/>
  <c r="F38" i="1"/>
  <c r="F39" i="1"/>
  <c r="C38" i="1"/>
  <c r="C37" i="1"/>
  <c r="G15" i="1"/>
  <c r="H15" i="1"/>
  <c r="C2" i="26"/>
  <c r="D3" i="26" s="1"/>
  <c r="E47" i="1"/>
  <c r="F3" i="1"/>
  <c r="E46" i="1"/>
  <c r="E4" i="26"/>
  <c r="E3" i="26"/>
  <c r="E8" i="26"/>
  <c r="E9" i="26" s="1"/>
  <c r="E7" i="26"/>
  <c r="D8" i="26"/>
  <c r="D9" i="26" s="1"/>
  <c r="D7" i="26"/>
  <c r="E101" i="1"/>
  <c r="G29" i="1"/>
  <c r="F227" i="1"/>
  <c r="E227" i="1"/>
  <c r="F148" i="1"/>
  <c r="E148" i="1"/>
  <c r="F153" i="1"/>
  <c r="E75" i="1"/>
  <c r="E124" i="1" s="1"/>
  <c r="E153" i="1"/>
  <c r="D31" i="1"/>
  <c r="F31" i="1"/>
  <c r="E245" i="1" l="1"/>
  <c r="D46" i="1"/>
  <c r="D47" i="1"/>
  <c r="C153" i="1"/>
  <c r="G30" i="1"/>
  <c r="H30" i="1"/>
  <c r="E3" i="1"/>
  <c r="D3" i="1"/>
  <c r="G45" i="1"/>
  <c r="G53" i="1" s="1"/>
  <c r="G54" i="1" s="1"/>
  <c r="G32" i="1"/>
  <c r="G37" i="1"/>
  <c r="G36" i="1"/>
  <c r="G39" i="1"/>
  <c r="G38" i="1"/>
  <c r="D4" i="26"/>
  <c r="D203" i="1"/>
  <c r="D148" i="1"/>
  <c r="D227" i="1"/>
  <c r="D153" i="1"/>
  <c r="C4" i="26"/>
  <c r="C3" i="26"/>
  <c r="E102" i="1"/>
  <c r="D19" i="26"/>
  <c r="D20" i="26" s="1"/>
  <c r="E91" i="1"/>
  <c r="F91" i="1"/>
  <c r="H31" i="1"/>
  <c r="E132" i="1"/>
  <c r="E134" i="1" s="1"/>
  <c r="E125" i="1"/>
  <c r="G31" i="1"/>
  <c r="G47" i="1" l="1"/>
  <c r="G51" i="1"/>
  <c r="H51" i="1" s="1"/>
  <c r="C227" i="1"/>
  <c r="H47" i="1"/>
  <c r="G33" i="1"/>
  <c r="H33" i="1"/>
  <c r="F2" i="26"/>
  <c r="E92" i="1"/>
  <c r="D16" i="26"/>
  <c r="D17" i="26" s="1"/>
  <c r="F101" i="1"/>
  <c r="F104" i="1"/>
  <c r="F92" i="1"/>
  <c r="E16" i="26"/>
  <c r="E17" i="26" s="1"/>
  <c r="G117" i="1"/>
  <c r="G46" i="1"/>
  <c r="D255" i="1"/>
  <c r="E255" i="1"/>
  <c r="F255" i="1"/>
  <c r="C255" i="1"/>
  <c r="H49" i="1" l="1"/>
  <c r="I51" i="1"/>
  <c r="G227" i="1"/>
  <c r="G3" i="1"/>
  <c r="H3" i="1"/>
  <c r="F4" i="26"/>
  <c r="F3" i="26"/>
  <c r="G4" i="26"/>
  <c r="G3" i="26"/>
  <c r="F102" i="1"/>
  <c r="E19" i="26"/>
  <c r="E20" i="26" s="1"/>
  <c r="G153" i="1"/>
  <c r="G148" i="1"/>
  <c r="C14" i="13"/>
  <c r="H50" i="1" l="1"/>
  <c r="H53" i="1"/>
  <c r="H54" i="1" s="1"/>
  <c r="I49" i="1"/>
  <c r="J51" i="1"/>
  <c r="G101" i="1"/>
  <c r="G104" i="1"/>
  <c r="I50" i="1" l="1"/>
  <c r="I53" i="1"/>
  <c r="I54" i="1" s="1"/>
  <c r="K51" i="1"/>
  <c r="G102" i="1"/>
  <c r="F19" i="26"/>
  <c r="F20" i="26" s="1"/>
  <c r="D208" i="1"/>
  <c r="D246" i="1" s="1"/>
  <c r="E208" i="1"/>
  <c r="E246" i="1" s="1"/>
  <c r="F208" i="1"/>
  <c r="F246" i="1" s="1"/>
  <c r="C208" i="1"/>
  <c r="C246" i="1" s="1"/>
  <c r="C172" i="1"/>
  <c r="L51" i="1" l="1"/>
  <c r="D247" i="1"/>
  <c r="E247" i="1"/>
  <c r="F216" i="1"/>
  <c r="C216" i="1"/>
  <c r="E216" i="1"/>
  <c r="F247" i="1"/>
  <c r="D216" i="1"/>
  <c r="G91" i="1"/>
  <c r="G94" i="1"/>
  <c r="M51" i="1" l="1"/>
  <c r="G92" i="1"/>
  <c r="F16" i="26"/>
  <c r="F17" i="26" s="1"/>
  <c r="F242" i="1"/>
  <c r="N51" i="1" l="1"/>
  <c r="E104" i="1"/>
  <c r="F243" i="1"/>
  <c r="F94" i="1"/>
  <c r="O51" i="1" l="1"/>
  <c r="E94" i="1"/>
  <c r="P51" i="1" l="1"/>
  <c r="L258" i="1"/>
  <c r="M258" i="1" l="1"/>
  <c r="C89" i="1" l="1"/>
  <c r="C99" i="1"/>
  <c r="E61" i="1"/>
  <c r="D61" i="1"/>
  <c r="C61" i="1"/>
  <c r="C79" i="1"/>
  <c r="F61" i="1"/>
  <c r="N258" i="1"/>
  <c r="C106" i="1"/>
  <c r="C96" i="1"/>
  <c r="C86" i="1"/>
  <c r="C75" i="1"/>
  <c r="D75" i="1"/>
  <c r="C69" i="1"/>
  <c r="F75" i="1"/>
  <c r="F124" i="1" l="1"/>
  <c r="F126" i="1" s="1"/>
  <c r="D124" i="1"/>
  <c r="E126" i="1" s="1"/>
  <c r="C124" i="1"/>
  <c r="D126" i="1" s="1"/>
  <c r="P258" i="1"/>
  <c r="O258" i="1"/>
  <c r="E141" i="1" l="1"/>
  <c r="D245" i="1"/>
  <c r="F141" i="1"/>
  <c r="F245" i="1"/>
  <c r="D125" i="1"/>
  <c r="F125" i="1"/>
  <c r="F132" i="1"/>
  <c r="F134" i="1" s="1"/>
  <c r="D132" i="1"/>
  <c r="D134" i="1" s="1"/>
  <c r="C132" i="1"/>
  <c r="H46" i="1" l="1"/>
  <c r="J29" i="1"/>
  <c r="J32" i="1" l="1"/>
  <c r="J33" i="1" s="1"/>
  <c r="J30" i="1"/>
  <c r="J39" i="1"/>
  <c r="J37" i="1"/>
  <c r="J36" i="1"/>
  <c r="J38" i="1"/>
  <c r="I46" i="1"/>
  <c r="H2" i="26"/>
  <c r="H94" i="1"/>
  <c r="H122" i="1"/>
  <c r="I3" i="1"/>
  <c r="J31" i="1"/>
  <c r="J45" i="1"/>
  <c r="H225" i="1" l="1"/>
  <c r="H219" i="1"/>
  <c r="H140" i="1"/>
  <c r="H123" i="1"/>
  <c r="J82" i="1"/>
  <c r="J49" i="1"/>
  <c r="J50" i="1" s="1"/>
  <c r="K32" i="1"/>
  <c r="K33" i="1" s="1"/>
  <c r="K30" i="1"/>
  <c r="L30" i="1"/>
  <c r="J47" i="1"/>
  <c r="J92" i="1"/>
  <c r="J102" i="1"/>
  <c r="L31" i="1"/>
  <c r="K39" i="1"/>
  <c r="K37" i="1"/>
  <c r="K36" i="1"/>
  <c r="K38" i="1"/>
  <c r="J46" i="1"/>
  <c r="I2" i="26"/>
  <c r="H3" i="26"/>
  <c r="H4" i="26"/>
  <c r="H16" i="26"/>
  <c r="H17" i="26" s="1"/>
  <c r="H108" i="1"/>
  <c r="H222" i="1"/>
  <c r="H152" i="1"/>
  <c r="H179" i="1" s="1"/>
  <c r="I16" i="26"/>
  <c r="K31" i="1"/>
  <c r="K102" i="1" l="1"/>
  <c r="L102" i="1" s="1"/>
  <c r="M102" i="1" s="1"/>
  <c r="N102" i="1" s="1"/>
  <c r="O102" i="1" s="1"/>
  <c r="P102" i="1" s="1"/>
  <c r="K92" i="1"/>
  <c r="L92" i="1" s="1"/>
  <c r="M92" i="1" s="1"/>
  <c r="N92" i="1" s="1"/>
  <c r="O92" i="1" s="1"/>
  <c r="P92" i="1" s="1"/>
  <c r="K82" i="1"/>
  <c r="J53" i="1"/>
  <c r="L33" i="1"/>
  <c r="K49" i="1"/>
  <c r="K50" i="1" s="1"/>
  <c r="H111" i="1"/>
  <c r="H112" i="1" s="1"/>
  <c r="H113" i="1"/>
  <c r="L206" i="1"/>
  <c r="M206" i="1" s="1"/>
  <c r="N206" i="1" s="1"/>
  <c r="O206" i="1" s="1"/>
  <c r="P206" i="1" s="1"/>
  <c r="L203" i="1"/>
  <c r="M203" i="1" s="1"/>
  <c r="N203" i="1" s="1"/>
  <c r="O203" i="1" s="1"/>
  <c r="K47" i="1"/>
  <c r="I17" i="26"/>
  <c r="I3" i="26"/>
  <c r="I4" i="26"/>
  <c r="K46" i="1"/>
  <c r="J2" i="26"/>
  <c r="H153" i="1"/>
  <c r="L45" i="1"/>
  <c r="K53" i="1" l="1"/>
  <c r="K106" i="1"/>
  <c r="K96" i="1"/>
  <c r="L96" i="1" s="1"/>
  <c r="M96" i="1" s="1"/>
  <c r="N96" i="1" s="1"/>
  <c r="O96" i="1" s="1"/>
  <c r="P96" i="1" s="1"/>
  <c r="K86" i="1"/>
  <c r="L86" i="1" s="1"/>
  <c r="M86" i="1" s="1"/>
  <c r="N86" i="1" s="1"/>
  <c r="O86" i="1" s="1"/>
  <c r="P86" i="1" s="1"/>
  <c r="K79" i="1"/>
  <c r="K69" i="1"/>
  <c r="L69" i="1" s="1"/>
  <c r="M69" i="1" s="1"/>
  <c r="N69" i="1" s="1"/>
  <c r="O69" i="1" s="1"/>
  <c r="P69" i="1" s="1"/>
  <c r="K99" i="1"/>
  <c r="K89" i="1"/>
  <c r="K54" i="1"/>
  <c r="J54" i="1"/>
  <c r="L47" i="1"/>
  <c r="L49" i="1"/>
  <c r="L50" i="1" s="1"/>
  <c r="J16" i="26"/>
  <c r="J17" i="26" s="1"/>
  <c r="L46" i="1"/>
  <c r="K2" i="26"/>
  <c r="J4" i="26"/>
  <c r="J3" i="26"/>
  <c r="L91" i="1"/>
  <c r="K16" i="26" s="1"/>
  <c r="M45" i="1"/>
  <c r="M49" i="1" l="1"/>
  <c r="M50" i="1" s="1"/>
  <c r="L53" i="1"/>
  <c r="L54" i="1" s="1"/>
  <c r="M47" i="1"/>
  <c r="K17" i="26"/>
  <c r="M46" i="1"/>
  <c r="L2" i="26"/>
  <c r="K4" i="26"/>
  <c r="K3" i="26"/>
  <c r="H104" i="1"/>
  <c r="L163" i="1"/>
  <c r="L88" i="1"/>
  <c r="M91" i="1"/>
  <c r="L16" i="26" s="1"/>
  <c r="N45" i="1"/>
  <c r="M53" i="1" l="1"/>
  <c r="M54" i="1" s="1"/>
  <c r="N49" i="1"/>
  <c r="N50" i="1" s="1"/>
  <c r="N47" i="1"/>
  <c r="L17" i="26"/>
  <c r="N46" i="1"/>
  <c r="M2" i="26"/>
  <c r="L3" i="26"/>
  <c r="L4" i="26"/>
  <c r="H102" i="1"/>
  <c r="G19" i="26"/>
  <c r="G20" i="26" s="1"/>
  <c r="I104" i="1"/>
  <c r="I165" i="1"/>
  <c r="M163" i="1"/>
  <c r="M88" i="1"/>
  <c r="N91" i="1"/>
  <c r="M16" i="26" s="1"/>
  <c r="O45" i="1"/>
  <c r="N53" i="1" l="1"/>
  <c r="N54" i="1" s="1"/>
  <c r="O49" i="1"/>
  <c r="O50" i="1" s="1"/>
  <c r="O47" i="1"/>
  <c r="M17" i="26"/>
  <c r="O46" i="1"/>
  <c r="N2" i="26"/>
  <c r="M4" i="26"/>
  <c r="M3" i="26"/>
  <c r="N163" i="1"/>
  <c r="N88" i="1"/>
  <c r="O91" i="1"/>
  <c r="N16" i="26" s="1"/>
  <c r="P45" i="1"/>
  <c r="E242" i="1"/>
  <c r="L201" i="1"/>
  <c r="O53" i="1" l="1"/>
  <c r="O54" i="1" s="1"/>
  <c r="P49" i="1"/>
  <c r="P53" i="1" s="1"/>
  <c r="P47" i="1"/>
  <c r="N17" i="26"/>
  <c r="P46" i="1"/>
  <c r="O2" i="26"/>
  <c r="N3" i="26"/>
  <c r="N4" i="26"/>
  <c r="H19" i="26"/>
  <c r="H20" i="26" s="1"/>
  <c r="O163" i="1"/>
  <c r="O88" i="1"/>
  <c r="P91" i="1"/>
  <c r="O16" i="26" s="1"/>
  <c r="M201" i="1"/>
  <c r="L237" i="1"/>
  <c r="P54" i="1" l="1"/>
  <c r="P50" i="1"/>
  <c r="O17" i="26"/>
  <c r="O3" i="26"/>
  <c r="O4" i="26"/>
  <c r="I19" i="26"/>
  <c r="I20" i="26" s="1"/>
  <c r="L164" i="1"/>
  <c r="P163" i="1"/>
  <c r="P88" i="1"/>
  <c r="M237" i="1"/>
  <c r="N201" i="1"/>
  <c r="J19" i="26" l="1"/>
  <c r="J20" i="26" s="1"/>
  <c r="L101" i="1"/>
  <c r="M164" i="1"/>
  <c r="O201" i="1"/>
  <c r="N237" i="1"/>
  <c r="L98" i="1" l="1"/>
  <c r="K19" i="26"/>
  <c r="K20" i="26" s="1"/>
  <c r="M101" i="1"/>
  <c r="N164" i="1"/>
  <c r="O237" i="1"/>
  <c r="P201" i="1"/>
  <c r="C206" i="1"/>
  <c r="F166" i="1"/>
  <c r="D166" i="1"/>
  <c r="C171" i="1"/>
  <c r="C166" i="1"/>
  <c r="E166" i="1"/>
  <c r="C148" i="1"/>
  <c r="E76" i="1"/>
  <c r="E4" i="1"/>
  <c r="E139" i="1" s="1"/>
  <c r="F76" i="1"/>
  <c r="D76" i="1"/>
  <c r="C76" i="1"/>
  <c r="F4" i="1"/>
  <c r="F139" i="1" s="1"/>
  <c r="D4" i="1"/>
  <c r="M98" i="1" l="1"/>
  <c r="L19" i="26"/>
  <c r="L20" i="26" s="1"/>
  <c r="N101" i="1"/>
  <c r="O164" i="1"/>
  <c r="P237" i="1"/>
  <c r="C125" i="1"/>
  <c r="N98" i="1" l="1"/>
  <c r="M19" i="26"/>
  <c r="M20" i="26" s="1"/>
  <c r="P101" i="1"/>
  <c r="O101" i="1"/>
  <c r="P164" i="1"/>
  <c r="D135" i="1"/>
  <c r="D136" i="1" s="1"/>
  <c r="D248" i="1"/>
  <c r="F135" i="1"/>
  <c r="F136" i="1" s="1"/>
  <c r="E135" i="1"/>
  <c r="E136" i="1" s="1"/>
  <c r="E248" i="1"/>
  <c r="C135" i="1"/>
  <c r="C136" i="1" s="1"/>
  <c r="C134" i="1"/>
  <c r="F142" i="1" l="1"/>
  <c r="F248" i="1"/>
  <c r="F249" i="1"/>
  <c r="O98" i="1"/>
  <c r="N19" i="26"/>
  <c r="N20" i="26" s="1"/>
  <c r="P98" i="1"/>
  <c r="O19" i="26"/>
  <c r="O20" i="26" s="1"/>
  <c r="C146" i="1"/>
  <c r="C167" i="1" s="1"/>
  <c r="C196" i="1" s="1"/>
  <c r="F146" i="1"/>
  <c r="F167" i="1" s="1"/>
  <c r="F196" i="1" s="1"/>
  <c r="E146" i="1"/>
  <c r="E167" i="1" s="1"/>
  <c r="E196" i="1" s="1"/>
  <c r="D146" i="1"/>
  <c r="D167" i="1" s="1"/>
  <c r="D196" i="1" s="1"/>
  <c r="G4" i="1" l="1"/>
  <c r="G139" i="1" s="1"/>
  <c r="G61" i="1" l="1"/>
  <c r="G75" i="1"/>
  <c r="G124" i="1" s="1"/>
  <c r="G126" i="1" s="1"/>
  <c r="D168" i="1"/>
  <c r="F168" i="1"/>
  <c r="E168" i="1"/>
  <c r="C168" i="1"/>
  <c r="G141" i="1" l="1"/>
  <c r="G245" i="1"/>
  <c r="G125" i="1"/>
  <c r="G132" i="1"/>
  <c r="G134" i="1" s="1"/>
  <c r="G76" i="1"/>
  <c r="C4" i="13"/>
  <c r="L230" i="1" l="1"/>
  <c r="L212" i="1"/>
  <c r="M212" i="1" l="1"/>
  <c r="M230" i="1"/>
  <c r="N230" i="1" l="1"/>
  <c r="N212" i="1"/>
  <c r="O212" i="1" l="1"/>
  <c r="O230" i="1"/>
  <c r="P230" i="1" l="1"/>
  <c r="P212" i="1"/>
  <c r="L211" i="1" l="1"/>
  <c r="M211" i="1" l="1"/>
  <c r="L213" i="1"/>
  <c r="N211" i="1" l="1"/>
  <c r="M213" i="1"/>
  <c r="O211" i="1" l="1"/>
  <c r="N213" i="1"/>
  <c r="P211" i="1" l="1"/>
  <c r="O213" i="1"/>
  <c r="P213" i="1" l="1"/>
  <c r="C197" i="1"/>
  <c r="D197" i="1" l="1"/>
  <c r="F197" i="1"/>
  <c r="E197" i="1"/>
  <c r="L215" i="1" l="1"/>
  <c r="L159" i="1" l="1"/>
  <c r="M215" i="1"/>
  <c r="M159" i="1" l="1"/>
  <c r="N215" i="1"/>
  <c r="N159" i="1" l="1"/>
  <c r="O215" i="1"/>
  <c r="O159" i="1" l="1"/>
  <c r="P215" i="1"/>
  <c r="P159" i="1" l="1"/>
  <c r="D242" i="1" l="1"/>
  <c r="C242" i="1"/>
  <c r="C243" i="1" l="1"/>
  <c r="E243" i="1"/>
  <c r="D243" i="1"/>
  <c r="E192" i="1" l="1"/>
  <c r="F192" i="1" l="1"/>
  <c r="C192" i="1" l="1"/>
  <c r="H4" i="1" l="1"/>
  <c r="H139" i="1" s="1"/>
  <c r="I4" i="1"/>
  <c r="I139" i="1" s="1"/>
  <c r="H166" i="1" l="1"/>
  <c r="E4" i="13"/>
  <c r="D4" i="13"/>
  <c r="H75" i="1" l="1"/>
  <c r="H61" i="1"/>
  <c r="I76" i="1"/>
  <c r="H76" i="1" l="1"/>
  <c r="H124" i="1"/>
  <c r="H245" i="1" l="1"/>
  <c r="H126" i="1"/>
  <c r="I126" i="1"/>
  <c r="H141" i="1"/>
  <c r="I141" i="1"/>
  <c r="G249" i="1"/>
  <c r="G135" i="1" l="1"/>
  <c r="G136" i="1" s="1"/>
  <c r="G142" i="1" s="1"/>
  <c r="G146" i="1" l="1"/>
  <c r="G167" i="1" s="1"/>
  <c r="G196" i="1" l="1"/>
  <c r="G166" i="1" l="1"/>
  <c r="G168" i="1" l="1"/>
  <c r="G192" i="1"/>
  <c r="C3" i="13"/>
  <c r="G197" i="1"/>
  <c r="C5" i="13" l="1"/>
  <c r="C6" i="13" s="1"/>
  <c r="G208" i="1" l="1"/>
  <c r="G246" i="1" s="1"/>
  <c r="G216" i="1" l="1"/>
  <c r="G247" i="1" l="1"/>
  <c r="G248" i="1" s="1"/>
  <c r="G243" i="1"/>
  <c r="H125" i="1" l="1"/>
  <c r="H132" i="1"/>
  <c r="H134" i="1" s="1"/>
  <c r="H135" i="1" l="1"/>
  <c r="H136" i="1" s="1"/>
  <c r="H142" i="1" s="1"/>
  <c r="H249" i="1"/>
  <c r="H146" i="1" l="1"/>
  <c r="H167" i="1" l="1"/>
  <c r="H192" i="1" s="1"/>
  <c r="H196" i="1" l="1"/>
  <c r="D3" i="13"/>
  <c r="H168" i="1"/>
  <c r="H197" i="1" l="1"/>
  <c r="D5" i="13"/>
  <c r="H255" i="1" l="1"/>
  <c r="H242" i="1" l="1"/>
  <c r="D14" i="13" l="1"/>
  <c r="D6" i="13" s="1"/>
  <c r="H208" i="1" l="1"/>
  <c r="H246" i="1" l="1"/>
  <c r="H247" i="1" s="1"/>
  <c r="H248" i="1" s="1"/>
  <c r="H216" i="1"/>
  <c r="H243" i="1" l="1"/>
  <c r="D192" i="1" l="1"/>
  <c r="E81" i="1" l="1"/>
  <c r="E84" i="1"/>
  <c r="F81" i="1"/>
  <c r="F84" i="1"/>
  <c r="G81" i="1"/>
  <c r="G84" i="1"/>
  <c r="G82" i="1" l="1"/>
  <c r="F13" i="26"/>
  <c r="E82" i="1"/>
  <c r="D13" i="26"/>
  <c r="E116" i="1"/>
  <c r="H84" i="1"/>
  <c r="F82" i="1"/>
  <c r="E13" i="26"/>
  <c r="F116" i="1"/>
  <c r="H82" i="1" l="1"/>
  <c r="G13" i="26"/>
  <c r="D22" i="26"/>
  <c r="D23" i="26" s="1"/>
  <c r="D14" i="26"/>
  <c r="D25" i="26"/>
  <c r="E25" i="26"/>
  <c r="E22" i="26"/>
  <c r="E23" i="26" s="1"/>
  <c r="E14" i="26"/>
  <c r="F14" i="26"/>
  <c r="I84" i="1"/>
  <c r="E26" i="26" l="1"/>
  <c r="D26" i="26"/>
  <c r="G14" i="26"/>
  <c r="H13" i="26" l="1"/>
  <c r="I13" i="26" l="1"/>
  <c r="I122" i="1"/>
  <c r="H14" i="26"/>
  <c r="I225" i="1" l="1"/>
  <c r="I219" i="1"/>
  <c r="I140" i="1"/>
  <c r="I123" i="1"/>
  <c r="I222" i="1"/>
  <c r="L222" i="1" s="1"/>
  <c r="M222" i="1" s="1"/>
  <c r="N222" i="1" s="1"/>
  <c r="O222" i="1" s="1"/>
  <c r="P222" i="1" s="1"/>
  <c r="I108" i="1"/>
  <c r="I125" i="1"/>
  <c r="J13" i="26"/>
  <c r="L81" i="1"/>
  <c r="I14" i="26"/>
  <c r="I111" i="1" l="1"/>
  <c r="I112" i="1" s="1"/>
  <c r="I113" i="1"/>
  <c r="M81" i="1"/>
  <c r="K13" i="26"/>
  <c r="L78" i="1"/>
  <c r="J14" i="26"/>
  <c r="I166" i="1"/>
  <c r="I228" i="1"/>
  <c r="I238" i="1" s="1"/>
  <c r="L13" i="26" l="1"/>
  <c r="M78" i="1"/>
  <c r="K14" i="26"/>
  <c r="N81" i="1"/>
  <c r="M13" i="26" l="1"/>
  <c r="N78" i="1"/>
  <c r="L14" i="26"/>
  <c r="O81" i="1"/>
  <c r="P81" i="1"/>
  <c r="P78" i="1" s="1"/>
  <c r="O13" i="26" l="1"/>
  <c r="N13" i="26"/>
  <c r="O78" i="1"/>
  <c r="M14" i="26"/>
  <c r="N14" i="26" l="1"/>
  <c r="O14" i="26"/>
  <c r="I132" i="1" l="1"/>
  <c r="I249" i="1" l="1"/>
  <c r="I134" i="1"/>
  <c r="I135" i="1"/>
  <c r="I146" i="1" s="1"/>
  <c r="I167" i="1" s="1"/>
  <c r="I136" i="1" l="1"/>
  <c r="I142" i="1" s="1"/>
  <c r="I196" i="1"/>
  <c r="I197" i="1" s="1"/>
  <c r="E3" i="13"/>
  <c r="E5" i="13" s="1"/>
  <c r="I168" i="1"/>
  <c r="I255" i="1"/>
  <c r="I192" i="1"/>
  <c r="I242" i="1" l="1"/>
  <c r="E14" i="13" l="1"/>
  <c r="E6" i="13" s="1"/>
  <c r="I208" i="1"/>
  <c r="I246" i="1" s="1"/>
  <c r="I216" i="1" l="1"/>
  <c r="I243" i="1" s="1"/>
  <c r="I247" i="1" l="1"/>
  <c r="I248" i="1" s="1"/>
  <c r="D20" i="25" l="1"/>
  <c r="D66" i="25" s="1"/>
  <c r="D25" i="25"/>
  <c r="D22" i="25" s="1"/>
  <c r="D67" i="25" s="1"/>
  <c r="G66" i="1" s="1"/>
  <c r="G72" i="1" s="1"/>
  <c r="G73" i="1" s="1"/>
  <c r="G67" i="1" l="1"/>
  <c r="G63" i="1"/>
  <c r="G65" i="1" s="1"/>
  <c r="D73" i="25"/>
  <c r="D77" i="25"/>
  <c r="D68" i="25"/>
  <c r="D81" i="25"/>
  <c r="D30" i="25"/>
  <c r="D31" i="25" s="1"/>
  <c r="D69" i="25" l="1"/>
  <c r="D84" i="25"/>
  <c r="D88" i="25" s="1"/>
  <c r="F6" i="26"/>
  <c r="G64" i="1"/>
  <c r="G116" i="1"/>
  <c r="F7" i="26" l="1"/>
  <c r="F22" i="26"/>
  <c r="F23" i="26" s="1"/>
  <c r="F8" i="26"/>
  <c r="D85" i="25"/>
  <c r="F9" i="26" l="1"/>
  <c r="F25" i="26"/>
  <c r="F26" i="26" s="1"/>
  <c r="E20" i="25"/>
  <c r="E66" i="25" s="1"/>
  <c r="E25" i="25"/>
  <c r="E22" i="25" s="1"/>
  <c r="E67" i="25" l="1"/>
  <c r="H66" i="1" s="1"/>
  <c r="E30" i="25"/>
  <c r="E31" i="25" s="1"/>
  <c r="E81" i="25"/>
  <c r="E77" i="25"/>
  <c r="E73" i="25"/>
  <c r="H63" i="1" l="1"/>
  <c r="H65" i="1" s="1"/>
  <c r="H72" i="1"/>
  <c r="H73" i="1" s="1"/>
  <c r="I12" i="25"/>
  <c r="H67" i="1"/>
  <c r="H120" i="1"/>
  <c r="G25" i="25"/>
  <c r="G22" i="25" s="1"/>
  <c r="G67" i="25" s="1"/>
  <c r="J66" i="1" s="1"/>
  <c r="J63" i="1" s="1"/>
  <c r="J65" i="1" s="1"/>
  <c r="G20" i="25"/>
  <c r="G66" i="25" s="1"/>
  <c r="E68" i="25"/>
  <c r="J72" i="1" l="1"/>
  <c r="J73" i="1" s="1"/>
  <c r="H116" i="1"/>
  <c r="G6" i="26"/>
  <c r="G22" i="26" s="1"/>
  <c r="H64" i="1"/>
  <c r="I11" i="25"/>
  <c r="I20" i="25" s="1"/>
  <c r="J12" i="25"/>
  <c r="G30" i="25"/>
  <c r="G31" i="25" s="1"/>
  <c r="E69" i="25"/>
  <c r="E84" i="25"/>
  <c r="E88" i="25" s="1"/>
  <c r="H25" i="25"/>
  <c r="H22" i="25" s="1"/>
  <c r="H67" i="25" s="1"/>
  <c r="K66" i="1" s="1"/>
  <c r="H20" i="25"/>
  <c r="H66" i="25" s="1"/>
  <c r="K63" i="1" l="1"/>
  <c r="K72" i="1"/>
  <c r="K73" i="1" s="1"/>
  <c r="L73" i="1" s="1"/>
  <c r="J64" i="1"/>
  <c r="G77" i="25"/>
  <c r="G68" i="25"/>
  <c r="G84" i="25" s="1"/>
  <c r="G73" i="25"/>
  <c r="G81" i="25"/>
  <c r="K12" i="25"/>
  <c r="J11" i="25"/>
  <c r="E85" i="25"/>
  <c r="G8" i="26"/>
  <c r="G23" i="26"/>
  <c r="G7" i="26"/>
  <c r="H30" i="25"/>
  <c r="H31" i="25" s="1"/>
  <c r="I25" i="25"/>
  <c r="I22" i="25" s="1"/>
  <c r="I67" i="25" s="1"/>
  <c r="L66" i="1" s="1"/>
  <c r="K65" i="1" l="1"/>
  <c r="K64" i="1"/>
  <c r="M73" i="1"/>
  <c r="L72" i="1"/>
  <c r="J25" i="25"/>
  <c r="J22" i="25" s="1"/>
  <c r="J67" i="25" s="1"/>
  <c r="M66" i="1" s="1"/>
  <c r="J20" i="25"/>
  <c r="L12" i="25"/>
  <c r="K11" i="25"/>
  <c r="I30" i="25"/>
  <c r="I31" i="25" s="1"/>
  <c r="I66" i="25"/>
  <c r="G25" i="26"/>
  <c r="G26" i="26" s="1"/>
  <c r="G9" i="26"/>
  <c r="H81" i="25"/>
  <c r="H73" i="25"/>
  <c r="H68" i="25"/>
  <c r="H84" i="25" s="1"/>
  <c r="H77" i="25"/>
  <c r="J148" i="1"/>
  <c r="J94" i="1"/>
  <c r="J120" i="1"/>
  <c r="J104" i="1"/>
  <c r="J84" i="1"/>
  <c r="J67" i="1"/>
  <c r="G69" i="25"/>
  <c r="K148" i="1" l="1"/>
  <c r="N73" i="1"/>
  <c r="M72" i="1"/>
  <c r="J4" i="1"/>
  <c r="J139" i="1" s="1"/>
  <c r="J3" i="1"/>
  <c r="J116" i="1"/>
  <c r="J117" i="1" s="1"/>
  <c r="I6" i="26"/>
  <c r="J122" i="1"/>
  <c r="H88" i="25"/>
  <c r="H69" i="25"/>
  <c r="K20" i="25"/>
  <c r="K25" i="25"/>
  <c r="K22" i="25" s="1"/>
  <c r="K67" i="25" s="1"/>
  <c r="N66" i="1" s="1"/>
  <c r="M12" i="25"/>
  <c r="M11" i="25" s="1"/>
  <c r="L11" i="25"/>
  <c r="G85" i="25"/>
  <c r="J30" i="25"/>
  <c r="J31" i="25" s="1"/>
  <c r="J66" i="25"/>
  <c r="L57" i="1"/>
  <c r="I77" i="25"/>
  <c r="I81" i="25"/>
  <c r="I73" i="25"/>
  <c r="I68" i="25"/>
  <c r="K84" i="1"/>
  <c r="K104" i="1"/>
  <c r="K94" i="1"/>
  <c r="K120" i="1"/>
  <c r="K67" i="1"/>
  <c r="J219" i="1" l="1"/>
  <c r="J225" i="1"/>
  <c r="J140" i="1"/>
  <c r="J123" i="1"/>
  <c r="J108" i="1"/>
  <c r="J113" i="1" s="1"/>
  <c r="O73" i="1"/>
  <c r="N72" i="1"/>
  <c r="J75" i="1"/>
  <c r="J124" i="1" s="1"/>
  <c r="J126" i="1" s="1"/>
  <c r="I7" i="26"/>
  <c r="I8" i="26"/>
  <c r="I22" i="26"/>
  <c r="I23" i="26" s="1"/>
  <c r="K4" i="1"/>
  <c r="K139" i="1" s="1"/>
  <c r="K3" i="1"/>
  <c r="K122" i="1"/>
  <c r="L20" i="25"/>
  <c r="L25" i="25"/>
  <c r="L22" i="25" s="1"/>
  <c r="L67" i="25" s="1"/>
  <c r="O66" i="1" s="1"/>
  <c r="K30" i="25"/>
  <c r="K31" i="25" s="1"/>
  <c r="K66" i="25"/>
  <c r="M20" i="25"/>
  <c r="M25" i="25"/>
  <c r="M22" i="25" s="1"/>
  <c r="M67" i="25" s="1"/>
  <c r="P66" i="1" s="1"/>
  <c r="J152" i="1"/>
  <c r="J179" i="1" s="1"/>
  <c r="M57" i="1"/>
  <c r="J73" i="25"/>
  <c r="J77" i="25"/>
  <c r="J81" i="25"/>
  <c r="J68" i="25"/>
  <c r="I84" i="25"/>
  <c r="I88" i="25" s="1"/>
  <c r="I69" i="25"/>
  <c r="H85" i="25"/>
  <c r="L2" i="1"/>
  <c r="M6" i="1" s="1"/>
  <c r="L94" i="1"/>
  <c r="L119" i="1"/>
  <c r="L120" i="1" s="1"/>
  <c r="L58" i="1"/>
  <c r="L104" i="1"/>
  <c r="L84" i="1"/>
  <c r="L67" i="1"/>
  <c r="J61" i="1"/>
  <c r="K140" i="1" l="1"/>
  <c r="K225" i="1"/>
  <c r="L225" i="1" s="1"/>
  <c r="M225" i="1" s="1"/>
  <c r="N225" i="1" s="1"/>
  <c r="O225" i="1" s="1"/>
  <c r="P225" i="1" s="1"/>
  <c r="K219" i="1"/>
  <c r="L219" i="1" s="1"/>
  <c r="M219" i="1" s="1"/>
  <c r="N219" i="1" s="1"/>
  <c r="O219" i="1" s="1"/>
  <c r="P219" i="1" s="1"/>
  <c r="J141" i="1"/>
  <c r="J245" i="1"/>
  <c r="L148" i="1"/>
  <c r="P73" i="1"/>
  <c r="P72" i="1" s="1"/>
  <c r="O72" i="1"/>
  <c r="M30" i="25"/>
  <c r="M31" i="25" s="1"/>
  <c r="K116" i="1"/>
  <c r="K117" i="1" s="1"/>
  <c r="J6" i="26"/>
  <c r="J22" i="26" s="1"/>
  <c r="J23" i="26" s="1"/>
  <c r="F4" i="13"/>
  <c r="J76" i="1"/>
  <c r="L66" i="25"/>
  <c r="L30" i="25"/>
  <c r="L31" i="25" s="1"/>
  <c r="J69" i="25"/>
  <c r="J84" i="25"/>
  <c r="J88" i="25" s="1"/>
  <c r="M66" i="25"/>
  <c r="J125" i="1"/>
  <c r="L85" i="1"/>
  <c r="L79" i="1"/>
  <c r="L105" i="1"/>
  <c r="L4" i="1"/>
  <c r="L139" i="1" s="1"/>
  <c r="L99" i="1"/>
  <c r="L205" i="1"/>
  <c r="L158" i="1" s="1"/>
  <c r="L3" i="1"/>
  <c r="L68" i="1"/>
  <c r="L63" i="1" s="1"/>
  <c r="L116" i="1" s="1"/>
  <c r="L117" i="1" s="1"/>
  <c r="L95" i="1"/>
  <c r="L202" i="1"/>
  <c r="L89" i="1"/>
  <c r="N57" i="1"/>
  <c r="K73" i="25"/>
  <c r="K77" i="25"/>
  <c r="K81" i="25"/>
  <c r="K68" i="25"/>
  <c r="I85" i="25"/>
  <c r="I25" i="26"/>
  <c r="I26" i="26" s="1"/>
  <c r="I9" i="26"/>
  <c r="J111" i="1"/>
  <c r="J112" i="1" s="1"/>
  <c r="M2" i="1"/>
  <c r="N6" i="1" s="1"/>
  <c r="M84" i="1"/>
  <c r="M58" i="1"/>
  <c r="M104" i="1"/>
  <c r="M119" i="1"/>
  <c r="M120" i="1" s="1"/>
  <c r="M94" i="1"/>
  <c r="M67" i="1"/>
  <c r="J153" i="1"/>
  <c r="M148" i="1" l="1"/>
  <c r="K61" i="1"/>
  <c r="K123" i="1"/>
  <c r="J8" i="26"/>
  <c r="J25" i="26" s="1"/>
  <c r="J26" i="26" s="1"/>
  <c r="J7" i="26"/>
  <c r="K6" i="26"/>
  <c r="K22" i="26" s="1"/>
  <c r="K23" i="26" s="1"/>
  <c r="K75" i="1"/>
  <c r="K124" i="1" s="1"/>
  <c r="L60" i="1"/>
  <c r="L61" i="1" s="1"/>
  <c r="L64" i="1"/>
  <c r="L65" i="1"/>
  <c r="G4" i="13"/>
  <c r="L171" i="1"/>
  <c r="L152" i="1"/>
  <c r="L153" i="1" s="1"/>
  <c r="J85" i="25"/>
  <c r="N2" i="1"/>
  <c r="O6" i="1" s="1"/>
  <c r="N94" i="1"/>
  <c r="N119" i="1"/>
  <c r="N120" i="1" s="1"/>
  <c r="N84" i="1"/>
  <c r="N58" i="1"/>
  <c r="N104" i="1"/>
  <c r="N67" i="1"/>
  <c r="J228" i="1"/>
  <c r="J238" i="1" s="1"/>
  <c r="J165" i="1"/>
  <c r="M3" i="1"/>
  <c r="M68" i="1"/>
  <c r="M63" i="1" s="1"/>
  <c r="L6" i="26" s="1"/>
  <c r="M95" i="1"/>
  <c r="M202" i="1"/>
  <c r="M157" i="1" s="1"/>
  <c r="M89" i="1"/>
  <c r="M79" i="1"/>
  <c r="M105" i="1"/>
  <c r="M4" i="1"/>
  <c r="M139" i="1" s="1"/>
  <c r="M99" i="1"/>
  <c r="M205" i="1"/>
  <c r="M85" i="1"/>
  <c r="K69" i="25"/>
  <c r="K84" i="25"/>
  <c r="K88" i="25" s="1"/>
  <c r="M68" i="25"/>
  <c r="P57" i="1"/>
  <c r="P2" i="1" s="1"/>
  <c r="M73" i="25"/>
  <c r="M77" i="25"/>
  <c r="M81" i="25"/>
  <c r="O57" i="1"/>
  <c r="O2" i="1" s="1"/>
  <c r="P6" i="1" s="1"/>
  <c r="L68" i="25"/>
  <c r="L73" i="25"/>
  <c r="L77" i="25"/>
  <c r="L81" i="25"/>
  <c r="L157" i="1"/>
  <c r="K245" i="1" l="1"/>
  <c r="K126" i="1"/>
  <c r="K141" i="1"/>
  <c r="K108" i="1"/>
  <c r="N148" i="1"/>
  <c r="J9" i="26"/>
  <c r="P148" i="1"/>
  <c r="L122" i="1"/>
  <c r="L218" i="1" s="1"/>
  <c r="K8" i="26"/>
  <c r="K9" i="26" s="1"/>
  <c r="L71" i="1"/>
  <c r="K7" i="26"/>
  <c r="K76" i="1"/>
  <c r="K125" i="1"/>
  <c r="L75" i="1"/>
  <c r="L124" i="1" s="1"/>
  <c r="L245" i="1" s="1"/>
  <c r="M60" i="1"/>
  <c r="M61" i="1" s="1"/>
  <c r="M64" i="1"/>
  <c r="M65" i="1"/>
  <c r="M116" i="1"/>
  <c r="M117" i="1" s="1"/>
  <c r="H4" i="13"/>
  <c r="L176" i="1"/>
  <c r="L210" i="1"/>
  <c r="M176" i="1"/>
  <c r="L178" i="1"/>
  <c r="L253" i="1"/>
  <c r="M152" i="1"/>
  <c r="M178" i="1" s="1"/>
  <c r="P58" i="1"/>
  <c r="P94" i="1"/>
  <c r="P119" i="1"/>
  <c r="P120" i="1" s="1"/>
  <c r="P84" i="1"/>
  <c r="P104" i="1"/>
  <c r="P67" i="1"/>
  <c r="L22" i="26"/>
  <c r="L23" i="26" s="1"/>
  <c r="L7" i="26"/>
  <c r="L8" i="26"/>
  <c r="M69" i="25"/>
  <c r="M84" i="25"/>
  <c r="K165" i="1"/>
  <c r="K228" i="1"/>
  <c r="K238" i="1" s="1"/>
  <c r="L69" i="25"/>
  <c r="L84" i="25"/>
  <c r="O104" i="1"/>
  <c r="O84" i="1"/>
  <c r="O58" i="1"/>
  <c r="O119" i="1"/>
  <c r="O120" i="1" s="1"/>
  <c r="O94" i="1"/>
  <c r="O67" i="1"/>
  <c r="J166" i="1"/>
  <c r="K85" i="25"/>
  <c r="M158" i="1"/>
  <c r="N4" i="1"/>
  <c r="N139" i="1" s="1"/>
  <c r="N99" i="1"/>
  <c r="N205" i="1"/>
  <c r="N158" i="1" s="1"/>
  <c r="N85" i="1"/>
  <c r="N79" i="1"/>
  <c r="N105" i="1"/>
  <c r="N89" i="1"/>
  <c r="N3" i="1"/>
  <c r="N68" i="1"/>
  <c r="N63" i="1" s="1"/>
  <c r="M6" i="26" s="1"/>
  <c r="N202" i="1"/>
  <c r="N157" i="1" s="1"/>
  <c r="N95" i="1"/>
  <c r="L126" i="1" l="1"/>
  <c r="L123" i="1"/>
  <c r="O148" i="1"/>
  <c r="K113" i="1"/>
  <c r="K111" i="1"/>
  <c r="K112" i="1" s="1"/>
  <c r="L224" i="1"/>
  <c r="L162" i="1" s="1"/>
  <c r="L140" i="1"/>
  <c r="L125" i="1"/>
  <c r="L141" i="1"/>
  <c r="L108" i="1"/>
  <c r="K25" i="26"/>
  <c r="K26" i="26" s="1"/>
  <c r="L221" i="1"/>
  <c r="L161" i="1" s="1"/>
  <c r="M122" i="1"/>
  <c r="M71" i="1"/>
  <c r="L76" i="1"/>
  <c r="M75" i="1"/>
  <c r="M124" i="1" s="1"/>
  <c r="L88" i="25"/>
  <c r="M88" i="25"/>
  <c r="N60" i="1"/>
  <c r="N61" i="1" s="1"/>
  <c r="N65" i="1"/>
  <c r="N64" i="1"/>
  <c r="N116" i="1"/>
  <c r="N117" i="1" s="1"/>
  <c r="M153" i="1"/>
  <c r="M210" i="1"/>
  <c r="M171" i="1"/>
  <c r="I4" i="13"/>
  <c r="N171" i="1"/>
  <c r="M253" i="1"/>
  <c r="M85" i="25"/>
  <c r="L9" i="26"/>
  <c r="L25" i="26"/>
  <c r="L26" i="26" s="1"/>
  <c r="L85" i="25"/>
  <c r="M8" i="26"/>
  <c r="M22" i="26"/>
  <c r="M23" i="26" s="1"/>
  <c r="M7" i="26"/>
  <c r="P79" i="1"/>
  <c r="P105" i="1"/>
  <c r="P4" i="1"/>
  <c r="P139" i="1" s="1"/>
  <c r="P99" i="1"/>
  <c r="P205" i="1"/>
  <c r="P89" i="1"/>
  <c r="P85" i="1"/>
  <c r="P3" i="1"/>
  <c r="P68" i="1"/>
  <c r="P63" i="1" s="1"/>
  <c r="P116" i="1" s="1"/>
  <c r="P117" i="1" s="1"/>
  <c r="P202" i="1"/>
  <c r="P95" i="1"/>
  <c r="K166" i="1"/>
  <c r="N152" i="1"/>
  <c r="O3" i="1"/>
  <c r="O68" i="1"/>
  <c r="O63" i="1" s="1"/>
  <c r="N6" i="26" s="1"/>
  <c r="O95" i="1"/>
  <c r="O202" i="1"/>
  <c r="O157" i="1" s="1"/>
  <c r="O89" i="1"/>
  <c r="O85" i="1"/>
  <c r="O79" i="1"/>
  <c r="O105" i="1"/>
  <c r="O4" i="1"/>
  <c r="O139" i="1" s="1"/>
  <c r="O205" i="1"/>
  <c r="O158" i="1" s="1"/>
  <c r="O99" i="1"/>
  <c r="L160" i="1"/>
  <c r="M245" i="1" l="1"/>
  <c r="M126" i="1"/>
  <c r="M218" i="1"/>
  <c r="M123" i="1"/>
  <c r="M224" i="1"/>
  <c r="M162" i="1" s="1"/>
  <c r="M141" i="1"/>
  <c r="M221" i="1"/>
  <c r="M161" i="1" s="1"/>
  <c r="M140" i="1"/>
  <c r="L111" i="1"/>
  <c r="L112" i="1" s="1"/>
  <c r="L113" i="1"/>
  <c r="M108" i="1"/>
  <c r="L228" i="1"/>
  <c r="L238" i="1" s="1"/>
  <c r="L165" i="1"/>
  <c r="L166" i="1" s="1"/>
  <c r="M76" i="1"/>
  <c r="N122" i="1"/>
  <c r="N123" i="1" s="1"/>
  <c r="N71" i="1"/>
  <c r="N75" i="1"/>
  <c r="N76" i="1" s="1"/>
  <c r="O6" i="26"/>
  <c r="O8" i="26" s="1"/>
  <c r="P60" i="1"/>
  <c r="P61" i="1" s="1"/>
  <c r="P64" i="1"/>
  <c r="P65" i="1"/>
  <c r="O64" i="1"/>
  <c r="O65" i="1"/>
  <c r="O116" i="1"/>
  <c r="O117" i="1" s="1"/>
  <c r="O60" i="1"/>
  <c r="O61" i="1" s="1"/>
  <c r="N176" i="1"/>
  <c r="N210" i="1"/>
  <c r="J4" i="13"/>
  <c r="L4" i="13"/>
  <c r="O152" i="1"/>
  <c r="O153" i="1" s="1"/>
  <c r="M25" i="26"/>
  <c r="M26" i="26" s="1"/>
  <c r="M9" i="26"/>
  <c r="P158" i="1"/>
  <c r="N153" i="1"/>
  <c r="N253" i="1"/>
  <c r="N178" i="1"/>
  <c r="M125" i="1"/>
  <c r="N8" i="26"/>
  <c r="N22" i="26"/>
  <c r="N23" i="26" s="1"/>
  <c r="N7" i="26"/>
  <c r="P157" i="1"/>
  <c r="P152" i="1"/>
  <c r="M228" i="1" l="1"/>
  <c r="M238" i="1" s="1"/>
  <c r="M160" i="1"/>
  <c r="M165" i="1" s="1"/>
  <c r="M166" i="1" s="1"/>
  <c r="N218" i="1"/>
  <c r="N160" i="1" s="1"/>
  <c r="N140" i="1"/>
  <c r="M111" i="1"/>
  <c r="M112" i="1" s="1"/>
  <c r="M113" i="1"/>
  <c r="N224" i="1"/>
  <c r="N162" i="1" s="1"/>
  <c r="N124" i="1"/>
  <c r="N108" i="1"/>
  <c r="N221" i="1"/>
  <c r="N161" i="1" s="1"/>
  <c r="P75" i="1"/>
  <c r="P124" i="1" s="1"/>
  <c r="O7" i="26"/>
  <c r="O22" i="26"/>
  <c r="O23" i="26" s="1"/>
  <c r="P122" i="1"/>
  <c r="P71" i="1"/>
  <c r="O75" i="1"/>
  <c r="O76" i="1" s="1"/>
  <c r="O122" i="1"/>
  <c r="O123" i="1" s="1"/>
  <c r="O71" i="1"/>
  <c r="P176" i="1"/>
  <c r="P171" i="1"/>
  <c r="O210" i="1"/>
  <c r="P210" i="1" s="1"/>
  <c r="K4" i="13"/>
  <c r="O171" i="1"/>
  <c r="O176" i="1"/>
  <c r="O178" i="1"/>
  <c r="O253" i="1"/>
  <c r="N25" i="26"/>
  <c r="N26" i="26" s="1"/>
  <c r="N9" i="26"/>
  <c r="P153" i="1"/>
  <c r="P178" i="1"/>
  <c r="P253" i="1"/>
  <c r="O25" i="26"/>
  <c r="O26" i="26" s="1"/>
  <c r="O9" i="26"/>
  <c r="P123" i="1" l="1"/>
  <c r="N245" i="1"/>
  <c r="N126" i="1"/>
  <c r="P245" i="1"/>
  <c r="O218" i="1"/>
  <c r="O160" i="1" s="1"/>
  <c r="O140" i="1"/>
  <c r="N125" i="1"/>
  <c r="N141" i="1"/>
  <c r="P108" i="1"/>
  <c r="P111" i="1" s="1"/>
  <c r="P140" i="1"/>
  <c r="P76" i="1"/>
  <c r="N111" i="1"/>
  <c r="N112" i="1" s="1"/>
  <c r="N113" i="1"/>
  <c r="N165" i="1"/>
  <c r="N166" i="1" s="1"/>
  <c r="P224" i="1"/>
  <c r="N228" i="1"/>
  <c r="N238" i="1" s="1"/>
  <c r="O224" i="1"/>
  <c r="O162" i="1" s="1"/>
  <c r="O221" i="1"/>
  <c r="O161" i="1" s="1"/>
  <c r="O108" i="1"/>
  <c r="P218" i="1"/>
  <c r="P221" i="1"/>
  <c r="O124" i="1"/>
  <c r="O126" i="1" s="1"/>
  <c r="P125" i="1"/>
  <c r="P126" i="1" l="1"/>
  <c r="P141" i="1"/>
  <c r="O245" i="1"/>
  <c r="P160" i="1"/>
  <c r="P113" i="1"/>
  <c r="O141" i="1"/>
  <c r="O111" i="1"/>
  <c r="O112" i="1" s="1"/>
  <c r="O113" i="1"/>
  <c r="P161" i="1"/>
  <c r="O125" i="1"/>
  <c r="P228" i="1"/>
  <c r="P238" i="1" s="1"/>
  <c r="O228" i="1"/>
  <c r="O238" i="1" s="1"/>
  <c r="P162" i="1"/>
  <c r="O165" i="1"/>
  <c r="O166" i="1" s="1"/>
  <c r="F20" i="25"/>
  <c r="F66" i="25" s="1"/>
  <c r="F81" i="25" s="1"/>
  <c r="F25" i="25"/>
  <c r="F22" i="25" s="1"/>
  <c r="F67" i="25" s="1"/>
  <c r="I66" i="1" s="1"/>
  <c r="P112" i="1" l="1"/>
  <c r="P165" i="1"/>
  <c r="P166" i="1" s="1"/>
  <c r="I63" i="1"/>
  <c r="I72" i="1"/>
  <c r="I73" i="1" s="1"/>
  <c r="I120" i="1"/>
  <c r="I67" i="1"/>
  <c r="F30" i="25"/>
  <c r="F31" i="25" s="1"/>
  <c r="F77" i="25"/>
  <c r="F68" i="25"/>
  <c r="I65" i="1" l="1"/>
  <c r="I116" i="1"/>
  <c r="I64" i="1"/>
  <c r="H6" i="26"/>
  <c r="H7" i="26" s="1"/>
  <c r="F84" i="25"/>
  <c r="F69" i="25"/>
  <c r="H8" i="26" l="1"/>
  <c r="H9" i="26" s="1"/>
  <c r="H22" i="26"/>
  <c r="H23" i="26" s="1"/>
  <c r="F88" i="25"/>
  <c r="G88" i="25"/>
  <c r="F85" i="25"/>
  <c r="J132" i="1"/>
  <c r="J134" i="1" s="1"/>
  <c r="H25" i="26" l="1"/>
  <c r="H26" i="26" s="1"/>
  <c r="J249" i="1"/>
  <c r="J135" i="1"/>
  <c r="J183" i="1" l="1"/>
  <c r="J136" i="1"/>
  <c r="J142" i="1" s="1"/>
  <c r="J146" i="1"/>
  <c r="J167" i="1" l="1"/>
  <c r="F3" i="13" l="1"/>
  <c r="F5" i="13" s="1"/>
  <c r="J168" i="1"/>
  <c r="J196" i="1"/>
  <c r="J197" i="1" l="1"/>
  <c r="J242" i="1" l="1"/>
  <c r="J255" i="1"/>
  <c r="J189" i="1"/>
  <c r="F14" i="13" l="1"/>
  <c r="F6" i="13" s="1"/>
  <c r="J192" i="1" l="1"/>
  <c r="J208" i="1" l="1"/>
  <c r="J246" i="1" s="1"/>
  <c r="J247" i="1" s="1"/>
  <c r="K249" i="1" s="1"/>
  <c r="J216" i="1" l="1"/>
  <c r="J243" i="1" s="1"/>
  <c r="J248" i="1" l="1"/>
  <c r="K132" i="1" l="1"/>
  <c r="K134" i="1" s="1"/>
  <c r="K135" i="1" l="1"/>
  <c r="K183" i="1" s="1"/>
  <c r="K146" i="1" l="1"/>
  <c r="K167" i="1" l="1"/>
  <c r="K196" i="1" s="1"/>
  <c r="K168" i="1" l="1"/>
  <c r="G3" i="13"/>
  <c r="G5" i="13" s="1"/>
  <c r="K197" i="1" l="1"/>
  <c r="K189" i="1" l="1"/>
  <c r="K192" i="1" s="1"/>
  <c r="K255" i="1"/>
  <c r="K242" i="1" l="1"/>
  <c r="L193" i="1"/>
  <c r="K208" i="1" l="1"/>
  <c r="K246" i="1" s="1"/>
  <c r="G14" i="13"/>
  <c r="L254" i="1"/>
  <c r="K136" i="1"/>
  <c r="K142" i="1" s="1"/>
  <c r="K216" i="1" l="1"/>
  <c r="K243" i="1" s="1"/>
  <c r="G6" i="13"/>
  <c r="K247" i="1" l="1"/>
  <c r="L249" i="1" l="1"/>
  <c r="K248" i="1"/>
  <c r="B6" i="26"/>
  <c r="C6" i="26"/>
  <c r="B7" i="26"/>
  <c r="C7" i="26"/>
  <c r="B8" i="26"/>
  <c r="C8" i="26"/>
  <c r="B9" i="26"/>
  <c r="C9" i="26"/>
  <c r="B13" i="26"/>
  <c r="C13" i="26"/>
  <c r="B14" i="26"/>
  <c r="C14" i="26"/>
  <c r="B16" i="26"/>
  <c r="C16" i="26"/>
  <c r="B17" i="26"/>
  <c r="C17" i="26"/>
  <c r="B19" i="26"/>
  <c r="C19" i="26"/>
  <c r="B20" i="26"/>
  <c r="C20" i="26"/>
  <c r="B22" i="26"/>
  <c r="C22" i="26"/>
  <c r="B23" i="26"/>
  <c r="C23" i="26"/>
  <c r="B25" i="26"/>
  <c r="C25" i="26"/>
  <c r="B26" i="26"/>
  <c r="C26" i="26"/>
  <c r="C63" i="1"/>
  <c r="D63" i="1"/>
  <c r="C64" i="1"/>
  <c r="D64" i="1"/>
  <c r="C66" i="1"/>
  <c r="D66" i="1"/>
  <c r="C67" i="1"/>
  <c r="D67" i="1"/>
  <c r="C72" i="1"/>
  <c r="D72" i="1"/>
  <c r="C73" i="1"/>
  <c r="D73" i="1"/>
  <c r="C81" i="1"/>
  <c r="D81" i="1"/>
  <c r="C82" i="1"/>
  <c r="D82" i="1"/>
  <c r="C83" i="1"/>
  <c r="D83" i="1"/>
  <c r="C84" i="1"/>
  <c r="D84" i="1"/>
  <c r="C91" i="1"/>
  <c r="D91" i="1"/>
  <c r="C92" i="1"/>
  <c r="D92" i="1"/>
  <c r="C93" i="1"/>
  <c r="D93" i="1"/>
  <c r="C94" i="1"/>
  <c r="D94" i="1"/>
  <c r="C101" i="1"/>
  <c r="D101" i="1"/>
  <c r="C102" i="1"/>
  <c r="D102" i="1"/>
  <c r="C103" i="1"/>
  <c r="D103" i="1"/>
  <c r="C104" i="1"/>
  <c r="D104" i="1"/>
  <c r="C116" i="1"/>
  <c r="D116" i="1"/>
  <c r="C117" i="1"/>
  <c r="D117" i="1"/>
  <c r="C119" i="1"/>
  <c r="D119" i="1"/>
  <c r="C120" i="1"/>
  <c r="D120" i="1"/>
  <c r="L130" i="1"/>
  <c r="M130" i="1"/>
  <c r="N130" i="1"/>
  <c r="O130" i="1"/>
  <c r="P130" i="1"/>
  <c r="L132" i="1"/>
  <c r="M132" i="1"/>
  <c r="N132" i="1"/>
  <c r="O132" i="1"/>
  <c r="P132" i="1"/>
  <c r="L133" i="1"/>
  <c r="M133" i="1"/>
  <c r="N133" i="1"/>
  <c r="O133" i="1"/>
  <c r="P133" i="1"/>
  <c r="L135" i="1"/>
  <c r="M135" i="1"/>
  <c r="N135" i="1"/>
  <c r="O135" i="1"/>
  <c r="P135" i="1"/>
  <c r="L136" i="1"/>
  <c r="M136" i="1"/>
  <c r="N136" i="1"/>
  <c r="O136" i="1"/>
  <c r="P136" i="1"/>
  <c r="L142" i="1"/>
  <c r="M142" i="1"/>
  <c r="N142" i="1"/>
  <c r="O142" i="1"/>
  <c r="P142" i="1"/>
  <c r="L146" i="1"/>
  <c r="M146" i="1"/>
  <c r="N146" i="1"/>
  <c r="O146" i="1"/>
  <c r="P146" i="1"/>
  <c r="L167" i="1"/>
  <c r="M167" i="1"/>
  <c r="N167" i="1"/>
  <c r="O167" i="1"/>
  <c r="P167" i="1"/>
  <c r="L168" i="1"/>
  <c r="M168" i="1"/>
  <c r="N168" i="1"/>
  <c r="O168" i="1"/>
  <c r="P168" i="1"/>
  <c r="L182" i="1"/>
  <c r="M182" i="1"/>
  <c r="N182" i="1"/>
  <c r="O182" i="1"/>
  <c r="P182" i="1"/>
  <c r="L185" i="1"/>
  <c r="M185" i="1"/>
  <c r="N185" i="1"/>
  <c r="O185" i="1"/>
  <c r="P185" i="1"/>
  <c r="L189" i="1"/>
  <c r="M189" i="1"/>
  <c r="N189" i="1"/>
  <c r="O189" i="1"/>
  <c r="P189" i="1"/>
  <c r="L192" i="1"/>
  <c r="M192" i="1"/>
  <c r="N192" i="1"/>
  <c r="O192" i="1"/>
  <c r="P192" i="1"/>
  <c r="M193" i="1"/>
  <c r="N193" i="1"/>
  <c r="O193" i="1"/>
  <c r="P193" i="1"/>
  <c r="L194" i="1"/>
  <c r="M194" i="1"/>
  <c r="N194" i="1"/>
  <c r="O194" i="1"/>
  <c r="P194" i="1"/>
  <c r="L196" i="1"/>
  <c r="M196" i="1"/>
  <c r="N196" i="1"/>
  <c r="O196" i="1"/>
  <c r="P196" i="1"/>
  <c r="L197" i="1"/>
  <c r="M197" i="1"/>
  <c r="N197" i="1"/>
  <c r="O197" i="1"/>
  <c r="P197" i="1"/>
  <c r="L200" i="1"/>
  <c r="M200" i="1"/>
  <c r="N200" i="1"/>
  <c r="O200" i="1"/>
  <c r="P200" i="1"/>
  <c r="L208" i="1"/>
  <c r="M208" i="1"/>
  <c r="N208" i="1"/>
  <c r="O208" i="1"/>
  <c r="P208" i="1"/>
  <c r="L216" i="1"/>
  <c r="M216" i="1"/>
  <c r="N216" i="1"/>
  <c r="O216" i="1"/>
  <c r="P216" i="1"/>
  <c r="L233" i="1"/>
  <c r="M233" i="1"/>
  <c r="N233" i="1"/>
  <c r="O233" i="1"/>
  <c r="P233" i="1"/>
  <c r="L234" i="1"/>
  <c r="M234" i="1"/>
  <c r="N234" i="1"/>
  <c r="O234" i="1"/>
  <c r="P234" i="1"/>
  <c r="L240" i="1"/>
  <c r="M240" i="1"/>
  <c r="N240" i="1"/>
  <c r="O240" i="1"/>
  <c r="P240" i="1"/>
  <c r="L242" i="1"/>
  <c r="M242" i="1"/>
  <c r="N242" i="1"/>
  <c r="O242" i="1"/>
  <c r="P242" i="1"/>
  <c r="L243" i="1"/>
  <c r="M243" i="1"/>
  <c r="N243" i="1"/>
  <c r="O243" i="1"/>
  <c r="P243" i="1"/>
  <c r="L246" i="1"/>
  <c r="M246" i="1"/>
  <c r="N246" i="1"/>
  <c r="O246" i="1"/>
  <c r="P246" i="1"/>
  <c r="L247" i="1"/>
  <c r="M247" i="1"/>
  <c r="N247" i="1"/>
  <c r="O247" i="1"/>
  <c r="P247" i="1"/>
  <c r="L248" i="1"/>
  <c r="M248" i="1"/>
  <c r="N248" i="1"/>
  <c r="O248" i="1"/>
  <c r="P248" i="1"/>
  <c r="M249" i="1"/>
  <c r="N249" i="1"/>
  <c r="O249" i="1"/>
  <c r="P249" i="1"/>
  <c r="L252" i="1"/>
  <c r="M252" i="1"/>
  <c r="N252" i="1"/>
  <c r="O252" i="1"/>
  <c r="P252" i="1"/>
  <c r="M254" i="1"/>
  <c r="N254" i="1"/>
  <c r="O254" i="1"/>
  <c r="P254" i="1"/>
  <c r="L255" i="1"/>
  <c r="M255" i="1"/>
  <c r="N255" i="1"/>
  <c r="O255" i="1"/>
  <c r="P255" i="1"/>
  <c r="L256" i="1"/>
  <c r="M256" i="1"/>
  <c r="N256" i="1"/>
  <c r="O256" i="1"/>
  <c r="P256" i="1"/>
  <c r="L257" i="1"/>
  <c r="M257" i="1"/>
  <c r="N257" i="1"/>
  <c r="O257" i="1"/>
  <c r="P257" i="1"/>
  <c r="H3" i="13"/>
  <c r="I3" i="13"/>
  <c r="J3" i="13"/>
  <c r="K3" i="13"/>
  <c r="L3" i="13"/>
  <c r="H5" i="13"/>
  <c r="I5" i="13"/>
  <c r="J5" i="13"/>
  <c r="K5" i="13"/>
  <c r="L5" i="13"/>
  <c r="H6" i="13"/>
  <c r="I6" i="13"/>
  <c r="J6" i="13"/>
  <c r="K6" i="13"/>
  <c r="L6" i="13"/>
  <c r="M7" i="13"/>
  <c r="L8" i="13"/>
  <c r="H10" i="13"/>
  <c r="I10" i="13"/>
  <c r="J10" i="13"/>
  <c r="K10" i="13"/>
  <c r="L10" i="13"/>
  <c r="H11" i="13"/>
  <c r="I11" i="13"/>
  <c r="J11" i="13"/>
  <c r="K11" i="13"/>
  <c r="L11" i="13"/>
  <c r="B13" i="13"/>
  <c r="H14" i="13"/>
  <c r="I14" i="13"/>
  <c r="J14" i="13"/>
  <c r="K14" i="13"/>
  <c r="L14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Vinay Chaudhary</author>
    <author>Jaspreet Anand</author>
    <author>Shakshi Devansh</author>
    <author/>
    <author>Jayant Singh</author>
    <author>Kanchan Jaiswal</author>
    <author>Nitin	Rana</author>
  </authors>
  <commentList>
    <comment ref="BD49" authorId="0" shapeId="0" xr:uid="{CE1129A0-B9DD-4B45-8F20-A1B16642C748}">
      <text>
        <r>
          <rPr>
            <sz val="11"/>
            <color theme="1"/>
            <rFont val="Calibri"/>
            <family val="2"/>
            <scheme val="minor"/>
          </rPr>
          <t>on average</t>
        </r>
      </text>
    </comment>
    <comment ref="AS59" authorId="1" shapeId="0" xr:uid="{281B8038-429C-4A81-94F4-6635C52901AE}">
      <text>
        <r>
          <rPr>
            <sz val="11"/>
            <color theme="1"/>
            <rFont val="Calibri"/>
            <family val="2"/>
            <scheme val="minor"/>
          </rPr>
          <t xml:space="preserve">more than
</t>
        </r>
      </text>
    </comment>
    <comment ref="AT59" authorId="1" shapeId="0" xr:uid="{E8F388EB-AF38-46BE-BC0C-F710AB8ED214}">
      <text>
        <r>
          <rPr>
            <sz val="11"/>
            <color theme="1"/>
            <rFont val="Calibri"/>
            <family val="2"/>
            <scheme val="minor"/>
          </rPr>
          <t xml:space="preserve">more than
</t>
        </r>
      </text>
    </comment>
    <comment ref="BB72" authorId="2" shapeId="0" xr:uid="{47C43CE0-0DC6-478F-8206-418434CE38B3}">
      <text>
        <r>
          <rPr>
            <sz val="11"/>
            <color theme="1"/>
            <rFont val="Calibri"/>
            <family val="2"/>
            <scheme val="minor"/>
          </rPr>
          <t xml:space="preserve">more than
</t>
        </r>
      </text>
    </comment>
    <comment ref="BB74" authorId="2" shapeId="0" xr:uid="{E03AA0FF-4735-4528-A311-AE9BEE373D46}">
      <text>
        <r>
          <rPr>
            <sz val="11"/>
            <color theme="1"/>
            <rFont val="Calibri"/>
            <family val="2"/>
            <scheme val="minor"/>
          </rPr>
          <t xml:space="preserve">more than
</t>
        </r>
      </text>
    </comment>
    <comment ref="BH87" authorId="3" shapeId="0" xr:uid="{0486BF44-3B5E-4BDD-A2CA-726AFC228E9B}">
      <text>
        <r>
          <rPr>
            <sz val="11"/>
            <color theme="1"/>
            <rFont val="Calibri"/>
            <family val="2"/>
            <scheme val="minor"/>
          </rPr>
          <t>summation mismatch 1184</t>
        </r>
      </text>
    </comment>
    <comment ref="BP97" authorId="3" shapeId="0" xr:uid="{21777392-0D48-4FF8-9EEA-08F8A80DC149}">
      <text>
        <r>
          <rPr>
            <sz val="11"/>
            <color theme="1"/>
            <rFont val="Calibri"/>
            <family val="2"/>
            <scheme val="minor"/>
          </rPr>
          <t>summation mismatch 34.72</t>
        </r>
      </text>
    </comment>
    <comment ref="AO99" authorId="4" shapeId="0" xr:uid="{B27286CC-B677-4685-85AB-6879245525A2}">
      <text>
        <r>
          <rPr>
            <sz val="11"/>
            <color theme="1"/>
            <rFont val="Calibri"/>
            <family val="2"/>
            <scheme val="minor"/>
          </rPr>
          <t>Restated values</t>
        </r>
      </text>
    </comment>
    <comment ref="AP99" authorId="4" shapeId="0" xr:uid="{0F3DAC2C-2435-49A5-BC62-0CE1ACA7B9DF}">
      <text>
        <r>
          <rPr>
            <sz val="11"/>
            <color theme="1"/>
            <rFont val="Calibri"/>
            <family val="2"/>
            <scheme val="minor"/>
          </rPr>
          <t>Restated values</t>
        </r>
      </text>
    </comment>
    <comment ref="AQ99" authorId="4" shapeId="0" xr:uid="{677A813F-8461-4A74-B2ED-0F4582C5DB03}">
      <text>
        <r>
          <rPr>
            <sz val="11"/>
            <color theme="1"/>
            <rFont val="Calibri"/>
            <family val="2"/>
            <scheme val="minor"/>
          </rPr>
          <t>Restated values</t>
        </r>
      </text>
    </comment>
    <comment ref="AR99" authorId="4" shapeId="0" xr:uid="{868C7C0B-C2F5-48C5-9392-F0964F212EB4}">
      <text>
        <r>
          <rPr>
            <sz val="11"/>
            <color theme="1"/>
            <rFont val="Calibri"/>
            <family val="2"/>
            <scheme val="minor"/>
          </rPr>
          <t>Restated values</t>
        </r>
      </text>
    </comment>
    <comment ref="AS99" authorId="4" shapeId="0" xr:uid="{880694E3-79E9-4F24-942F-88DAB5605E83}">
      <text>
        <r>
          <rPr>
            <sz val="11"/>
            <color theme="1"/>
            <rFont val="Calibri"/>
            <family val="2"/>
            <scheme val="minor"/>
          </rPr>
          <t>Restated values</t>
        </r>
      </text>
    </comment>
    <comment ref="AT99" authorId="4" shapeId="0" xr:uid="{0709F60E-018D-4FE9-ADAB-0E7E196414CE}">
      <text>
        <r>
          <rPr>
            <sz val="11"/>
            <color theme="1"/>
            <rFont val="Calibri"/>
            <family val="2"/>
            <scheme val="minor"/>
          </rPr>
          <t>Restated values</t>
        </r>
      </text>
    </comment>
    <comment ref="AU99" authorId="4" shapeId="0" xr:uid="{FD2FA597-6787-49F0-B2CD-9AAC25A0E97D}">
      <text>
        <r>
          <rPr>
            <sz val="11"/>
            <color theme="1"/>
            <rFont val="Calibri"/>
            <family val="2"/>
            <scheme val="minor"/>
          </rPr>
          <t>Restated values</t>
        </r>
      </text>
    </comment>
    <comment ref="AV99" authorId="4" shapeId="0" xr:uid="{4D2D40AA-43FB-47E6-A1EA-551F2BA1FEF9}">
      <text>
        <r>
          <rPr>
            <sz val="11"/>
            <color theme="1"/>
            <rFont val="Calibri"/>
            <family val="2"/>
            <scheme val="minor"/>
          </rPr>
          <t>Restated values</t>
        </r>
      </text>
    </comment>
    <comment ref="BO99" authorId="4" shapeId="0" xr:uid="{4C8F1643-A9A3-4C73-97D3-C73CD2AE1642}">
      <text>
        <r>
          <rPr>
            <sz val="11"/>
            <color theme="1"/>
            <rFont val="Calibri"/>
            <family val="2"/>
            <scheme val="minor"/>
          </rPr>
          <t>Restated values</t>
        </r>
      </text>
    </comment>
    <comment ref="BQ99" authorId="3" shapeId="0" xr:uid="{837E0501-DAC5-4CEA-B325-8E347DA4E968}">
      <text>
        <r>
          <rPr>
            <sz val="11"/>
            <color theme="1"/>
            <rFont val="Calibri"/>
            <family val="2"/>
            <scheme val="minor"/>
          </rPr>
          <t>summation mismatch 49.63</t>
        </r>
      </text>
    </comment>
    <comment ref="BR99" authorId="3" shapeId="0" xr:uid="{7A122A73-58EF-4E1C-B2BE-2CCFD9C5519A}">
      <text>
        <r>
          <rPr>
            <sz val="11"/>
            <color theme="1"/>
            <rFont val="Calibri"/>
            <family val="2"/>
            <scheme val="minor"/>
          </rPr>
          <t>summation mismatch 57.03</t>
        </r>
      </text>
    </comment>
    <comment ref="BF112" authorId="3" shapeId="0" xr:uid="{E95928FA-7315-4839-B41D-D906C568EE20}">
      <text>
        <r>
          <rPr>
            <sz val="11"/>
            <color theme="1"/>
            <rFont val="Calibri"/>
            <family val="2"/>
            <scheme val="minor"/>
          </rPr>
          <t>summation mismatch 6.81</t>
        </r>
      </text>
    </comment>
    <comment ref="BG112" authorId="3" shapeId="0" xr:uid="{81BD9C9F-9827-418C-A8AE-899EA0D36C77}">
      <text>
        <r>
          <rPr>
            <sz val="11"/>
            <color theme="1"/>
            <rFont val="Calibri"/>
            <family val="2"/>
            <scheme val="minor"/>
          </rPr>
          <t>summation mismatch 9.45</t>
        </r>
      </text>
    </comment>
    <comment ref="BH112" authorId="3" shapeId="0" xr:uid="{78919079-C0FD-4847-ACB4-3AB039FA5DEA}">
      <text>
        <r>
          <rPr>
            <sz val="11"/>
            <color theme="1"/>
            <rFont val="Calibri"/>
            <family val="2"/>
            <scheme val="minor"/>
          </rPr>
          <t>summation mismatch 11.96</t>
        </r>
      </text>
    </comment>
    <comment ref="BI112" authorId="3" shapeId="0" xr:uid="{C4645EE8-CA3F-4C87-AFC8-FA31EB85DFC8}">
      <text>
        <r>
          <rPr>
            <sz val="11"/>
            <color theme="1"/>
            <rFont val="Calibri"/>
            <family val="2"/>
            <scheme val="minor"/>
          </rPr>
          <t>summation mismatch 15.98</t>
        </r>
      </text>
    </comment>
    <comment ref="BJ112" authorId="3" shapeId="0" xr:uid="{E38ACBA8-25C9-464F-BF7D-277F9FB6A05E}">
      <text>
        <r>
          <rPr>
            <sz val="11"/>
            <color theme="1"/>
            <rFont val="Calibri"/>
            <family val="2"/>
            <scheme val="minor"/>
          </rPr>
          <t>summation mismatch 20.21</t>
        </r>
      </text>
    </comment>
    <comment ref="BK112" authorId="3" shapeId="0" xr:uid="{0E06DC7C-850E-40B3-B7F4-CA59C04D5092}">
      <text>
        <r>
          <rPr>
            <sz val="11"/>
            <color theme="1"/>
            <rFont val="Calibri"/>
            <family val="2"/>
            <scheme val="minor"/>
          </rPr>
          <t>summation mismatch 24.96</t>
        </r>
      </text>
    </comment>
    <comment ref="BM112" authorId="3" shapeId="0" xr:uid="{3796E630-FA2F-4E4C-A4E5-02A7BAF3D47E}">
      <text>
        <r>
          <rPr>
            <sz val="11"/>
            <color theme="1"/>
            <rFont val="Calibri"/>
            <family val="2"/>
            <scheme val="minor"/>
          </rPr>
          <t>summation mismatch 32.03</t>
        </r>
      </text>
    </comment>
    <comment ref="BN112" authorId="3" shapeId="0" xr:uid="{E11A3354-5275-4FF7-8A1E-796B3003C78F}">
      <text>
        <r>
          <rPr>
            <sz val="11"/>
            <color theme="1"/>
            <rFont val="Calibri"/>
            <family val="2"/>
            <scheme val="minor"/>
          </rPr>
          <t>summation mismatch 40.96</t>
        </r>
      </text>
    </comment>
    <comment ref="BO112" authorId="3" shapeId="0" xr:uid="{19ACD784-C589-4778-9FE5-26B821427269}">
      <text>
        <r>
          <rPr>
            <sz val="11"/>
            <color theme="1"/>
            <rFont val="Calibri"/>
            <family val="2"/>
            <scheme val="minor"/>
          </rPr>
          <t>summation mismatch 39.63</t>
        </r>
      </text>
    </comment>
    <comment ref="BP112" authorId="3" shapeId="0" xr:uid="{C304B118-9200-474B-8F9A-3F97096DFDD3}">
      <text>
        <r>
          <rPr>
            <sz val="11"/>
            <color theme="1"/>
            <rFont val="Calibri"/>
            <family val="2"/>
            <scheme val="minor"/>
          </rPr>
          <t>summation mismatch 44.60</t>
        </r>
      </text>
    </comment>
    <comment ref="BO151" authorId="3" shapeId="0" xr:uid="{66073BBE-445F-4804-87AE-D53D1A3A1BE4}">
      <text>
        <r>
          <rPr>
            <sz val="11"/>
            <color theme="1"/>
            <rFont val="Calibri"/>
            <family val="2"/>
            <scheme val="minor"/>
          </rPr>
          <t>summation mismatch 113641</t>
        </r>
      </text>
    </comment>
    <comment ref="BQ151" authorId="3" shapeId="0" xr:uid="{ACA6B535-A0A9-4494-8B76-64045847E078}">
      <text>
        <r>
          <rPr>
            <sz val="11"/>
            <color theme="1"/>
            <rFont val="Calibri"/>
            <family val="2"/>
            <scheme val="minor"/>
          </rPr>
          <t>summation mismatch 160632</t>
        </r>
      </text>
    </comment>
    <comment ref="BR151" authorId="3" shapeId="0" xr:uid="{83C089F4-5BFE-4708-9048-9E7813FC04A0}">
      <text>
        <r>
          <rPr>
            <sz val="11"/>
            <color theme="1"/>
            <rFont val="Calibri"/>
            <family val="2"/>
            <scheme val="minor"/>
          </rPr>
          <t>summation mismatch 196174</t>
        </r>
      </text>
    </comment>
    <comment ref="BO152" authorId="3" shapeId="0" xr:uid="{E71872A5-90B5-47D7-A4D1-78AEBD2C65E5}">
      <text>
        <r>
          <rPr>
            <sz val="11"/>
            <color theme="1"/>
            <rFont val="Calibri"/>
            <family val="2"/>
            <scheme val="minor"/>
          </rPr>
          <t>summation mismatch 809</t>
        </r>
      </text>
    </comment>
    <comment ref="BP152" authorId="3" shapeId="0" xr:uid="{1FB280BF-FA42-4938-9267-90A785CDB88F}">
      <text>
        <r>
          <rPr>
            <sz val="11"/>
            <color theme="1"/>
            <rFont val="Calibri"/>
            <family val="2"/>
            <scheme val="minor"/>
          </rPr>
          <t>summation mismatch 1057</t>
        </r>
      </text>
    </comment>
    <comment ref="BM155" authorId="3" shapeId="0" xr:uid="{62BC077C-ADA3-4246-8E25-DEB18E919C8C}">
      <text>
        <r>
          <rPr>
            <sz val="11"/>
            <color theme="1"/>
            <rFont val="Calibri"/>
            <family val="2"/>
            <scheme val="minor"/>
          </rPr>
          <t>summation mismatch 1629</t>
        </r>
      </text>
    </comment>
    <comment ref="BM157" authorId="3" shapeId="0" xr:uid="{22599762-06EF-462B-A023-17FE105F59A2}">
      <text>
        <r>
          <rPr>
            <sz val="11"/>
            <color theme="1"/>
            <rFont val="Calibri"/>
            <family val="2"/>
            <scheme val="minor"/>
          </rPr>
          <t>summation mismatch 85966</t>
        </r>
      </text>
    </comment>
    <comment ref="BP157" authorId="3" shapeId="0" xr:uid="{B8EAF576-53E0-44A9-B7A5-F0CAEA39D7E9}">
      <text>
        <r>
          <rPr>
            <sz val="11"/>
            <color theme="1"/>
            <rFont val="Calibri"/>
            <family val="2"/>
            <scheme val="minor"/>
          </rPr>
          <t>summation mismatch 134901</t>
        </r>
      </text>
    </comment>
    <comment ref="BQ157" authorId="3" shapeId="0" xr:uid="{24A60366-EF65-4AD6-9303-AD47058CD60B}">
      <text>
        <r>
          <rPr>
            <sz val="11"/>
            <color theme="1"/>
            <rFont val="Calibri"/>
            <family val="2"/>
            <scheme val="minor"/>
          </rPr>
          <t>summation mismatch 164500</t>
        </r>
      </text>
    </comment>
    <comment ref="BR157" authorId="3" shapeId="0" xr:uid="{EC69CD87-37DE-43B8-9B1A-491459593357}">
      <text>
        <r>
          <rPr>
            <sz val="11"/>
            <color theme="1"/>
            <rFont val="Calibri"/>
            <family val="2"/>
            <scheme val="minor"/>
          </rPr>
          <t>summation mismatch 200965</t>
        </r>
      </text>
    </comment>
    <comment ref="BR202" authorId="5" shapeId="0" xr:uid="{7E28CB4D-9FD4-4DC4-9A8D-E1EF4AA2168E}">
      <text>
        <r>
          <rPr>
            <sz val="11"/>
            <color theme="1"/>
            <rFont val="Calibri"/>
            <family val="2"/>
            <scheme val="minor"/>
          </rPr>
          <t xml:space="preserve">This kind of data was taken in 2023FY.So I thought to collect this.
</t>
        </r>
      </text>
    </comment>
    <comment ref="BI279" authorId="3" shapeId="0" xr:uid="{2AC87AC8-A00A-4F3B-8B09-A465ED913A2C}">
      <text>
        <r>
          <rPr>
            <sz val="11"/>
            <color theme="1"/>
            <rFont val="Calibri"/>
            <family val="2"/>
            <scheme val="minor"/>
          </rPr>
          <t>summation mismatch 112</t>
        </r>
      </text>
    </comment>
    <comment ref="BI280" authorId="3" shapeId="0" xr:uid="{42FFB49E-049C-4DBA-ACE3-508C0E61E361}">
      <text>
        <r>
          <rPr>
            <sz val="11"/>
            <color theme="1"/>
            <rFont val="Calibri"/>
            <family val="2"/>
            <scheme val="minor"/>
          </rPr>
          <t>summation mismatch 2483</t>
        </r>
      </text>
    </comment>
    <comment ref="BO280" authorId="3" shapeId="0" xr:uid="{FA6284D4-E955-429D-B703-A735101B15D4}">
      <text>
        <r>
          <rPr>
            <sz val="11"/>
            <color theme="1"/>
            <rFont val="Calibri"/>
            <family val="2"/>
            <scheme val="minor"/>
          </rPr>
          <t>summation mismatch 9360</t>
        </r>
      </text>
    </comment>
    <comment ref="BI281" authorId="3" shapeId="0" xr:uid="{657D1FD1-8DDD-45A3-96E7-A90C5F0F3CF5}">
      <text>
        <r>
          <rPr>
            <sz val="11"/>
            <color theme="1"/>
            <rFont val="Calibri"/>
            <family val="2"/>
            <scheme val="minor"/>
          </rPr>
          <t>summation mismatch 365</t>
        </r>
      </text>
    </comment>
    <comment ref="BL281" authorId="3" shapeId="0" xr:uid="{2F41BEEA-5260-4E6D-B233-66AA9BD61717}">
      <text>
        <r>
          <rPr>
            <sz val="11"/>
            <color theme="1"/>
            <rFont val="Calibri"/>
            <family val="2"/>
            <scheme val="minor"/>
          </rPr>
          <t>summation mismatch 568</t>
        </r>
      </text>
    </comment>
    <comment ref="BI282" authorId="3" shapeId="0" xr:uid="{4C592F3E-5C2A-496C-BFDA-1418C6C7DCE1}">
      <text>
        <r>
          <rPr>
            <sz val="11"/>
            <color theme="1"/>
            <rFont val="Calibri"/>
            <family val="2"/>
            <scheme val="minor"/>
          </rPr>
          <t>summation mismatch 242</t>
        </r>
      </text>
    </comment>
    <comment ref="BN282" authorId="3" shapeId="0" xr:uid="{E78B6E08-77BD-4C47-BC8D-0603F925C914}">
      <text>
        <r>
          <rPr>
            <sz val="11"/>
            <color theme="1"/>
            <rFont val="Calibri"/>
            <family val="2"/>
            <scheme val="minor"/>
          </rPr>
          <t>summation mismatch 643</t>
        </r>
      </text>
    </comment>
    <comment ref="BI283" authorId="3" shapeId="0" xr:uid="{09BD11E1-283B-4C2A-A2A2-9D27B3284936}">
      <text>
        <r>
          <rPr>
            <sz val="11"/>
            <color theme="1"/>
            <rFont val="Calibri"/>
            <family val="2"/>
            <scheme val="minor"/>
          </rPr>
          <t>summation mismatch 3202</t>
        </r>
      </text>
    </comment>
    <comment ref="BL283" authorId="3" shapeId="0" xr:uid="{461626E9-EF8B-4F9B-A7E7-DEC005986714}">
      <text>
        <r>
          <rPr>
            <sz val="11"/>
            <color theme="1"/>
            <rFont val="Calibri"/>
            <family val="2"/>
            <scheme val="minor"/>
          </rPr>
          <t>summation mismatch 4835</t>
        </r>
      </text>
    </comment>
    <comment ref="BN283" authorId="3" shapeId="0" xr:uid="{19D4ADA2-4AA1-4BDA-95CA-8EFFD91D4C27}">
      <text>
        <r>
          <rPr>
            <sz val="11"/>
            <color theme="1"/>
            <rFont val="Calibri"/>
            <family val="2"/>
            <scheme val="minor"/>
          </rPr>
          <t>summation mismatch 9163</t>
        </r>
      </text>
    </comment>
    <comment ref="BO283" authorId="3" shapeId="0" xr:uid="{356F5218-F870-430D-9657-D5B3D1A62ED1}">
      <text>
        <r>
          <rPr>
            <sz val="11"/>
            <color theme="1"/>
            <rFont val="Calibri"/>
            <family val="2"/>
            <scheme val="minor"/>
          </rPr>
          <t>summation mismatch 11991</t>
        </r>
      </text>
    </comment>
    <comment ref="AZ363" authorId="3" shapeId="0" xr:uid="{7B507BD8-F7D3-4A68-9F59-C23285D874A4}">
      <text>
        <r>
          <rPr>
            <sz val="11"/>
            <color theme="1"/>
            <rFont val="Calibri"/>
            <family val="2"/>
            <scheme val="minor"/>
          </rPr>
          <t>Restated to 167 in 2025Q4</t>
        </r>
      </text>
    </comment>
    <comment ref="BQ363" authorId="3" shapeId="0" xr:uid="{28405303-D7A3-4110-9124-01FAA74C2131}">
      <text>
        <r>
          <rPr>
            <sz val="11"/>
            <color theme="1"/>
            <rFont val="Calibri"/>
            <family val="2"/>
            <scheme val="minor"/>
          </rPr>
          <t>Restated to 140 in 2025Q4</t>
        </r>
      </text>
    </comment>
    <comment ref="BQ391" authorId="3" shapeId="0" xr:uid="{C78E8A0F-24A4-4157-B233-0067A21C5FCD}">
      <text>
        <r>
          <rPr>
            <sz val="11"/>
            <color theme="1"/>
            <rFont val="Calibri"/>
            <family val="2"/>
            <scheme val="minor"/>
          </rPr>
          <t>Restated to 140 in 2025Q4</t>
        </r>
      </text>
    </comment>
    <comment ref="BB417" authorId="6" shapeId="0" xr:uid="{AA9E37DF-4013-4448-9A83-3E06A23F0F5E}">
      <text>
        <r>
          <rPr>
            <sz val="11"/>
            <color theme="1"/>
            <rFont val="Calibri"/>
            <family val="2"/>
            <scheme val="minor"/>
          </rPr>
          <t>Manually quarterize number.</t>
        </r>
      </text>
    </comment>
    <comment ref="BC417" authorId="6" shapeId="0" xr:uid="{C42C0451-0F24-4677-9AB0-04B34D6860C3}">
      <text>
        <r>
          <rPr>
            <sz val="11"/>
            <color theme="1"/>
            <rFont val="Calibri"/>
            <family val="2"/>
            <scheme val="minor"/>
          </rPr>
          <t>Manually quarterize number.</t>
        </r>
      </text>
    </comment>
    <comment ref="BB430" authorId="6" shapeId="0" xr:uid="{ED31E69E-5F6E-4EFF-8330-8123F2186DC5}">
      <text>
        <r>
          <rPr>
            <sz val="11"/>
            <color theme="1"/>
            <rFont val="Calibri"/>
            <family val="2"/>
            <scheme val="minor"/>
          </rPr>
          <t xml:space="preserve">YTD data
</t>
        </r>
      </text>
    </comment>
    <comment ref="BC430" authorId="6" shapeId="0" xr:uid="{FD00C757-BC23-4A55-A272-C38D53C5D834}">
      <text>
        <r>
          <rPr>
            <sz val="11"/>
            <color theme="1"/>
            <rFont val="Calibri"/>
            <family val="2"/>
            <scheme val="minor"/>
          </rPr>
          <t xml:space="preserve">YTD data
</t>
        </r>
      </text>
    </comment>
    <comment ref="BB431" authorId="6" shapeId="0" xr:uid="{29F6E62D-6417-441C-A7EE-EFBD60A5846F}">
      <text>
        <r>
          <rPr>
            <sz val="11"/>
            <color theme="1"/>
            <rFont val="Calibri"/>
            <family val="2"/>
            <scheme val="minor"/>
          </rPr>
          <t xml:space="preserve">YTD data
</t>
        </r>
      </text>
    </comment>
    <comment ref="BC431" authorId="6" shapeId="0" xr:uid="{E0667FCE-89AA-4B34-BF03-74CA861B4D27}">
      <text>
        <r>
          <rPr>
            <sz val="11"/>
            <color theme="1"/>
            <rFont val="Calibri"/>
            <family val="2"/>
            <scheme val="minor"/>
          </rPr>
          <t xml:space="preserve">YTD data
</t>
        </r>
      </text>
    </comment>
    <comment ref="BB433" authorId="6" shapeId="0" xr:uid="{A9BAB440-DC6B-4CE8-ABA4-16DE8C8322F4}">
      <text>
        <r>
          <rPr>
            <sz val="11"/>
            <color theme="1"/>
            <rFont val="Calibri"/>
            <family val="2"/>
            <scheme val="minor"/>
          </rPr>
          <t xml:space="preserve">YTD data
</t>
        </r>
      </text>
    </comment>
    <comment ref="BB434" authorId="6" shapeId="0" xr:uid="{DBDFD96A-D212-4579-ABAB-FAE6553CCD7E}">
      <text>
        <r>
          <rPr>
            <sz val="11"/>
            <color theme="1"/>
            <rFont val="Calibri"/>
            <family val="2"/>
            <scheme val="minor"/>
          </rPr>
          <t xml:space="preserve">YTD data
</t>
        </r>
      </text>
    </comment>
    <comment ref="AD766" authorId="3" shapeId="0" xr:uid="{51C6A52F-C3B9-4DB4-BFCC-BC3842EF48B6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E766" authorId="3" shapeId="0" xr:uid="{E685DE67-D406-4249-A84A-CCB5F55D4C90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F766" authorId="3" shapeId="0" xr:uid="{4137D09D-C757-43EE-A10D-FC51725B08BE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H766" authorId="3" shapeId="0" xr:uid="{72FE9E14-3F64-48BE-B770-32F9CCDD0586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I766" authorId="3" shapeId="0" xr:uid="{BDFF3067-7E30-422F-A5FC-5830CB38A14A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J766" authorId="3" shapeId="0" xr:uid="{47D1B33E-00A4-40B8-ABC2-9412300AC806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L766" authorId="3" shapeId="0" xr:uid="{7A976F5D-3C73-4887-8E6B-FC729020C8EE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M766" authorId="3" shapeId="0" xr:uid="{A6F1C1C9-9C6C-4675-9C16-B82172CE09E1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N766" authorId="3" shapeId="0" xr:uid="{966348A8-CBF9-4211-ADF8-F826ADB8AF6B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P766" authorId="3" shapeId="0" xr:uid="{27F1CBE3-1B02-4626-B6B3-7F9117FD299C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Q766" authorId="3" shapeId="0" xr:uid="{55BFB5F4-9E78-4E61-916E-570FCF3044B0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R766" authorId="3" shapeId="0" xr:uid="{74B536D0-1F00-432C-A1F2-9D26300522BE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T766" authorId="3" shapeId="0" xr:uid="{AE0BA054-1AE9-4308-9FCC-C268BCEA7266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U766" authorId="3" shapeId="0" xr:uid="{54807E8A-D33B-45A7-BD31-12A56D973AB5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V766" authorId="3" shapeId="0" xr:uid="{FCD04275-0014-4CEE-B6C4-DBF0737194DA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X766" authorId="3" shapeId="0" xr:uid="{AFF537CB-F428-4926-B6B1-E26CF4DE3D44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Y766" authorId="3" shapeId="0" xr:uid="{C1E0D418-80F9-471F-9D1E-FAC2CE59324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Z766" authorId="3" shapeId="0" xr:uid="{564BD590-F8AB-457E-AA6D-826EDCA8633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BD766" authorId="3" shapeId="0" xr:uid="{69AF11D9-EEF9-4EB2-9902-CDE6F63B1778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AD767" authorId="3" shapeId="0" xr:uid="{95D0577F-F616-4306-8633-E30E97DB92FA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E767" authorId="3" shapeId="0" xr:uid="{BBE3DFDB-58B9-4BCA-A9E4-E0B19215D6FD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F767" authorId="3" shapeId="0" xr:uid="{7CBE7851-351E-4732-A3D1-FA3548A77081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H767" authorId="3" shapeId="0" xr:uid="{A9FF2A28-1872-4F82-BF3E-F58CA4A7606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I767" authorId="3" shapeId="0" xr:uid="{35417E20-5EB7-4F5E-B34D-70F95E293B7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J767" authorId="3" shapeId="0" xr:uid="{E30B303F-E7E2-4623-A440-D65FE298C172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L767" authorId="3" shapeId="0" xr:uid="{74345993-9F53-45EF-AA81-14392F90B14F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M767" authorId="3" shapeId="0" xr:uid="{E086ACF0-A150-4724-9028-D2A500F71FDC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N767" authorId="3" shapeId="0" xr:uid="{8D1CCBBA-0D1F-420B-838D-BBA340AECE02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P767" authorId="3" shapeId="0" xr:uid="{BD1C2E86-9BAB-4562-ADEC-7BFDAD13B4AC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Q767" authorId="3" shapeId="0" xr:uid="{0C3FA9F0-229D-4F60-BC07-950FF25208D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R767" authorId="3" shapeId="0" xr:uid="{EE2E2090-A8DC-4319-BB07-DD22E9048602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T767" authorId="3" shapeId="0" xr:uid="{B763B7F4-67F1-4B80-800D-181B1E9418B9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U767" authorId="3" shapeId="0" xr:uid="{00EB74F0-F664-4E0E-985F-75F3C13C0239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V767" authorId="3" shapeId="0" xr:uid="{7AD26F4C-0190-4D18-ADA0-F49ACF0DA39D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Z767" authorId="3" shapeId="0" xr:uid="{5F218971-E888-4EAB-87E9-50D17E17D686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BD767" authorId="3" shapeId="0" xr:uid="{ED0BB0FD-B99C-4DC0-9E88-1E0401C6B421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AD768" authorId="3" shapeId="0" xr:uid="{11271825-DB34-47A1-A624-D4C875EA039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E768" authorId="3" shapeId="0" xr:uid="{F19A8559-D9AF-4729-A6AE-58EFD3BF74EF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F768" authorId="3" shapeId="0" xr:uid="{63A6A41B-6D56-4181-917C-8E1073D9E0F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H768" authorId="3" shapeId="0" xr:uid="{7DECF9B8-3B3C-4463-A584-B86D7F9F38A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I768" authorId="3" shapeId="0" xr:uid="{5CF98A20-AC65-45C1-B81E-E6DBCCCDAB1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J768" authorId="3" shapeId="0" xr:uid="{1F4ABFE6-694C-4E03-AC11-71CFB6F38BDD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L768" authorId="3" shapeId="0" xr:uid="{B0190E10-48B7-4359-9D4B-B26F7B58D34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M768" authorId="3" shapeId="0" xr:uid="{18585776-E566-4F46-B36D-D05FB7C15E94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N768" authorId="3" shapeId="0" xr:uid="{63240B2C-2C40-4394-A215-2871B2F0BEB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P768" authorId="3" shapeId="0" xr:uid="{B8652002-C078-4216-B173-3D4BBC35A722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Q768" authorId="3" shapeId="0" xr:uid="{2DB87C8E-6212-4FEB-93FB-F1292F123FA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R768" authorId="3" shapeId="0" xr:uid="{EAFD03E5-49B0-487B-B1A9-D0160BE5CFE2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T768" authorId="3" shapeId="0" xr:uid="{40D04424-8E31-4839-A911-556DCF5628E9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U768" authorId="3" shapeId="0" xr:uid="{EC875049-0405-4B39-ABA1-955CDA48126C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V768" authorId="3" shapeId="0" xr:uid="{9361F1B3-E244-4F31-BC10-D58AF98EDF9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Z768" authorId="3" shapeId="0" xr:uid="{33FD881A-1EEE-4FE1-A711-8291CCDB7BCD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BD768" authorId="3" shapeId="0" xr:uid="{3728F6E3-73AA-4A8B-A3CA-EB9CFDD2EBC4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AD771" authorId="3" shapeId="0" xr:uid="{560AD79C-09C9-4B7C-B602-7C16F294EE70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E771" authorId="3" shapeId="0" xr:uid="{A92CD5A4-AF08-441D-B6D4-73EDE1E03E5B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F771" authorId="3" shapeId="0" xr:uid="{BDA12160-627F-4D73-88B8-84507E790386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H771" authorId="3" shapeId="0" xr:uid="{F859A32D-455A-420D-92F7-91300D07130C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I771" authorId="3" shapeId="0" xr:uid="{759D2A35-1C02-432E-B744-AF01EE134C11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J771" authorId="3" shapeId="0" xr:uid="{2336ACD2-A36B-4790-BF4C-42B5FE8BA5E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L771" authorId="3" shapeId="0" xr:uid="{EBC5B3B0-580B-4B8A-A6ED-F181953E7969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M771" authorId="3" shapeId="0" xr:uid="{5D823361-125B-4908-8EA4-CECD2B4BA6A0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N771" authorId="3" shapeId="0" xr:uid="{508BB8AF-5625-42FE-8D41-F65024EDA86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P771" authorId="3" shapeId="0" xr:uid="{BAA20A48-6647-4AA3-A609-5D60172EAA1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Q771" authorId="3" shapeId="0" xr:uid="{5B0F74D3-9C9D-4EF2-AB7F-74511FE0A9A5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R771" authorId="3" shapeId="0" xr:uid="{28287389-8D07-48DD-A312-EE46088E51F9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T771" authorId="3" shapeId="0" xr:uid="{52D8F2E0-3156-4156-8B08-7162583ED6D9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U771" authorId="3" shapeId="0" xr:uid="{1B9C31BD-6135-428F-ABF4-2B1D9EAECB5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V771" authorId="3" shapeId="0" xr:uid="{7E61956D-740C-4520-9D0B-7F37B3711907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X771" authorId="3" shapeId="0" xr:uid="{272943E6-D6F4-4A4E-BFC2-6F5BD743C0CC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Y771" authorId="3" shapeId="0" xr:uid="{8FB7E27B-0FE5-4B04-B130-9353D6695642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Z771" authorId="3" shapeId="0" xr:uid="{CD51345A-E7D2-46DB-A963-FD76EDD1595F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BD771" authorId="3" shapeId="0" xr:uid="{164A7C65-6FD8-430D-923A-8D9BEC766604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AD772" authorId="3" shapeId="0" xr:uid="{F0EB7425-860C-4DC2-A70A-353A0593D9F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E772" authorId="3" shapeId="0" xr:uid="{1608AB91-7442-4DFE-B7D0-EBF61CEEFEC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F772" authorId="3" shapeId="0" xr:uid="{0D3A4E1A-E6EF-4D42-A032-483A69E2C52F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H772" authorId="3" shapeId="0" xr:uid="{7A0DC3A2-0DEE-4A74-ABB3-6D9C2FF280B2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I772" authorId="3" shapeId="0" xr:uid="{10F17AF3-BF83-4525-A970-433DA87A1B89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J772" authorId="3" shapeId="0" xr:uid="{E8A475FF-5E4F-4BB5-AFE4-1CB2C559C6A6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L772" authorId="3" shapeId="0" xr:uid="{C1F757C0-6100-4794-A80C-94AECAC93899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M772" authorId="3" shapeId="0" xr:uid="{A86C97B7-6F9D-441D-8706-45DA37795A6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N772" authorId="3" shapeId="0" xr:uid="{F69F9EBC-F5B8-447C-BB9A-03504A7DADCB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P772" authorId="3" shapeId="0" xr:uid="{B3FDAB01-FC73-4C8A-A4BF-C80E2DF8DF19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Q772" authorId="3" shapeId="0" xr:uid="{F8806E21-6DF1-4D5E-8398-CACE6E9FD4AA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R772" authorId="3" shapeId="0" xr:uid="{D5F34831-2A83-4F58-A543-9004DF8CD041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T772" authorId="3" shapeId="0" xr:uid="{14F50858-BB46-490B-A9E8-535A2FFDBEE8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U772" authorId="3" shapeId="0" xr:uid="{D385386F-EB1E-4B3A-92B9-5C29FD80D3C3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V772" authorId="3" shapeId="0" xr:uid="{75CEC84D-35EA-4639-A8C5-C87CCDD6BD31}">
      <text>
        <r>
          <rPr>
            <sz val="11"/>
            <color theme="1"/>
            <rFont val="Calibri"/>
            <family val="2"/>
            <scheme val="minor"/>
          </rPr>
          <t>quarterized number</t>
        </r>
      </text>
    </comment>
    <comment ref="AZ772" authorId="3" shapeId="0" xr:uid="{8641F131-E165-4407-A246-EDB767F560FE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  <comment ref="BD772" authorId="3" shapeId="0" xr:uid="{E9EEBF57-EC68-4F60-8174-D3F115E46F5B}">
      <text>
        <r>
          <rPr>
            <sz val="11"/>
            <color theme="1"/>
            <rFont val="Calibri"/>
            <family val="2"/>
            <scheme val="minor"/>
          </rPr>
          <t>year to date number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tc={0CD5F838-FED0-4E2E-91DF-6C441BE90F25}</author>
    <author>tc={D1A11461-E965-44D6-B14E-D3B12868AA8A}</author>
    <author>tc={DF3A20B7-E73C-4F4A-97B6-6F72B28156EE}</author>
  </authors>
  <commentList>
    <comment ref="H116" authorId="0" shapeId="0" xr:uid="{0CD5F838-FED0-4E2E-91DF-6C441BE90F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including $4 Bn restructuring expense. If you include that, calculated and reported EBIT are pretty close
</t>
      </text>
    </comment>
    <comment ref="H119" authorId="1" shapeId="0" xr:uid="{D1A11461-E965-44D6-B14E-D3B12868AA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including $500 mn restructuring expense. If you include that, calculated and reported EBIT are pretty close</t>
      </text>
    </comment>
    <comment ref="P203" authorId="2" shapeId="0" xr:uid="{DF3A20B7-E73C-4F4A-97B6-6F72B28156EE}">
      <text>
        <t>[Threaded comment]
Your version of Excel allows you to read this threaded comment; however, any edits to it will get removed if the file is opened in a newer version of Excel. Learn more: https://go.microsoft.com/fwlink/?linkid=870924
Comment:
    To make NWC closer to zero in terminal year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tc={D568E606-0409-48E2-9155-3A7A19EFFD05}</author>
  </authors>
  <commentList>
    <comment ref="E18" authorId="0" shapeId="0" xr:uid="{D568E606-0409-48E2-9155-3A7A19EF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change it manually. Increase stock price at similar rate of IRR. It doesn't have to be exact, just ballpark and then copy the formula to the right.</t>
      </text>
    </comment>
  </commentList>
</comments>
</file>

<file path=xl/sharedStrings.xml><?xml version="1.0" encoding="utf-8"?>
<sst xmlns="http://schemas.openxmlformats.org/spreadsheetml/2006/main" count="2898" uniqueCount="903">
  <si>
    <t xml:space="preserve"> </t>
  </si>
  <si>
    <t>Growth</t>
  </si>
  <si>
    <t>D&amp;A</t>
  </si>
  <si>
    <t>As % of revenue</t>
  </si>
  <si>
    <t xml:space="preserve">Cash Flow </t>
  </si>
  <si>
    <t>NWC</t>
  </si>
  <si>
    <t>Change in NWC</t>
  </si>
  <si>
    <t>Capex</t>
  </si>
  <si>
    <t>Cash Flow from Operations</t>
  </si>
  <si>
    <t>Cash Flow from Investing</t>
  </si>
  <si>
    <t>Cash Flow from Financing</t>
  </si>
  <si>
    <t>Beginning Cash</t>
  </si>
  <si>
    <t>Change in Cash</t>
  </si>
  <si>
    <t>Ending Cash</t>
  </si>
  <si>
    <t>Effect of exchange rates</t>
  </si>
  <si>
    <t>Balance Sheet</t>
  </si>
  <si>
    <t>Cash &amp; Cash equivalents</t>
  </si>
  <si>
    <t>Total Current Assets</t>
  </si>
  <si>
    <t>PP&amp;E</t>
  </si>
  <si>
    <t>Goodwill</t>
  </si>
  <si>
    <t>Total assets</t>
  </si>
  <si>
    <t>Total current liabilities</t>
  </si>
  <si>
    <t>Total Equity</t>
  </si>
  <si>
    <t>Total Liabilities and Equity</t>
  </si>
  <si>
    <t>Total liabilities</t>
  </si>
  <si>
    <t>Check</t>
  </si>
  <si>
    <t>DSO</t>
  </si>
  <si>
    <t>As % of sales</t>
  </si>
  <si>
    <t>Capex/D&amp;A</t>
  </si>
  <si>
    <t>DPO</t>
  </si>
  <si>
    <t>Revenue</t>
  </si>
  <si>
    <t>Model</t>
  </si>
  <si>
    <t>OCF Margin</t>
  </si>
  <si>
    <t>FCF Margin</t>
  </si>
  <si>
    <t>Instructions</t>
  </si>
  <si>
    <t>The most important worksheet in this file is the "Model" Worksheet.</t>
  </si>
  <si>
    <t>Tab</t>
  </si>
  <si>
    <t>Details</t>
  </si>
  <si>
    <t>Color Code</t>
  </si>
  <si>
    <t>If you want to change the assumptions, just change the cells that are filled yellow. Since the rest of the cells are formula driven, they will automatically be changed.</t>
  </si>
  <si>
    <t>Please let me know asap if you think there has been any error/mistake (conceptual or otherwise) in the model</t>
  </si>
  <si>
    <t>Valuation</t>
  </si>
  <si>
    <t>Just change the current stock price and choose your multiple to run your valuation estimates.</t>
  </si>
  <si>
    <t>Color</t>
  </si>
  <si>
    <t>Meaning</t>
  </si>
  <si>
    <t>Black</t>
  </si>
  <si>
    <t>Formula driven (both historical and forecasts)</t>
  </si>
  <si>
    <t>Blue</t>
  </si>
  <si>
    <t>Hard coded numbers (Actual for Historical, estimated for forecasts)</t>
  </si>
  <si>
    <t>Yellow</t>
  </si>
  <si>
    <t>Indication that there has been explicit assumption made in these cells. Change the numbers in these cells to drive your narrative.</t>
  </si>
  <si>
    <t xml:space="preserve">Free Cash Flow </t>
  </si>
  <si>
    <t>Gross Margin</t>
  </si>
  <si>
    <t>Gross Profit</t>
  </si>
  <si>
    <t>Net Income</t>
  </si>
  <si>
    <t>Items</t>
  </si>
  <si>
    <t>OCF</t>
  </si>
  <si>
    <t>Terminal Multiple</t>
  </si>
  <si>
    <t>FCF</t>
  </si>
  <si>
    <t>FCF/share</t>
  </si>
  <si>
    <t>Terminal FCF multiple</t>
  </si>
  <si>
    <t>Terminal Stock price</t>
  </si>
  <si>
    <t>Current price*</t>
  </si>
  <si>
    <t>Dividend/share</t>
  </si>
  <si>
    <t>Cash flow</t>
  </si>
  <si>
    <t>IRR</t>
  </si>
  <si>
    <t>#diluted shares outstanding</t>
  </si>
  <si>
    <t>Stock price</t>
  </si>
  <si>
    <t>Just familiarize yourself with the color code conventions used in this file. I will maintain these color code conventions in every model.</t>
  </si>
  <si>
    <t>I have made a few comments here and there whenever I thought it might be helpful for subscribers</t>
  </si>
  <si>
    <t>As % of outstanding shares</t>
  </si>
  <si>
    <t>Avg. prices paid</t>
  </si>
  <si>
    <t># of shares repurchased</t>
  </si>
  <si>
    <t>Income taxes</t>
  </si>
  <si>
    <t>Growth %</t>
  </si>
  <si>
    <t>MAU</t>
  </si>
  <si>
    <t>Cost of revenue</t>
  </si>
  <si>
    <t>R&amp;D</t>
  </si>
  <si>
    <t>Sales &amp; Marketing</t>
  </si>
  <si>
    <t>General &amp; Administrative</t>
  </si>
  <si>
    <t>Operating Income</t>
  </si>
  <si>
    <t>Operating margin</t>
  </si>
  <si>
    <t>Profit before tax</t>
  </si>
  <si>
    <t>Effective tax</t>
  </si>
  <si>
    <t>ARPU</t>
  </si>
  <si>
    <t>SBC</t>
  </si>
  <si>
    <t>Other</t>
  </si>
  <si>
    <t>Repurchases of ordinary shares</t>
  </si>
  <si>
    <t>Lease right-of-use assets</t>
  </si>
  <si>
    <t>Accrued expense and other liabilities</t>
  </si>
  <si>
    <t>Lease liabilities</t>
  </si>
  <si>
    <t>MAU Mix</t>
  </si>
  <si>
    <t>Accounts receivable</t>
  </si>
  <si>
    <t>Prepaid expenses and other assets</t>
  </si>
  <si>
    <t>Accounts payable</t>
  </si>
  <si>
    <t>Operating lease liabilities</t>
  </si>
  <si>
    <t>Other investing activities</t>
  </si>
  <si>
    <t>Other financing activities</t>
  </si>
  <si>
    <t>Marketable Securities</t>
  </si>
  <si>
    <t>Accounts Receivables</t>
  </si>
  <si>
    <t>Prepaid expenses and other current assets</t>
  </si>
  <si>
    <t>Other assets</t>
  </si>
  <si>
    <t>Other liabilities</t>
  </si>
  <si>
    <t>DAU/MAU</t>
  </si>
  <si>
    <t>DAU</t>
  </si>
  <si>
    <t>Shares repurchases $</t>
  </si>
  <si>
    <t>#share data calculation</t>
  </si>
  <si>
    <t># of diluted outstanding shares</t>
  </si>
  <si>
    <t># of shares issued</t>
  </si>
  <si>
    <t>US &amp; Canada</t>
  </si>
  <si>
    <t>Europe</t>
  </si>
  <si>
    <t>Asia-Pacific</t>
  </si>
  <si>
    <t>Rest of the World</t>
  </si>
  <si>
    <t>DAU Mix</t>
  </si>
  <si>
    <t>DAP</t>
  </si>
  <si>
    <t>DAP/MAP</t>
  </si>
  <si>
    <t>MAP</t>
  </si>
  <si>
    <t>DAP/DAU</t>
  </si>
  <si>
    <t>FOA</t>
  </si>
  <si>
    <t>Asia Pacific</t>
  </si>
  <si>
    <t>Advertising Revenue</t>
  </si>
  <si>
    <t>Other revenue</t>
  </si>
  <si>
    <t>FOA Revenue</t>
  </si>
  <si>
    <t>Interest and other income</t>
  </si>
  <si>
    <t>FOA COGS as % of related revenue</t>
  </si>
  <si>
    <t>FOA R&amp;D as % of related revenue</t>
  </si>
  <si>
    <t>FOA S&amp;M as % of related revenue</t>
  </si>
  <si>
    <t>FOA COGS</t>
  </si>
  <si>
    <t>FOA R&amp;D</t>
  </si>
  <si>
    <t>FOA S&amp;M</t>
  </si>
  <si>
    <t>FOA G&amp;A</t>
  </si>
  <si>
    <t>FOA G&amp;A as % of related revenue</t>
  </si>
  <si>
    <t>FOA EBIT (reported)</t>
  </si>
  <si>
    <t>FOA EBIT (calculated)</t>
  </si>
  <si>
    <t>Margin</t>
  </si>
  <si>
    <t>Deferred income taxes</t>
  </si>
  <si>
    <t>Partners payable</t>
  </si>
  <si>
    <t>Accrued expense and other current liabilities</t>
  </si>
  <si>
    <t>Deferred revenue and deposits</t>
  </si>
  <si>
    <t>Total Opex</t>
  </si>
  <si>
    <t>Acuisition</t>
  </si>
  <si>
    <t>Taxes paid for equity awards</t>
  </si>
  <si>
    <t>Principal payment of finance leases</t>
  </si>
  <si>
    <t>Equity Investments</t>
  </si>
  <si>
    <t>Intangible assets, net</t>
  </si>
  <si>
    <t>Partners payables</t>
  </si>
  <si>
    <t>As % of total opex</t>
  </si>
  <si>
    <t>RL Revenue</t>
  </si>
  <si>
    <t>RL COGS</t>
  </si>
  <si>
    <t>RL COGS as % of related revenue</t>
  </si>
  <si>
    <t xml:space="preserve">RL R&amp;D </t>
  </si>
  <si>
    <t>RL R&amp;D as % of related revenue</t>
  </si>
  <si>
    <t xml:space="preserve">RL S&amp;M </t>
  </si>
  <si>
    <t>RL S&amp;M as % of related revenue</t>
  </si>
  <si>
    <t>RL G&amp;A</t>
  </si>
  <si>
    <t>RL G&amp;A as % of related revenue</t>
  </si>
  <si>
    <t>RL EBIT (reported)</t>
  </si>
  <si>
    <t>RL EBIT (calculated)</t>
  </si>
  <si>
    <t xml:space="preserve">FCF </t>
  </si>
  <si>
    <t>1Q'19</t>
  </si>
  <si>
    <t>1Q'20</t>
  </si>
  <si>
    <t>1Q'21</t>
  </si>
  <si>
    <t>1Q'22</t>
  </si>
  <si>
    <t>Advertising</t>
  </si>
  <si>
    <t>3Q'21</t>
  </si>
  <si>
    <t>3Q'20</t>
  </si>
  <si>
    <t>2Q'21</t>
  </si>
  <si>
    <t>2Q'20</t>
  </si>
  <si>
    <t>2Q'19</t>
  </si>
  <si>
    <t>4Q'20</t>
  </si>
  <si>
    <t>4Q'19</t>
  </si>
  <si>
    <t>3Q'19</t>
  </si>
  <si>
    <t>4Q'21</t>
  </si>
  <si>
    <t>Opex per avg employee</t>
  </si>
  <si>
    <t>Increase</t>
  </si>
  <si>
    <t>Increase YoY %</t>
  </si>
  <si>
    <t>Total # of employees</t>
  </si>
  <si>
    <t>EPS</t>
  </si>
  <si>
    <t>2Q'22</t>
  </si>
  <si>
    <t>Annualized ARPU</t>
  </si>
  <si>
    <t>Annualized ARPU growth YoY</t>
  </si>
  <si>
    <t>Overall ARPU</t>
  </si>
  <si>
    <t>Advertising revenue mix</t>
  </si>
  <si>
    <t>Net Cash</t>
  </si>
  <si>
    <t>Diluted share oustanding</t>
  </si>
  <si>
    <t>Increase YoY</t>
  </si>
  <si>
    <t>Increase QoQ</t>
  </si>
  <si>
    <t>Headcount</t>
  </si>
  <si>
    <t>Implied IG+WhatsApp only DAU</t>
  </si>
  <si>
    <t>Facebook (includes Messenger)</t>
  </si>
  <si>
    <t>Growth QoQ</t>
  </si>
  <si>
    <t>Ad Revenue by Geography</t>
  </si>
  <si>
    <t>S&amp;M</t>
  </si>
  <si>
    <t>EBIT</t>
  </si>
  <si>
    <t>ROIC</t>
  </si>
  <si>
    <t>3Q'22</t>
  </si>
  <si>
    <t>G&amp;A</t>
  </si>
  <si>
    <t>4Q'22</t>
  </si>
  <si>
    <t>Ad revenue Growth YoY</t>
  </si>
  <si>
    <t>Net change in overdraft in cash pooling entities</t>
  </si>
  <si>
    <t>Proceeds from LT debt</t>
  </si>
  <si>
    <t>Long-term debt</t>
  </si>
  <si>
    <t>Restructuring</t>
  </si>
  <si>
    <t>Est. COGS per DAP</t>
  </si>
  <si>
    <t>Unit Sold</t>
  </si>
  <si>
    <t>Price</t>
  </si>
  <si>
    <t>Hardware revenue</t>
  </si>
  <si>
    <t>Software revenue</t>
  </si>
  <si>
    <t>Total VR revenue</t>
  </si>
  <si>
    <t>AR</t>
  </si>
  <si>
    <t>Total AR revenue</t>
  </si>
  <si>
    <t>Install base</t>
  </si>
  <si>
    <t>Per device</t>
  </si>
  <si>
    <t>Increase $</t>
  </si>
  <si>
    <t>As % of install base</t>
  </si>
  <si>
    <t>Cost of Revenue</t>
  </si>
  <si>
    <t>Hardware</t>
  </si>
  <si>
    <t>Software</t>
  </si>
  <si>
    <t>Reported EBIT</t>
  </si>
  <si>
    <t>EBIT Margin</t>
  </si>
  <si>
    <t>Growth $</t>
  </si>
  <si>
    <t>Total Costs</t>
  </si>
  <si>
    <t>*adjusted for FTC penalty in 2019 and restructuring expenses in 2022</t>
  </si>
  <si>
    <t>Operating expenses (estimated)*</t>
  </si>
  <si>
    <t>Per installed base</t>
  </si>
  <si>
    <t>EBIT (calculated)</t>
  </si>
  <si>
    <t>AR Gross Profit</t>
  </si>
  <si>
    <t>NOPAT</t>
  </si>
  <si>
    <t>Invested Capital</t>
  </si>
  <si>
    <t>Avg. Invested Capital</t>
  </si>
  <si>
    <t>Family of Apss. Linked with Model worksheet. It's just easier to see what's going on within FOA on a single worksheet here.</t>
  </si>
  <si>
    <t>RL</t>
  </si>
  <si>
    <t>Reality Labs modeling. If you want to change modeling within RL, do it here.</t>
  </si>
  <si>
    <t>Opex</t>
  </si>
  <si>
    <t>Quarterly Data</t>
  </si>
  <si>
    <t>Quarterly database. Some numbers on Model worksheet may be tracked with some data on this worksheet.</t>
  </si>
  <si>
    <t>If you want to see consolidated numbers for Meta, you will find it here</t>
  </si>
  <si>
    <t>As % of SBC</t>
  </si>
  <si>
    <t>Interest Income</t>
  </si>
  <si>
    <t>Interest expense</t>
  </si>
  <si>
    <t>1Q'23</t>
  </si>
  <si>
    <t>2Q'23</t>
  </si>
  <si>
    <t>3Q'23</t>
  </si>
  <si>
    <t>4Q'23</t>
  </si>
  <si>
    <t>Revenue (reported)</t>
  </si>
  <si>
    <t>Revenue (calculated)</t>
  </si>
  <si>
    <t>Cash dividend paid</t>
  </si>
  <si>
    <t>Payout ratio</t>
  </si>
  <si>
    <t>1Q'24</t>
  </si>
  <si>
    <t>Family of Apps</t>
  </si>
  <si>
    <t>Ad impression Growth YoY</t>
  </si>
  <si>
    <t>Worldwide</t>
  </si>
  <si>
    <t>Avg. Price per Ad YoY</t>
  </si>
  <si>
    <t>2Q'24</t>
  </si>
  <si>
    <t>Buyback+Dividend</t>
  </si>
  <si>
    <t>GOOG</t>
  </si>
  <si>
    <t>3Q'24</t>
  </si>
  <si>
    <t>Capex, including finance leases</t>
  </si>
  <si>
    <t>Terminal P/E</t>
  </si>
  <si>
    <t>4Q'24</t>
  </si>
  <si>
    <t>LTM SBC $ per employee</t>
  </si>
  <si>
    <t>Buyback+Div as % of FCF</t>
  </si>
  <si>
    <t>UCAN</t>
  </si>
  <si>
    <t>FOA Ad revenue mix</t>
  </si>
  <si>
    <t>Growth YoY</t>
  </si>
  <si>
    <t>Depreciation</t>
  </si>
  <si>
    <t>Land</t>
  </si>
  <si>
    <t>Buildings</t>
  </si>
  <si>
    <t>Leasehold improvements</t>
  </si>
  <si>
    <t>Network equipment</t>
  </si>
  <si>
    <t>Servers and network assets</t>
  </si>
  <si>
    <t>Computer software, office equipment and other</t>
  </si>
  <si>
    <t>Equipment and other</t>
  </si>
  <si>
    <t>Finance lease right of use assets</t>
  </si>
  <si>
    <t>Construction in progress</t>
  </si>
  <si>
    <t>Property and equipment, gross</t>
  </si>
  <si>
    <t>Less: Accumulated depreciation</t>
  </si>
  <si>
    <t>Property and equipment, net</t>
  </si>
  <si>
    <t>PP&amp;E Mix (as % of Gross PP&amp;E)</t>
  </si>
  <si>
    <t>Land, buildings, and lease improvement</t>
  </si>
  <si>
    <t>Sub-total Servers and Network Assets</t>
  </si>
  <si>
    <t>Depreciation expense</t>
  </si>
  <si>
    <t>Overall ARPU (DAP)</t>
  </si>
  <si>
    <t>FOA COGS ex SBC, depr, and RL</t>
  </si>
  <si>
    <t>As % of FOA revenue</t>
  </si>
  <si>
    <t xml:space="preserve">As % of Cost of revenue ex SBC </t>
  </si>
  <si>
    <t>Amortization</t>
  </si>
  <si>
    <t>VR+Horizon</t>
  </si>
  <si>
    <t>Overall</t>
  </si>
  <si>
    <t>Incremental ROIC</t>
  </si>
  <si>
    <t>Opex*</t>
  </si>
  <si>
    <t>Granular analysis on PP&amp;E to estimate capex and depreciation expense</t>
  </si>
  <si>
    <t>Instagram revenue</t>
  </si>
  <si>
    <t>FOA ex IG</t>
  </si>
  <si>
    <t>Growth YoY %</t>
  </si>
  <si>
    <t>Calendar</t>
  </si>
  <si>
    <t>Unit</t>
  </si>
  <si>
    <t>Source</t>
  </si>
  <si>
    <t>Tag Id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</si>
  <si>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</si>
  <si>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</si>
  <si>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</si>
  <si>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</si>
  <si>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</si>
  <si>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</si>
  <si>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</si>
  <si>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</si>
  <si>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</si>
  <si>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</si>
  <si>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</si>
  <si>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</si>
  <si>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</si>
  <si>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</si>
  <si>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</si>
  <si>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</si>
  <si>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</si>
  <si>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</si>
  <si>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</si>
  <si>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</si>
  <si>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</si>
  <si>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</si>
  <si>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</si>
  <si>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</si>
  <si>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</si>
  <si>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</si>
  <si>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</si>
  <si>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</si>
  <si>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</si>
  <si>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</si>
  <si>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</si>
  <si>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</si>
  <si>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</si>
  <si>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</si>
  <si>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</si>
  <si>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</si>
  <si>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</si>
  <si>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</si>
  <si>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</si>
  <si>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</si>
  <si>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</si>
  <si>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</si>
  <si>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</si>
  <si>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</si>
  <si>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</si>
  <si>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</si>
  <si>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</si>
  <si>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</si>
  <si>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</si>
  <si>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</si>
  <si>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</si>
  <si>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</si>
  <si>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2013FY</t>
  </si>
  <si>
    <t>2014FY</t>
  </si>
  <si>
    <t>2015FY</t>
  </si>
  <si>
    <t>2016FY</t>
  </si>
  <si>
    <t>2017FY</t>
  </si>
  <si>
    <t>2018FY</t>
  </si>
  <si>
    <t>2019FY</t>
  </si>
  <si>
    <t>2020FY</t>
  </si>
  <si>
    <t>2021FY</t>
  </si>
  <si>
    <t>2022FY</t>
  </si>
  <si>
    <t>2023FY</t>
  </si>
  <si>
    <t>2024FY</t>
  </si>
  <si>
    <t>2025FY</t>
  </si>
  <si>
    <t>Fiscal</t>
  </si>
  <si>
    <t>Fiscal Date</t>
  </si>
  <si>
    <t>Documents</t>
  </si>
  <si>
    <t>10Q/10K</t>
  </si>
  <si>
    <t>10-Q</t>
  </si>
  <si>
    <t>10-K</t>
  </si>
  <si>
    <t>8-K</t>
  </si>
  <si>
    <t>EX-99.1</t>
  </si>
  <si>
    <t>News article</t>
  </si>
  <si>
    <t>News Article</t>
  </si>
  <si>
    <t>Transcript</t>
  </si>
  <si>
    <t>Earnings</t>
  </si>
  <si>
    <t>Private</t>
  </si>
  <si>
    <t>PRIVATE</t>
  </si>
  <si>
    <t>Guidance</t>
  </si>
  <si>
    <t>Quarter</t>
  </si>
  <si>
    <t>Total revenue - low</t>
  </si>
  <si>
    <t>Billion</t>
  </si>
  <si>
    <t>Total revenue - high</t>
  </si>
  <si>
    <t>Total revenue YOY growth-low</t>
  </si>
  <si>
    <t>Percent</t>
  </si>
  <si>
    <t>Total revenue YOY growth-High</t>
  </si>
  <si>
    <t>Total revenue growth on basis of constant currency-Low</t>
  </si>
  <si>
    <t>Total revenue growth on basis of constant currency-High</t>
  </si>
  <si>
    <t>Foreign currency impact</t>
  </si>
  <si>
    <t>Advertising revenue growth rate (YoY)</t>
  </si>
  <si>
    <t>Tax rate-Low</t>
  </si>
  <si>
    <t>Tax rate-High</t>
  </si>
  <si>
    <t>Annual</t>
  </si>
  <si>
    <t>Total expenses - low</t>
  </si>
  <si>
    <t>Total expenses - high</t>
  </si>
  <si>
    <t>Restructuring costs related to facilities consolidation charges-low</t>
  </si>
  <si>
    <t>Restructuring costs related to facilities consolidation charges-high</t>
  </si>
  <si>
    <t>Restructuring costs related to facilities consolidation charges-Approx</t>
  </si>
  <si>
    <t>Capital expenditures, including principal payments on finance leases - low</t>
  </si>
  <si>
    <t>Capital expenditures, including principal payments on finance leases - high</t>
  </si>
  <si>
    <t>Capital expenditures - low</t>
  </si>
  <si>
    <t>Capital expenditures - high</t>
  </si>
  <si>
    <t>Capital expenditures - approx.</t>
  </si>
  <si>
    <t>Reduction in operating profit due to investment in Facebook Reality Labs</t>
  </si>
  <si>
    <t>Restructuring charges related to consolidating our office facilities footprint</t>
  </si>
  <si>
    <t xml:space="preserve">Tax rate </t>
  </si>
  <si>
    <t>Tax rate -Low</t>
  </si>
  <si>
    <t>Tax rate -High</t>
  </si>
  <si>
    <t>Next year</t>
  </si>
  <si>
    <t>KPIs</t>
  </si>
  <si>
    <t>Headcount </t>
  </si>
  <si>
    <t>Actual</t>
  </si>
  <si>
    <t>Family daily active people (DAP)</t>
  </si>
  <si>
    <t>Family (DAP/MAP)</t>
  </si>
  <si>
    <t>Others</t>
  </si>
  <si>
    <t>Facebook daily active users (DAUs)</t>
  </si>
  <si>
    <t>Billion(2015Q3)</t>
  </si>
  <si>
    <t>Facebook monthly active users (MAUs)</t>
  </si>
  <si>
    <t>Daily active users/ monthly active users (DAUs/MAUs)</t>
  </si>
  <si>
    <t>Changes in number of advertisement (ad impressions) delivered (YoY)</t>
  </si>
  <si>
    <t>Change in average price per advertisement (YoY)</t>
  </si>
  <si>
    <t>Mobile advertising revenue</t>
  </si>
  <si>
    <t xml:space="preserve">Mobile daily active users </t>
  </si>
  <si>
    <t>Billion(2016Q2)</t>
  </si>
  <si>
    <t>Mobile monthly active users</t>
  </si>
  <si>
    <t>Billion(2014Q1)</t>
  </si>
  <si>
    <t>Facebook and insta reels play per day</t>
  </si>
  <si>
    <t>Threads Monthly actives</t>
  </si>
  <si>
    <t>Million</t>
  </si>
  <si>
    <t>Whatsapp monthly active user US</t>
  </si>
  <si>
    <t xml:space="preserve">Whatsapp monthly active user </t>
  </si>
  <si>
    <t>Facebook monthly active users</t>
  </si>
  <si>
    <t>Family of App expense</t>
  </si>
  <si>
    <t>Reels re-shared in a day</t>
  </si>
  <si>
    <t>MetaAI Monthly active user</t>
  </si>
  <si>
    <t>User using atleast one Generative AI ad creative tools</t>
  </si>
  <si>
    <t>ARR</t>
  </si>
  <si>
    <t>Change in Ad conversion</t>
  </si>
  <si>
    <t>Daily activities each on facebook and whatsapp</t>
  </si>
  <si>
    <t xml:space="preserve">Click to message revenue growth </t>
  </si>
  <si>
    <t>Instagram video time spent (YoY)</t>
  </si>
  <si>
    <t>Instagram monthly actives</t>
  </si>
  <si>
    <t>Facebook video time spent (YoY)</t>
  </si>
  <si>
    <t>Business AI active user</t>
  </si>
  <si>
    <t>Using at least one app</t>
  </si>
  <si>
    <t>Change In Time Spend on Facebook (QoQ)</t>
  </si>
  <si>
    <t>Change In Time Spend On Threads (QoQ)</t>
  </si>
  <si>
    <t>New AI Data Center to be Build (Gigawatt)</t>
  </si>
  <si>
    <t>Whatsapp Business Daily Actives</t>
  </si>
  <si>
    <t>Change in Ad Conversion on Instagram</t>
  </si>
  <si>
    <t>Change in Ad Conversion On Facebook</t>
  </si>
  <si>
    <t>Foreign exchange impact on revenue</t>
  </si>
  <si>
    <t>FX impact on revenue</t>
  </si>
  <si>
    <t>FX impact on advertisement</t>
  </si>
  <si>
    <t>FX impact on revenue and advertisement</t>
  </si>
  <si>
    <t>Change in revenue on a constant currency basis (YoY)</t>
  </si>
  <si>
    <t>Change in revenue on a reported basis (YoY)</t>
  </si>
  <si>
    <t>Revenue on a constant currency basis</t>
  </si>
  <si>
    <t>Family monthly active people (MAP)</t>
  </si>
  <si>
    <t xml:space="preserve">Family average revenue per person </t>
  </si>
  <si>
    <t>Dollar</t>
  </si>
  <si>
    <t>Total</t>
  </si>
  <si>
    <t>Family average revenue per person</t>
  </si>
  <si>
    <t>Deferred revenue</t>
  </si>
  <si>
    <t>Deposits</t>
  </si>
  <si>
    <t>Total deferred revenue and deposits</t>
  </si>
  <si>
    <t>Realized deferred revenue within an year</t>
  </si>
  <si>
    <t xml:space="preserve">Average revenue per user </t>
  </si>
  <si>
    <t>Payments and other fees</t>
  </si>
  <si>
    <t>U.S &amp; Canada</t>
  </si>
  <si>
    <t>Rest of  World</t>
  </si>
  <si>
    <t>Ad impressions delivered (YOY change)</t>
  </si>
  <si>
    <t>U.S. &amp; Canada</t>
  </si>
  <si>
    <t>ROW</t>
  </si>
  <si>
    <t>Average price per Ad</t>
  </si>
  <si>
    <t>U.s. &amp; Canada</t>
  </si>
  <si>
    <t>Segmental breakdown</t>
  </si>
  <si>
    <t>Other revenue including Reality Labs</t>
  </si>
  <si>
    <t>Reality Labs</t>
  </si>
  <si>
    <t>Total revenue</t>
  </si>
  <si>
    <t>Income (loss) from operations</t>
  </si>
  <si>
    <t>Total income (loss) from operations</t>
  </si>
  <si>
    <t>Goodwill by reportable segment</t>
  </si>
  <si>
    <t>Family of apps</t>
  </si>
  <si>
    <t>Reality labs</t>
  </si>
  <si>
    <t>Cost and expenses by segment</t>
  </si>
  <si>
    <t>Segment information of revenue, expenses, and income (loss) from operations</t>
  </si>
  <si>
    <t>Employee compensation</t>
  </si>
  <si>
    <t>Other costs and expenses</t>
  </si>
  <si>
    <t>Income from operations</t>
  </si>
  <si>
    <t>Geographical breakdown</t>
  </si>
  <si>
    <t>Revenue by user</t>
  </si>
  <si>
    <t>Revenue, based on the addresses of our customers</t>
  </si>
  <si>
    <t>United States</t>
  </si>
  <si>
    <t>United States and Canada</t>
  </si>
  <si>
    <t>Advertising revenue by user</t>
  </si>
  <si>
    <t>Rest of the world</t>
  </si>
  <si>
    <t>Non-Ad revenue by user</t>
  </si>
  <si>
    <t>Rest of World</t>
  </si>
  <si>
    <t>Long lived assets</t>
  </si>
  <si>
    <t>Sweden</t>
  </si>
  <si>
    <t>Total long-lived assets</t>
  </si>
  <si>
    <t>Facebook daily active users</t>
  </si>
  <si>
    <t xml:space="preserve">Facebook monthly active users </t>
  </si>
  <si>
    <t>Rest of world</t>
  </si>
  <si>
    <t>Income Statement</t>
  </si>
  <si>
    <t>Costs and expenses</t>
  </si>
  <si>
    <t>Research and development</t>
  </si>
  <si>
    <t>Marketing and sales</t>
  </si>
  <si>
    <t>General and administrative</t>
  </si>
  <si>
    <t>Total costs and expenses</t>
  </si>
  <si>
    <t>Interest (expense)</t>
  </si>
  <si>
    <t>Other income (expense), net</t>
  </si>
  <si>
    <t>Interest and other income (expense), net</t>
  </si>
  <si>
    <t>Income (loss) before provision for income taxes</t>
  </si>
  <si>
    <t>Provision for income taxes</t>
  </si>
  <si>
    <t>Net income (loss)</t>
  </si>
  <si>
    <t>Less: Net income (loss) attributable to participating securities</t>
  </si>
  <si>
    <t>Net income (loss) attributable to Class A and Class B common stockholders</t>
  </si>
  <si>
    <t>Earnings (loss) per share attributable to Class A and Class B common stockholders</t>
  </si>
  <si>
    <t>Basic</t>
  </si>
  <si>
    <t>Diluted</t>
  </si>
  <si>
    <t>Weighted-average shares used to compute earnings (loss) per share attributable to Class A and Class B common stockholders</t>
  </si>
  <si>
    <t>One time costs</t>
  </si>
  <si>
    <t>Legal expenses</t>
  </si>
  <si>
    <t>Restructuring efforts</t>
  </si>
  <si>
    <t>Impairment loss</t>
  </si>
  <si>
    <t>Share-based compensation expense included in costs and expenses</t>
  </si>
  <si>
    <t>Total share-based compensation expense</t>
  </si>
  <si>
    <t>Payroll tax expenses related to share based compensation included in costs and expenses</t>
  </si>
  <si>
    <t>Total payroll tax expenses related to share-based compensation</t>
  </si>
  <si>
    <t>Amortization of intangible assets included in costs and expenses</t>
  </si>
  <si>
    <t>Total amortization of intangible assets</t>
  </si>
  <si>
    <t>Assets</t>
  </si>
  <si>
    <t>Current assets</t>
  </si>
  <si>
    <t>Cash and cash equivalents</t>
  </si>
  <si>
    <t>Marketable securities</t>
  </si>
  <si>
    <t>Accounts receivable, net</t>
  </si>
  <si>
    <t>Income tax refundable</t>
  </si>
  <si>
    <t>Total current assets</t>
  </si>
  <si>
    <t>Non-current assets</t>
  </si>
  <si>
    <t>Equity investments</t>
  </si>
  <si>
    <t>Operating lease right-of-use assets, net</t>
  </si>
  <si>
    <t>Goodwill and intangible assets, net</t>
  </si>
  <si>
    <t>Liabilities and stockholders equity</t>
  </si>
  <si>
    <t>Liabilities</t>
  </si>
  <si>
    <t>Current liabilities</t>
  </si>
  <si>
    <t>Operating lease liabilities, current</t>
  </si>
  <si>
    <t>Accrued expenses and other current liabilities</t>
  </si>
  <si>
    <t>Current portion of capital lease obligations</t>
  </si>
  <si>
    <t>Non-current liabilities</t>
  </si>
  <si>
    <t>Capital lease obligations, less current portion</t>
  </si>
  <si>
    <t>Long term debt</t>
  </si>
  <si>
    <t>Operating lease liabilities, non current</t>
  </si>
  <si>
    <t>Other liabilities ( including Long-term income taxes)</t>
  </si>
  <si>
    <t>Long-term income taxes</t>
  </si>
  <si>
    <t>Stockholders equity</t>
  </si>
  <si>
    <t>Common stock and additional paid-in capital</t>
  </si>
  <si>
    <t>Accumulated other comprehensive income (loss)</t>
  </si>
  <si>
    <t>Retained earnings</t>
  </si>
  <si>
    <t>Total stockholders equity</t>
  </si>
  <si>
    <t>Total liabilities and stockholders equity</t>
  </si>
  <si>
    <t>Cash flow statement</t>
  </si>
  <si>
    <t>Cash flows from operating activities</t>
  </si>
  <si>
    <t>Adjustments to reconcile net income (loss) to net cash provided by (used in) operating activities:</t>
  </si>
  <si>
    <t>Depreciation and amortization</t>
  </si>
  <si>
    <t>Lease (abandonment) expense</t>
  </si>
  <si>
    <t>Fair value adjustments for non-marketable securities</t>
  </si>
  <si>
    <t>Unrealized loss on marketable equity securities</t>
  </si>
  <si>
    <t>Abandonment charges for data center assets</t>
  </si>
  <si>
    <t>Loss on disposal or write off of equipment</t>
  </si>
  <si>
    <t>Share-based compensation</t>
  </si>
  <si>
    <t>Impairment charges for facilities consolidation</t>
  </si>
  <si>
    <t>Tax benefit from share based award activity</t>
  </si>
  <si>
    <t>Unrealized (gain) loss on equity investments</t>
  </si>
  <si>
    <t>Excess tax (benefit) from share-based award activity</t>
  </si>
  <si>
    <t>Changes in assets and liabilities</t>
  </si>
  <si>
    <t>Operating lease right of use assets, net</t>
  </si>
  <si>
    <t>Operating lease liabilities, non-current</t>
  </si>
  <si>
    <t>Net cash provided by (used in) operating activities</t>
  </si>
  <si>
    <t>Cash flows from investing activities</t>
  </si>
  <si>
    <t>Purchases of property and equipment, net</t>
  </si>
  <si>
    <t>Proceeds relating to property and equipment</t>
  </si>
  <si>
    <t>Purchases of marketable debt securities</t>
  </si>
  <si>
    <t>Sales of marketable debt securities</t>
  </si>
  <si>
    <t>Proceeds from venture distribution</t>
  </si>
  <si>
    <t>Maturities of marketable debt securities</t>
  </si>
  <si>
    <t>Sales and maturities of marketable debt securities</t>
  </si>
  <si>
    <t>Purchases of equity investments</t>
  </si>
  <si>
    <t>Investments in non marketable equity securities</t>
  </si>
  <si>
    <t>Payments for held-for-sale assets</t>
  </si>
  <si>
    <t>Acquisitions of businesses and intangible assets</t>
  </si>
  <si>
    <t>Changes in restricted cash and deposits</t>
  </si>
  <si>
    <t>Other investing activities, net</t>
  </si>
  <si>
    <t>Net cash provided by (used in) investing activities</t>
  </si>
  <si>
    <t>Cash flows from financing activities</t>
  </si>
  <si>
    <t>Net proceeds from issuance of common stock</t>
  </si>
  <si>
    <t>Taxes paid related to net share settlement of equity awards</t>
  </si>
  <si>
    <t>Proceeds from exercise of stock options</t>
  </si>
  <si>
    <t>Repayment of long-term debt</t>
  </si>
  <si>
    <t>Proceeds from issuance of long-term debt, net</t>
  </si>
  <si>
    <t>Principal payments on capital lease obligations</t>
  </si>
  <si>
    <t>Excess tax benefit from share-based award activity</t>
  </si>
  <si>
    <t>Repurchases of class A common stock</t>
  </si>
  <si>
    <t>Principal payments on finance leases</t>
  </si>
  <si>
    <t>Dividend payments</t>
  </si>
  <si>
    <t>Other financing activities, net</t>
  </si>
  <si>
    <t>Net cash provided by (used in) financing activities</t>
  </si>
  <si>
    <t>Effect of exchange rate changes on cash, cash equivalents and restricted cash</t>
  </si>
  <si>
    <t>Net increase (decrease) in cash, cash equivalents and restricted cash</t>
  </si>
  <si>
    <t>Cash, cash equivalents and restricted cash at beginning of period</t>
  </si>
  <si>
    <t>Cash, cash equivalents and restricted cash at end of period</t>
  </si>
  <si>
    <t>Supplemental cash flow data</t>
  </si>
  <si>
    <t>Cash paid during the period for</t>
  </si>
  <si>
    <t>Interest</t>
  </si>
  <si>
    <t>Cash received during the period for</t>
  </si>
  <si>
    <t>Non-cash investing activities</t>
  </si>
  <si>
    <t>Net change in accounts payable and accrued expenses and other current liabilities related to property and equipment additions</t>
  </si>
  <si>
    <t>Property and equipment acquired under capital leases</t>
  </si>
  <si>
    <t>Fair value of shares issued related to acquisitions of businesses and other assets</t>
  </si>
  <si>
    <t>Promissory note payable issued in connection with an acquisition</t>
  </si>
  <si>
    <t>Settlement of contingent consideration liability</t>
  </si>
  <si>
    <t xml:space="preserve">Settlement of convertible notes in exchange of equity securities in other current assets	</t>
  </si>
  <si>
    <t>Change in unsettled repurchases of class A common stock</t>
  </si>
  <si>
    <t>Net change in prepaid and liabilities related to property and equipment</t>
  </si>
  <si>
    <t>Property and equipment in accounts payable and accrued expenses and other current liabilities</t>
  </si>
  <si>
    <t>Acquisition of businesses and other investments in accrued expenses and other current liabilities and other liabilities</t>
  </si>
  <si>
    <t>Other current assets through financing arrangements in accrued expenses and other current liabilities</t>
  </si>
  <si>
    <t>Repurchases of Class A common stock in accrued expenses and other current liabilities</t>
  </si>
  <si>
    <t>Non-marketable equity investments in accrued expenses and other current liabilities</t>
  </si>
  <si>
    <t>Reconciliation of cash, cash equivalents, and restricted cash to the condensed consolidated balance sheets</t>
  </si>
  <si>
    <t>Restricted cash, included in prepaid expenses and other current assets</t>
  </si>
  <si>
    <t>Restricted cash, included in other assets</t>
  </si>
  <si>
    <t>Total cash, cash equivalents and restricted cash</t>
  </si>
  <si>
    <t>Purchases of property and equipment</t>
  </si>
  <si>
    <t>Free cash flow</t>
  </si>
  <si>
    <t>GAAP to Non-GAAP</t>
  </si>
  <si>
    <t>Reconciliation of GAAP to Non-GAAP Results</t>
  </si>
  <si>
    <t>GAAP revenue</t>
  </si>
  <si>
    <t xml:space="preserve">Foreign exchange effect </t>
  </si>
  <si>
    <t>Revenue excluding foreign exchange effect</t>
  </si>
  <si>
    <t xml:space="preserve">GAAP revenue year-over-year change </t>
  </si>
  <si>
    <t>Revenue excluding foreign exchange effect year-over-year change</t>
  </si>
  <si>
    <t>GAAP advertising revenue</t>
  </si>
  <si>
    <t>Advertising revenue excluding foreign exchange effect</t>
  </si>
  <si>
    <t>GAAP advertising revenue year-over-year change %</t>
  </si>
  <si>
    <t>Advertising revenue excluding foreign exchange effect year-over-year change %</t>
  </si>
  <si>
    <t>GAAP costs and expenses</t>
  </si>
  <si>
    <t>Share-based compensation expense</t>
  </si>
  <si>
    <t>Payroll tax expenses related to share-based compensation</t>
  </si>
  <si>
    <t>Amortization of intangible assets</t>
  </si>
  <si>
    <t>Non-GAAP costs and expenses</t>
  </si>
  <si>
    <t>GAAP income (loss) from operations</t>
  </si>
  <si>
    <t>Non-GAAP income (loss) from operations</t>
  </si>
  <si>
    <t>GAAP net income (loss)</t>
  </si>
  <si>
    <t>Income tax adjustments</t>
  </si>
  <si>
    <t>Non-GAAP net income (loss)</t>
  </si>
  <si>
    <t>GAAP diluted shares</t>
  </si>
  <si>
    <t>Non-GAAP diluted shares</t>
  </si>
  <si>
    <t>GAAP diluted earnings (loss) per share</t>
  </si>
  <si>
    <t>Net income (loss) attributable to participating securities</t>
  </si>
  <si>
    <t>Non-GAAP adjustments to net income (loss)</t>
  </si>
  <si>
    <t>Non-GAAP diluted earnings (loss) per share</t>
  </si>
  <si>
    <t>GAAP operating margin</t>
  </si>
  <si>
    <t>Non-GAAP operating margin</t>
  </si>
  <si>
    <t>GAAP income (loss) before (provision for) benefit from income taxes</t>
  </si>
  <si>
    <t>GAAP (provision for) benefit from income taxes</t>
  </si>
  <si>
    <t>GAAP effective tax rate</t>
  </si>
  <si>
    <t>Share-based compensation and related payroll tax expenses</t>
  </si>
  <si>
    <t>Non-GAAP profit (loss) before tax</t>
  </si>
  <si>
    <t>Non-GAAP provision for income taxes</t>
  </si>
  <si>
    <t>Non-GAAP effective tax rate</t>
  </si>
  <si>
    <t>Other Breakdown</t>
  </si>
  <si>
    <t>Shares outstanding</t>
  </si>
  <si>
    <t>Class A</t>
  </si>
  <si>
    <t>Class B</t>
  </si>
  <si>
    <t>Amortization expense of intangible assets</t>
  </si>
  <si>
    <t>Depreciation expense on property and equipment</t>
  </si>
  <si>
    <t>Billion(2015FY)</t>
  </si>
  <si>
    <t>Advertising expenses</t>
  </si>
  <si>
    <t>Dividend Payments</t>
  </si>
  <si>
    <t>Employees</t>
  </si>
  <si>
    <t>Property and equipment</t>
  </si>
  <si>
    <t>Earnings (loss) per share</t>
  </si>
  <si>
    <t>Basic EPS</t>
  </si>
  <si>
    <t>Numerator</t>
  </si>
  <si>
    <t>Less: net income (loss) attributable to participating securities</t>
  </si>
  <si>
    <t>Net income (loss) attributable to common stockholders for basic EPS</t>
  </si>
  <si>
    <t>Denominator</t>
  </si>
  <si>
    <t>Weighted-average shares outstanding</t>
  </si>
  <si>
    <t>Less: shares subject to repurchase</t>
  </si>
  <si>
    <t>Shares used in computation of basic earnings per share</t>
  </si>
  <si>
    <t>Diluted EPS</t>
  </si>
  <si>
    <t>Reallocation of net income (loss) attributable to participating securities</t>
  </si>
  <si>
    <t>Reallocation of net income (loss) as a result of conversion of Class B to Class A common stock</t>
  </si>
  <si>
    <t>Net income (loss) attributable to common stockholders for diluted EPS</t>
  </si>
  <si>
    <t>Conversion of Class B to Class A common stock</t>
  </si>
  <si>
    <t>Weighted average effect of dilutive securities</t>
  </si>
  <si>
    <t>Employee stock options</t>
  </si>
  <si>
    <t>RSUs</t>
  </si>
  <si>
    <t>Shares subject to repurchase</t>
  </si>
  <si>
    <t>Earn-out shares</t>
  </si>
  <si>
    <t>Shares subject to repurchase and other</t>
  </si>
  <si>
    <t>Weighted average effect of dilutive RSUs and employee stock options</t>
  </si>
  <si>
    <t>Shares used in computation of diluted earnings per share</t>
  </si>
  <si>
    <t>Number of shares used for basic EPS computation</t>
  </si>
  <si>
    <t>Re-allocation of net income (loss) to Class B common stock</t>
  </si>
  <si>
    <t>Net income attributable to common stockholders for diluted EPS</t>
  </si>
  <si>
    <t>Weighted-average effect of dilutive RSUs and employee stock options</t>
  </si>
  <si>
    <t>Earnout shares</t>
  </si>
  <si>
    <t>Number of shares used for diluted EPS computation</t>
  </si>
  <si>
    <t>Distributed earnings</t>
  </si>
  <si>
    <t>Undistributed earnings</t>
  </si>
  <si>
    <t>Net income</t>
  </si>
  <si>
    <t>Shares used in computation of basic EPS</t>
  </si>
  <si>
    <t>Net income for diluted EPS</t>
  </si>
  <si>
    <t>Weighted-average effect of dilutive RSUs</t>
  </si>
  <si>
    <t>Shares used in computation of diluted EPS</t>
  </si>
  <si>
    <t>Categories of intangible assets</t>
  </si>
  <si>
    <t>Finite-lived assets</t>
  </si>
  <si>
    <t>Acquired Users</t>
  </si>
  <si>
    <t>Gross carrying amount</t>
  </si>
  <si>
    <t>Accumulated amortization</t>
  </si>
  <si>
    <t>Net carrying amount</t>
  </si>
  <si>
    <t>Acquired technology</t>
  </si>
  <si>
    <t>Acquired patents</t>
  </si>
  <si>
    <t>Acquired Software</t>
  </si>
  <si>
    <t>Trade names</t>
  </si>
  <si>
    <t>Tradename and other</t>
  </si>
  <si>
    <t>Total finite-lived assets</t>
  </si>
  <si>
    <t>Indefinite-lived intangible assets (IPR&amp;D)</t>
  </si>
  <si>
    <t>Total intangible assets</t>
  </si>
  <si>
    <t>Expected amortization expense for the unamortized finite lived intangible assets</t>
  </si>
  <si>
    <t>Remaining of current year</t>
  </si>
  <si>
    <t>Next to next year</t>
  </si>
  <si>
    <t>Next to 3rdnd year</t>
  </si>
  <si>
    <t>Next to 4th year</t>
  </si>
  <si>
    <t>Next to 5th year</t>
  </si>
  <si>
    <t>Thereafter</t>
  </si>
  <si>
    <t>August 2022 notes</t>
  </si>
  <si>
    <t>2027 notes</t>
  </si>
  <si>
    <t>2032 notes</t>
  </si>
  <si>
    <t>2052 notes</t>
  </si>
  <si>
    <t>2062 notes</t>
  </si>
  <si>
    <t>May 2023 debt</t>
  </si>
  <si>
    <t>2028 notes</t>
  </si>
  <si>
    <t>2030 notes</t>
  </si>
  <si>
    <t>2033 notes</t>
  </si>
  <si>
    <t>2053 notes</t>
  </si>
  <si>
    <t>2063 notes</t>
  </si>
  <si>
    <t>August 2024 notes</t>
  </si>
  <si>
    <t>November 2025 notes</t>
  </si>
  <si>
    <t>Total face amount of long-term debt</t>
  </si>
  <si>
    <t>Unamortized discount and issuance costs, net</t>
  </si>
  <si>
    <t>Future principal payments for the Notes</t>
  </si>
  <si>
    <t>Year 2027</t>
  </si>
  <si>
    <t>Year 2028</t>
  </si>
  <si>
    <t>Year 2029</t>
  </si>
  <si>
    <t>Year 2030</t>
  </si>
  <si>
    <t>Total outstanding debt</t>
  </si>
  <si>
    <t>Domestic</t>
  </si>
  <si>
    <t>Foreign</t>
  </si>
  <si>
    <t xml:space="preserve">Provision for income taxes </t>
  </si>
  <si>
    <t>Current</t>
  </si>
  <si>
    <t>Federal</t>
  </si>
  <si>
    <t>State</t>
  </si>
  <si>
    <t>Total current tax (benefit) expense</t>
  </si>
  <si>
    <t>Deferred</t>
  </si>
  <si>
    <t>Total deferred tax (benefit) expense</t>
  </si>
  <si>
    <t>Provision (benefit) for income taxes</t>
  </si>
  <si>
    <t>Reconciliation of the U.S. federal statutory income tax</t>
  </si>
  <si>
    <t>U.S. federal statutory income tax rate</t>
  </si>
  <si>
    <t>State income taxes, net of federal benefit</t>
  </si>
  <si>
    <t>Research and development tax credits</t>
  </si>
  <si>
    <t>Share based compensation</t>
  </si>
  <si>
    <t>Foreign tax effects</t>
  </si>
  <si>
    <t>U.S. foreign tax credits</t>
  </si>
  <si>
    <t>Excess tax benefits related to share-based compensation</t>
  </si>
  <si>
    <t>Foreign-derived intangible income deduction</t>
  </si>
  <si>
    <t>Effect of non-U.S. operations</t>
  </si>
  <si>
    <t>Effect of U.S. tax law change</t>
  </si>
  <si>
    <t xml:space="preserve">Valuation allowances </t>
  </si>
  <si>
    <t xml:space="preserve">Changes in unrecognized tax benefits </t>
  </si>
  <si>
    <t>Non-deductible FTC settlement accrual</t>
  </si>
  <si>
    <t>Research and development capitalization</t>
  </si>
  <si>
    <t>Effective tax rate</t>
  </si>
  <si>
    <t>Share repurchase activity</t>
  </si>
  <si>
    <t>Total number of shares purchased</t>
  </si>
  <si>
    <t>Month 1</t>
  </si>
  <si>
    <t>Thousand(2017Q1)</t>
  </si>
  <si>
    <t>Month 2</t>
  </si>
  <si>
    <t>Month 3</t>
  </si>
  <si>
    <t>Average price paid per share</t>
  </si>
  <si>
    <t>Supplemental cash flow information related to leases</t>
  </si>
  <si>
    <t>Cash paid for amounts included in the measurement of lease liabilities:</t>
  </si>
  <si>
    <t>Operating cash flows for operating leases</t>
  </si>
  <si>
    <t>Operating cash flows for finance leases</t>
  </si>
  <si>
    <t>Financing cash flows for finance leases</t>
  </si>
  <si>
    <t>Lease liabilities arising from obtaining right-of-use assets:</t>
  </si>
  <si>
    <t>Operating leases</t>
  </si>
  <si>
    <t>Finance leases</t>
  </si>
  <si>
    <t>Components of lease costs</t>
  </si>
  <si>
    <t>Finance lease cost</t>
  </si>
  <si>
    <t>Amortization of right-of-use assets</t>
  </si>
  <si>
    <t>Operating lease cost</t>
  </si>
  <si>
    <t>Variable lease cost and other, net</t>
  </si>
  <si>
    <t>Total lease cost</t>
  </si>
  <si>
    <t>Maturities of lease liabilities</t>
  </si>
  <si>
    <t>Operating Leases</t>
  </si>
  <si>
    <t>Next 3rd year</t>
  </si>
  <si>
    <t>Next 4th year</t>
  </si>
  <si>
    <t>Next 5th year</t>
  </si>
  <si>
    <t>Total undiscounted cash flows</t>
  </si>
  <si>
    <t>Less: imputed interest</t>
  </si>
  <si>
    <t>Present value of lease liabilities</t>
  </si>
  <si>
    <t>Lease liabilities, current</t>
  </si>
  <si>
    <t>Lease liabilities, non current</t>
  </si>
  <si>
    <t>Finance Leases</t>
  </si>
  <si>
    <t>Contractual maturities</t>
  </si>
  <si>
    <t>Due within one year</t>
  </si>
  <si>
    <t>Due after one year to five years</t>
  </si>
  <si>
    <t>Contractual commitments</t>
  </si>
  <si>
    <t>Current year</t>
  </si>
  <si>
    <t>Next to 3rd year</t>
  </si>
  <si>
    <t>Other liability</t>
  </si>
  <si>
    <t>Income tax payable</t>
  </si>
  <si>
    <t>Other non-current liabilities</t>
  </si>
  <si>
    <t>Interest and other income (expense)</t>
  </si>
  <si>
    <t>Interest income (expense), net</t>
  </si>
  <si>
    <t>Interest income</t>
  </si>
  <si>
    <t>Foreign currency exchange gains (losses), net</t>
  </si>
  <si>
    <t>Other expense, net</t>
  </si>
  <si>
    <t>Deferred tax assets (liabilities)</t>
  </si>
  <si>
    <t>Deferred tax assets</t>
  </si>
  <si>
    <t>Net operating loss carry forward</t>
  </si>
  <si>
    <t>Tax credit carry forward</t>
  </si>
  <si>
    <t>Accrued expenses and other liabilities</t>
  </si>
  <si>
    <t>Capitalized research and development</t>
  </si>
  <si>
    <t>Unrealized losses in securities and investments</t>
  </si>
  <si>
    <t>Total deferred tax assets</t>
  </si>
  <si>
    <t>Less: valuation allowance</t>
  </si>
  <si>
    <t>Deferred tax assets, net of valuation allowance</t>
  </si>
  <si>
    <t>Deferred tax liabilities</t>
  </si>
  <si>
    <t>Purchased intangible assets</t>
  </si>
  <si>
    <t>Unrealized gains in securities and investments</t>
  </si>
  <si>
    <t>Deferred taxes on foreign income</t>
  </si>
  <si>
    <t>Right of use assets</t>
  </si>
  <si>
    <t>Total deferred tax liabilities</t>
  </si>
  <si>
    <t>Net deferred tax assets liabilities</t>
  </si>
  <si>
    <t>`</t>
  </si>
  <si>
    <t>Accrued property and equipment</t>
  </si>
  <si>
    <t>Legal related accruals</t>
  </si>
  <si>
    <t>Accrued compensation and benefits</t>
  </si>
  <si>
    <t>Promissory note payable</t>
  </si>
  <si>
    <t>Contingent consideration liability</t>
  </si>
  <si>
    <t>Overdraft in cash pooling entities</t>
  </si>
  <si>
    <t>Accrued taxes</t>
  </si>
  <si>
    <t>Other current liabilities</t>
  </si>
  <si>
    <t>Restructuring charges by major activity type</t>
  </si>
  <si>
    <t>Facilities consolidation</t>
  </si>
  <si>
    <t>Severance and other personnel costs</t>
  </si>
  <si>
    <t>Data center assets</t>
  </si>
  <si>
    <t>Total restructuring charges</t>
  </si>
  <si>
    <t>Impacts</t>
  </si>
  <si>
    <t>Growth in employee headcount</t>
  </si>
  <si>
    <t>Increase (decrease) in share based compensation expense</t>
  </si>
  <si>
    <t>Increase (decrease) in equipment and related expenses</t>
  </si>
  <si>
    <t>Increase (decrease) in fair value of our contingent liability</t>
  </si>
  <si>
    <t>Increase (decrease) in impairment charges to leases and leasehold improvements</t>
  </si>
  <si>
    <t>Increase (decrease) in other professional services expenses</t>
  </si>
  <si>
    <t>Increase (decrease) in marketing expenses</t>
  </si>
  <si>
    <t>Increase (decrease) in amortization of our intangible assets</t>
  </si>
  <si>
    <t>Increase (decrease) in legal accruals related to the FTC settlement</t>
  </si>
  <si>
    <t>Increase (decrease) in professional services expenses</t>
  </si>
  <si>
    <t>Increase (decrease) in depreciation cost</t>
  </si>
  <si>
    <t>Increase (decrease) in lease abandonment expense</t>
  </si>
  <si>
    <t>Increase (decrease) in reversal lease abandonment expense</t>
  </si>
  <si>
    <t>Increase (decrease) in utilize a previously exited data center</t>
  </si>
  <si>
    <t>Increase (decrease) in operational expenses</t>
  </si>
  <si>
    <t>Increase(decrease) of data center restructuring charges </t>
  </si>
  <si>
    <t>Increase (decrease) in estimated losses on purchase commitments</t>
  </si>
  <si>
    <t>Increase (decrease) in abandonment charges related to data center assets</t>
  </si>
  <si>
    <t>Stockholder Equity</t>
  </si>
  <si>
    <t>Class a and b common stock</t>
  </si>
  <si>
    <t>Opening Balances</t>
  </si>
  <si>
    <t>Issuance of common stock for cash upon exercise of stock options</t>
  </si>
  <si>
    <t>Issuance of common stock for settlement of rsus</t>
  </si>
  <si>
    <t>Shares withheld related to net share settlement and other</t>
  </si>
  <si>
    <t>Share repurchases</t>
  </si>
  <si>
    <t xml:space="preserve">Closing Balances </t>
  </si>
  <si>
    <t>Additional paid in capital</t>
  </si>
  <si>
    <t>Sharebased compensation</t>
  </si>
  <si>
    <t>Accumulated other comprehensive income</t>
  </si>
  <si>
    <t>Other comprehensive income</t>
  </si>
  <si>
    <t>Dividends and dividend equivalents declared</t>
  </si>
  <si>
    <t xml:space="preserve">Total shareholder equity </t>
  </si>
  <si>
    <t>Capital expenditure including principal payments on finance lease</t>
  </si>
  <si>
    <t>As % of avg gross PP&amp;E ex land and construction in progress</t>
  </si>
  <si>
    <t>Depreciable Gross PP&amp;E</t>
  </si>
  <si>
    <t>Consensus (Feb 01, 2026)</t>
  </si>
  <si>
    <t>*prices as of February 02, 2026</t>
  </si>
  <si>
    <t>Consensus incremental growth</t>
  </si>
  <si>
    <t>Consensus estimates (Feb 01,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</si>
</sst>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&quot;A&quot;"/>
    <numFmt numFmtId="166" formatCode="0&quot;E&quot;"/>
    <numFmt numFmtId="167" formatCode="0.0%"/>
    <numFmt numFmtId="168" formatCode="_(* #,##0.0_);_(* \(#,##0.0\);_(* &quot;-&quot;??_);_(@_)"/>
    <numFmt numFmtId="169" formatCode="0.0\x"/>
    <numFmt numFmtId="170" formatCode="###0.00_)"/>
    <numFmt numFmtId="171" formatCode="0.0"/>
    <numFmt numFmtId="172" formatCode="_(&quot;$&quot;* #,##0_);_(&quot;$&quot;* \(#,##0\);_(&quot;$&quot;* &quot;-&quot;??_);_(@_)"/>
    <numFmt numFmtId="173" formatCode="_(&quot;$&quot;* #,##0.0_);_(&quot;$&quot;* \(#,##0.0\);_(&quot;$&quot;* &quot;-&quot;??_);_(@_)"/>
    <numFmt numFmtId="174" formatCode="_(* #,##0.0_);_(* \(#,##0.0\);_(* &quot;-&quot;?_);_(@_)"/>
    <numFmt numFmtId="175" formatCode="mm/dd/yyyy"/>
    <numFmt numFmtId="176" formatCode="\$#,##0.00_);\(\$#,##0.00\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CC"/>
      <name val="Arial"/>
      <family val="2"/>
    </font>
    <font>
      <i/>
      <sz val="10"/>
      <color theme="1"/>
      <name val="Arial"/>
      <family val="2"/>
    </font>
    <font>
      <i/>
      <sz val="10"/>
      <color rgb="FF0000CC"/>
      <name val="Arial"/>
      <family val="2"/>
    </font>
    <font>
      <b/>
      <i/>
      <sz val="10"/>
      <color theme="1"/>
      <name val="Arial"/>
      <family val="2"/>
    </font>
    <font>
      <b/>
      <sz val="10"/>
      <color rgb="FF0000CC"/>
      <name val="Arial"/>
      <family val="2"/>
    </font>
    <font>
      <sz val="10"/>
      <name val="Helv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sz val="11"/>
      <color theme="1"/>
      <name val="Arial"/>
      <family val="2"/>
    </font>
    <font>
      <sz val="11"/>
      <color rgb="FF0000CC"/>
      <name val="Arial"/>
      <family val="2"/>
    </font>
    <font>
      <b/>
      <i/>
      <sz val="10"/>
      <color rgb="FFFF0000"/>
      <name val="Arial"/>
      <family val="2"/>
    </font>
    <font>
      <i/>
      <sz val="9"/>
      <color theme="1"/>
      <name val="Arial"/>
      <family val="2"/>
    </font>
    <font>
      <sz val="11"/>
      <color rgb="FF000000"/>
      <name val="Calibri"/>
      <family val="2"/>
      <charset val="1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u/>
      <sz val="9"/>
      <color rgb="FF0000FF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b/>
      <sz val="9"/>
      <color rgb="FF000000"/>
      <name val="Arial"/>
      <family val="2"/>
    </font>
    <font>
      <b/>
      <sz val="9"/>
      <color rgb="FF0000FF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DDDDD"/>
        <bgColor rgb="FFDDDDDD"/>
      </patternFill>
    </fill>
    <fill>
      <patternFill patternType="solid">
        <fgColor rgb="FFFFEE08"/>
        <bgColor rgb="FFFFEE08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170" fontId="10" fillId="0" borderId="1" applyNumberFormat="0" applyFill="0">
      <alignment horizontal="right"/>
    </xf>
    <xf numFmtId="0" fontId="11" fillId="0" borderId="0">
      <alignment horizontal="right"/>
    </xf>
    <xf numFmtId="0" fontId="12" fillId="0" borderId="0">
      <alignment horizontal="left"/>
    </xf>
    <xf numFmtId="0" fontId="17" fillId="0" borderId="0"/>
    <xf numFmtId="44" fontId="1" fillId="0" borderId="0" applyFont="0" applyFill="0" applyBorder="0" applyAlignment="0" applyProtection="0"/>
  </cellStyleXfs>
  <cellXfs count="315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1" applyNumberFormat="1" applyFont="1"/>
    <xf numFmtId="164" fontId="5" fillId="0" borderId="0" xfId="1" applyNumberFormat="1" applyFont="1"/>
    <xf numFmtId="164" fontId="3" fillId="0" borderId="0" xfId="1" applyNumberFormat="1" applyFont="1"/>
    <xf numFmtId="0" fontId="6" fillId="0" borderId="0" xfId="0" applyFont="1"/>
    <xf numFmtId="164" fontId="6" fillId="0" borderId="0" xfId="1" applyNumberFormat="1" applyFont="1"/>
    <xf numFmtId="0" fontId="4" fillId="0" borderId="0" xfId="0" applyFont="1" applyAlignment="1">
      <alignment wrapText="1"/>
    </xf>
    <xf numFmtId="165" fontId="3" fillId="0" borderId="0" xfId="0" applyNumberFormat="1" applyFont="1"/>
    <xf numFmtId="166" fontId="3" fillId="0" borderId="0" xfId="0" applyNumberFormat="1" applyFont="1"/>
    <xf numFmtId="167" fontId="6" fillId="0" borderId="0" xfId="2" applyNumberFormat="1" applyFont="1"/>
    <xf numFmtId="167" fontId="7" fillId="2" borderId="0" xfId="2" applyNumberFormat="1" applyFont="1" applyFill="1"/>
    <xf numFmtId="168" fontId="6" fillId="0" borderId="0" xfId="1" applyNumberFormat="1" applyFont="1"/>
    <xf numFmtId="168" fontId="4" fillId="0" borderId="0" xfId="1" applyNumberFormat="1" applyFont="1"/>
    <xf numFmtId="0" fontId="8" fillId="0" borderId="0" xfId="0" applyFont="1"/>
    <xf numFmtId="164" fontId="9" fillId="0" borderId="0" xfId="1" applyNumberFormat="1" applyFont="1"/>
    <xf numFmtId="168" fontId="7" fillId="2" borderId="0" xfId="1" applyNumberFormat="1" applyFont="1" applyFill="1"/>
    <xf numFmtId="169" fontId="6" fillId="0" borderId="0" xfId="1" applyNumberFormat="1" applyFont="1"/>
    <xf numFmtId="164" fontId="5" fillId="2" borderId="0" xfId="1" applyNumberFormat="1" applyFont="1" applyFill="1"/>
    <xf numFmtId="167" fontId="4" fillId="0" borderId="0" xfId="2" applyNumberFormat="1" applyFont="1"/>
    <xf numFmtId="0" fontId="13" fillId="0" borderId="0" xfId="0" applyFont="1"/>
    <xf numFmtId="0" fontId="14" fillId="0" borderId="0" xfId="0" applyFont="1"/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5" fillId="0" borderId="0" xfId="0" applyFont="1"/>
    <xf numFmtId="168" fontId="7" fillId="0" borderId="0" xfId="1" applyNumberFormat="1" applyFont="1"/>
    <xf numFmtId="164" fontId="4" fillId="0" borderId="0" xfId="0" applyNumberFormat="1" applyFont="1"/>
    <xf numFmtId="171" fontId="4" fillId="0" borderId="0" xfId="0" applyNumberFormat="1" applyFont="1"/>
    <xf numFmtId="169" fontId="3" fillId="2" borderId="0" xfId="0" applyNumberFormat="1" applyFont="1" applyFill="1"/>
    <xf numFmtId="171" fontId="3" fillId="2" borderId="0" xfId="0" applyNumberFormat="1" applyFont="1" applyFill="1"/>
    <xf numFmtId="167" fontId="3" fillId="0" borderId="0" xfId="0" applyNumberFormat="1" applyFont="1"/>
    <xf numFmtId="0" fontId="16" fillId="0" borderId="0" xfId="0" applyFont="1"/>
    <xf numFmtId="9" fontId="4" fillId="0" borderId="0" xfId="2" applyFont="1"/>
    <xf numFmtId="167" fontId="5" fillId="2" borderId="0" xfId="2" applyNumberFormat="1" applyFont="1" applyFill="1"/>
    <xf numFmtId="167" fontId="7" fillId="0" borderId="0" xfId="2" applyNumberFormat="1" applyFont="1"/>
    <xf numFmtId="10" fontId="6" fillId="0" borderId="0" xfId="2" applyNumberFormat="1" applyFont="1"/>
    <xf numFmtId="164" fontId="7" fillId="0" borderId="0" xfId="1" applyNumberFormat="1" applyFont="1"/>
    <xf numFmtId="43" fontId="6" fillId="0" borderId="0" xfId="1" applyFont="1"/>
    <xf numFmtId="9" fontId="5" fillId="0" borderId="0" xfId="2" applyFont="1"/>
    <xf numFmtId="9" fontId="6" fillId="0" borderId="0" xfId="2" applyFont="1"/>
    <xf numFmtId="0" fontId="4" fillId="0" borderId="2" xfId="0" applyFont="1" applyBorder="1"/>
    <xf numFmtId="164" fontId="4" fillId="0" borderId="2" xfId="1" applyNumberFormat="1" applyFont="1" applyBorder="1"/>
    <xf numFmtId="164" fontId="5" fillId="3" borderId="0" xfId="1" applyNumberFormat="1" applyFont="1" applyFill="1"/>
    <xf numFmtId="164" fontId="9" fillId="3" borderId="0" xfId="1" applyNumberFormat="1" applyFont="1" applyFill="1"/>
    <xf numFmtId="43" fontId="4" fillId="0" borderId="0" xfId="0" applyNumberFormat="1" applyFont="1"/>
    <xf numFmtId="1" fontId="4" fillId="0" borderId="0" xfId="0" applyNumberFormat="1" applyFont="1"/>
    <xf numFmtId="3" fontId="4" fillId="0" borderId="0" xfId="0" applyNumberFormat="1" applyFont="1"/>
    <xf numFmtId="0" fontId="4" fillId="0" borderId="0" xfId="2" applyNumberFormat="1" applyFont="1"/>
    <xf numFmtId="0" fontId="3" fillId="0" borderId="0" xfId="0" applyFont="1" applyAlignment="1">
      <alignment wrapText="1"/>
    </xf>
    <xf numFmtId="172" fontId="4" fillId="0" borderId="0" xfId="9" applyNumberFormat="1" applyFont="1"/>
    <xf numFmtId="164" fontId="3" fillId="3" borderId="0" xfId="1" applyNumberFormat="1" applyFont="1" applyFill="1"/>
    <xf numFmtId="164" fontId="4" fillId="3" borderId="0" xfId="1" applyNumberFormat="1" applyFont="1" applyFill="1"/>
    <xf numFmtId="168" fontId="4" fillId="0" borderId="0" xfId="0" applyNumberFormat="1" applyFont="1"/>
    <xf numFmtId="44" fontId="6" fillId="0" borderId="0" xfId="9" applyFont="1"/>
    <xf numFmtId="164" fontId="4" fillId="0" borderId="0" xfId="2" applyNumberFormat="1" applyFont="1"/>
    <xf numFmtId="171" fontId="5" fillId="2" borderId="0" xfId="0" applyNumberFormat="1" applyFont="1" applyFill="1"/>
    <xf numFmtId="0" fontId="5" fillId="2" borderId="0" xfId="0" applyFont="1" applyFill="1"/>
    <xf numFmtId="164" fontId="3" fillId="0" borderId="0" xfId="0" applyNumberFormat="1" applyFont="1"/>
    <xf numFmtId="164" fontId="5" fillId="2" borderId="0" xfId="0" applyNumberFormat="1" applyFont="1" applyFill="1"/>
    <xf numFmtId="9" fontId="5" fillId="2" borderId="0" xfId="2" applyFont="1" applyFill="1"/>
    <xf numFmtId="168" fontId="5" fillId="2" borderId="0" xfId="1" applyNumberFormat="1" applyFont="1" applyFill="1"/>
    <xf numFmtId="9" fontId="5" fillId="2" borderId="0" xfId="0" applyNumberFormat="1" applyFont="1" applyFill="1"/>
    <xf numFmtId="0" fontId="19" fillId="0" borderId="0" xfId="0" applyFont="1"/>
    <xf numFmtId="0" fontId="20" fillId="0" borderId="0" xfId="0" applyFont="1"/>
    <xf numFmtId="1" fontId="3" fillId="0" borderId="0" xfId="0" applyNumberFormat="1" applyFont="1"/>
    <xf numFmtId="9" fontId="3" fillId="0" borderId="0" xfId="2" applyFont="1"/>
    <xf numFmtId="0" fontId="21" fillId="0" borderId="0" xfId="0" applyFont="1"/>
    <xf numFmtId="164" fontId="5" fillId="0" borderId="0" xfId="0" applyNumberFormat="1" applyFont="1"/>
    <xf numFmtId="164" fontId="3" fillId="0" borderId="0" xfId="2" applyNumberFormat="1" applyFont="1"/>
    <xf numFmtId="167" fontId="4" fillId="0" borderId="0" xfId="0" applyNumberFormat="1" applyFont="1"/>
    <xf numFmtId="168" fontId="0" fillId="0" borderId="0" xfId="0" applyNumberFormat="1"/>
    <xf numFmtId="167" fontId="4" fillId="0" borderId="6" xfId="2" applyNumberFormat="1" applyFont="1" applyBorder="1"/>
    <xf numFmtId="167" fontId="4" fillId="0" borderId="7" xfId="2" applyNumberFormat="1" applyFont="1" applyBorder="1"/>
    <xf numFmtId="167" fontId="4" fillId="0" borderId="8" xfId="2" applyNumberFormat="1" applyFont="1" applyBorder="1"/>
    <xf numFmtId="10" fontId="4" fillId="0" borderId="0" xfId="2" applyNumberFormat="1" applyFont="1"/>
    <xf numFmtId="10" fontId="0" fillId="0" borderId="0" xfId="0" applyNumberFormat="1"/>
    <xf numFmtId="164" fontId="6" fillId="2" borderId="0" xfId="1" applyNumberFormat="1" applyFont="1" applyFill="1"/>
    <xf numFmtId="164" fontId="3" fillId="3" borderId="0" xfId="0" applyNumberFormat="1" applyFont="1" applyFill="1"/>
    <xf numFmtId="0" fontId="4" fillId="0" borderId="9" xfId="0" applyFont="1" applyBorder="1"/>
    <xf numFmtId="164" fontId="5" fillId="0" borderId="9" xfId="1" applyNumberFormat="1" applyFont="1" applyBorder="1"/>
    <xf numFmtId="9" fontId="4" fillId="0" borderId="0" xfId="2" applyFont="1" applyBorder="1"/>
    <xf numFmtId="9" fontId="4" fillId="0" borderId="9" xfId="2" applyFont="1" applyBorder="1"/>
    <xf numFmtId="167" fontId="4" fillId="0" borderId="0" xfId="2" applyNumberFormat="1" applyFont="1" applyBorder="1"/>
    <xf numFmtId="164" fontId="4" fillId="2" borderId="0" xfId="1" applyNumberFormat="1" applyFont="1" applyFill="1"/>
    <xf numFmtId="164" fontId="5" fillId="0" borderId="0" xfId="1" applyNumberFormat="1" applyFont="1" applyBorder="1"/>
    <xf numFmtId="164" fontId="4" fillId="0" borderId="9" xfId="0" applyNumberFormat="1" applyFont="1" applyBorder="1"/>
    <xf numFmtId="173" fontId="6" fillId="0" borderId="0" xfId="9" applyNumberFormat="1" applyFont="1"/>
    <xf numFmtId="164" fontId="2" fillId="0" borderId="0" xfId="1" applyNumberFormat="1" applyFont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2" fillId="4" borderId="0" xfId="0" applyFont="1" applyFill="1" applyAlignment="1">
      <alignment horizontal="left" vertical="center"/>
    </xf>
    <xf numFmtId="0" fontId="22" fillId="4" borderId="0" xfId="0" applyFont="1" applyFill="1" applyAlignment="1">
      <alignment horizontal="center" vertical="center"/>
    </xf>
    <xf numFmtId="174" fontId="22" fillId="4" borderId="0" xfId="0" applyNumberFormat="1" applyFont="1" applyFill="1" applyAlignment="1">
      <alignment horizontal="center" vertical="center"/>
    </xf>
    <xf numFmtId="174" fontId="22" fillId="4" borderId="10" xfId="0" applyNumberFormat="1" applyFont="1" applyFill="1" applyBorder="1" applyAlignment="1">
      <alignment horizontal="center" vertical="center"/>
    </xf>
    <xf numFmtId="174" fontId="22" fillId="4" borderId="3" xfId="0" applyNumberFormat="1" applyFont="1" applyFill="1" applyBorder="1" applyAlignment="1">
      <alignment horizontal="center" vertical="center"/>
    </xf>
    <xf numFmtId="174" fontId="22" fillId="4" borderId="4" xfId="0" applyNumberFormat="1" applyFont="1" applyFill="1" applyBorder="1" applyAlignment="1">
      <alignment horizontal="center" vertical="center"/>
    </xf>
    <xf numFmtId="175" fontId="22" fillId="4" borderId="0" xfId="0" applyNumberFormat="1" applyFont="1" applyFill="1" applyAlignment="1">
      <alignment horizontal="center" vertical="center"/>
    </xf>
    <xf numFmtId="175" fontId="22" fillId="4" borderId="10" xfId="0" applyNumberFormat="1" applyFont="1" applyFill="1" applyBorder="1" applyAlignment="1">
      <alignment horizontal="center" vertical="center"/>
    </xf>
    <xf numFmtId="175" fontId="22" fillId="4" borderId="4" xfId="0" applyNumberFormat="1" applyFont="1" applyFill="1" applyBorder="1" applyAlignment="1">
      <alignment horizontal="center" vertical="center"/>
    </xf>
    <xf numFmtId="175" fontId="22" fillId="4" borderId="3" xfId="0" applyNumberFormat="1" applyFont="1" applyFill="1" applyBorder="1" applyAlignment="1">
      <alignment horizontal="center" vertical="center"/>
    </xf>
    <xf numFmtId="0" fontId="22" fillId="5" borderId="0" xfId="0" applyFont="1" applyFill="1" applyAlignment="1">
      <alignment vertical="center"/>
    </xf>
    <xf numFmtId="0" fontId="22" fillId="5" borderId="0" xfId="0" applyFont="1" applyFill="1" applyAlignment="1">
      <alignment horizontal="center" vertical="center"/>
    </xf>
    <xf numFmtId="174" fontId="23" fillId="5" borderId="0" xfId="0" applyNumberFormat="1" applyFont="1" applyFill="1" applyAlignment="1">
      <alignment horizontal="center"/>
    </xf>
    <xf numFmtId="174" fontId="23" fillId="5" borderId="10" xfId="0" applyNumberFormat="1" applyFont="1" applyFill="1" applyBorder="1" applyAlignment="1">
      <alignment horizontal="center"/>
    </xf>
    <xf numFmtId="174" fontId="23" fillId="5" borderId="4" xfId="0" applyNumberFormat="1" applyFont="1" applyFill="1" applyBorder="1" applyAlignment="1">
      <alignment horizont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174" fontId="25" fillId="0" borderId="0" xfId="0" applyNumberFormat="1" applyFont="1" applyAlignment="1">
      <alignment horizontal="left"/>
    </xf>
    <xf numFmtId="174" fontId="25" fillId="0" borderId="10" xfId="0" applyNumberFormat="1" applyFont="1" applyBorder="1" applyAlignment="1">
      <alignment horizontal="left"/>
    </xf>
    <xf numFmtId="174" fontId="25" fillId="0" borderId="4" xfId="0" applyNumberFormat="1" applyFont="1" applyBorder="1" applyAlignment="1">
      <alignment horizontal="center"/>
    </xf>
    <xf numFmtId="174" fontId="24" fillId="0" borderId="4" xfId="0" applyNumberFormat="1" applyFont="1" applyBorder="1" applyAlignment="1">
      <alignment horizontal="center"/>
    </xf>
    <xf numFmtId="174" fontId="25" fillId="0" borderId="0" xfId="0" applyNumberFormat="1" applyFont="1" applyAlignment="1">
      <alignment horizontal="center"/>
    </xf>
    <xf numFmtId="174" fontId="25" fillId="0" borderId="10" xfId="0" applyNumberFormat="1" applyFont="1" applyBorder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6" fillId="0" borderId="10" xfId="0" applyFont="1" applyBorder="1" applyAlignment="1">
      <alignment horizontal="left"/>
    </xf>
    <xf numFmtId="0" fontId="26" fillId="0" borderId="0" xfId="0" applyFont="1" applyAlignment="1">
      <alignment horizontal="center"/>
    </xf>
    <xf numFmtId="0" fontId="26" fillId="0" borderId="10" xfId="0" applyFont="1" applyBorder="1" applyAlignment="1">
      <alignment horizont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174" fontId="28" fillId="0" borderId="0" xfId="0" applyNumberFormat="1" applyFont="1"/>
    <xf numFmtId="174" fontId="28" fillId="0" borderId="10" xfId="0" applyNumberFormat="1" applyFont="1" applyBorder="1"/>
    <xf numFmtId="174" fontId="24" fillId="0" borderId="10" xfId="0" applyNumberFormat="1" applyFont="1" applyBorder="1"/>
    <xf numFmtId="174" fontId="24" fillId="0" borderId="0" xfId="0" applyNumberFormat="1" applyFont="1"/>
    <xf numFmtId="0" fontId="26" fillId="0" borderId="0" xfId="0" applyFont="1"/>
    <xf numFmtId="0" fontId="26" fillId="0" borderId="10" xfId="0" applyFont="1" applyBorder="1"/>
    <xf numFmtId="174" fontId="28" fillId="0" borderId="4" xfId="0" applyNumberFormat="1" applyFont="1" applyBorder="1"/>
    <xf numFmtId="174" fontId="24" fillId="0" borderId="4" xfId="0" applyNumberFormat="1" applyFont="1" applyBorder="1"/>
    <xf numFmtId="174" fontId="28" fillId="5" borderId="0" xfId="0" applyNumberFormat="1" applyFont="1" applyFill="1"/>
    <xf numFmtId="174" fontId="28" fillId="5" borderId="10" xfId="0" applyNumberFormat="1" applyFont="1" applyFill="1" applyBorder="1"/>
    <xf numFmtId="174" fontId="28" fillId="5" borderId="4" xfId="0" applyNumberFormat="1" applyFont="1" applyFill="1" applyBorder="1"/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174" fontId="30" fillId="0" borderId="0" xfId="0" applyNumberFormat="1" applyFont="1"/>
    <xf numFmtId="174" fontId="30" fillId="0" borderId="10" xfId="0" applyNumberFormat="1" applyFont="1" applyBorder="1"/>
    <xf numFmtId="174" fontId="30" fillId="0" borderId="4" xfId="0" applyNumberFormat="1" applyFont="1" applyBorder="1"/>
    <xf numFmtId="0" fontId="27" fillId="0" borderId="0" xfId="0" applyFont="1" applyAlignment="1">
      <alignment horizontal="left" vertical="center" indent="1"/>
    </xf>
    <xf numFmtId="0" fontId="26" fillId="0" borderId="0" xfId="0" applyFont="1" applyAlignment="1">
      <alignment horizontal="center" vertical="center"/>
    </xf>
    <xf numFmtId="168" fontId="28" fillId="0" borderId="0" xfId="0" applyNumberFormat="1" applyFont="1"/>
    <xf numFmtId="168" fontId="28" fillId="0" borderId="10" xfId="0" applyNumberFormat="1" applyFont="1" applyBorder="1"/>
    <xf numFmtId="168" fontId="28" fillId="0" borderId="4" xfId="0" applyNumberFormat="1" applyFont="1" applyBorder="1"/>
    <xf numFmtId="167" fontId="28" fillId="0" borderId="10" xfId="0" applyNumberFormat="1" applyFont="1" applyBorder="1"/>
    <xf numFmtId="167" fontId="28" fillId="0" borderId="4" xfId="0" applyNumberFormat="1" applyFont="1" applyBorder="1"/>
    <xf numFmtId="167" fontId="28" fillId="0" borderId="0" xfId="0" applyNumberFormat="1" applyFont="1"/>
    <xf numFmtId="0" fontId="29" fillId="0" borderId="0" xfId="0" applyFont="1" applyAlignment="1">
      <alignment horizontal="left" vertical="center"/>
    </xf>
    <xf numFmtId="0" fontId="25" fillId="0" borderId="0" xfId="0" applyFont="1"/>
    <xf numFmtId="0" fontId="27" fillId="0" borderId="0" xfId="0" applyFont="1" applyAlignment="1">
      <alignment horizontal="center" vertical="center" indent="1"/>
    </xf>
    <xf numFmtId="0" fontId="27" fillId="0" borderId="0" xfId="0" applyFont="1" applyAlignment="1">
      <alignment horizontal="left" vertic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 indent="1"/>
    </xf>
    <xf numFmtId="176" fontId="28" fillId="0" borderId="10" xfId="0" applyNumberFormat="1" applyFont="1" applyBorder="1"/>
    <xf numFmtId="176" fontId="28" fillId="0" borderId="0" xfId="0" applyNumberFormat="1" applyFont="1"/>
    <xf numFmtId="176" fontId="28" fillId="0" borderId="4" xfId="0" applyNumberFormat="1" applyFont="1" applyBorder="1"/>
    <xf numFmtId="0" fontId="31" fillId="0" borderId="11" xfId="0" applyFont="1" applyBorder="1" applyAlignment="1">
      <alignment vertical="center"/>
    </xf>
    <xf numFmtId="0" fontId="24" fillId="0" borderId="11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174" fontId="30" fillId="0" borderId="11" xfId="0" applyNumberFormat="1" applyFont="1" applyBorder="1"/>
    <xf numFmtId="174" fontId="30" fillId="0" borderId="12" xfId="0" applyNumberFormat="1" applyFont="1" applyBorder="1"/>
    <xf numFmtId="176" fontId="29" fillId="0" borderId="12" xfId="0" applyNumberFormat="1" applyFont="1" applyBorder="1"/>
    <xf numFmtId="176" fontId="29" fillId="0" borderId="11" xfId="0" applyNumberFormat="1" applyFont="1" applyBorder="1"/>
    <xf numFmtId="176" fontId="30" fillId="0" borderId="11" xfId="0" applyNumberFormat="1" applyFont="1" applyBorder="1"/>
    <xf numFmtId="176" fontId="30" fillId="0" borderId="12" xfId="0" applyNumberFormat="1" applyFont="1" applyBorder="1"/>
    <xf numFmtId="174" fontId="30" fillId="0" borderId="3" xfId="0" applyNumberFormat="1" applyFont="1" applyBorder="1"/>
    <xf numFmtId="176" fontId="30" fillId="0" borderId="3" xfId="0" applyNumberFormat="1" applyFont="1" applyBorder="1"/>
    <xf numFmtId="0" fontId="29" fillId="0" borderId="11" xfId="0" applyFont="1" applyBorder="1" applyAlignment="1">
      <alignment horizontal="left" vertical="center"/>
    </xf>
    <xf numFmtId="0" fontId="27" fillId="0" borderId="11" xfId="0" applyFont="1" applyBorder="1" applyAlignment="1">
      <alignment horizontal="center" vertical="center"/>
    </xf>
    <xf numFmtId="174" fontId="29" fillId="0" borderId="12" xfId="0" applyNumberFormat="1" applyFont="1" applyBorder="1"/>
    <xf numFmtId="174" fontId="29" fillId="0" borderId="11" xfId="0" applyNumberFormat="1" applyFont="1" applyBorder="1"/>
    <xf numFmtId="174" fontId="28" fillId="0" borderId="12" xfId="0" applyNumberFormat="1" applyFont="1" applyBorder="1"/>
    <xf numFmtId="174" fontId="28" fillId="0" borderId="11" xfId="0" applyNumberFormat="1" applyFont="1" applyBorder="1"/>
    <xf numFmtId="174" fontId="28" fillId="0" borderId="3" xfId="0" applyNumberFormat="1" applyFont="1" applyBorder="1"/>
    <xf numFmtId="0" fontId="31" fillId="0" borderId="0" xfId="0" applyFont="1" applyAlignment="1">
      <alignment horizontal="left" vertical="center" indent="1"/>
    </xf>
    <xf numFmtId="0" fontId="31" fillId="0" borderId="0" xfId="0" applyFont="1" applyAlignment="1">
      <alignment horizontal="center" vertical="center" indent="1"/>
    </xf>
    <xf numFmtId="0" fontId="24" fillId="0" borderId="0" xfId="0" applyFont="1" applyAlignment="1">
      <alignment horizontal="left" vertical="center" indent="2"/>
    </xf>
    <xf numFmtId="0" fontId="31" fillId="0" borderId="11" xfId="0" applyFont="1" applyBorder="1" applyAlignment="1">
      <alignment horizontal="left" vertical="center" indent="1"/>
    </xf>
    <xf numFmtId="176" fontId="29" fillId="0" borderId="3" xfId="0" applyNumberFormat="1" applyFont="1" applyBorder="1"/>
    <xf numFmtId="0" fontId="24" fillId="0" borderId="9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174" fontId="28" fillId="0" borderId="9" xfId="0" applyNumberFormat="1" applyFont="1" applyBorder="1"/>
    <xf numFmtId="174" fontId="28" fillId="0" borderId="13" xfId="0" applyNumberFormat="1" applyFont="1" applyBorder="1"/>
    <xf numFmtId="174" fontId="28" fillId="0" borderId="5" xfId="0" applyNumberFormat="1" applyFont="1" applyBorder="1"/>
    <xf numFmtId="176" fontId="30" fillId="0" borderId="4" xfId="0" applyNumberFormat="1" applyFont="1" applyBorder="1"/>
    <xf numFmtId="0" fontId="31" fillId="0" borderId="0" xfId="0" applyFont="1"/>
    <xf numFmtId="0" fontId="31" fillId="0" borderId="0" xfId="0" applyFont="1" applyAlignment="1">
      <alignment horizontal="center"/>
    </xf>
    <xf numFmtId="0" fontId="24" fillId="0" borderId="0" xfId="0" applyFont="1" applyAlignment="1">
      <alignment horizontal="left" indent="1"/>
    </xf>
    <xf numFmtId="0" fontId="31" fillId="0" borderId="0" xfId="0" applyFont="1" applyAlignment="1">
      <alignment horizontal="left" indent="1"/>
    </xf>
    <xf numFmtId="0" fontId="31" fillId="0" borderId="0" xfId="0" applyFont="1" applyAlignment="1">
      <alignment horizontal="center" indent="1"/>
    </xf>
    <xf numFmtId="0" fontId="24" fillId="0" borderId="0" xfId="0" applyFont="1" applyAlignment="1">
      <alignment horizontal="left" indent="2"/>
    </xf>
    <xf numFmtId="0" fontId="31" fillId="0" borderId="11" xfId="0" applyFont="1" applyBorder="1" applyAlignment="1">
      <alignment horizontal="left" indent="1"/>
    </xf>
    <xf numFmtId="174" fontId="29" fillId="0" borderId="3" xfId="0" applyNumberFormat="1" applyFont="1" applyBorder="1"/>
    <xf numFmtId="0" fontId="24" fillId="0" borderId="0" xfId="0" applyFont="1" applyAlignment="1">
      <alignment horizontal="center" indent="1"/>
    </xf>
    <xf numFmtId="0" fontId="31" fillId="0" borderId="11" xfId="0" applyFont="1" applyBorder="1"/>
    <xf numFmtId="168" fontId="30" fillId="0" borderId="11" xfId="0" applyNumberFormat="1" applyFont="1" applyBorder="1"/>
    <xf numFmtId="168" fontId="30" fillId="0" borderId="3" xfId="0" applyNumberFormat="1" applyFont="1" applyBorder="1"/>
    <xf numFmtId="174" fontId="32" fillId="0" borderId="10" xfId="0" applyNumberFormat="1" applyFont="1" applyBorder="1"/>
    <xf numFmtId="174" fontId="32" fillId="0" borderId="0" xfId="0" applyNumberFormat="1" applyFont="1"/>
    <xf numFmtId="174" fontId="32" fillId="0" borderId="4" xfId="0" applyNumberFormat="1" applyFont="1" applyBorder="1"/>
    <xf numFmtId="0" fontId="29" fillId="0" borderId="0" xfId="0" applyFont="1"/>
    <xf numFmtId="0" fontId="29" fillId="0" borderId="0" xfId="0" applyFont="1" applyAlignment="1">
      <alignment horizontal="center"/>
    </xf>
    <xf numFmtId="0" fontId="24" fillId="0" borderId="9" xfId="0" applyFont="1" applyBorder="1" applyAlignment="1">
      <alignment horizontal="left" indent="1"/>
    </xf>
    <xf numFmtId="168" fontId="28" fillId="0" borderId="13" xfId="0" applyNumberFormat="1" applyFont="1" applyBorder="1"/>
    <xf numFmtId="168" fontId="28" fillId="0" borderId="9" xfId="0" applyNumberFormat="1" applyFont="1" applyBorder="1"/>
    <xf numFmtId="168" fontId="28" fillId="0" borderId="5" xfId="0" applyNumberFormat="1" applyFont="1" applyBorder="1"/>
    <xf numFmtId="174" fontId="29" fillId="0" borderId="10" xfId="0" applyNumberFormat="1" applyFont="1" applyBorder="1"/>
    <xf numFmtId="174" fontId="29" fillId="0" borderId="0" xfId="0" applyNumberFormat="1" applyFont="1"/>
    <xf numFmtId="168" fontId="30" fillId="0" borderId="0" xfId="0" applyNumberFormat="1" applyFont="1"/>
    <xf numFmtId="174" fontId="29" fillId="0" borderId="4" xfId="0" applyNumberFormat="1" applyFont="1" applyBorder="1"/>
    <xf numFmtId="174" fontId="32" fillId="0" borderId="11" xfId="0" applyNumberFormat="1" applyFont="1" applyBorder="1"/>
    <xf numFmtId="174" fontId="24" fillId="0" borderId="12" xfId="0" applyNumberFormat="1" applyFont="1" applyBorder="1"/>
    <xf numFmtId="174" fontId="32" fillId="0" borderId="12" xfId="0" applyNumberFormat="1" applyFont="1" applyBorder="1"/>
    <xf numFmtId="168" fontId="29" fillId="0" borderId="11" xfId="0" applyNumberFormat="1" applyFont="1" applyBorder="1"/>
    <xf numFmtId="174" fontId="32" fillId="0" borderId="3" xfId="0" applyNumberFormat="1" applyFont="1" applyBorder="1"/>
    <xf numFmtId="168" fontId="32" fillId="0" borderId="0" xfId="0" applyNumberFormat="1" applyFont="1"/>
    <xf numFmtId="0" fontId="29" fillId="0" borderId="11" xfId="0" applyFont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11" xfId="0" applyFont="1" applyBorder="1" applyAlignment="1">
      <alignment horizontal="left" vertical="center"/>
    </xf>
    <xf numFmtId="168" fontId="30" fillId="0" borderId="12" xfId="0" applyNumberFormat="1" applyFont="1" applyBorder="1"/>
    <xf numFmtId="0" fontId="31" fillId="0" borderId="14" xfId="0" applyFont="1" applyBorder="1" applyAlignment="1">
      <alignment vertical="center"/>
    </xf>
    <xf numFmtId="0" fontId="24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174" fontId="29" fillId="0" borderId="14" xfId="0" applyNumberFormat="1" applyFont="1" applyBorder="1"/>
    <xf numFmtId="174" fontId="29" fillId="0" borderId="15" xfId="0" applyNumberFormat="1" applyFont="1" applyBorder="1"/>
    <xf numFmtId="174" fontId="29" fillId="0" borderId="16" xfId="0" applyNumberFormat="1" applyFont="1" applyBorder="1"/>
    <xf numFmtId="174" fontId="27" fillId="0" borderId="10" xfId="0" applyNumberFormat="1" applyFont="1" applyBorder="1"/>
    <xf numFmtId="174" fontId="27" fillId="0" borderId="0" xfId="0" applyNumberFormat="1" applyFont="1"/>
    <xf numFmtId="174" fontId="27" fillId="0" borderId="4" xfId="0" applyNumberFormat="1" applyFont="1" applyBorder="1"/>
    <xf numFmtId="0" fontId="29" fillId="0" borderId="0" xfId="0" applyFont="1" applyAlignment="1">
      <alignment horizontal="left" vertical="center" indent="1"/>
    </xf>
    <xf numFmtId="0" fontId="29" fillId="0" borderId="0" xfId="0" applyFont="1" applyAlignment="1">
      <alignment horizontal="center" vertical="center" indent="1"/>
    </xf>
    <xf numFmtId="0" fontId="29" fillId="0" borderId="0" xfId="0" applyFont="1" applyAlignment="1">
      <alignment horizontal="left" vertical="center" indent="2"/>
    </xf>
    <xf numFmtId="0" fontId="29" fillId="0" borderId="0" xfId="0" applyFont="1" applyAlignment="1">
      <alignment horizontal="center" vertical="center" indent="2"/>
    </xf>
    <xf numFmtId="0" fontId="24" fillId="0" borderId="0" xfId="0" applyFont="1" applyAlignment="1">
      <alignment horizontal="left" vertical="center" indent="3"/>
    </xf>
    <xf numFmtId="0" fontId="31" fillId="0" borderId="11" xfId="0" applyFont="1" applyBorder="1" applyAlignment="1">
      <alignment horizontal="left" vertical="center" indent="2"/>
    </xf>
    <xf numFmtId="0" fontId="24" fillId="0" borderId="0" xfId="0" applyFont="1" applyAlignment="1">
      <alignment horizontal="center" vertical="center" indent="2"/>
    </xf>
    <xf numFmtId="0" fontId="29" fillId="0" borderId="11" xfId="0" applyFont="1" applyBorder="1" applyAlignment="1">
      <alignment horizontal="left" vertical="center" indent="1"/>
    </xf>
    <xf numFmtId="168" fontId="28" fillId="6" borderId="10" xfId="0" applyNumberFormat="1" applyFont="1" applyFill="1" applyBorder="1"/>
    <xf numFmtId="168" fontId="28" fillId="6" borderId="4" xfId="0" applyNumberFormat="1" applyFont="1" applyFill="1" applyBorder="1"/>
    <xf numFmtId="168" fontId="30" fillId="0" borderId="14" xfId="0" applyNumberFormat="1" applyFont="1" applyBorder="1"/>
    <xf numFmtId="168" fontId="30" fillId="0" borderId="15" xfId="0" applyNumberFormat="1" applyFont="1" applyBorder="1"/>
    <xf numFmtId="168" fontId="30" fillId="0" borderId="16" xfId="0" applyNumberFormat="1" applyFont="1" applyBorder="1"/>
    <xf numFmtId="0" fontId="0" fillId="0" borderId="10" xfId="0" applyBorder="1"/>
    <xf numFmtId="174" fontId="27" fillId="0" borderId="3" xfId="0" applyNumberFormat="1" applyFont="1" applyBorder="1"/>
    <xf numFmtId="0" fontId="27" fillId="0" borderId="0" xfId="0" applyFont="1" applyAlignment="1">
      <alignment horizontal="left" vertical="center" indent="2"/>
    </xf>
    <xf numFmtId="167" fontId="30" fillId="0" borderId="11" xfId="0" applyNumberFormat="1" applyFont="1" applyBorder="1"/>
    <xf numFmtId="167" fontId="30" fillId="0" borderId="12" xfId="0" applyNumberFormat="1" applyFont="1" applyBorder="1"/>
    <xf numFmtId="167" fontId="30" fillId="0" borderId="3" xfId="0" applyNumberFormat="1" applyFont="1" applyBorder="1"/>
    <xf numFmtId="0" fontId="31" fillId="0" borderId="0" xfId="0" applyFont="1" applyAlignment="1">
      <alignment horizontal="left" vertical="center" indent="2"/>
    </xf>
    <xf numFmtId="0" fontId="31" fillId="0" borderId="0" xfId="0" applyFont="1" applyAlignment="1">
      <alignment horizontal="center" vertical="center" indent="2"/>
    </xf>
    <xf numFmtId="0" fontId="31" fillId="0" borderId="0" xfId="0" applyFont="1" applyAlignment="1">
      <alignment horizontal="left" vertical="center" indent="3"/>
    </xf>
    <xf numFmtId="0" fontId="31" fillId="0" borderId="0" xfId="0" applyFont="1" applyAlignment="1">
      <alignment horizontal="center" vertical="center" indent="3"/>
    </xf>
    <xf numFmtId="0" fontId="24" fillId="0" borderId="0" xfId="0" applyFont="1" applyAlignment="1">
      <alignment horizontal="left" vertical="center" indent="4"/>
    </xf>
    <xf numFmtId="0" fontId="24" fillId="0" borderId="0" xfId="0" applyFont="1" applyAlignment="1">
      <alignment horizontal="left" vertical="center" indent="5"/>
    </xf>
    <xf numFmtId="0" fontId="31" fillId="0" borderId="11" xfId="0" applyFont="1" applyBorder="1" applyAlignment="1">
      <alignment horizontal="left" vertical="center" indent="4"/>
    </xf>
    <xf numFmtId="0" fontId="24" fillId="0" borderId="9" xfId="0" applyFont="1" applyBorder="1" applyAlignment="1">
      <alignment horizontal="left" vertical="center" indent="5"/>
    </xf>
    <xf numFmtId="0" fontId="29" fillId="0" borderId="0" xfId="0" applyFont="1" applyAlignment="1">
      <alignment horizontal="left" indent="4"/>
    </xf>
    <xf numFmtId="0" fontId="31" fillId="0" borderId="0" xfId="0" applyFont="1" applyAlignment="1">
      <alignment horizontal="left" vertical="center" indent="4"/>
    </xf>
    <xf numFmtId="0" fontId="31" fillId="0" borderId="0" xfId="0" applyFont="1" applyAlignment="1">
      <alignment horizontal="center" vertical="center" indent="4"/>
    </xf>
    <xf numFmtId="0" fontId="31" fillId="0" borderId="11" xfId="0" applyFont="1" applyBorder="1" applyAlignment="1">
      <alignment horizontal="left" vertical="center" indent="3"/>
    </xf>
    <xf numFmtId="0" fontId="24" fillId="0" borderId="0" xfId="0" applyFont="1" applyAlignment="1">
      <alignment horizontal="center" vertical="center" indent="3"/>
    </xf>
    <xf numFmtId="0" fontId="31" fillId="0" borderId="0" xfId="0" applyFont="1" applyAlignment="1">
      <alignment horizontal="left" indent="2"/>
    </xf>
    <xf numFmtId="0" fontId="31" fillId="0" borderId="0" xfId="0" applyFont="1" applyAlignment="1">
      <alignment horizontal="center" indent="2"/>
    </xf>
    <xf numFmtId="0" fontId="24" fillId="0" borderId="0" xfId="0" applyFont="1" applyAlignment="1">
      <alignment horizontal="left" indent="3"/>
    </xf>
    <xf numFmtId="0" fontId="24" fillId="0" borderId="0" xfId="0" applyFont="1" applyAlignment="1">
      <alignment horizontal="left" indent="4"/>
    </xf>
    <xf numFmtId="0" fontId="31" fillId="0" borderId="11" xfId="0" applyFont="1" applyBorder="1" applyAlignment="1">
      <alignment horizontal="left" indent="3"/>
    </xf>
    <xf numFmtId="0" fontId="24" fillId="0" borderId="0" xfId="0" applyFont="1" applyAlignment="1">
      <alignment horizontal="center" indent="2"/>
    </xf>
    <xf numFmtId="174" fontId="24" fillId="0" borderId="11" xfId="0" applyNumberFormat="1" applyFont="1" applyBorder="1"/>
    <xf numFmtId="0" fontId="24" fillId="0" borderId="0" xfId="0" applyFont="1" applyAlignment="1">
      <alignment horizontal="center" indent="3"/>
    </xf>
    <xf numFmtId="0" fontId="31" fillId="0" borderId="11" xfId="0" applyFont="1" applyBorder="1" applyAlignment="1">
      <alignment horizontal="left" indent="2"/>
    </xf>
    <xf numFmtId="0" fontId="31" fillId="0" borderId="0" xfId="0" applyFont="1" applyAlignment="1">
      <alignment horizontal="left"/>
    </xf>
    <xf numFmtId="0" fontId="31" fillId="7" borderId="0" xfId="0" applyFont="1" applyFill="1" applyAlignment="1">
      <alignment horizontal="left"/>
    </xf>
    <xf numFmtId="0" fontId="24" fillId="7" borderId="0" xfId="0" applyFont="1" applyFill="1" applyAlignment="1">
      <alignment horizontal="left" indent="1"/>
    </xf>
    <xf numFmtId="167" fontId="29" fillId="0" borderId="3" xfId="0" applyNumberFormat="1" applyFont="1" applyBorder="1"/>
    <xf numFmtId="0" fontId="29" fillId="0" borderId="0" xfId="0" applyFont="1" applyAlignment="1">
      <alignment horizontal="left" indent="1"/>
    </xf>
    <xf numFmtId="0" fontId="29" fillId="0" borderId="0" xfId="0" applyFont="1" applyAlignment="1">
      <alignment horizontal="center" indent="1"/>
    </xf>
    <xf numFmtId="0" fontId="24" fillId="0" borderId="9" xfId="0" applyFont="1" applyBorder="1" applyAlignment="1">
      <alignment horizontal="left" indent="2"/>
    </xf>
    <xf numFmtId="0" fontId="31" fillId="0" borderId="11" xfId="0" applyFont="1" applyBorder="1" applyAlignment="1">
      <alignment horizontal="left"/>
    </xf>
    <xf numFmtId="174" fontId="31" fillId="0" borderId="12" xfId="0" applyNumberFormat="1" applyFont="1" applyBorder="1"/>
    <xf numFmtId="174" fontId="31" fillId="0" borderId="11" xfId="0" applyNumberFormat="1" applyFont="1" applyBorder="1"/>
    <xf numFmtId="174" fontId="31" fillId="0" borderId="3" xfId="0" applyNumberFormat="1" applyFont="1" applyBorder="1"/>
    <xf numFmtId="0" fontId="24" fillId="7" borderId="0" xfId="0" applyFont="1" applyFill="1" applyAlignment="1">
      <alignment horizontal="left" indent="2"/>
    </xf>
    <xf numFmtId="0" fontId="24" fillId="0" borderId="9" xfId="0" applyFont="1" applyBorder="1" applyAlignment="1">
      <alignment horizontal="center" indent="1"/>
    </xf>
    <xf numFmtId="0" fontId="32" fillId="0" borderId="0" xfId="0" applyFont="1" applyAlignment="1">
      <alignment horizontal="left" indent="3"/>
    </xf>
    <xf numFmtId="0" fontId="32" fillId="0" borderId="0" xfId="0" applyFont="1" applyAlignment="1">
      <alignment horizontal="center" indent="3"/>
    </xf>
    <xf numFmtId="0" fontId="32" fillId="0" borderId="0" xfId="0" applyFont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174" fontId="33" fillId="0" borderId="11" xfId="0" applyNumberFormat="1" applyFont="1" applyBorder="1"/>
    <xf numFmtId="174" fontId="33" fillId="0" borderId="12" xfId="0" applyNumberFormat="1" applyFont="1" applyBorder="1"/>
    <xf numFmtId="174" fontId="33" fillId="0" borderId="3" xfId="0" applyNumberFormat="1" applyFont="1" applyBorder="1"/>
    <xf numFmtId="0" fontId="32" fillId="0" borderId="0" xfId="0" applyFont="1" applyAlignment="1">
      <alignment horizontal="left" indent="1"/>
    </xf>
    <xf numFmtId="0" fontId="32" fillId="0" borderId="0" xfId="0" applyFont="1" applyAlignment="1">
      <alignment horizontal="center" indent="1"/>
    </xf>
    <xf numFmtId="0" fontId="32" fillId="0" borderId="17" xfId="0" applyFont="1" applyBorder="1" applyAlignment="1">
      <alignment horizontal="left"/>
    </xf>
    <xf numFmtId="174" fontId="32" fillId="0" borderId="17" xfId="0" applyNumberFormat="1" applyFont="1" applyBorder="1"/>
    <xf numFmtId="174" fontId="32" fillId="0" borderId="18" xfId="0" applyNumberFormat="1" applyFont="1" applyBorder="1"/>
    <xf numFmtId="168" fontId="28" fillId="0" borderId="18" xfId="0" applyNumberFormat="1" applyFont="1" applyBorder="1"/>
    <xf numFmtId="174" fontId="32" fillId="0" borderId="19" xfId="0" applyNumberFormat="1" applyFont="1" applyBorder="1"/>
    <xf numFmtId="168" fontId="28" fillId="0" borderId="19" xfId="0" applyNumberFormat="1" applyFont="1" applyBorder="1"/>
    <xf numFmtId="0" fontId="32" fillId="0" borderId="9" xfId="0" applyFont="1" applyBorder="1" applyAlignment="1">
      <alignment horizontal="left" indent="2"/>
    </xf>
    <xf numFmtId="0" fontId="32" fillId="0" borderId="9" xfId="0" applyFont="1" applyBorder="1" applyAlignment="1">
      <alignment horizontal="center" indent="2"/>
    </xf>
    <xf numFmtId="174" fontId="32" fillId="0" borderId="9" xfId="0" applyNumberFormat="1" applyFont="1" applyBorder="1"/>
    <xf numFmtId="174" fontId="32" fillId="0" borderId="13" xfId="0" applyNumberFormat="1" applyFont="1" applyBorder="1"/>
    <xf numFmtId="174" fontId="32" fillId="0" borderId="5" xfId="0" applyNumberFormat="1" applyFont="1" applyBorder="1"/>
    <xf numFmtId="167" fontId="5" fillId="2" borderId="0" xfId="2" applyNumberFormat="1" applyFont="1" applyFill="1" applyBorder="1"/>
    <xf numFmtId="164" fontId="6" fillId="3" borderId="0" xfId="1" applyNumberFormat="1" applyFont="1" applyFill="1"/>
    <xf numFmtId="164" fontId="9" fillId="2" borderId="0" xfId="1" applyNumberFormat="1" applyFont="1" applyFill="1"/>
    <xf numFmtId="164" fontId="9" fillId="0" borderId="0" xfId="1" applyNumberFormat="1" applyFont="1" applyFill="1" applyBorder="1"/>
    <xf numFmtId="168" fontId="3" fillId="0" borderId="0" xfId="1" applyNumberFormat="1" applyFont="1"/>
    <xf numFmtId="167" fontId="3" fillId="0" borderId="0" xfId="2" applyNumberFormat="1" applyFont="1"/>
    <xf numFmtId="167" fontId="4" fillId="3" borderId="0" xfId="2" applyNumberFormat="1" applyFont="1" applyFill="1"/>
  </cellXfs>
  <cellStyles count="10">
    <cellStyle name="Comma" xfId="1" builtinId="3"/>
    <cellStyle name="Currency" xfId="9" builtinId="4"/>
    <cellStyle name="Currency 2" xfId="3" xr:uid="{81D0B81E-F280-4CA8-B2FB-ED4C4E895B8E}"/>
    <cellStyle name="Data" xfId="5" xr:uid="{5570642A-D704-4151-A07A-93E8F4DE7E83}"/>
    <cellStyle name="Normal" xfId="0" builtinId="0"/>
    <cellStyle name="Normal 2" xfId="4" xr:uid="{2C81CDD2-054A-409B-B6DE-E88322C02E04}"/>
    <cellStyle name="Normal 3" xfId="8" xr:uid="{E5B2AB57-5443-4CB5-992F-B22EC320DCE6}"/>
    <cellStyle name="Percent" xfId="2" builtinId="5"/>
    <cellStyle name="Source Superscript" xfId="6" xr:uid="{49797965-2644-4121-9F8E-78C88F370864}"/>
    <cellStyle name="Source Text" xfId="7" xr:uid="{A6150C2D-7B9F-4E01-AEDF-467B022EFC2F}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My%20Drive\My%20Drive\MBI%20Deep%20Dives\FB\Final\2024Q3%20Daloopa.xlsx" TargetMode="External"/><Relationship Id="rId1" Type="http://schemas.openxmlformats.org/officeDocument/2006/relationships/externalLinkPath" Target="2024Q3%20Daloop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MBI%20Deep%20Dives\FB\FB%20Mar%2014%202022.xlsx" TargetMode="External"/><Relationship Id="rId1" Type="http://schemas.openxmlformats.org/officeDocument/2006/relationships/externalLinkPath" Target="/My%20Drive/MBI%20Deep%20Dives/FB/FB%20Mar%2014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2024Q3 Data"/>
      <sheetName val="2024Q4 Data"/>
    </sheetNames>
    <sheetDataSet>
      <sheetData sheetId="0">
        <row r="458"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w to Use "/>
      <sheetName val="Color Code"/>
      <sheetName val="Model"/>
      <sheetName val="Quarterly Data"/>
      <sheetName val="Valuation"/>
      <sheetName val="PP&amp;E"/>
      <sheetName val="buyback"/>
      <sheetName val="Sheet3"/>
      <sheetName val="Daloopa"/>
      <sheetName val="Expense"/>
      <sheetName val="Cost Structure"/>
      <sheetName val="Sheet2"/>
      <sheetName val="Quarterly"/>
      <sheetName val="Agg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21">
          <cell r="AS321">
            <v>-9365</v>
          </cell>
          <cell r="AT321">
            <v>-898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bdullah Al-Rezwan" id="{C06142FA-5AB2-4B6F-80D6-9CCDB515CB81}" userId="8be04e77baf0ddba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16" dT="2023-03-01T03:58:01.21" personId="{C06142FA-5AB2-4B6F-80D6-9CCDB515CB81}" id="{0CD5F838-FED0-4E2E-91DF-6C441BE90F25}">
    <text xml:space="preserve">Not including $4 Bn restructuring expense. If you include that, calculated and reported EBIT are pretty close
</text>
  </threadedComment>
  <threadedComment ref="H119" dT="2023-03-01T03:57:42.41" personId="{C06142FA-5AB2-4B6F-80D6-9CCDB515CB81}" id="{D1A11461-E965-44D6-B14E-D3B12868AA8A}">
    <text>Not including $500 mn restructuring expense. If you include that, calculated and reported EBIT are pretty close</text>
  </threadedComment>
  <threadedComment ref="P203" dT="2025-02-14T12:05:39.33" personId="{C06142FA-5AB2-4B6F-80D6-9CCDB515CB81}" id="{DF3A20B7-E73C-4F4A-97B6-6F72B28156EE}">
    <text>To make NWC closer to zero in terminal year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8" dT="2023-03-01T04:16:59.89" personId="{C06142FA-5AB2-4B6F-80D6-9CCDB515CB81}" id="{D568E606-0409-48E2-9155-3A7A19EFFD05}">
    <text>Please change it manually. Increase stock price at similar rate of IRR. It doesn't have to be exact, just ballpark and then copy the formula to the right.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daloopa.com/src/136641106" TargetMode="External"/><Relationship Id="rId8854" Type="http://schemas.openxmlformats.org/officeDocument/2006/relationships/hyperlink" Target="https://www.daloopa.com/src/72081300" TargetMode="External"/><Relationship Id="rId18448" Type="http://schemas.openxmlformats.org/officeDocument/2006/relationships/hyperlink" Target="https://www.daloopa.com/src/66985064" TargetMode="External"/><Relationship Id="rId8507" Type="http://schemas.openxmlformats.org/officeDocument/2006/relationships/hyperlink" Target="https://www.daloopa.com/src/1566375" TargetMode="External"/><Relationship Id="rId11835" Type="http://schemas.openxmlformats.org/officeDocument/2006/relationships/hyperlink" Target="https://www.daloopa.com/src/1569002" TargetMode="External"/><Relationship Id="rId6058" Type="http://schemas.openxmlformats.org/officeDocument/2006/relationships/hyperlink" Target="https://marketplace.daloopa.com/src?seriesId=2399778" TargetMode="External"/><Relationship Id="rId17531" Type="http://schemas.openxmlformats.org/officeDocument/2006/relationships/hyperlink" Target="https://marketplace.daloopa.com/src/154209520" TargetMode="External"/><Relationship Id="rId987" Type="http://schemas.openxmlformats.org/officeDocument/2006/relationships/hyperlink" Target="https://www.daloopa.com/src/8793496" TargetMode="External"/><Relationship Id="rId2668" Type="http://schemas.openxmlformats.org/officeDocument/2006/relationships/hyperlink" Target="https://www.daloopa.com/src/47661668" TargetMode="External"/><Relationship Id="rId15082" Type="http://schemas.openxmlformats.org/officeDocument/2006/relationships/hyperlink" Target="https://marketplace.daloopa.com/src/134722392" TargetMode="External"/><Relationship Id="rId5141" Type="http://schemas.openxmlformats.org/officeDocument/2006/relationships/hyperlink" Target="https://www.daloopa.com/src/1564595" TargetMode="External"/><Relationship Id="rId11692" Type="http://schemas.openxmlformats.org/officeDocument/2006/relationships/hyperlink" Target="https://marketplace.daloopa.com/src?seriesId=3848" TargetMode="External"/><Relationship Id="rId1751" Type="http://schemas.openxmlformats.org/officeDocument/2006/relationships/hyperlink" Target="https://www.daloopa.com/src/8796826" TargetMode="External"/><Relationship Id="rId8364" Type="http://schemas.openxmlformats.org/officeDocument/2006/relationships/hyperlink" Target="https://marketplace.daloopa.com/src?seriesId=2541554" TargetMode="External"/><Relationship Id="rId11345" Type="http://schemas.openxmlformats.org/officeDocument/2006/relationships/hyperlink" Target="https://www.daloopa.com/src/1569370" TargetMode="External"/><Relationship Id="rId1404" Type="http://schemas.openxmlformats.org/officeDocument/2006/relationships/hyperlink" Target="https://www.daloopa.com/src/65218297" TargetMode="External"/><Relationship Id="rId8017" Type="http://schemas.openxmlformats.org/officeDocument/2006/relationships/hyperlink" Target="https://www.daloopa.com/document/23459594" TargetMode="External"/><Relationship Id="rId4627" Type="http://schemas.openxmlformats.org/officeDocument/2006/relationships/hyperlink" Target="https://www.daloopa.com/src/7961761" TargetMode="External"/><Relationship Id="rId4974" Type="http://schemas.openxmlformats.org/officeDocument/2006/relationships/hyperlink" Target="https://www.daloopa.com/src/78016416" TargetMode="External"/><Relationship Id="rId14568" Type="http://schemas.openxmlformats.org/officeDocument/2006/relationships/hyperlink" Target="https://www.daloopa.com/src/43517872" TargetMode="External"/><Relationship Id="rId17041" Type="http://schemas.openxmlformats.org/officeDocument/2006/relationships/hyperlink" Target="https://www.daloopa.com/src/67019807" TargetMode="External"/><Relationship Id="rId497" Type="http://schemas.openxmlformats.org/officeDocument/2006/relationships/hyperlink" Target="https://www.daloopa.com/src/53538460" TargetMode="External"/><Relationship Id="rId2178" Type="http://schemas.openxmlformats.org/officeDocument/2006/relationships/hyperlink" Target="https://www.daloopa.com/src/46548306" TargetMode="External"/><Relationship Id="rId7100" Type="http://schemas.openxmlformats.org/officeDocument/2006/relationships/hyperlink" Target="https://www.daloopa.com/src/113256676" TargetMode="External"/><Relationship Id="rId13651" Type="http://schemas.openxmlformats.org/officeDocument/2006/relationships/hyperlink" Target="https://www.daloopa.com/src/8787585" TargetMode="External"/><Relationship Id="rId3710" Type="http://schemas.openxmlformats.org/officeDocument/2006/relationships/hyperlink" Target="https://www.daloopa.com/src/78146921" TargetMode="External"/><Relationship Id="rId13304" Type="http://schemas.openxmlformats.org/officeDocument/2006/relationships/hyperlink" Target="https://www.daloopa.com/src/8787366" TargetMode="External"/><Relationship Id="rId16874" Type="http://schemas.openxmlformats.org/officeDocument/2006/relationships/hyperlink" Target="https://www.daloopa.com/src/32427889" TargetMode="External"/><Relationship Id="rId1261" Type="http://schemas.openxmlformats.org/officeDocument/2006/relationships/hyperlink" Target="https://www.daloopa.com/src/20882790" TargetMode="External"/><Relationship Id="rId6933" Type="http://schemas.openxmlformats.org/officeDocument/2006/relationships/hyperlink" Target="https://www.daloopa.com/src/113256679" TargetMode="External"/><Relationship Id="rId16527" Type="http://schemas.openxmlformats.org/officeDocument/2006/relationships/hyperlink" Target="https://www.daloopa.com/src/82268883" TargetMode="External"/><Relationship Id="rId4484" Type="http://schemas.openxmlformats.org/officeDocument/2006/relationships/hyperlink" Target="https://www.daloopa.com/src/8793740" TargetMode="External"/><Relationship Id="rId14078" Type="http://schemas.openxmlformats.org/officeDocument/2006/relationships/hyperlink" Target="https://www.daloopa.com/src/154395159" TargetMode="External"/><Relationship Id="rId19000" Type="http://schemas.openxmlformats.org/officeDocument/2006/relationships/hyperlink" Target="https://www.daloopa.com/src/113031123" TargetMode="External"/><Relationship Id="rId4137" Type="http://schemas.openxmlformats.org/officeDocument/2006/relationships/hyperlink" Target="https://www.daloopa.com/document/24791519" TargetMode="External"/><Relationship Id="rId9809" Type="http://schemas.openxmlformats.org/officeDocument/2006/relationships/hyperlink" Target="https://www.daloopa.com/src/1567117" TargetMode="External"/><Relationship Id="rId10688" Type="http://schemas.openxmlformats.org/officeDocument/2006/relationships/hyperlink" Target="https://www.daloopa.com/src/1569904" TargetMode="External"/><Relationship Id="rId15610" Type="http://schemas.openxmlformats.org/officeDocument/2006/relationships/hyperlink" Target="https://marketplace.daloopa.com/src/134722502" TargetMode="External"/><Relationship Id="rId13161" Type="http://schemas.openxmlformats.org/officeDocument/2006/relationships/hyperlink" Target="https://www.daloopa.com/src/63082548" TargetMode="External"/><Relationship Id="rId18833" Type="http://schemas.openxmlformats.org/officeDocument/2006/relationships/hyperlink" Target="https://www.daloopa.com/document/8158" TargetMode="External"/><Relationship Id="rId3220" Type="http://schemas.openxmlformats.org/officeDocument/2006/relationships/hyperlink" Target="https://www.daloopa.com/src/1571873" TargetMode="External"/><Relationship Id="rId6790" Type="http://schemas.openxmlformats.org/officeDocument/2006/relationships/hyperlink" Target="https://www.daloopa.com/src/107675922" TargetMode="External"/><Relationship Id="rId16384" Type="http://schemas.openxmlformats.org/officeDocument/2006/relationships/hyperlink" Target="https://www.daloopa.com/src/43525655" TargetMode="External"/><Relationship Id="rId7" Type="http://schemas.openxmlformats.org/officeDocument/2006/relationships/hyperlink" Target="https://www.daloopa.com/document/8010" TargetMode="External"/><Relationship Id="rId6443" Type="http://schemas.openxmlformats.org/officeDocument/2006/relationships/hyperlink" Target="https://www.daloopa.com/src/1565605" TargetMode="External"/><Relationship Id="rId16037" Type="http://schemas.openxmlformats.org/officeDocument/2006/relationships/hyperlink" Target="https://www.daloopa.com/src/107838103" TargetMode="External"/><Relationship Id="rId9666" Type="http://schemas.openxmlformats.org/officeDocument/2006/relationships/hyperlink" Target="https://www.daloopa.com/src/1566634" TargetMode="External"/><Relationship Id="rId12994" Type="http://schemas.openxmlformats.org/officeDocument/2006/relationships/hyperlink" Target="https://www.daloopa.com/src/53601326" TargetMode="External"/><Relationship Id="rId2706" Type="http://schemas.openxmlformats.org/officeDocument/2006/relationships/hyperlink" Target="https://www.daloopa.com/src/47653696" TargetMode="External"/><Relationship Id="rId9319" Type="http://schemas.openxmlformats.org/officeDocument/2006/relationships/hyperlink" Target="https://www.daloopa.com/src/1567260" TargetMode="External"/><Relationship Id="rId10198" Type="http://schemas.openxmlformats.org/officeDocument/2006/relationships/hyperlink" Target="https://www.daloopa.com/src/72081747" TargetMode="External"/><Relationship Id="rId12647" Type="http://schemas.openxmlformats.org/officeDocument/2006/relationships/hyperlink" Target="https://marketplace.daloopa.com/src/134722216" TargetMode="External"/><Relationship Id="rId15120" Type="http://schemas.openxmlformats.org/officeDocument/2006/relationships/hyperlink" Target="https://www.daloopa.com/src/63082676" TargetMode="External"/><Relationship Id="rId18690" Type="http://schemas.openxmlformats.org/officeDocument/2006/relationships/hyperlink" Target="https://www.daloopa.com/src/65164758" TargetMode="External"/><Relationship Id="rId5929" Type="http://schemas.openxmlformats.org/officeDocument/2006/relationships/hyperlink" Target="https://www.daloopa.com/src/66977120" TargetMode="External"/><Relationship Id="rId11730" Type="http://schemas.openxmlformats.org/officeDocument/2006/relationships/hyperlink" Target="https://www.daloopa.com/src/1569388" TargetMode="External"/><Relationship Id="rId18343" Type="http://schemas.openxmlformats.org/officeDocument/2006/relationships/hyperlink" Target="https://www.daloopa.com/src/113370548" TargetMode="External"/><Relationship Id="rId8402" Type="http://schemas.openxmlformats.org/officeDocument/2006/relationships/hyperlink" Target="https://www.daloopa.com/src/53534243" TargetMode="External"/><Relationship Id="rId14953" Type="http://schemas.openxmlformats.org/officeDocument/2006/relationships/hyperlink" Target="https://marketplace.daloopa.com/src/134722370" TargetMode="External"/><Relationship Id="rId14606" Type="http://schemas.openxmlformats.org/officeDocument/2006/relationships/hyperlink" Target="https://www.daloopa.com/src/43517960" TargetMode="External"/><Relationship Id="rId882" Type="http://schemas.openxmlformats.org/officeDocument/2006/relationships/hyperlink" Target="https://marketplace.daloopa.com/src?seriesId=7563011" TargetMode="External"/><Relationship Id="rId2563" Type="http://schemas.openxmlformats.org/officeDocument/2006/relationships/hyperlink" Target="https://www.daloopa.com/src/154358031" TargetMode="External"/><Relationship Id="rId9176" Type="http://schemas.openxmlformats.org/officeDocument/2006/relationships/hyperlink" Target="https://www.daloopa.com/src/1566223" TargetMode="External"/><Relationship Id="rId12157" Type="http://schemas.openxmlformats.org/officeDocument/2006/relationships/hyperlink" Target="https://www.daloopa.com/src/107834695" TargetMode="External"/><Relationship Id="rId535" Type="http://schemas.openxmlformats.org/officeDocument/2006/relationships/hyperlink" Target="https://www.daloopa.com/src/4715323" TargetMode="External"/><Relationship Id="rId2216" Type="http://schemas.openxmlformats.org/officeDocument/2006/relationships/hyperlink" Target="https://www.daloopa.com/src/46548371" TargetMode="External"/><Relationship Id="rId5786" Type="http://schemas.openxmlformats.org/officeDocument/2006/relationships/hyperlink" Target="https://www.daloopa.com/src/10330605" TargetMode="External"/><Relationship Id="rId17829" Type="http://schemas.openxmlformats.org/officeDocument/2006/relationships/hyperlink" Target="https://www.daloopa.com/document/26799693" TargetMode="External"/><Relationship Id="rId5439" Type="http://schemas.openxmlformats.org/officeDocument/2006/relationships/hyperlink" Target="https://www.daloopa.com/src/14160888" TargetMode="External"/><Relationship Id="rId11240" Type="http://schemas.openxmlformats.org/officeDocument/2006/relationships/hyperlink" Target="https://www.daloopa.com/src/72083104" TargetMode="External"/><Relationship Id="rId16912" Type="http://schemas.openxmlformats.org/officeDocument/2006/relationships/hyperlink" Target="https://www.daloopa.com/src/63082927" TargetMode="External"/><Relationship Id="rId14463" Type="http://schemas.openxmlformats.org/officeDocument/2006/relationships/hyperlink" Target="https://www.daloopa.com/src/154366201" TargetMode="External"/><Relationship Id="rId4522" Type="http://schemas.openxmlformats.org/officeDocument/2006/relationships/hyperlink" Target="https://www.daloopa.com/src/8793946" TargetMode="External"/><Relationship Id="rId14116" Type="http://schemas.openxmlformats.org/officeDocument/2006/relationships/hyperlink" Target="https://www.daloopa.com/src/87502117" TargetMode="External"/><Relationship Id="rId17686" Type="http://schemas.openxmlformats.org/officeDocument/2006/relationships/hyperlink" Target="https://www.daloopa.com/src/113403468" TargetMode="External"/><Relationship Id="rId392" Type="http://schemas.openxmlformats.org/officeDocument/2006/relationships/hyperlink" Target="https://www.daloopa.com/src/10331448" TargetMode="External"/><Relationship Id="rId2073" Type="http://schemas.openxmlformats.org/officeDocument/2006/relationships/hyperlink" Target="https://www.daloopa.com/src/42838020" TargetMode="External"/><Relationship Id="rId7745" Type="http://schemas.openxmlformats.org/officeDocument/2006/relationships/hyperlink" Target="https://www.daloopa.com/src/1565885" TargetMode="External"/><Relationship Id="rId17339" Type="http://schemas.openxmlformats.org/officeDocument/2006/relationships/hyperlink" Target="https://marketplace.daloopa.com/src/154393182" TargetMode="External"/><Relationship Id="rId5296" Type="http://schemas.openxmlformats.org/officeDocument/2006/relationships/hyperlink" Target="https://www.daloopa.com/src/1564007" TargetMode="External"/><Relationship Id="rId10726" Type="http://schemas.openxmlformats.org/officeDocument/2006/relationships/hyperlink" Target="https://www.daloopa.com/src/87394665" TargetMode="External"/><Relationship Id="rId13949" Type="http://schemas.openxmlformats.org/officeDocument/2006/relationships/hyperlink" Target="https://www.daloopa.com/src/8788182" TargetMode="External"/><Relationship Id="rId16422" Type="http://schemas.openxmlformats.org/officeDocument/2006/relationships/hyperlink" Target="https://www.daloopa.com/src/78145935" TargetMode="External"/><Relationship Id="rId1559" Type="http://schemas.openxmlformats.org/officeDocument/2006/relationships/hyperlink" Target="https://www.daloopa.com/src/8796860" TargetMode="External"/><Relationship Id="rId4032" Type="http://schemas.openxmlformats.org/officeDocument/2006/relationships/hyperlink" Target="https://www.daloopa.com/src/1572924" TargetMode="External"/><Relationship Id="rId19645" Type="http://schemas.openxmlformats.org/officeDocument/2006/relationships/hyperlink" Target="https://www.daloopa.com/src/136587031" TargetMode="External"/><Relationship Id="rId9704" Type="http://schemas.openxmlformats.org/officeDocument/2006/relationships/hyperlink" Target="https://www.daloopa.com/src/94491550" TargetMode="External"/><Relationship Id="rId10583" Type="http://schemas.openxmlformats.org/officeDocument/2006/relationships/hyperlink" Target="https://www.daloopa.com/src/113257006" TargetMode="External"/><Relationship Id="rId17196" Type="http://schemas.openxmlformats.org/officeDocument/2006/relationships/hyperlink" Target="https://www.daloopa.com/src/154364412" TargetMode="External"/><Relationship Id="rId7255" Type="http://schemas.openxmlformats.org/officeDocument/2006/relationships/hyperlink" Target="https://www.daloopa.com/src/1565748" TargetMode="External"/><Relationship Id="rId10236" Type="http://schemas.openxmlformats.org/officeDocument/2006/relationships/hyperlink" Target="https://www.daloopa.com/src/113256920" TargetMode="External"/><Relationship Id="rId3865" Type="http://schemas.openxmlformats.org/officeDocument/2006/relationships/hyperlink" Target="https://www.daloopa.com/src/87514767" TargetMode="External"/><Relationship Id="rId13459" Type="http://schemas.openxmlformats.org/officeDocument/2006/relationships/hyperlink" Target="https://www.daloopa.com/src/10356356" TargetMode="External"/><Relationship Id="rId15908" Type="http://schemas.openxmlformats.org/officeDocument/2006/relationships/hyperlink" Target="https://marketplace.daloopa.com/src?seriesId=3512977" TargetMode="External"/><Relationship Id="rId3518" Type="http://schemas.openxmlformats.org/officeDocument/2006/relationships/hyperlink" Target="https://www.daloopa.com/src/144999445" TargetMode="External"/><Relationship Id="rId1069" Type="http://schemas.openxmlformats.org/officeDocument/2006/relationships/hyperlink" Target="https://www.daloopa.com/src/88976720" TargetMode="External"/><Relationship Id="rId9214" Type="http://schemas.openxmlformats.org/officeDocument/2006/relationships/hyperlink" Target="https://www.daloopa.com/src/107679934" TargetMode="External"/><Relationship Id="rId9561" Type="http://schemas.openxmlformats.org/officeDocument/2006/relationships/hyperlink" Target="https://www.daloopa.com/src/94491558" TargetMode="External"/><Relationship Id="rId12542" Type="http://schemas.openxmlformats.org/officeDocument/2006/relationships/hyperlink" Target="https://www.daloopa.com/src/2745362" TargetMode="External"/><Relationship Id="rId19155" Type="http://schemas.openxmlformats.org/officeDocument/2006/relationships/hyperlink" Target="https://www.daloopa.com/src/113031013" TargetMode="External"/><Relationship Id="rId920" Type="http://schemas.openxmlformats.org/officeDocument/2006/relationships/hyperlink" Target="https://www.daloopa.com/src/65218509" TargetMode="External"/><Relationship Id="rId2601" Type="http://schemas.openxmlformats.org/officeDocument/2006/relationships/hyperlink" Target="https://www.daloopa.com/document/26799693" TargetMode="External"/><Relationship Id="rId10093" Type="http://schemas.openxmlformats.org/officeDocument/2006/relationships/hyperlink" Target="https://www.daloopa.com/src/87397716" TargetMode="External"/><Relationship Id="rId15765" Type="http://schemas.openxmlformats.org/officeDocument/2006/relationships/hyperlink" Target="https://www.daloopa.com/document/26799693" TargetMode="External"/><Relationship Id="rId5824" Type="http://schemas.openxmlformats.org/officeDocument/2006/relationships/hyperlink" Target="https://www.daloopa.com/src/1564658" TargetMode="External"/><Relationship Id="rId15418" Type="http://schemas.openxmlformats.org/officeDocument/2006/relationships/hyperlink" Target="https://marketplace.daloopa.com/src?seriesId=2541671" TargetMode="External"/><Relationship Id="rId3375" Type="http://schemas.openxmlformats.org/officeDocument/2006/relationships/hyperlink" Target="https://www.daloopa.com/src/78020608" TargetMode="External"/><Relationship Id="rId18988" Type="http://schemas.openxmlformats.org/officeDocument/2006/relationships/hyperlink" Target="https://www.daloopa.com/src/114576779" TargetMode="External"/><Relationship Id="rId3028" Type="http://schemas.openxmlformats.org/officeDocument/2006/relationships/hyperlink" Target="https://www.daloopa.com/src/78144890" TargetMode="External"/><Relationship Id="rId6598" Type="http://schemas.openxmlformats.org/officeDocument/2006/relationships/hyperlink" Target="https://www.daloopa.com/src/20882368" TargetMode="External"/><Relationship Id="rId9071" Type="http://schemas.openxmlformats.org/officeDocument/2006/relationships/hyperlink" Target="https://www.daloopa.com/src/43299079" TargetMode="External"/><Relationship Id="rId12052" Type="http://schemas.openxmlformats.org/officeDocument/2006/relationships/hyperlink" Target="https://www.daloopa.com/src/1570457" TargetMode="External"/><Relationship Id="rId14501" Type="http://schemas.openxmlformats.org/officeDocument/2006/relationships/hyperlink" Target="https://www.daloopa.com/src/125198337" TargetMode="External"/><Relationship Id="rId430" Type="http://schemas.openxmlformats.org/officeDocument/2006/relationships/hyperlink" Target="https://www.daloopa.com/src/20882489" TargetMode="External"/><Relationship Id="rId2111" Type="http://schemas.openxmlformats.org/officeDocument/2006/relationships/hyperlink" Target="https://www.daloopa.com/src/1571732" TargetMode="External"/><Relationship Id="rId17724" Type="http://schemas.openxmlformats.org/officeDocument/2006/relationships/hyperlink" Target="https://www.daloopa.com/src/65074662" TargetMode="External"/><Relationship Id="rId5681" Type="http://schemas.openxmlformats.org/officeDocument/2006/relationships/hyperlink" Target="https://www.daloopa.com/src/87391000" TargetMode="External"/><Relationship Id="rId15275" Type="http://schemas.openxmlformats.org/officeDocument/2006/relationships/hyperlink" Target="https://www.daloopa.com/src/43518467" TargetMode="External"/><Relationship Id="rId5334" Type="http://schemas.openxmlformats.org/officeDocument/2006/relationships/hyperlink" Target="https://www.daloopa.com/src/14161045" TargetMode="External"/><Relationship Id="rId11885" Type="http://schemas.openxmlformats.org/officeDocument/2006/relationships/hyperlink" Target="https://www.daloopa.com/src/1569332" TargetMode="External"/><Relationship Id="rId18498" Type="http://schemas.openxmlformats.org/officeDocument/2006/relationships/hyperlink" Target="https://www.daloopa.com/src/78021407" TargetMode="External"/><Relationship Id="rId1944" Type="http://schemas.openxmlformats.org/officeDocument/2006/relationships/hyperlink" Target="https://marketplace.daloopa.com/src?seriesId=5697140" TargetMode="External"/><Relationship Id="rId8557" Type="http://schemas.openxmlformats.org/officeDocument/2006/relationships/hyperlink" Target="https://www.daloopa.com/src/43305536" TargetMode="External"/><Relationship Id="rId11538" Type="http://schemas.openxmlformats.org/officeDocument/2006/relationships/hyperlink" Target="https://marketplace.daloopa.com/src?seriesId=2399860" TargetMode="External"/><Relationship Id="rId14011" Type="http://schemas.openxmlformats.org/officeDocument/2006/relationships/hyperlink" Target="https://www.daloopa.com/src/8788107" TargetMode="External"/><Relationship Id="rId17581" Type="http://schemas.openxmlformats.org/officeDocument/2006/relationships/hyperlink" Target="https://www.daloopa.com/src/75524982" TargetMode="External"/><Relationship Id="rId5191" Type="http://schemas.openxmlformats.org/officeDocument/2006/relationships/hyperlink" Target="https://www.daloopa.com/src/144966775" TargetMode="External"/><Relationship Id="rId7640" Type="http://schemas.openxmlformats.org/officeDocument/2006/relationships/hyperlink" Target="https://www.daloopa.com/src/37971448" TargetMode="External"/><Relationship Id="rId10621" Type="http://schemas.openxmlformats.org/officeDocument/2006/relationships/hyperlink" Target="https://www.daloopa.com/src/1569917" TargetMode="External"/><Relationship Id="rId17234" Type="http://schemas.openxmlformats.org/officeDocument/2006/relationships/hyperlink" Target="https://marketplace.daloopa.com/src/154209450" TargetMode="External"/><Relationship Id="rId13844" Type="http://schemas.openxmlformats.org/officeDocument/2006/relationships/hyperlink" Target="https://www.daloopa.com/src/154395148" TargetMode="External"/><Relationship Id="rId3903" Type="http://schemas.openxmlformats.org/officeDocument/2006/relationships/hyperlink" Target="https://www.daloopa.com/src/32362568" TargetMode="External"/><Relationship Id="rId11395" Type="http://schemas.openxmlformats.org/officeDocument/2006/relationships/hyperlink" Target="https://www.daloopa.com/src/43319081" TargetMode="External"/><Relationship Id="rId1454" Type="http://schemas.openxmlformats.org/officeDocument/2006/relationships/hyperlink" Target="https://www.daloopa.com/src/43327126" TargetMode="External"/><Relationship Id="rId8067" Type="http://schemas.openxmlformats.org/officeDocument/2006/relationships/hyperlink" Target="https://www.daloopa.com/src/4715273" TargetMode="External"/><Relationship Id="rId11048" Type="http://schemas.openxmlformats.org/officeDocument/2006/relationships/hyperlink" Target="https://www.daloopa.com/src/136427315" TargetMode="External"/><Relationship Id="rId19540" Type="http://schemas.openxmlformats.org/officeDocument/2006/relationships/hyperlink" Target="https://www.daloopa.com/src/113027038" TargetMode="External"/><Relationship Id="rId1107" Type="http://schemas.openxmlformats.org/officeDocument/2006/relationships/hyperlink" Target="https://www.daloopa.com/src/82232655" TargetMode="External"/><Relationship Id="rId4677" Type="http://schemas.openxmlformats.org/officeDocument/2006/relationships/hyperlink" Target="https://www.daloopa.com/src/1564172" TargetMode="External"/><Relationship Id="rId17091" Type="http://schemas.openxmlformats.org/officeDocument/2006/relationships/hyperlink" Target="https://www.daloopa.com/src/65058982" TargetMode="External"/><Relationship Id="rId7150" Type="http://schemas.openxmlformats.org/officeDocument/2006/relationships/hyperlink" Target="https://www.daloopa.com/src/53534164" TargetMode="External"/><Relationship Id="rId10131" Type="http://schemas.openxmlformats.org/officeDocument/2006/relationships/hyperlink" Target="https://www.daloopa.com/src/43316243" TargetMode="External"/><Relationship Id="rId15803" Type="http://schemas.openxmlformats.org/officeDocument/2006/relationships/hyperlink" Target="https://www.daloopa.com/document/26799693" TargetMode="External"/><Relationship Id="rId3760" Type="http://schemas.openxmlformats.org/officeDocument/2006/relationships/hyperlink" Target="https://www.daloopa.com/src/8793949" TargetMode="External"/><Relationship Id="rId13354" Type="http://schemas.openxmlformats.org/officeDocument/2006/relationships/hyperlink" Target="https://www.daloopa.com/src/20973367" TargetMode="External"/><Relationship Id="rId3413" Type="http://schemas.openxmlformats.org/officeDocument/2006/relationships/hyperlink" Target="https://www.daloopa.com/src/8795868" TargetMode="External"/><Relationship Id="rId6983" Type="http://schemas.openxmlformats.org/officeDocument/2006/relationships/hyperlink" Target="https://www.daloopa.com/src/10330701" TargetMode="External"/><Relationship Id="rId13007" Type="http://schemas.openxmlformats.org/officeDocument/2006/relationships/hyperlink" Target="https://www.daloopa.com/src/8787073" TargetMode="External"/><Relationship Id="rId16577" Type="http://schemas.openxmlformats.org/officeDocument/2006/relationships/hyperlink" Target="https://www.daloopa.com/document/26696662" TargetMode="External"/><Relationship Id="rId6636" Type="http://schemas.openxmlformats.org/officeDocument/2006/relationships/hyperlink" Target="https://www.daloopa.com/src/32357700" TargetMode="External"/><Relationship Id="rId19050" Type="http://schemas.openxmlformats.org/officeDocument/2006/relationships/hyperlink" Target="https://www.daloopa.com/src/113024453" TargetMode="External"/><Relationship Id="rId4187" Type="http://schemas.openxmlformats.org/officeDocument/2006/relationships/hyperlink" Target="https://www.daloopa.com/src/43322398" TargetMode="External"/><Relationship Id="rId9859" Type="http://schemas.openxmlformats.org/officeDocument/2006/relationships/hyperlink" Target="https://www.daloopa.com/document/26798424" TargetMode="External"/><Relationship Id="rId15660" Type="http://schemas.openxmlformats.org/officeDocument/2006/relationships/hyperlink" Target="https://www.daloopa.com/src/94641825" TargetMode="External"/><Relationship Id="rId3270" Type="http://schemas.openxmlformats.org/officeDocument/2006/relationships/hyperlink" Target="https://www.daloopa.com/src/43338899" TargetMode="External"/><Relationship Id="rId15313" Type="http://schemas.openxmlformats.org/officeDocument/2006/relationships/hyperlink" Target="https://marketplace.daloopa.com/src?seriesId=2399909" TargetMode="External"/><Relationship Id="rId18883" Type="http://schemas.openxmlformats.org/officeDocument/2006/relationships/hyperlink" Target="https://marketplace.daloopa.com/src?seriesId=6882964" TargetMode="External"/><Relationship Id="rId8942" Type="http://schemas.openxmlformats.org/officeDocument/2006/relationships/hyperlink" Target="https://www.daloopa.com/src/66982568" TargetMode="External"/><Relationship Id="rId11923" Type="http://schemas.openxmlformats.org/officeDocument/2006/relationships/hyperlink" Target="https://www.daloopa.com/src/1569006" TargetMode="External"/><Relationship Id="rId18536" Type="http://schemas.openxmlformats.org/officeDocument/2006/relationships/hyperlink" Target="https://www.daloopa.com/src/66985240" TargetMode="External"/><Relationship Id="rId6493" Type="http://schemas.openxmlformats.org/officeDocument/2006/relationships/hyperlink" Target="https://marketplace.daloopa.com/src/110683964" TargetMode="External"/><Relationship Id="rId16087" Type="http://schemas.openxmlformats.org/officeDocument/2006/relationships/hyperlink" Target="https://www.daloopa.com/src/67019289" TargetMode="External"/><Relationship Id="rId6146" Type="http://schemas.openxmlformats.org/officeDocument/2006/relationships/hyperlink" Target="https://www.daloopa.com/src/68541792" TargetMode="External"/><Relationship Id="rId12697" Type="http://schemas.openxmlformats.org/officeDocument/2006/relationships/hyperlink" Target="https://www.daloopa.com/src/1572400" TargetMode="External"/><Relationship Id="rId2756" Type="http://schemas.openxmlformats.org/officeDocument/2006/relationships/hyperlink" Target="https://www.daloopa.com/src/47659173" TargetMode="External"/><Relationship Id="rId9369" Type="http://schemas.openxmlformats.org/officeDocument/2006/relationships/hyperlink" Target="https://www.daloopa.com/src/43306460" TargetMode="External"/><Relationship Id="rId15170" Type="http://schemas.openxmlformats.org/officeDocument/2006/relationships/hyperlink" Target="https://marketplace.daloopa.com/src/134722410" TargetMode="External"/><Relationship Id="rId728" Type="http://schemas.openxmlformats.org/officeDocument/2006/relationships/hyperlink" Target="https://www.daloopa.com/src/20974002" TargetMode="External"/><Relationship Id="rId2409" Type="http://schemas.openxmlformats.org/officeDocument/2006/relationships/hyperlink" Target="https://www.daloopa.com/src/46548310" TargetMode="External"/><Relationship Id="rId5979" Type="http://schemas.openxmlformats.org/officeDocument/2006/relationships/hyperlink" Target="https://www.daloopa.com/src/1565155" TargetMode="External"/><Relationship Id="rId18393" Type="http://schemas.openxmlformats.org/officeDocument/2006/relationships/hyperlink" Target="https://www.daloopa.com/src/69045138" TargetMode="External"/><Relationship Id="rId8452" Type="http://schemas.openxmlformats.org/officeDocument/2006/relationships/hyperlink" Target="https://www.daloopa.com/src/1567280" TargetMode="External"/><Relationship Id="rId11780" Type="http://schemas.openxmlformats.org/officeDocument/2006/relationships/hyperlink" Target="https://www.daloopa.com/src/43319085" TargetMode="External"/><Relationship Id="rId18046" Type="http://schemas.openxmlformats.org/officeDocument/2006/relationships/hyperlink" Target="https://www.daloopa.com/src/65125602" TargetMode="External"/><Relationship Id="rId8105" Type="http://schemas.openxmlformats.org/officeDocument/2006/relationships/hyperlink" Target="https://www.daloopa.com/document/26798424" TargetMode="External"/><Relationship Id="rId11433" Type="http://schemas.openxmlformats.org/officeDocument/2006/relationships/hyperlink" Target="https://www.daloopa.com/src/43317696" TargetMode="External"/><Relationship Id="rId14656" Type="http://schemas.openxmlformats.org/officeDocument/2006/relationships/hyperlink" Target="https://www.daloopa.com/src/43517300" TargetMode="External"/><Relationship Id="rId4715" Type="http://schemas.openxmlformats.org/officeDocument/2006/relationships/hyperlink" Target="https://www.daloopa.com/src/144966768" TargetMode="External"/><Relationship Id="rId14309" Type="http://schemas.openxmlformats.org/officeDocument/2006/relationships/hyperlink" Target="https://www.daloopa.com/src/8788114" TargetMode="External"/><Relationship Id="rId17879" Type="http://schemas.openxmlformats.org/officeDocument/2006/relationships/hyperlink" Target="https://marketplace.daloopa.com/src/134722590" TargetMode="External"/><Relationship Id="rId585" Type="http://schemas.openxmlformats.org/officeDocument/2006/relationships/hyperlink" Target="https://www.daloopa.com/src/20882478" TargetMode="External"/><Relationship Id="rId2266" Type="http://schemas.openxmlformats.org/officeDocument/2006/relationships/hyperlink" Target="https://www.daloopa.com/src/42838034" TargetMode="External"/><Relationship Id="rId7938" Type="http://schemas.openxmlformats.org/officeDocument/2006/relationships/hyperlink" Target="https://www.daloopa.com/src/154249506" TargetMode="External"/><Relationship Id="rId238" Type="http://schemas.openxmlformats.org/officeDocument/2006/relationships/hyperlink" Target="https://marketplace.daloopa.com/src/154257774" TargetMode="External"/><Relationship Id="rId5489" Type="http://schemas.openxmlformats.org/officeDocument/2006/relationships/hyperlink" Target="https://www.daloopa.com/src/1564147" TargetMode="External"/><Relationship Id="rId10919" Type="http://schemas.openxmlformats.org/officeDocument/2006/relationships/hyperlink" Target="https://www.daloopa.com/src/43296270" TargetMode="External"/><Relationship Id="rId11290" Type="http://schemas.openxmlformats.org/officeDocument/2006/relationships/hyperlink" Target="https://www.daloopa.com/src/1569888" TargetMode="External"/><Relationship Id="rId16962" Type="http://schemas.openxmlformats.org/officeDocument/2006/relationships/hyperlink" Target="https://www.daloopa.com/src/65058980" TargetMode="External"/><Relationship Id="rId1002" Type="http://schemas.openxmlformats.org/officeDocument/2006/relationships/hyperlink" Target="https://marketplace.daloopa.com/src?seriesId=6937345" TargetMode="External"/><Relationship Id="rId16615" Type="http://schemas.openxmlformats.org/officeDocument/2006/relationships/hyperlink" Target="https://www.daloopa.com/src/8789195" TargetMode="External"/><Relationship Id="rId4572" Type="http://schemas.openxmlformats.org/officeDocument/2006/relationships/hyperlink" Target="https://www.daloopa.com/src/8793796" TargetMode="External"/><Relationship Id="rId14166" Type="http://schemas.openxmlformats.org/officeDocument/2006/relationships/hyperlink" Target="https://www.daloopa.com/src/8788273" TargetMode="External"/><Relationship Id="rId4225" Type="http://schemas.openxmlformats.org/officeDocument/2006/relationships/hyperlink" Target="https://www.daloopa.com/src/78020255" TargetMode="External"/><Relationship Id="rId7795" Type="http://schemas.openxmlformats.org/officeDocument/2006/relationships/hyperlink" Target="https://marketplace.daloopa.com/src/110684169" TargetMode="External"/><Relationship Id="rId10776" Type="http://schemas.openxmlformats.org/officeDocument/2006/relationships/hyperlink" Target="https://www.daloopa.com/src/102328815" TargetMode="External"/><Relationship Id="rId17389" Type="http://schemas.openxmlformats.org/officeDocument/2006/relationships/hyperlink" Target="https://marketplace.daloopa.com/src/154209485" TargetMode="External"/><Relationship Id="rId7448" Type="http://schemas.openxmlformats.org/officeDocument/2006/relationships/hyperlink" Target="https://www.daloopa.com/src/94490835" TargetMode="External"/><Relationship Id="rId10429" Type="http://schemas.openxmlformats.org/officeDocument/2006/relationships/hyperlink" Target="https://www.daloopa.com/src/1569189" TargetMode="External"/><Relationship Id="rId13999" Type="http://schemas.openxmlformats.org/officeDocument/2006/relationships/hyperlink" Target="https://www.daloopa.com/src/8788342" TargetMode="External"/><Relationship Id="rId16472" Type="http://schemas.openxmlformats.org/officeDocument/2006/relationships/hyperlink" Target="https://www.daloopa.com/src/8788546" TargetMode="External"/><Relationship Id="rId18921" Type="http://schemas.openxmlformats.org/officeDocument/2006/relationships/hyperlink" Target="https://marketplace.daloopa.com/src?seriesId=6882966" TargetMode="External"/><Relationship Id="rId6531" Type="http://schemas.openxmlformats.org/officeDocument/2006/relationships/hyperlink" Target="https://www.daloopa.com/src/20882367" TargetMode="External"/><Relationship Id="rId16125" Type="http://schemas.openxmlformats.org/officeDocument/2006/relationships/hyperlink" Target="https://www.daloopa.com/src/8788827" TargetMode="External"/><Relationship Id="rId4082" Type="http://schemas.openxmlformats.org/officeDocument/2006/relationships/hyperlink" Target="https://www.daloopa.com/src/1573039" TargetMode="External"/><Relationship Id="rId19695" Type="http://schemas.openxmlformats.org/officeDocument/2006/relationships/hyperlink" Target="https://www.daloopa.com/src/154356798" TargetMode="External"/><Relationship Id="rId9754" Type="http://schemas.openxmlformats.org/officeDocument/2006/relationships/hyperlink" Target="https://www.daloopa.com/src/4715298" TargetMode="External"/><Relationship Id="rId12735" Type="http://schemas.openxmlformats.org/officeDocument/2006/relationships/hyperlink" Target="https://www.daloopa.com/src/102435060" TargetMode="External"/><Relationship Id="rId19348" Type="http://schemas.openxmlformats.org/officeDocument/2006/relationships/hyperlink" Target="https://www.daloopa.com/src/136654332" TargetMode="External"/><Relationship Id="rId9407" Type="http://schemas.openxmlformats.org/officeDocument/2006/relationships/hyperlink" Target="https://www.daloopa.com/src/82224895" TargetMode="External"/><Relationship Id="rId10286" Type="http://schemas.openxmlformats.org/officeDocument/2006/relationships/hyperlink" Target="https://www.daloopa.com/src/1567743" TargetMode="External"/><Relationship Id="rId15958" Type="http://schemas.openxmlformats.org/officeDocument/2006/relationships/hyperlink" Target="https://www.daloopa.com/src/113367908" TargetMode="External"/><Relationship Id="rId18431" Type="http://schemas.openxmlformats.org/officeDocument/2006/relationships/hyperlink" Target="https://www.daloopa.com/document/24791242" TargetMode="External"/><Relationship Id="rId3568" Type="http://schemas.openxmlformats.org/officeDocument/2006/relationships/hyperlink" Target="https://www.daloopa.com/src/32362509" TargetMode="External"/><Relationship Id="rId6041" Type="http://schemas.openxmlformats.org/officeDocument/2006/relationships/hyperlink" Target="https://www.daloopa.com/src/1564678" TargetMode="External"/><Relationship Id="rId9264" Type="http://schemas.openxmlformats.org/officeDocument/2006/relationships/hyperlink" Target="https://www.daloopa.com/src/1567546" TargetMode="External"/><Relationship Id="rId12592" Type="http://schemas.openxmlformats.org/officeDocument/2006/relationships/hyperlink" Target="https://www.daloopa.com/src/1572390" TargetMode="External"/><Relationship Id="rId970" Type="http://schemas.openxmlformats.org/officeDocument/2006/relationships/hyperlink" Target="https://www.daloopa.com/src/107835296" TargetMode="External"/><Relationship Id="rId2651" Type="http://schemas.openxmlformats.org/officeDocument/2006/relationships/hyperlink" Target="https://www.daloopa.com/src/58741765" TargetMode="External"/><Relationship Id="rId12245" Type="http://schemas.openxmlformats.org/officeDocument/2006/relationships/hyperlink" Target="https://www.daloopa.com/src/43515169" TargetMode="External"/><Relationship Id="rId17917" Type="http://schemas.openxmlformats.org/officeDocument/2006/relationships/hyperlink" Target="https://www.daloopa.com/src/65125781" TargetMode="External"/><Relationship Id="rId623" Type="http://schemas.openxmlformats.org/officeDocument/2006/relationships/hyperlink" Target="https://www.daloopa.com/src/8795911" TargetMode="External"/><Relationship Id="rId2304" Type="http://schemas.openxmlformats.org/officeDocument/2006/relationships/hyperlink" Target="https://www.daloopa.com/src/102327289" TargetMode="External"/><Relationship Id="rId5874" Type="http://schemas.openxmlformats.org/officeDocument/2006/relationships/hyperlink" Target="https://www.daloopa.com/src/154393270" TargetMode="External"/><Relationship Id="rId15468" Type="http://schemas.openxmlformats.org/officeDocument/2006/relationships/hyperlink" Target="https://www.daloopa.com/src/43519068" TargetMode="External"/><Relationship Id="rId5527" Type="http://schemas.openxmlformats.org/officeDocument/2006/relationships/hyperlink" Target="https://www.daloopa.com/src/43288873" TargetMode="External"/><Relationship Id="rId3078" Type="http://schemas.openxmlformats.org/officeDocument/2006/relationships/hyperlink" Target="https://www.daloopa.com/src/136641104" TargetMode="External"/><Relationship Id="rId8000" Type="http://schemas.openxmlformats.org/officeDocument/2006/relationships/hyperlink" Target="https://www.daloopa.com/src/14161228" TargetMode="External"/><Relationship Id="rId14551" Type="http://schemas.openxmlformats.org/officeDocument/2006/relationships/hyperlink" Target="https://marketplace.daloopa.com/src/134722288" TargetMode="External"/><Relationship Id="rId4610" Type="http://schemas.openxmlformats.org/officeDocument/2006/relationships/hyperlink" Target="https://www.daloopa.com/src/1564171" TargetMode="External"/><Relationship Id="rId14204" Type="http://schemas.openxmlformats.org/officeDocument/2006/relationships/hyperlink" Target="https://www.daloopa.com/src/58790422" TargetMode="External"/><Relationship Id="rId480" Type="http://schemas.openxmlformats.org/officeDocument/2006/relationships/hyperlink" Target="https://marketplace.daloopa.com/src/145687410" TargetMode="External"/><Relationship Id="rId2161" Type="http://schemas.openxmlformats.org/officeDocument/2006/relationships/hyperlink" Target="https://www.daloopa.com/src/58741916" TargetMode="External"/><Relationship Id="rId17774" Type="http://schemas.openxmlformats.org/officeDocument/2006/relationships/hyperlink" Target="https://www.daloopa.com/src/65439564" TargetMode="External"/><Relationship Id="rId133" Type="http://schemas.openxmlformats.org/officeDocument/2006/relationships/hyperlink" Target="https://marketplace.daloopa.com/src/134722100" TargetMode="External"/><Relationship Id="rId5384" Type="http://schemas.openxmlformats.org/officeDocument/2006/relationships/hyperlink" Target="https://www.daloopa.com/src/1564166" TargetMode="External"/><Relationship Id="rId7833" Type="http://schemas.openxmlformats.org/officeDocument/2006/relationships/hyperlink" Target="https://www.daloopa.com/src/1565212" TargetMode="External"/><Relationship Id="rId10814" Type="http://schemas.openxmlformats.org/officeDocument/2006/relationships/hyperlink" Target="https://www.daloopa.com/src/1569778" TargetMode="External"/><Relationship Id="rId17427" Type="http://schemas.openxmlformats.org/officeDocument/2006/relationships/hyperlink" Target="https://www.daloopa.com/src/154351863" TargetMode="External"/><Relationship Id="rId5037" Type="http://schemas.openxmlformats.org/officeDocument/2006/relationships/hyperlink" Target="https://www.daloopa.com/src/58740080" TargetMode="External"/><Relationship Id="rId1994" Type="http://schemas.openxmlformats.org/officeDocument/2006/relationships/hyperlink" Target="https://www.daloopa.com/src/107697645" TargetMode="External"/><Relationship Id="rId11588" Type="http://schemas.openxmlformats.org/officeDocument/2006/relationships/hyperlink" Target="https://www.daloopa.com/src/1568992" TargetMode="External"/><Relationship Id="rId16510" Type="http://schemas.openxmlformats.org/officeDocument/2006/relationships/hyperlink" Target="https://www.daloopa.com/src/8788537" TargetMode="External"/><Relationship Id="rId1647" Type="http://schemas.openxmlformats.org/officeDocument/2006/relationships/hyperlink" Target="https://www.daloopa.com/src/43328443" TargetMode="External"/><Relationship Id="rId14061" Type="http://schemas.openxmlformats.org/officeDocument/2006/relationships/hyperlink" Target="https://marketplace.daloopa.com/src?seriesId=3221780" TargetMode="External"/><Relationship Id="rId4120" Type="http://schemas.openxmlformats.org/officeDocument/2006/relationships/hyperlink" Target="https://www.daloopa.com/src/87501855" TargetMode="External"/><Relationship Id="rId7690" Type="http://schemas.openxmlformats.org/officeDocument/2006/relationships/hyperlink" Target="https://www.daloopa.com/src/1565472" TargetMode="External"/><Relationship Id="rId17284" Type="http://schemas.openxmlformats.org/officeDocument/2006/relationships/hyperlink" Target="https://marketplace.daloopa.com/src/154209464" TargetMode="External"/><Relationship Id="rId19733" Type="http://schemas.openxmlformats.org/officeDocument/2006/relationships/hyperlink" Target="https://marketplace.daloopa.com/src?seriesId=6882993" TargetMode="External"/><Relationship Id="rId7343" Type="http://schemas.openxmlformats.org/officeDocument/2006/relationships/hyperlink" Target="https://www.daloopa.com/src/113256674" TargetMode="External"/><Relationship Id="rId10671" Type="http://schemas.openxmlformats.org/officeDocument/2006/relationships/hyperlink" Target="https://www.daloopa.com/src/1569146" TargetMode="External"/><Relationship Id="rId10324" Type="http://schemas.openxmlformats.org/officeDocument/2006/relationships/hyperlink" Target="https://www.daloopa.com/src/2600201" TargetMode="External"/><Relationship Id="rId13894" Type="http://schemas.openxmlformats.org/officeDocument/2006/relationships/hyperlink" Target="https://www.daloopa.com/src/8787927" TargetMode="External"/><Relationship Id="rId3953" Type="http://schemas.openxmlformats.org/officeDocument/2006/relationships/hyperlink" Target="https://www.daloopa.com/src/1572923" TargetMode="External"/><Relationship Id="rId13547" Type="http://schemas.openxmlformats.org/officeDocument/2006/relationships/hyperlink" Target="https://www.daloopa.com/src/8787191" TargetMode="External"/><Relationship Id="rId3606" Type="http://schemas.openxmlformats.org/officeDocument/2006/relationships/hyperlink" Target="https://www.daloopa.com/src/43340757" TargetMode="External"/><Relationship Id="rId11098" Type="http://schemas.openxmlformats.org/officeDocument/2006/relationships/hyperlink" Target="https://www.daloopa.com/src/20882405" TargetMode="External"/><Relationship Id="rId16020" Type="http://schemas.openxmlformats.org/officeDocument/2006/relationships/hyperlink" Target="https://www.daloopa.com/src/113369079" TargetMode="External"/><Relationship Id="rId19590" Type="http://schemas.openxmlformats.org/officeDocument/2006/relationships/hyperlink" Target="https://www.daloopa.com/src/125176272" TargetMode="External"/><Relationship Id="rId1157" Type="http://schemas.openxmlformats.org/officeDocument/2006/relationships/hyperlink" Target="https://www.daloopa.com/src/65052062" TargetMode="External"/><Relationship Id="rId6829" Type="http://schemas.openxmlformats.org/officeDocument/2006/relationships/hyperlink" Target="https://www.daloopa.com/src/1565637" TargetMode="External"/><Relationship Id="rId12630" Type="http://schemas.openxmlformats.org/officeDocument/2006/relationships/hyperlink" Target="https://www.daloopa.com/src/53599710" TargetMode="External"/><Relationship Id="rId19243" Type="http://schemas.openxmlformats.org/officeDocument/2006/relationships/hyperlink" Target="https://www.daloopa.com/src/125199524" TargetMode="External"/><Relationship Id="rId9302" Type="http://schemas.openxmlformats.org/officeDocument/2006/relationships/hyperlink" Target="https://www.daloopa.com/src/1566225" TargetMode="External"/><Relationship Id="rId10181" Type="http://schemas.openxmlformats.org/officeDocument/2006/relationships/hyperlink" Target="https://www.daloopa.com/document/26799693" TargetMode="External"/><Relationship Id="rId15853" Type="http://schemas.openxmlformats.org/officeDocument/2006/relationships/hyperlink" Target="https://www.daloopa.com/document/26799693" TargetMode="External"/><Relationship Id="rId3463" Type="http://schemas.openxmlformats.org/officeDocument/2006/relationships/hyperlink" Target="https://www.daloopa.com/src/87416729" TargetMode="External"/><Relationship Id="rId5912" Type="http://schemas.openxmlformats.org/officeDocument/2006/relationships/hyperlink" Target="https://www.daloopa.com/src/1565154" TargetMode="External"/><Relationship Id="rId13057" Type="http://schemas.openxmlformats.org/officeDocument/2006/relationships/hyperlink" Target="https://www.daloopa.com/src/8787360" TargetMode="External"/><Relationship Id="rId15506" Type="http://schemas.openxmlformats.org/officeDocument/2006/relationships/hyperlink" Target="https://www.daloopa.com/src/43518853" TargetMode="External"/><Relationship Id="rId3116" Type="http://schemas.openxmlformats.org/officeDocument/2006/relationships/hyperlink" Target="https://www.daloopa.com/src/102430736" TargetMode="External"/><Relationship Id="rId18729" Type="http://schemas.openxmlformats.org/officeDocument/2006/relationships/hyperlink" Target="https://www.daloopa.com/src/65170086" TargetMode="External"/><Relationship Id="rId6686" Type="http://schemas.openxmlformats.org/officeDocument/2006/relationships/hyperlink" Target="https://www.daloopa.com/src/113256686" TargetMode="External"/><Relationship Id="rId6339" Type="http://schemas.openxmlformats.org/officeDocument/2006/relationships/hyperlink" Target="https://www.daloopa.com/src/125013441" TargetMode="External"/><Relationship Id="rId12140" Type="http://schemas.openxmlformats.org/officeDocument/2006/relationships/hyperlink" Target="https://www.daloopa.com/src/7999060" TargetMode="External"/><Relationship Id="rId2949" Type="http://schemas.openxmlformats.org/officeDocument/2006/relationships/hyperlink" Target="https://www.daloopa.com/src/1571995" TargetMode="External"/><Relationship Id="rId15363" Type="http://schemas.openxmlformats.org/officeDocument/2006/relationships/hyperlink" Target="https://www.daloopa.com/src/43519067" TargetMode="External"/><Relationship Id="rId17812" Type="http://schemas.openxmlformats.org/officeDocument/2006/relationships/hyperlink" Target="https://www.daloopa.com/src/136649023" TargetMode="External"/><Relationship Id="rId5422" Type="http://schemas.openxmlformats.org/officeDocument/2006/relationships/hyperlink" Target="https://www.daloopa.com/src/1564146" TargetMode="External"/><Relationship Id="rId15016" Type="http://schemas.openxmlformats.org/officeDocument/2006/relationships/hyperlink" Target="https://marketplace.daloopa.com/src/134722380" TargetMode="External"/><Relationship Id="rId8992" Type="http://schemas.openxmlformats.org/officeDocument/2006/relationships/hyperlink" Target="https://www.daloopa.com/src/20882435" TargetMode="External"/><Relationship Id="rId11973" Type="http://schemas.openxmlformats.org/officeDocument/2006/relationships/hyperlink" Target="https://www.daloopa.com/src/43319104" TargetMode="External"/><Relationship Id="rId18586" Type="http://schemas.openxmlformats.org/officeDocument/2006/relationships/hyperlink" Target="https://www.daloopa.com/src/65145711" TargetMode="External"/><Relationship Id="rId6196" Type="http://schemas.openxmlformats.org/officeDocument/2006/relationships/hyperlink" Target="https://www.daloopa.com/src/1564906" TargetMode="External"/><Relationship Id="rId8645" Type="http://schemas.openxmlformats.org/officeDocument/2006/relationships/hyperlink" Target="https://www.daloopa.com/src/1567192" TargetMode="External"/><Relationship Id="rId11626" Type="http://schemas.openxmlformats.org/officeDocument/2006/relationships/hyperlink" Target="https://www.daloopa.com/src/1569043" TargetMode="External"/><Relationship Id="rId18239" Type="http://schemas.openxmlformats.org/officeDocument/2006/relationships/hyperlink" Target="https://www.daloopa.com/src/87503255" TargetMode="External"/><Relationship Id="rId14849" Type="http://schemas.openxmlformats.org/officeDocument/2006/relationships/hyperlink" Target="https://www.daloopa.com/src/43517478" TargetMode="External"/><Relationship Id="rId4908" Type="http://schemas.openxmlformats.org/officeDocument/2006/relationships/hyperlink" Target="https://www.daloopa.com/src/82223203" TargetMode="External"/><Relationship Id="rId17322" Type="http://schemas.openxmlformats.org/officeDocument/2006/relationships/hyperlink" Target="https://marketplace.daloopa.com/src?seriesId=3669137" TargetMode="External"/><Relationship Id="rId778" Type="http://schemas.openxmlformats.org/officeDocument/2006/relationships/hyperlink" Target="https://www.daloopa.com/src/1604334" TargetMode="External"/><Relationship Id="rId2459" Type="http://schemas.openxmlformats.org/officeDocument/2006/relationships/hyperlink" Target="https://www.daloopa.com/document/26799693" TargetMode="External"/><Relationship Id="rId13932" Type="http://schemas.openxmlformats.org/officeDocument/2006/relationships/hyperlink" Target="https://www.daloopa.com/src/63082566" TargetMode="External"/><Relationship Id="rId18096" Type="http://schemas.openxmlformats.org/officeDocument/2006/relationships/hyperlink" Target="https://www.daloopa.com/src/65125813" TargetMode="External"/><Relationship Id="rId1542" Type="http://schemas.openxmlformats.org/officeDocument/2006/relationships/hyperlink" Target="https://www.daloopa.com/src/65218332" TargetMode="External"/><Relationship Id="rId8155" Type="http://schemas.openxmlformats.org/officeDocument/2006/relationships/hyperlink" Target="https://www.daloopa.com/src/136428684" TargetMode="External"/><Relationship Id="rId11136" Type="http://schemas.openxmlformats.org/officeDocument/2006/relationships/hyperlink" Target="https://www.daloopa.com/src/1568927" TargetMode="External"/><Relationship Id="rId11483" Type="http://schemas.openxmlformats.org/officeDocument/2006/relationships/hyperlink" Target="https://www.daloopa.com/src/1568822" TargetMode="External"/><Relationship Id="rId16808" Type="http://schemas.openxmlformats.org/officeDocument/2006/relationships/hyperlink" Target="https://www.daloopa.com/src/20983901" TargetMode="External"/><Relationship Id="rId4765" Type="http://schemas.openxmlformats.org/officeDocument/2006/relationships/hyperlink" Target="https://www.daloopa.com/src/32357657" TargetMode="External"/><Relationship Id="rId14359" Type="http://schemas.openxmlformats.org/officeDocument/2006/relationships/hyperlink" Target="https://www.daloopa.com/src/8788055" TargetMode="External"/><Relationship Id="rId288" Type="http://schemas.openxmlformats.org/officeDocument/2006/relationships/hyperlink" Target="https://marketplace.daloopa.com/src/134722123" TargetMode="External"/><Relationship Id="rId4418" Type="http://schemas.openxmlformats.org/officeDocument/2006/relationships/hyperlink" Target="https://www.daloopa.com/src/43341850" TargetMode="External"/><Relationship Id="rId7988" Type="http://schemas.openxmlformats.org/officeDocument/2006/relationships/hyperlink" Target="https://www.daloopa.com/src/113256783" TargetMode="External"/><Relationship Id="rId10969" Type="http://schemas.openxmlformats.org/officeDocument/2006/relationships/hyperlink" Target="https://www.daloopa.com/src/58741843" TargetMode="External"/><Relationship Id="rId13442" Type="http://schemas.openxmlformats.org/officeDocument/2006/relationships/hyperlink" Target="https://www.daloopa.com/src/8787315" TargetMode="External"/><Relationship Id="rId3501" Type="http://schemas.openxmlformats.org/officeDocument/2006/relationships/hyperlink" Target="https://www.daloopa.com/src/32362513" TargetMode="External"/><Relationship Id="rId1052" Type="http://schemas.openxmlformats.org/officeDocument/2006/relationships/hyperlink" Target="https://www.daloopa.com/src/82223680" TargetMode="External"/><Relationship Id="rId16665" Type="http://schemas.openxmlformats.org/officeDocument/2006/relationships/hyperlink" Target="https://www.daloopa.com/src/87502809" TargetMode="External"/><Relationship Id="rId4275" Type="http://schemas.openxmlformats.org/officeDocument/2006/relationships/hyperlink" Target="https://www.daloopa.com/document/24791519" TargetMode="External"/><Relationship Id="rId6724" Type="http://schemas.openxmlformats.org/officeDocument/2006/relationships/hyperlink" Target="https://www.daloopa.com/src/10330692" TargetMode="External"/><Relationship Id="rId16318" Type="http://schemas.openxmlformats.org/officeDocument/2006/relationships/hyperlink" Target="https://marketplace.daloopa.com/src?seriesId=7947339" TargetMode="External"/><Relationship Id="rId9947" Type="http://schemas.openxmlformats.org/officeDocument/2006/relationships/hyperlink" Target="https://www.daloopa.com/src/1567438" TargetMode="External"/><Relationship Id="rId12928" Type="http://schemas.openxmlformats.org/officeDocument/2006/relationships/hyperlink" Target="https://www.daloopa.com/src/58788467" TargetMode="External"/><Relationship Id="rId7498" Type="http://schemas.openxmlformats.org/officeDocument/2006/relationships/hyperlink" Target="https://www.daloopa.com/src/1565207" TargetMode="External"/><Relationship Id="rId10479" Type="http://schemas.openxmlformats.org/officeDocument/2006/relationships/hyperlink" Target="https://www.daloopa.com/src/43295048" TargetMode="External"/><Relationship Id="rId15401" Type="http://schemas.openxmlformats.org/officeDocument/2006/relationships/hyperlink" Target="https://www.daloopa.com/src/82270131" TargetMode="External"/><Relationship Id="rId18971" Type="http://schemas.openxmlformats.org/officeDocument/2006/relationships/hyperlink" Target="https://www.daloopa.com/src/113027308" TargetMode="External"/><Relationship Id="rId18624" Type="http://schemas.openxmlformats.org/officeDocument/2006/relationships/hyperlink" Target="https://www.daloopa.com/src/67041636" TargetMode="External"/><Relationship Id="rId3011" Type="http://schemas.openxmlformats.org/officeDocument/2006/relationships/hyperlink" Target="https://www.daloopa.com/src/1571845" TargetMode="External"/><Relationship Id="rId6581" Type="http://schemas.openxmlformats.org/officeDocument/2006/relationships/hyperlink" Target="https://www.daloopa.com/src/1565509" TargetMode="External"/><Relationship Id="rId16175" Type="http://schemas.openxmlformats.org/officeDocument/2006/relationships/hyperlink" Target="https://www.daloopa.com/src/14278609" TargetMode="External"/><Relationship Id="rId6234" Type="http://schemas.openxmlformats.org/officeDocument/2006/relationships/hyperlink" Target="https://www.daloopa.com/src/1565629" TargetMode="External"/><Relationship Id="rId19398" Type="http://schemas.openxmlformats.org/officeDocument/2006/relationships/hyperlink" Target="https://www.daloopa.com/src/113035725" TargetMode="External"/><Relationship Id="rId9457" Type="http://schemas.openxmlformats.org/officeDocument/2006/relationships/hyperlink" Target="https://www.daloopa.com/src/1566073" TargetMode="External"/><Relationship Id="rId12785" Type="http://schemas.openxmlformats.org/officeDocument/2006/relationships/hyperlink" Target="https://www.daloopa.com/src/4742079" TargetMode="External"/><Relationship Id="rId2844" Type="http://schemas.openxmlformats.org/officeDocument/2006/relationships/hyperlink" Target="https://www.daloopa.com/src/43537041" TargetMode="External"/><Relationship Id="rId12438" Type="http://schemas.openxmlformats.org/officeDocument/2006/relationships/hyperlink" Target="https://marketplace.daloopa.com/src/134722169" TargetMode="External"/><Relationship Id="rId816" Type="http://schemas.openxmlformats.org/officeDocument/2006/relationships/hyperlink" Target="https://www.daloopa.com/src/1602365" TargetMode="External"/><Relationship Id="rId18481" Type="http://schemas.openxmlformats.org/officeDocument/2006/relationships/hyperlink" Target="https://www.daloopa.com/src/72083431" TargetMode="External"/><Relationship Id="rId8540" Type="http://schemas.openxmlformats.org/officeDocument/2006/relationships/hyperlink" Target="https://www.daloopa.com/src/53534245" TargetMode="External"/><Relationship Id="rId11521" Type="http://schemas.openxmlformats.org/officeDocument/2006/relationships/hyperlink" Target="https://www.daloopa.com/src/1568937" TargetMode="External"/><Relationship Id="rId18134" Type="http://schemas.openxmlformats.org/officeDocument/2006/relationships/hyperlink" Target="https://marketplace.daloopa.com/src?seriesId=7947342" TargetMode="External"/><Relationship Id="rId6091" Type="http://schemas.openxmlformats.org/officeDocument/2006/relationships/hyperlink" Target="https://www.daloopa.com/src/1564856" TargetMode="External"/><Relationship Id="rId12295" Type="http://schemas.openxmlformats.org/officeDocument/2006/relationships/hyperlink" Target="https://www.daloopa.com/src/113263009" TargetMode="External"/><Relationship Id="rId14744" Type="http://schemas.openxmlformats.org/officeDocument/2006/relationships/hyperlink" Target="https://www.daloopa.com/src/102435743" TargetMode="External"/><Relationship Id="rId673" Type="http://schemas.openxmlformats.org/officeDocument/2006/relationships/hyperlink" Target="https://www.daloopa.com/src/65104668" TargetMode="External"/><Relationship Id="rId2354" Type="http://schemas.openxmlformats.org/officeDocument/2006/relationships/hyperlink" Target="https://marketplace.daloopa.com/src?seriesId=4450594" TargetMode="External"/><Relationship Id="rId4803" Type="http://schemas.openxmlformats.org/officeDocument/2006/relationships/hyperlink" Target="https://www.daloopa.com/src/1564447" TargetMode="External"/><Relationship Id="rId17967" Type="http://schemas.openxmlformats.org/officeDocument/2006/relationships/hyperlink" Target="https://marketplace.daloopa.com/src/134722627" TargetMode="External"/><Relationship Id="rId326" Type="http://schemas.openxmlformats.org/officeDocument/2006/relationships/hyperlink" Target="https://www.daloopa.com/src/32357378" TargetMode="External"/><Relationship Id="rId2007" Type="http://schemas.openxmlformats.org/officeDocument/2006/relationships/hyperlink" Target="https://www.daloopa.com/src/102334758" TargetMode="External"/><Relationship Id="rId5577" Type="http://schemas.openxmlformats.org/officeDocument/2006/relationships/hyperlink" Target="https://www.daloopa.com/src/46534805" TargetMode="External"/><Relationship Id="rId8050" Type="http://schemas.openxmlformats.org/officeDocument/2006/relationships/hyperlink" Target="https://www.daloopa.com/src/1566849" TargetMode="External"/><Relationship Id="rId11031" Type="http://schemas.openxmlformats.org/officeDocument/2006/relationships/hyperlink" Target="https://www.daloopa.com/src/20882413" TargetMode="External"/><Relationship Id="rId16703" Type="http://schemas.openxmlformats.org/officeDocument/2006/relationships/hyperlink" Target="https://marketplace.daloopa.com/src/65218260" TargetMode="External"/><Relationship Id="rId4660" Type="http://schemas.openxmlformats.org/officeDocument/2006/relationships/hyperlink" Target="https://www.daloopa.com/src/87394072" TargetMode="External"/><Relationship Id="rId14254" Type="http://schemas.openxmlformats.org/officeDocument/2006/relationships/hyperlink" Target="https://www.daloopa.com/src/8788075" TargetMode="External"/><Relationship Id="rId4313" Type="http://schemas.openxmlformats.org/officeDocument/2006/relationships/hyperlink" Target="https://www.daloopa.com/src/58741107" TargetMode="External"/><Relationship Id="rId7883" Type="http://schemas.openxmlformats.org/officeDocument/2006/relationships/hyperlink" Target="https://www.daloopa.com/src/1566760" TargetMode="External"/><Relationship Id="rId17477" Type="http://schemas.openxmlformats.org/officeDocument/2006/relationships/hyperlink" Target="https://www.daloopa.com/src/75524407" TargetMode="External"/><Relationship Id="rId183" Type="http://schemas.openxmlformats.org/officeDocument/2006/relationships/hyperlink" Target="https://www.daloopa.com/src/66979339" TargetMode="External"/><Relationship Id="rId7536" Type="http://schemas.openxmlformats.org/officeDocument/2006/relationships/hyperlink" Target="https://marketplace.daloopa.com/src/154257803" TargetMode="External"/><Relationship Id="rId10864" Type="http://schemas.openxmlformats.org/officeDocument/2006/relationships/hyperlink" Target="https://www.daloopa.com/document/26798424" TargetMode="External"/><Relationship Id="rId5087" Type="http://schemas.openxmlformats.org/officeDocument/2006/relationships/hyperlink" Target="https://www.daloopa.com/src/1564178" TargetMode="External"/><Relationship Id="rId10517" Type="http://schemas.openxmlformats.org/officeDocument/2006/relationships/hyperlink" Target="https://www.daloopa.com/src/4715320" TargetMode="External"/><Relationship Id="rId16560" Type="http://schemas.openxmlformats.org/officeDocument/2006/relationships/hyperlink" Target="https://www.daloopa.com/src/32426212" TargetMode="External"/><Relationship Id="rId1697" Type="http://schemas.openxmlformats.org/officeDocument/2006/relationships/hyperlink" Target="https://www.daloopa.com/src/8797136" TargetMode="External"/><Relationship Id="rId16213" Type="http://schemas.openxmlformats.org/officeDocument/2006/relationships/hyperlink" Target="https://www.daloopa.com/src/8788867" TargetMode="External"/><Relationship Id="rId4170" Type="http://schemas.openxmlformats.org/officeDocument/2006/relationships/hyperlink" Target="https://www.daloopa.com/src/20882802" TargetMode="External"/><Relationship Id="rId9842" Type="http://schemas.openxmlformats.org/officeDocument/2006/relationships/hyperlink" Target="https://www.daloopa.com/src/136428709" TargetMode="External"/><Relationship Id="rId19436" Type="http://schemas.openxmlformats.org/officeDocument/2006/relationships/hyperlink" Target="https://www.daloopa.com/src/113035635" TargetMode="External"/><Relationship Id="rId56" Type="http://schemas.openxmlformats.org/officeDocument/2006/relationships/hyperlink" Target="https://www.daloopa.com/document/209506" TargetMode="External"/><Relationship Id="rId7393" Type="http://schemas.openxmlformats.org/officeDocument/2006/relationships/hyperlink" Target="https://www.daloopa.com/src/1565981" TargetMode="External"/><Relationship Id="rId10374" Type="http://schemas.openxmlformats.org/officeDocument/2006/relationships/hyperlink" Target="https://www.daloopa.com/src/82225143" TargetMode="External"/><Relationship Id="rId12823" Type="http://schemas.openxmlformats.org/officeDocument/2006/relationships/hyperlink" Target="https://www.daloopa.com/document/26799693" TargetMode="External"/><Relationship Id="rId7046" Type="http://schemas.openxmlformats.org/officeDocument/2006/relationships/hyperlink" Target="https://www.daloopa.com/src/1565200" TargetMode="External"/><Relationship Id="rId10027" Type="http://schemas.openxmlformats.org/officeDocument/2006/relationships/hyperlink" Target="https://www.daloopa.com/src/113262757" TargetMode="External"/><Relationship Id="rId13597" Type="http://schemas.openxmlformats.org/officeDocument/2006/relationships/hyperlink" Target="https://www.daloopa.com/src/8787193" TargetMode="External"/><Relationship Id="rId3656" Type="http://schemas.openxmlformats.org/officeDocument/2006/relationships/hyperlink" Target="https://www.daloopa.com/src/42838113" TargetMode="External"/><Relationship Id="rId16070" Type="http://schemas.openxmlformats.org/officeDocument/2006/relationships/hyperlink" Target="https://www.daloopa.com/src/113369083" TargetMode="External"/><Relationship Id="rId3309" Type="http://schemas.openxmlformats.org/officeDocument/2006/relationships/hyperlink" Target="https://www.daloopa.com/src/82233248" TargetMode="External"/><Relationship Id="rId6879" Type="http://schemas.openxmlformats.org/officeDocument/2006/relationships/hyperlink" Target="https://marketplace.daloopa.com/src/110684026" TargetMode="External"/><Relationship Id="rId12680" Type="http://schemas.openxmlformats.org/officeDocument/2006/relationships/hyperlink" Target="https://www.daloopa.com/src/154351906" TargetMode="External"/><Relationship Id="rId19293" Type="http://schemas.openxmlformats.org/officeDocument/2006/relationships/hyperlink" Target="https://www.daloopa.com/src/113032125" TargetMode="External"/><Relationship Id="rId9352" Type="http://schemas.openxmlformats.org/officeDocument/2006/relationships/hyperlink" Target="https://www.daloopa.com/src/154222609" TargetMode="External"/><Relationship Id="rId12333" Type="http://schemas.openxmlformats.org/officeDocument/2006/relationships/hyperlink" Target="https://www.daloopa.com/src/1572237" TargetMode="External"/><Relationship Id="rId711" Type="http://schemas.openxmlformats.org/officeDocument/2006/relationships/hyperlink" Target="https://www.daloopa.com/src/8792171" TargetMode="External"/><Relationship Id="rId5962" Type="http://schemas.openxmlformats.org/officeDocument/2006/relationships/hyperlink" Target="https://www.daloopa.com/src/1564708" TargetMode="External"/><Relationship Id="rId9005" Type="http://schemas.openxmlformats.org/officeDocument/2006/relationships/hyperlink" Target="https://www.daloopa.com/src/102328166" TargetMode="External"/><Relationship Id="rId15556" Type="http://schemas.openxmlformats.org/officeDocument/2006/relationships/hyperlink" Target="https://marketplace.daloopa.com/src/134722495" TargetMode="External"/><Relationship Id="rId5615" Type="http://schemas.openxmlformats.org/officeDocument/2006/relationships/hyperlink" Target="https://www.daloopa.com/src/1564338" TargetMode="External"/><Relationship Id="rId15209" Type="http://schemas.openxmlformats.org/officeDocument/2006/relationships/hyperlink" Target="https://www.daloopa.com/src/67019509" TargetMode="External"/><Relationship Id="rId3166" Type="http://schemas.openxmlformats.org/officeDocument/2006/relationships/hyperlink" Target="https://www.daloopa.com/src/32424466" TargetMode="External"/><Relationship Id="rId18779" Type="http://schemas.openxmlformats.org/officeDocument/2006/relationships/hyperlink" Target="https://www.daloopa.com/document/8158" TargetMode="External"/><Relationship Id="rId6389" Type="http://schemas.openxmlformats.org/officeDocument/2006/relationships/hyperlink" Target="https://www.daloopa.com/src/14160938" TargetMode="External"/><Relationship Id="rId8838" Type="http://schemas.openxmlformats.org/officeDocument/2006/relationships/hyperlink" Target="https://www.daloopa.com/src/1567577" TargetMode="External"/><Relationship Id="rId11819" Type="http://schemas.openxmlformats.org/officeDocument/2006/relationships/hyperlink" Target="https://www.daloopa.com/src/1569279" TargetMode="External"/><Relationship Id="rId12190" Type="http://schemas.openxmlformats.org/officeDocument/2006/relationships/hyperlink" Target="https://www.daloopa.com/src/43520924" TargetMode="External"/><Relationship Id="rId17862" Type="http://schemas.openxmlformats.org/officeDocument/2006/relationships/hyperlink" Target="https://www.daloopa.com/src/65125761" TargetMode="External"/><Relationship Id="rId2999" Type="http://schemas.openxmlformats.org/officeDocument/2006/relationships/hyperlink" Target="https://www.daloopa.com/src/82170038" TargetMode="External"/><Relationship Id="rId7921" Type="http://schemas.openxmlformats.org/officeDocument/2006/relationships/hyperlink" Target="https://www.daloopa.com/src/113256777" TargetMode="External"/><Relationship Id="rId17515" Type="http://schemas.openxmlformats.org/officeDocument/2006/relationships/hyperlink" Target="https://www.daloopa.com/src/102437172" TargetMode="External"/><Relationship Id="rId221" Type="http://schemas.openxmlformats.org/officeDocument/2006/relationships/hyperlink" Target="https://www.daloopa.com/src/72081877" TargetMode="External"/><Relationship Id="rId5472" Type="http://schemas.openxmlformats.org/officeDocument/2006/relationships/hyperlink" Target="https://www.daloopa.com/src/154248819" TargetMode="External"/><Relationship Id="rId10902" Type="http://schemas.openxmlformats.org/officeDocument/2006/relationships/hyperlink" Target="https://www.daloopa.com/src/58741844" TargetMode="External"/><Relationship Id="rId15066" Type="http://schemas.openxmlformats.org/officeDocument/2006/relationships/hyperlink" Target="https://www.daloopa.com/src/43516731" TargetMode="External"/><Relationship Id="rId5125" Type="http://schemas.openxmlformats.org/officeDocument/2006/relationships/hyperlink" Target="https://www.daloopa.com/src/144966774" TargetMode="External"/><Relationship Id="rId8695" Type="http://schemas.openxmlformats.org/officeDocument/2006/relationships/hyperlink" Target="https://www.daloopa.com/src/1566215" TargetMode="External"/><Relationship Id="rId18289" Type="http://schemas.openxmlformats.org/officeDocument/2006/relationships/hyperlink" Target="https://www.daloopa.com/src/69045057" TargetMode="External"/><Relationship Id="rId8348" Type="http://schemas.openxmlformats.org/officeDocument/2006/relationships/hyperlink" Target="https://www.daloopa.com/src/43302638" TargetMode="External"/><Relationship Id="rId11676" Type="http://schemas.openxmlformats.org/officeDocument/2006/relationships/hyperlink" Target="https://www.daloopa.com/src/1568995" TargetMode="External"/><Relationship Id="rId1735" Type="http://schemas.openxmlformats.org/officeDocument/2006/relationships/hyperlink" Target="https://www.daloopa.com/src/8797254" TargetMode="External"/><Relationship Id="rId11329" Type="http://schemas.openxmlformats.org/officeDocument/2006/relationships/hyperlink" Target="https://www.daloopa.com/src/87394671" TargetMode="External"/><Relationship Id="rId14899" Type="http://schemas.openxmlformats.org/officeDocument/2006/relationships/hyperlink" Target="https://www.daloopa.com/src/43519171" TargetMode="External"/><Relationship Id="rId4958" Type="http://schemas.openxmlformats.org/officeDocument/2006/relationships/hyperlink" Target="https://www.daloopa.com/src/1563916" TargetMode="External"/><Relationship Id="rId17372" Type="http://schemas.openxmlformats.org/officeDocument/2006/relationships/hyperlink" Target="https://marketplace.daloopa.com/src/154209482" TargetMode="External"/><Relationship Id="rId7431" Type="http://schemas.openxmlformats.org/officeDocument/2006/relationships/hyperlink" Target="https://www.daloopa.com/src/72081265" TargetMode="External"/><Relationship Id="rId10412" Type="http://schemas.openxmlformats.org/officeDocument/2006/relationships/hyperlink" Target="https://www.daloopa.com/src/102328546" TargetMode="External"/><Relationship Id="rId13982" Type="http://schemas.openxmlformats.org/officeDocument/2006/relationships/hyperlink" Target="https://www.daloopa.com/src/32426124" TargetMode="External"/><Relationship Id="rId17025" Type="http://schemas.openxmlformats.org/officeDocument/2006/relationships/hyperlink" Target="https://www.daloopa.com/src/65058984" TargetMode="External"/><Relationship Id="rId13635" Type="http://schemas.openxmlformats.org/officeDocument/2006/relationships/hyperlink" Target="https://www.daloopa.com/src/8787248" TargetMode="External"/><Relationship Id="rId1592" Type="http://schemas.openxmlformats.org/officeDocument/2006/relationships/hyperlink" Target="https://www.daloopa.com/src/43327816" TargetMode="External"/><Relationship Id="rId11186" Type="http://schemas.openxmlformats.org/officeDocument/2006/relationships/hyperlink" Target="https://www.daloopa.com/src/43296436" TargetMode="External"/><Relationship Id="rId1245" Type="http://schemas.openxmlformats.org/officeDocument/2006/relationships/hyperlink" Target="https://www.daloopa.com/src/8796271" TargetMode="External"/><Relationship Id="rId16858" Type="http://schemas.openxmlformats.org/officeDocument/2006/relationships/hyperlink" Target="https://www.daloopa.com/src/46630848" TargetMode="External"/><Relationship Id="rId4468" Type="http://schemas.openxmlformats.org/officeDocument/2006/relationships/hyperlink" Target="https://www.daloopa.com/src/8794108" TargetMode="External"/><Relationship Id="rId6917" Type="http://schemas.openxmlformats.org/officeDocument/2006/relationships/hyperlink" Target="https://www.daloopa.com/src/14160933" TargetMode="External"/><Relationship Id="rId19331" Type="http://schemas.openxmlformats.org/officeDocument/2006/relationships/hyperlink" Target="https://www.daloopa.com/src/113028184" TargetMode="External"/><Relationship Id="rId15941" Type="http://schemas.openxmlformats.org/officeDocument/2006/relationships/hyperlink" Target="https://www.daloopa.com/src/87502568" TargetMode="External"/><Relationship Id="rId13492" Type="http://schemas.openxmlformats.org/officeDocument/2006/relationships/hyperlink" Target="https://www.daloopa.com/src/8787401" TargetMode="External"/><Relationship Id="rId3551" Type="http://schemas.openxmlformats.org/officeDocument/2006/relationships/hyperlink" Target="https://www.daloopa.com/src/8795705" TargetMode="External"/><Relationship Id="rId13145" Type="http://schemas.openxmlformats.org/officeDocument/2006/relationships/hyperlink" Target="https://www.daloopa.com/src/8787464" TargetMode="External"/><Relationship Id="rId3204" Type="http://schemas.openxmlformats.org/officeDocument/2006/relationships/hyperlink" Target="https://www.daloopa.com/src/1571952" TargetMode="External"/><Relationship Id="rId6774" Type="http://schemas.openxmlformats.org/officeDocument/2006/relationships/hyperlink" Target="https://www.daloopa.com/src/10330695" TargetMode="External"/><Relationship Id="rId16368" Type="http://schemas.openxmlformats.org/officeDocument/2006/relationships/hyperlink" Target="https://www.daloopa.com/src/43525838" TargetMode="External"/><Relationship Id="rId18817" Type="http://schemas.openxmlformats.org/officeDocument/2006/relationships/hyperlink" Target="https://marketplace.daloopa.com/src?seriesId=3669177" TargetMode="External"/><Relationship Id="rId6427" Type="http://schemas.openxmlformats.org/officeDocument/2006/relationships/hyperlink" Target="https://www.daloopa.com/src/1565967" TargetMode="External"/><Relationship Id="rId9997" Type="http://schemas.openxmlformats.org/officeDocument/2006/relationships/hyperlink" Target="https://www.daloopa.com/src/1568396" TargetMode="External"/><Relationship Id="rId12978" Type="http://schemas.openxmlformats.org/officeDocument/2006/relationships/hyperlink" Target="https://www.daloopa.com/src/8787523" TargetMode="External"/><Relationship Id="rId17900" Type="http://schemas.openxmlformats.org/officeDocument/2006/relationships/hyperlink" Target="https://marketplace.daloopa.com/src/134722595" TargetMode="External"/><Relationship Id="rId15451" Type="http://schemas.openxmlformats.org/officeDocument/2006/relationships/hyperlink" Target="https://marketplace.daloopa.com/src/134722472" TargetMode="External"/><Relationship Id="rId3061" Type="http://schemas.openxmlformats.org/officeDocument/2006/relationships/hyperlink" Target="https://www.daloopa.com/src/20972619" TargetMode="External"/><Relationship Id="rId5510" Type="http://schemas.openxmlformats.org/officeDocument/2006/relationships/hyperlink" Target="https://www.daloopa.com/src/46534798" TargetMode="External"/><Relationship Id="rId15104" Type="http://schemas.openxmlformats.org/officeDocument/2006/relationships/hyperlink" Target="https://www.daloopa.com/src/43517308" TargetMode="External"/><Relationship Id="rId18674" Type="http://schemas.openxmlformats.org/officeDocument/2006/relationships/hyperlink" Target="https://www.daloopa.com/src/65165647" TargetMode="External"/><Relationship Id="rId8733" Type="http://schemas.openxmlformats.org/officeDocument/2006/relationships/hyperlink" Target="https://www.daloopa.com/src/43302620" TargetMode="External"/><Relationship Id="rId11714" Type="http://schemas.openxmlformats.org/officeDocument/2006/relationships/hyperlink" Target="https://marketplace.daloopa.com/src?seriesId=2399866" TargetMode="External"/><Relationship Id="rId18327" Type="http://schemas.openxmlformats.org/officeDocument/2006/relationships/hyperlink" Target="https://marketplace.daloopa.com/src/134722777" TargetMode="External"/><Relationship Id="rId6284" Type="http://schemas.openxmlformats.org/officeDocument/2006/relationships/hyperlink" Target="https://marketplace.daloopa.com/src/110683929" TargetMode="External"/><Relationship Id="rId2894" Type="http://schemas.openxmlformats.org/officeDocument/2006/relationships/hyperlink" Target="https://www.daloopa.com/src/47657930" TargetMode="External"/><Relationship Id="rId12488" Type="http://schemas.openxmlformats.org/officeDocument/2006/relationships/hyperlink" Target="https://www.daloopa.com/src/72185780" TargetMode="External"/><Relationship Id="rId14937" Type="http://schemas.openxmlformats.org/officeDocument/2006/relationships/hyperlink" Target="https://www.daloopa.com/src/87498619" TargetMode="External"/><Relationship Id="rId866" Type="http://schemas.openxmlformats.org/officeDocument/2006/relationships/hyperlink" Target="https://marketplace.daloopa.com/src?seriesId=7263206" TargetMode="External"/><Relationship Id="rId2547" Type="http://schemas.openxmlformats.org/officeDocument/2006/relationships/hyperlink" Target="https://www.daloopa.com/src/78147577" TargetMode="External"/><Relationship Id="rId17410" Type="http://schemas.openxmlformats.org/officeDocument/2006/relationships/hyperlink" Target="https://marketplace.daloopa.com/src/154209490" TargetMode="External"/><Relationship Id="rId519" Type="http://schemas.openxmlformats.org/officeDocument/2006/relationships/hyperlink" Target="https://www.daloopa.com/src/1602110" TargetMode="External"/><Relationship Id="rId5020" Type="http://schemas.openxmlformats.org/officeDocument/2006/relationships/hyperlink" Target="https://www.daloopa.com/src/1564023" TargetMode="External"/><Relationship Id="rId8590" Type="http://schemas.openxmlformats.org/officeDocument/2006/relationships/hyperlink" Target="https://www.daloopa.com/src/1567282" TargetMode="External"/><Relationship Id="rId11571" Type="http://schemas.openxmlformats.org/officeDocument/2006/relationships/hyperlink" Target="https://www.daloopa.com/src/1569268" TargetMode="External"/><Relationship Id="rId18184" Type="http://schemas.openxmlformats.org/officeDocument/2006/relationships/hyperlink" Target="https://marketplace.daloopa.com/src/134722721" TargetMode="External"/><Relationship Id="rId1630" Type="http://schemas.openxmlformats.org/officeDocument/2006/relationships/hyperlink" Target="https://www.daloopa.com/src/87386710" TargetMode="External"/><Relationship Id="rId8243" Type="http://schemas.openxmlformats.org/officeDocument/2006/relationships/hyperlink" Target="https://www.daloopa.com/src/1567159" TargetMode="External"/><Relationship Id="rId11224" Type="http://schemas.openxmlformats.org/officeDocument/2006/relationships/hyperlink" Target="https://www.daloopa.com/src/1569912" TargetMode="External"/><Relationship Id="rId14794" Type="http://schemas.openxmlformats.org/officeDocument/2006/relationships/hyperlink" Target="https://www.daloopa.com/src/43516718" TargetMode="External"/><Relationship Id="rId4853" Type="http://schemas.openxmlformats.org/officeDocument/2006/relationships/hyperlink" Target="https://www.daloopa.com/src/43287975" TargetMode="External"/><Relationship Id="rId14447" Type="http://schemas.openxmlformats.org/officeDocument/2006/relationships/hyperlink" Target="https://www.daloopa.com/src/125198332" TargetMode="External"/><Relationship Id="rId4506" Type="http://schemas.openxmlformats.org/officeDocument/2006/relationships/hyperlink" Target="https://www.daloopa.com/src/43342133" TargetMode="External"/><Relationship Id="rId376" Type="http://schemas.openxmlformats.org/officeDocument/2006/relationships/hyperlink" Target="https://www.daloopa.com/src/63032760" TargetMode="External"/><Relationship Id="rId2057" Type="http://schemas.openxmlformats.org/officeDocument/2006/relationships/hyperlink" Target="https://www.daloopa.com/document/26798424" TargetMode="External"/><Relationship Id="rId7729" Type="http://schemas.openxmlformats.org/officeDocument/2006/relationships/hyperlink" Target="https://marketplace.daloopa.com/src/110684159" TargetMode="External"/><Relationship Id="rId13530" Type="http://schemas.openxmlformats.org/officeDocument/2006/relationships/hyperlink" Target="https://www.daloopa.com/src/8787245" TargetMode="External"/><Relationship Id="rId1140" Type="http://schemas.openxmlformats.org/officeDocument/2006/relationships/hyperlink" Target="https://www.daloopa.com/src/4742187" TargetMode="External"/><Relationship Id="rId11081" Type="http://schemas.openxmlformats.org/officeDocument/2006/relationships/hyperlink" Target="https://www.daloopa.com/src/1569648" TargetMode="External"/><Relationship Id="rId16753" Type="http://schemas.openxmlformats.org/officeDocument/2006/relationships/hyperlink" Target="https://www.daloopa.com/src/65062680" TargetMode="External"/><Relationship Id="rId6812" Type="http://schemas.openxmlformats.org/officeDocument/2006/relationships/hyperlink" Target="https://www.daloopa.com/src/1565971" TargetMode="External"/><Relationship Id="rId16406" Type="http://schemas.openxmlformats.org/officeDocument/2006/relationships/hyperlink" Target="https://www.daloopa.com/src/8788534" TargetMode="External"/><Relationship Id="rId4363" Type="http://schemas.openxmlformats.org/officeDocument/2006/relationships/hyperlink" Target="https://www.daloopa.com/src/78020253" TargetMode="External"/><Relationship Id="rId19629" Type="http://schemas.openxmlformats.org/officeDocument/2006/relationships/hyperlink" Target="https://www.daloopa.com/src/145129283" TargetMode="External"/><Relationship Id="rId4016" Type="http://schemas.openxmlformats.org/officeDocument/2006/relationships/hyperlink" Target="https://www.daloopa.com/src/1573069" TargetMode="External"/><Relationship Id="rId7586" Type="http://schemas.openxmlformats.org/officeDocument/2006/relationships/hyperlink" Target="https://www.daloopa.com/src/113256669" TargetMode="External"/><Relationship Id="rId10567" Type="http://schemas.openxmlformats.org/officeDocument/2006/relationships/hyperlink" Target="https://www.daloopa.com/src/14161079" TargetMode="External"/><Relationship Id="rId7239" Type="http://schemas.openxmlformats.org/officeDocument/2006/relationships/hyperlink" Target="https://www.daloopa.com/src/1565691" TargetMode="External"/><Relationship Id="rId13040" Type="http://schemas.openxmlformats.org/officeDocument/2006/relationships/hyperlink" Target="https://www.daloopa.com/src/8787121" TargetMode="External"/><Relationship Id="rId18712" Type="http://schemas.openxmlformats.org/officeDocument/2006/relationships/hyperlink" Target="https://www.daloopa.com/src/65160686" TargetMode="External"/><Relationship Id="rId3849" Type="http://schemas.openxmlformats.org/officeDocument/2006/relationships/hyperlink" Target="https://www.daloopa.com/src/107836289" TargetMode="External"/><Relationship Id="rId16263" Type="http://schemas.openxmlformats.org/officeDocument/2006/relationships/hyperlink" Target="https://www.daloopa.com/src/43525160" TargetMode="External"/><Relationship Id="rId6322" Type="http://schemas.openxmlformats.org/officeDocument/2006/relationships/hyperlink" Target="https://www.daloopa.com/src/14160939" TargetMode="External"/><Relationship Id="rId9892" Type="http://schemas.openxmlformats.org/officeDocument/2006/relationships/hyperlink" Target="https://www.daloopa.com/src/20882441" TargetMode="External"/><Relationship Id="rId12873" Type="http://schemas.openxmlformats.org/officeDocument/2006/relationships/hyperlink" Target="https://www.daloopa.com/src/136587017" TargetMode="External"/><Relationship Id="rId19486" Type="http://schemas.openxmlformats.org/officeDocument/2006/relationships/hyperlink" Target="https://marketplace.daloopa.com/src/154209552" TargetMode="External"/><Relationship Id="rId2932" Type="http://schemas.openxmlformats.org/officeDocument/2006/relationships/hyperlink" Target="https://www.daloopa.com/src/145000227" TargetMode="External"/><Relationship Id="rId9545" Type="http://schemas.openxmlformats.org/officeDocument/2006/relationships/hyperlink" Target="https://www.daloopa.com/src/4715294" TargetMode="External"/><Relationship Id="rId12526" Type="http://schemas.openxmlformats.org/officeDocument/2006/relationships/hyperlink" Target="https://www.daloopa.com/src/1572362" TargetMode="External"/><Relationship Id="rId19139" Type="http://schemas.openxmlformats.org/officeDocument/2006/relationships/hyperlink" Target="https://www.daloopa.com/src/114576793" TargetMode="External"/><Relationship Id="rId904" Type="http://schemas.openxmlformats.org/officeDocument/2006/relationships/hyperlink" Target="https://marketplace.daloopa.com/src/152291893" TargetMode="External"/><Relationship Id="rId7096" Type="http://schemas.openxmlformats.org/officeDocument/2006/relationships/hyperlink" Target="https://www.daloopa.com/src/87381317" TargetMode="External"/><Relationship Id="rId10077" Type="http://schemas.openxmlformats.org/officeDocument/2006/relationships/hyperlink" Target="https://www.daloopa.com/src/107680828" TargetMode="External"/><Relationship Id="rId15749" Type="http://schemas.openxmlformats.org/officeDocument/2006/relationships/hyperlink" Target="https://www.daloopa.com/src/65069723" TargetMode="External"/><Relationship Id="rId18222" Type="http://schemas.openxmlformats.org/officeDocument/2006/relationships/hyperlink" Target="https://marketplace.daloopa.com/src/134722743" TargetMode="External"/><Relationship Id="rId3359" Type="http://schemas.openxmlformats.org/officeDocument/2006/relationships/hyperlink" Target="https://www.daloopa.com/src/8802509" TargetMode="External"/><Relationship Id="rId5808" Type="http://schemas.openxmlformats.org/officeDocument/2006/relationships/hyperlink" Target="https://www.daloopa.com/src/43313120" TargetMode="External"/><Relationship Id="rId14832" Type="http://schemas.openxmlformats.org/officeDocument/2006/relationships/hyperlink" Target="https://www.daloopa.com/src/43519278" TargetMode="External"/><Relationship Id="rId9055" Type="http://schemas.openxmlformats.org/officeDocument/2006/relationships/hyperlink" Target="https://www.daloopa.com/src/4715287" TargetMode="External"/><Relationship Id="rId12383" Type="http://schemas.openxmlformats.org/officeDocument/2006/relationships/hyperlink" Target="https://www.daloopa.com/src/1572466" TargetMode="External"/><Relationship Id="rId761" Type="http://schemas.openxmlformats.org/officeDocument/2006/relationships/hyperlink" Target="https://marketplace.daloopa.com/src?seriesId=768638" TargetMode="External"/><Relationship Id="rId2442" Type="http://schemas.openxmlformats.org/officeDocument/2006/relationships/hyperlink" Target="https://www.daloopa.com/src/67018519" TargetMode="External"/><Relationship Id="rId12036" Type="http://schemas.openxmlformats.org/officeDocument/2006/relationships/hyperlink" Target="https://www.daloopa.com/src/1569564" TargetMode="External"/><Relationship Id="rId17708" Type="http://schemas.openxmlformats.org/officeDocument/2006/relationships/hyperlink" Target="https://www.daloopa.com/src/65074820" TargetMode="External"/><Relationship Id="rId414" Type="http://schemas.openxmlformats.org/officeDocument/2006/relationships/hyperlink" Target="https://www.daloopa.com/src/1602271" TargetMode="External"/><Relationship Id="rId5665" Type="http://schemas.openxmlformats.org/officeDocument/2006/relationships/hyperlink" Target="https://www.daloopa.com/src/43287627" TargetMode="External"/><Relationship Id="rId15259" Type="http://schemas.openxmlformats.org/officeDocument/2006/relationships/hyperlink" Target="https://marketplace.daloopa.com/src/134722425" TargetMode="External"/><Relationship Id="rId5318" Type="http://schemas.openxmlformats.org/officeDocument/2006/relationships/hyperlink" Target="https://www.daloopa.com/src/87377991" TargetMode="External"/><Relationship Id="rId8888" Type="http://schemas.openxmlformats.org/officeDocument/2006/relationships/hyperlink" Target="https://www.daloopa.com/src/1566659" TargetMode="External"/><Relationship Id="rId11869" Type="http://schemas.openxmlformats.org/officeDocument/2006/relationships/hyperlink" Target="https://www.daloopa.com/src/43319920" TargetMode="External"/><Relationship Id="rId1928" Type="http://schemas.openxmlformats.org/officeDocument/2006/relationships/hyperlink" Target="https://www.daloopa.com/src/144986576" TargetMode="External"/><Relationship Id="rId14342" Type="http://schemas.openxmlformats.org/officeDocument/2006/relationships/hyperlink" Target="https://www.daloopa.com/src/8787875" TargetMode="External"/><Relationship Id="rId271" Type="http://schemas.openxmlformats.org/officeDocument/2006/relationships/hyperlink" Target="https://marketplace.daloopa.com/src?seriesId=4237278" TargetMode="External"/><Relationship Id="rId4401" Type="http://schemas.openxmlformats.org/officeDocument/2006/relationships/hyperlink" Target="https://www.daloopa.com/src/32362910" TargetMode="External"/><Relationship Id="rId7971" Type="http://schemas.openxmlformats.org/officeDocument/2006/relationships/hyperlink" Target="https://www.daloopa.com/src/10330730" TargetMode="External"/><Relationship Id="rId10952" Type="http://schemas.openxmlformats.org/officeDocument/2006/relationships/hyperlink" Target="https://www.daloopa.com/src/1569844" TargetMode="External"/><Relationship Id="rId17565" Type="http://schemas.openxmlformats.org/officeDocument/2006/relationships/hyperlink" Target="https://marketplace.daloopa.com/src?seriesId=4261655" TargetMode="External"/><Relationship Id="rId7624" Type="http://schemas.openxmlformats.org/officeDocument/2006/relationships/hyperlink" Target="https://www.daloopa.com/src/1565449" TargetMode="External"/><Relationship Id="rId10605" Type="http://schemas.openxmlformats.org/officeDocument/2006/relationships/hyperlink" Target="https://www.daloopa.com/src/1569238" TargetMode="External"/><Relationship Id="rId17218" Type="http://schemas.openxmlformats.org/officeDocument/2006/relationships/hyperlink" Target="https://marketplace.daloopa.com/src/154209448" TargetMode="External"/><Relationship Id="rId5175" Type="http://schemas.openxmlformats.org/officeDocument/2006/relationships/hyperlink" Target="https://www.daloopa.com/src/37971390" TargetMode="External"/><Relationship Id="rId1785" Type="http://schemas.openxmlformats.org/officeDocument/2006/relationships/hyperlink" Target="https://www.daloopa.com/src/8797398" TargetMode="External"/><Relationship Id="rId8398" Type="http://schemas.openxmlformats.org/officeDocument/2006/relationships/hyperlink" Target="https://www.daloopa.com/src/20882447" TargetMode="External"/><Relationship Id="rId11379" Type="http://schemas.openxmlformats.org/officeDocument/2006/relationships/hyperlink" Target="https://www.daloopa.com/src/1568879" TargetMode="External"/><Relationship Id="rId13828" Type="http://schemas.openxmlformats.org/officeDocument/2006/relationships/hyperlink" Target="https://www.daloopa.com/src/154395144" TargetMode="External"/><Relationship Id="rId16301" Type="http://schemas.openxmlformats.org/officeDocument/2006/relationships/hyperlink" Target="https://marketplace.daloopa.com/src?seriesId=2541693" TargetMode="External"/><Relationship Id="rId1438" Type="http://schemas.openxmlformats.org/officeDocument/2006/relationships/hyperlink" Target="https://www.daloopa.com/src/20882784" TargetMode="External"/><Relationship Id="rId7481" Type="http://schemas.openxmlformats.org/officeDocument/2006/relationships/hyperlink" Target="https://www.daloopa.com/src/1565671" TargetMode="External"/><Relationship Id="rId9930" Type="http://schemas.openxmlformats.org/officeDocument/2006/relationships/hyperlink" Target="https://www.daloopa.com/src/1566397" TargetMode="External"/><Relationship Id="rId12911" Type="http://schemas.openxmlformats.org/officeDocument/2006/relationships/hyperlink" Target="https://www.daloopa.com/src/1572221" TargetMode="External"/><Relationship Id="rId17075" Type="http://schemas.openxmlformats.org/officeDocument/2006/relationships/hyperlink" Target="https://www.daloopa.com/src/72185116" TargetMode="External"/><Relationship Id="rId19524" Type="http://schemas.openxmlformats.org/officeDocument/2006/relationships/hyperlink" Target="https://www.daloopa.com/src/145129280" TargetMode="External"/><Relationship Id="rId7134" Type="http://schemas.openxmlformats.org/officeDocument/2006/relationships/hyperlink" Target="https://www.daloopa.com/src/1565384" TargetMode="External"/><Relationship Id="rId10462" Type="http://schemas.openxmlformats.org/officeDocument/2006/relationships/hyperlink" Target="https://www.daloopa.com/src/72083098" TargetMode="External"/><Relationship Id="rId10115" Type="http://schemas.openxmlformats.org/officeDocument/2006/relationships/hyperlink" Target="https://www.daloopa.com/src/1568127" TargetMode="External"/><Relationship Id="rId13685" Type="http://schemas.openxmlformats.org/officeDocument/2006/relationships/hyperlink" Target="https://www.daloopa.com/src/8787303" TargetMode="External"/><Relationship Id="rId3744" Type="http://schemas.openxmlformats.org/officeDocument/2006/relationships/hyperlink" Target="https://www.daloopa.com/src/8794572" TargetMode="External"/><Relationship Id="rId13338" Type="http://schemas.openxmlformats.org/officeDocument/2006/relationships/hyperlink" Target="https://www.daloopa.com/src/8787441" TargetMode="External"/><Relationship Id="rId1295" Type="http://schemas.openxmlformats.org/officeDocument/2006/relationships/hyperlink" Target="https://www.daloopa.com/src/8796105" TargetMode="External"/><Relationship Id="rId6967" Type="http://schemas.openxmlformats.org/officeDocument/2006/relationships/hyperlink" Target="https://www.daloopa.com/src/1565536" TargetMode="External"/><Relationship Id="rId19381" Type="http://schemas.openxmlformats.org/officeDocument/2006/relationships/hyperlink" Target="https://www.daloopa.com/src/113035724" TargetMode="External"/><Relationship Id="rId9440" Type="http://schemas.openxmlformats.org/officeDocument/2006/relationships/hyperlink" Target="https://www.daloopa.com/src/43305562" TargetMode="External"/><Relationship Id="rId19034" Type="http://schemas.openxmlformats.org/officeDocument/2006/relationships/hyperlink" Target="https://www.daloopa.com/src/113032112" TargetMode="External"/><Relationship Id="rId12421" Type="http://schemas.openxmlformats.org/officeDocument/2006/relationships/hyperlink" Target="https://www.daloopa.com/src/72185779" TargetMode="External"/><Relationship Id="rId15991" Type="http://schemas.openxmlformats.org/officeDocument/2006/relationships/hyperlink" Target="https://www.daloopa.com/src/154364118" TargetMode="External"/><Relationship Id="rId15644" Type="http://schemas.openxmlformats.org/officeDocument/2006/relationships/hyperlink" Target="https://www.daloopa.com/src/43516739" TargetMode="External"/><Relationship Id="rId5703" Type="http://schemas.openxmlformats.org/officeDocument/2006/relationships/hyperlink" Target="https://www.daloopa.com/src/1564893" TargetMode="External"/><Relationship Id="rId13195" Type="http://schemas.openxmlformats.org/officeDocument/2006/relationships/hyperlink" Target="https://www.daloopa.com/src/8787465" TargetMode="External"/><Relationship Id="rId18867" Type="http://schemas.openxmlformats.org/officeDocument/2006/relationships/hyperlink" Target="https://www.daloopa.com/src/113026735" TargetMode="External"/><Relationship Id="rId3254" Type="http://schemas.openxmlformats.org/officeDocument/2006/relationships/hyperlink" Target="https://www.daloopa.com/src/1571931" TargetMode="External"/><Relationship Id="rId8926" Type="http://schemas.openxmlformats.org/officeDocument/2006/relationships/hyperlink" Target="https://www.daloopa.com/src/102328168" TargetMode="External"/><Relationship Id="rId6477" Type="http://schemas.openxmlformats.org/officeDocument/2006/relationships/hyperlink" Target="https://www.daloopa.com/src/102324880" TargetMode="External"/><Relationship Id="rId11907" Type="http://schemas.openxmlformats.org/officeDocument/2006/relationships/hyperlink" Target="https://www.daloopa.com/src/1569333" TargetMode="External"/><Relationship Id="rId17950" Type="http://schemas.openxmlformats.org/officeDocument/2006/relationships/hyperlink" Target="https://marketplace.daloopa.com/src/134722619" TargetMode="External"/><Relationship Id="rId5560" Type="http://schemas.openxmlformats.org/officeDocument/2006/relationships/hyperlink" Target="https://www.daloopa.com/src/1564070" TargetMode="External"/><Relationship Id="rId15154" Type="http://schemas.openxmlformats.org/officeDocument/2006/relationships/hyperlink" Target="https://www.daloopa.com/src/43516743" TargetMode="External"/><Relationship Id="rId17603" Type="http://schemas.openxmlformats.org/officeDocument/2006/relationships/hyperlink" Target="https://www.daloopa.com/src/65074718" TargetMode="External"/><Relationship Id="rId5213" Type="http://schemas.openxmlformats.org/officeDocument/2006/relationships/hyperlink" Target="https://www.daloopa.com/src/1602908" TargetMode="External"/><Relationship Id="rId8783" Type="http://schemas.openxmlformats.org/officeDocument/2006/relationships/hyperlink" Target="https://www.daloopa.com/src/53534248" TargetMode="External"/><Relationship Id="rId11764" Type="http://schemas.openxmlformats.org/officeDocument/2006/relationships/hyperlink" Target="https://www.daloopa.com/src/1568895" TargetMode="External"/><Relationship Id="rId18377" Type="http://schemas.openxmlformats.org/officeDocument/2006/relationships/hyperlink" Target="https://marketplace.daloopa.com/src/134722788" TargetMode="External"/><Relationship Id="rId1823" Type="http://schemas.openxmlformats.org/officeDocument/2006/relationships/hyperlink" Target="https://www.daloopa.com/src/43329500" TargetMode="External"/><Relationship Id="rId8436" Type="http://schemas.openxmlformats.org/officeDocument/2006/relationships/hyperlink" Target="https://www.daloopa.com/src/1566374" TargetMode="External"/><Relationship Id="rId11417" Type="http://schemas.openxmlformats.org/officeDocument/2006/relationships/hyperlink" Target="https://www.daloopa.com/src/1568819" TargetMode="External"/><Relationship Id="rId14987" Type="http://schemas.openxmlformats.org/officeDocument/2006/relationships/hyperlink" Target="https://www.daloopa.com/src/43516742" TargetMode="External"/><Relationship Id="rId17460" Type="http://schemas.openxmlformats.org/officeDocument/2006/relationships/hyperlink" Target="https://www.daloopa.com/document/26799693" TargetMode="External"/><Relationship Id="rId2597" Type="http://schemas.openxmlformats.org/officeDocument/2006/relationships/hyperlink" Target="https://www.daloopa.com/document/26799693" TargetMode="External"/><Relationship Id="rId17113" Type="http://schemas.openxmlformats.org/officeDocument/2006/relationships/hyperlink" Target="https://www.daloopa.com/src/82270718" TargetMode="External"/><Relationship Id="rId569" Type="http://schemas.openxmlformats.org/officeDocument/2006/relationships/hyperlink" Target="https://www.daloopa.com/src/1602194" TargetMode="External"/><Relationship Id="rId5070" Type="http://schemas.openxmlformats.org/officeDocument/2006/relationships/hyperlink" Target="https://www.daloopa.com/src/1564497" TargetMode="External"/><Relationship Id="rId10500" Type="http://schemas.openxmlformats.org/officeDocument/2006/relationships/hyperlink" Target="https://www.daloopa.com/src/1569404" TargetMode="External"/><Relationship Id="rId8293" Type="http://schemas.openxmlformats.org/officeDocument/2006/relationships/hyperlink" Target="https://www.daloopa.com/document/26798424" TargetMode="External"/><Relationship Id="rId13723" Type="http://schemas.openxmlformats.org/officeDocument/2006/relationships/hyperlink" Target="https://www.daloopa.com/src/8787195" TargetMode="External"/><Relationship Id="rId1680" Type="http://schemas.openxmlformats.org/officeDocument/2006/relationships/hyperlink" Target="https://www.daloopa.com/src/65218356" TargetMode="External"/><Relationship Id="rId11274" Type="http://schemas.openxmlformats.org/officeDocument/2006/relationships/hyperlink" Target="https://www.daloopa.com/src/1569155" TargetMode="External"/><Relationship Id="rId16946" Type="http://schemas.openxmlformats.org/officeDocument/2006/relationships/hyperlink" Target="https://www.daloopa.com/src/67023373" TargetMode="External"/><Relationship Id="rId1333" Type="http://schemas.openxmlformats.org/officeDocument/2006/relationships/hyperlink" Target="https://www.daloopa.com/src/8801809" TargetMode="External"/><Relationship Id="rId14497" Type="http://schemas.openxmlformats.org/officeDocument/2006/relationships/hyperlink" Target="https://www.daloopa.com/document/26799693" TargetMode="External"/><Relationship Id="rId4556" Type="http://schemas.openxmlformats.org/officeDocument/2006/relationships/hyperlink" Target="https://www.daloopa.com/src/43341848" TargetMode="External"/><Relationship Id="rId4209" Type="http://schemas.openxmlformats.org/officeDocument/2006/relationships/hyperlink" Target="https://www.daloopa.com/src/8804982" TargetMode="External"/><Relationship Id="rId7779" Type="http://schemas.openxmlformats.org/officeDocument/2006/relationships/hyperlink" Target="https://www.daloopa.com/src/66978134" TargetMode="External"/><Relationship Id="rId10010" Type="http://schemas.openxmlformats.org/officeDocument/2006/relationships/hyperlink" Target="https://www.daloopa.com/src/1567838" TargetMode="External"/><Relationship Id="rId13580" Type="http://schemas.openxmlformats.org/officeDocument/2006/relationships/hyperlink" Target="https://marketplace.daloopa.com/src?seriesId=233490" TargetMode="External"/><Relationship Id="rId1190" Type="http://schemas.openxmlformats.org/officeDocument/2006/relationships/hyperlink" Target="https://www.daloopa.com/src/4742096" TargetMode="External"/><Relationship Id="rId13233" Type="http://schemas.openxmlformats.org/officeDocument/2006/relationships/hyperlink" Target="https://marketplace.daloopa.com/src?seriesId=3221772" TargetMode="External"/><Relationship Id="rId18905" Type="http://schemas.openxmlformats.org/officeDocument/2006/relationships/hyperlink" Target="https://www.daloopa.com/src/113035930" TargetMode="External"/><Relationship Id="rId6862" Type="http://schemas.openxmlformats.org/officeDocument/2006/relationships/hyperlink" Target="https://www.daloopa.com/src/87381316" TargetMode="External"/><Relationship Id="rId16456" Type="http://schemas.openxmlformats.org/officeDocument/2006/relationships/hyperlink" Target="https://www.daloopa.com/src/82268884" TargetMode="External"/><Relationship Id="rId4066" Type="http://schemas.openxmlformats.org/officeDocument/2006/relationships/hyperlink" Target="https://marketplace.daloopa.com/src/144951394" TargetMode="External"/><Relationship Id="rId6515" Type="http://schemas.openxmlformats.org/officeDocument/2006/relationships/hyperlink" Target="https://www.daloopa.com/src/1565486" TargetMode="External"/><Relationship Id="rId16109" Type="http://schemas.openxmlformats.org/officeDocument/2006/relationships/hyperlink" Target="https://www.daloopa.com/src/8789028" TargetMode="External"/><Relationship Id="rId19679" Type="http://schemas.openxmlformats.org/officeDocument/2006/relationships/hyperlink" Target="https://www.daloopa.com/src/113024215" TargetMode="External"/><Relationship Id="rId9738" Type="http://schemas.openxmlformats.org/officeDocument/2006/relationships/hyperlink" Target="https://www.daloopa.com/src/1566940" TargetMode="External"/><Relationship Id="rId12719" Type="http://schemas.openxmlformats.org/officeDocument/2006/relationships/hyperlink" Target="https://www.daloopa.com/src/7999090" TargetMode="External"/><Relationship Id="rId7289" Type="http://schemas.openxmlformats.org/officeDocument/2006/relationships/hyperlink" Target="https://www.daloopa.com/src/78018535" TargetMode="External"/><Relationship Id="rId13090" Type="http://schemas.openxmlformats.org/officeDocument/2006/relationships/hyperlink" Target="https://www.daloopa.com/src/8787325" TargetMode="External"/><Relationship Id="rId3899" Type="http://schemas.openxmlformats.org/officeDocument/2006/relationships/hyperlink" Target="https://www.daloopa.com/src/8793578" TargetMode="External"/><Relationship Id="rId18762" Type="http://schemas.openxmlformats.org/officeDocument/2006/relationships/hyperlink" Target="https://www.daloopa.com/src/65169486" TargetMode="External"/><Relationship Id="rId6372" Type="http://schemas.openxmlformats.org/officeDocument/2006/relationships/hyperlink" Target="https://www.daloopa.com/src/1565528" TargetMode="External"/><Relationship Id="rId8821" Type="http://schemas.openxmlformats.org/officeDocument/2006/relationships/hyperlink" Target="https://www.daloopa.com/src/1566658" TargetMode="External"/><Relationship Id="rId11802" Type="http://schemas.openxmlformats.org/officeDocument/2006/relationships/hyperlink" Target="https://www.daloopa.com/src/43319100" TargetMode="External"/><Relationship Id="rId18415" Type="http://schemas.openxmlformats.org/officeDocument/2006/relationships/hyperlink" Target="https://marketplace.daloopa.com/src/134722804" TargetMode="External"/><Relationship Id="rId6025" Type="http://schemas.openxmlformats.org/officeDocument/2006/relationships/hyperlink" Target="https://www.daloopa.com/src/1564687" TargetMode="External"/><Relationship Id="rId2982" Type="http://schemas.openxmlformats.org/officeDocument/2006/relationships/hyperlink" Target="https://www.daloopa.com/src/82169872" TargetMode="External"/><Relationship Id="rId9595" Type="http://schemas.openxmlformats.org/officeDocument/2006/relationships/hyperlink" Target="https://www.daloopa.com/src/14161252" TargetMode="External"/><Relationship Id="rId12576" Type="http://schemas.openxmlformats.org/officeDocument/2006/relationships/hyperlink" Target="https://www.daloopa.com/src/154351912" TargetMode="External"/><Relationship Id="rId19189" Type="http://schemas.openxmlformats.org/officeDocument/2006/relationships/hyperlink" Target="https://www.daloopa.com/src/113032119" TargetMode="External"/><Relationship Id="rId954" Type="http://schemas.openxmlformats.org/officeDocument/2006/relationships/hyperlink" Target="https://www.daloopa.com/src/8792976" TargetMode="External"/><Relationship Id="rId2635" Type="http://schemas.openxmlformats.org/officeDocument/2006/relationships/hyperlink" Target="https://www.daloopa.com/src/47652848" TargetMode="External"/><Relationship Id="rId9248" Type="http://schemas.openxmlformats.org/officeDocument/2006/relationships/hyperlink" Target="https://www.daloopa.com/src/1567110" TargetMode="External"/><Relationship Id="rId12229" Type="http://schemas.openxmlformats.org/officeDocument/2006/relationships/hyperlink" Target="https://www.daloopa.com/src/43519739" TargetMode="External"/><Relationship Id="rId15799" Type="http://schemas.openxmlformats.org/officeDocument/2006/relationships/hyperlink" Target="https://marketplace.daloopa.com/src/154209365" TargetMode="External"/><Relationship Id="rId607" Type="http://schemas.openxmlformats.org/officeDocument/2006/relationships/hyperlink" Target="https://www.daloopa.com/src/8796007" TargetMode="External"/><Relationship Id="rId5858" Type="http://schemas.openxmlformats.org/officeDocument/2006/relationships/hyperlink" Target="https://www.daloopa.com/src/46535459" TargetMode="External"/><Relationship Id="rId18272" Type="http://schemas.openxmlformats.org/officeDocument/2006/relationships/hyperlink" Target="https://www.daloopa.com/src/154365633" TargetMode="External"/><Relationship Id="rId8331" Type="http://schemas.openxmlformats.org/officeDocument/2006/relationships/hyperlink" Target="https://www.daloopa.com/src/58740278" TargetMode="External"/><Relationship Id="rId11312" Type="http://schemas.openxmlformats.org/officeDocument/2006/relationships/hyperlink" Target="https://www.daloopa.com/src/102328812" TargetMode="External"/><Relationship Id="rId14882" Type="http://schemas.openxmlformats.org/officeDocument/2006/relationships/hyperlink" Target="https://marketplace.daloopa.com/src/134722352" TargetMode="External"/><Relationship Id="rId2492" Type="http://schemas.openxmlformats.org/officeDocument/2006/relationships/hyperlink" Target="https://www.daloopa.com/src/82267332" TargetMode="External"/><Relationship Id="rId4941" Type="http://schemas.openxmlformats.org/officeDocument/2006/relationships/hyperlink" Target="https://www.daloopa.com/src/1564278" TargetMode="External"/><Relationship Id="rId14535" Type="http://schemas.openxmlformats.org/officeDocument/2006/relationships/hyperlink" Target="https://www.daloopa.com/src/43517299" TargetMode="External"/><Relationship Id="rId464" Type="http://schemas.openxmlformats.org/officeDocument/2006/relationships/hyperlink" Target="https://www.daloopa.com/src/37971598" TargetMode="External"/><Relationship Id="rId2145" Type="http://schemas.openxmlformats.org/officeDocument/2006/relationships/hyperlink" Target="https://www.daloopa.com/src/154220548" TargetMode="External"/><Relationship Id="rId12086" Type="http://schemas.openxmlformats.org/officeDocument/2006/relationships/hyperlink" Target="https://www.daloopa.com/src/82268432" TargetMode="External"/><Relationship Id="rId17758" Type="http://schemas.openxmlformats.org/officeDocument/2006/relationships/hyperlink" Target="https://www.daloopa.com/src/65074508" TargetMode="External"/><Relationship Id="rId117" Type="http://schemas.openxmlformats.org/officeDocument/2006/relationships/hyperlink" Target="https://www.daloopa.com/src/58740192" TargetMode="External"/><Relationship Id="rId7817" Type="http://schemas.openxmlformats.org/officeDocument/2006/relationships/hyperlink" Target="https://www.daloopa.com/src/1565652" TargetMode="External"/><Relationship Id="rId5368" Type="http://schemas.openxmlformats.org/officeDocument/2006/relationships/hyperlink" Target="https://www.daloopa.com/src/43287250" TargetMode="External"/><Relationship Id="rId1978" Type="http://schemas.openxmlformats.org/officeDocument/2006/relationships/hyperlink" Target="https://www.daloopa.com/src/94510083" TargetMode="External"/><Relationship Id="rId14392" Type="http://schemas.openxmlformats.org/officeDocument/2006/relationships/hyperlink" Target="https://www.daloopa.com/src/78145416" TargetMode="External"/><Relationship Id="rId16841" Type="http://schemas.openxmlformats.org/officeDocument/2006/relationships/hyperlink" Target="https://www.daloopa.com/src/20983885" TargetMode="External"/><Relationship Id="rId4451" Type="http://schemas.openxmlformats.org/officeDocument/2006/relationships/hyperlink" Target="https://www.daloopa.com/src/58741665" TargetMode="External"/><Relationship Id="rId6900" Type="http://schemas.openxmlformats.org/officeDocument/2006/relationships/hyperlink" Target="https://www.daloopa.com/src/1565535" TargetMode="External"/><Relationship Id="rId14045" Type="http://schemas.openxmlformats.org/officeDocument/2006/relationships/hyperlink" Target="https://www.daloopa.com/src/67023340" TargetMode="External"/><Relationship Id="rId4104" Type="http://schemas.openxmlformats.org/officeDocument/2006/relationships/hyperlink" Target="https://www.daloopa.com/src/2745371" TargetMode="External"/><Relationship Id="rId19717" Type="http://schemas.openxmlformats.org/officeDocument/2006/relationships/hyperlink" Target="https://www.daloopa.com/src/113023919" TargetMode="External"/><Relationship Id="rId7674" Type="http://schemas.openxmlformats.org/officeDocument/2006/relationships/hyperlink" Target="https://www.daloopa.com/src/1566021" TargetMode="External"/><Relationship Id="rId10655" Type="http://schemas.openxmlformats.org/officeDocument/2006/relationships/hyperlink" Target="https://www.daloopa.com/src/43294687" TargetMode="External"/><Relationship Id="rId17268" Type="http://schemas.openxmlformats.org/officeDocument/2006/relationships/hyperlink" Target="https://marketplace.daloopa.com/src?seriesId=3669134" TargetMode="External"/><Relationship Id="rId7327" Type="http://schemas.openxmlformats.org/officeDocument/2006/relationships/hyperlink" Target="https://marketplace.daloopa.com/src/110684101" TargetMode="External"/><Relationship Id="rId10308" Type="http://schemas.openxmlformats.org/officeDocument/2006/relationships/hyperlink" Target="https://www.daloopa.com/src/107680531" TargetMode="External"/><Relationship Id="rId13878" Type="http://schemas.openxmlformats.org/officeDocument/2006/relationships/hyperlink" Target="https://www.daloopa.com/src/8787771" TargetMode="External"/><Relationship Id="rId18800" Type="http://schemas.openxmlformats.org/officeDocument/2006/relationships/hyperlink" Target="https://www.daloopa.com/document/7967" TargetMode="External"/><Relationship Id="rId3937" Type="http://schemas.openxmlformats.org/officeDocument/2006/relationships/hyperlink" Target="https://www.daloopa.com/src/1573068" TargetMode="External"/><Relationship Id="rId16351" Type="http://schemas.openxmlformats.org/officeDocument/2006/relationships/hyperlink" Target="https://marketplace.daloopa.com/src?seriesId=2399933" TargetMode="External"/><Relationship Id="rId1488" Type="http://schemas.openxmlformats.org/officeDocument/2006/relationships/hyperlink" Target="https://www.daloopa.com/src/63030692" TargetMode="External"/><Relationship Id="rId6410" Type="http://schemas.openxmlformats.org/officeDocument/2006/relationships/hyperlink" Target="https://marketplace.daloopa.com/src/110683943" TargetMode="External"/><Relationship Id="rId9980" Type="http://schemas.openxmlformats.org/officeDocument/2006/relationships/hyperlink" Target="https://www.daloopa.com/src/43305555" TargetMode="External"/><Relationship Id="rId16004" Type="http://schemas.openxmlformats.org/officeDocument/2006/relationships/hyperlink" Target="https://www.daloopa.com/src/107837923" TargetMode="External"/><Relationship Id="rId19574" Type="http://schemas.openxmlformats.org/officeDocument/2006/relationships/hyperlink" Target="https://www.daloopa.com/src/113028194" TargetMode="External"/><Relationship Id="rId9633" Type="http://schemas.openxmlformats.org/officeDocument/2006/relationships/hyperlink" Target="https://www.daloopa.com/src/58740262" TargetMode="External"/><Relationship Id="rId12961" Type="http://schemas.openxmlformats.org/officeDocument/2006/relationships/hyperlink" Target="https://www.daloopa.com/src/154395067" TargetMode="External"/><Relationship Id="rId19227" Type="http://schemas.openxmlformats.org/officeDocument/2006/relationships/hyperlink" Target="https://www.daloopa.com/src/113028154" TargetMode="External"/><Relationship Id="rId7184" Type="http://schemas.openxmlformats.org/officeDocument/2006/relationships/hyperlink" Target="https://www.daloopa.com/src/1565943" TargetMode="External"/><Relationship Id="rId12614" Type="http://schemas.openxmlformats.org/officeDocument/2006/relationships/hyperlink" Target="https://www.daloopa.com/src/10356317" TargetMode="External"/><Relationship Id="rId10165" Type="http://schemas.openxmlformats.org/officeDocument/2006/relationships/hyperlink" Target="https://www.daloopa.com/src/1567977" TargetMode="External"/><Relationship Id="rId15837" Type="http://schemas.openxmlformats.org/officeDocument/2006/relationships/hyperlink" Target="https://www.daloopa.com/src/65069717" TargetMode="External"/><Relationship Id="rId3794" Type="http://schemas.openxmlformats.org/officeDocument/2006/relationships/hyperlink" Target="https://www.daloopa.com/src/42838111" TargetMode="External"/><Relationship Id="rId13388" Type="http://schemas.openxmlformats.org/officeDocument/2006/relationships/hyperlink" Target="https://www.daloopa.com/src/8787332" TargetMode="External"/><Relationship Id="rId18310" Type="http://schemas.openxmlformats.org/officeDocument/2006/relationships/hyperlink" Target="https://marketplace.daloopa.com/src/134722771" TargetMode="External"/><Relationship Id="rId3447" Type="http://schemas.openxmlformats.org/officeDocument/2006/relationships/hyperlink" Target="https://www.daloopa.com/src/107696919" TargetMode="External"/><Relationship Id="rId9490" Type="http://schemas.openxmlformats.org/officeDocument/2006/relationships/hyperlink" Target="https://www.daloopa.com/src/1567021" TargetMode="External"/><Relationship Id="rId12471" Type="http://schemas.openxmlformats.org/officeDocument/2006/relationships/hyperlink" Target="https://www.daloopa.com/src/1572175" TargetMode="External"/><Relationship Id="rId14920" Type="http://schemas.openxmlformats.org/officeDocument/2006/relationships/hyperlink" Target="https://www.daloopa.com/src/43516891" TargetMode="External"/><Relationship Id="rId19084" Type="http://schemas.openxmlformats.org/officeDocument/2006/relationships/hyperlink" Target="https://www.daloopa.com/src/113027253" TargetMode="External"/><Relationship Id="rId2530" Type="http://schemas.openxmlformats.org/officeDocument/2006/relationships/hyperlink" Target="https://www.daloopa.com/src/65072246" TargetMode="External"/><Relationship Id="rId9143" Type="http://schemas.openxmlformats.org/officeDocument/2006/relationships/hyperlink" Target="https://www.daloopa.com/src/125048952" TargetMode="External"/><Relationship Id="rId12124" Type="http://schemas.openxmlformats.org/officeDocument/2006/relationships/hyperlink" Target="https://www.daloopa.com/src/1570440" TargetMode="External"/><Relationship Id="rId502" Type="http://schemas.openxmlformats.org/officeDocument/2006/relationships/hyperlink" Target="https://www.daloopa.com/src/78017733" TargetMode="External"/><Relationship Id="rId15694" Type="http://schemas.openxmlformats.org/officeDocument/2006/relationships/hyperlink" Target="https://www.daloopa.com/src/43517493" TargetMode="External"/><Relationship Id="rId5753" Type="http://schemas.openxmlformats.org/officeDocument/2006/relationships/hyperlink" Target="https://www.daloopa.com/src/154351895" TargetMode="External"/><Relationship Id="rId15347" Type="http://schemas.openxmlformats.org/officeDocument/2006/relationships/hyperlink" Target="https://www.daloopa.com/src/94641823" TargetMode="External"/><Relationship Id="rId5406" Type="http://schemas.openxmlformats.org/officeDocument/2006/relationships/hyperlink" Target="https://marketplace.daloopa.com/src?seriesId=2541511" TargetMode="External"/><Relationship Id="rId8976" Type="http://schemas.openxmlformats.org/officeDocument/2006/relationships/hyperlink" Target="https://www.daloopa.com/src/1567107" TargetMode="External"/><Relationship Id="rId11957" Type="http://schemas.openxmlformats.org/officeDocument/2006/relationships/hyperlink" Target="https://www.daloopa.com/src/43319942" TargetMode="External"/><Relationship Id="rId8629" Type="http://schemas.openxmlformats.org/officeDocument/2006/relationships/hyperlink" Target="https://www.daloopa.com/src/1566214" TargetMode="External"/><Relationship Id="rId14430" Type="http://schemas.openxmlformats.org/officeDocument/2006/relationships/hyperlink" Target="https://marketplace.daloopa.com/src?seriesId=5701270" TargetMode="External"/><Relationship Id="rId17653" Type="http://schemas.openxmlformats.org/officeDocument/2006/relationships/hyperlink" Target="https://marketplace.daloopa.com/src?seriesId=4243631" TargetMode="External"/><Relationship Id="rId2040" Type="http://schemas.openxmlformats.org/officeDocument/2006/relationships/hyperlink" Target="https://www.daloopa.com/src/144989050" TargetMode="External"/><Relationship Id="rId7712" Type="http://schemas.openxmlformats.org/officeDocument/2006/relationships/hyperlink" Target="https://www.daloopa.com/src/66978129" TargetMode="External"/><Relationship Id="rId17306" Type="http://schemas.openxmlformats.org/officeDocument/2006/relationships/hyperlink" Target="https://www.daloopa.com/src/65059262" TargetMode="External"/><Relationship Id="rId5263" Type="http://schemas.openxmlformats.org/officeDocument/2006/relationships/hyperlink" Target="https://www.daloopa.com/src/43287851" TargetMode="External"/><Relationship Id="rId8486" Type="http://schemas.openxmlformats.org/officeDocument/2006/relationships/hyperlink" Target="https://www.daloopa.com/src/43302618" TargetMode="External"/><Relationship Id="rId13916" Type="http://schemas.openxmlformats.org/officeDocument/2006/relationships/hyperlink" Target="https://www.daloopa.com/src/8787911" TargetMode="External"/><Relationship Id="rId1873" Type="http://schemas.openxmlformats.org/officeDocument/2006/relationships/hyperlink" Target="https://www.daloopa.com/src/8797361" TargetMode="External"/><Relationship Id="rId8139" Type="http://schemas.openxmlformats.org/officeDocument/2006/relationships/hyperlink" Target="https://www.daloopa.com/src/32357776" TargetMode="External"/><Relationship Id="rId11467" Type="http://schemas.openxmlformats.org/officeDocument/2006/relationships/hyperlink" Target="https://www.daloopa.com/src/1569208" TargetMode="External"/><Relationship Id="rId1526" Type="http://schemas.openxmlformats.org/officeDocument/2006/relationships/hyperlink" Target="https://www.daloopa.com/src/8796652" TargetMode="External"/><Relationship Id="rId19612" Type="http://schemas.openxmlformats.org/officeDocument/2006/relationships/hyperlink" Target="https://www.daloopa.com/src/113027810" TargetMode="External"/><Relationship Id="rId4749" Type="http://schemas.openxmlformats.org/officeDocument/2006/relationships/hyperlink" Target="https://www.daloopa.com/src/1564076" TargetMode="External"/><Relationship Id="rId10550" Type="http://schemas.openxmlformats.org/officeDocument/2006/relationships/hyperlink" Target="https://www.daloopa.com/src/66982749" TargetMode="External"/><Relationship Id="rId17163" Type="http://schemas.openxmlformats.org/officeDocument/2006/relationships/hyperlink" Target="https://www.daloopa.com/src/65058978" TargetMode="External"/><Relationship Id="rId7222" Type="http://schemas.openxmlformats.org/officeDocument/2006/relationships/hyperlink" Target="https://marketplace.daloopa.com/src/110684080" TargetMode="External"/><Relationship Id="rId10203" Type="http://schemas.openxmlformats.org/officeDocument/2006/relationships/hyperlink" Target="https://www.daloopa.com/src/102328600" TargetMode="External"/><Relationship Id="rId13773" Type="http://schemas.openxmlformats.org/officeDocument/2006/relationships/hyperlink" Target="https://www.daloopa.com/src/58790416" TargetMode="External"/><Relationship Id="rId1383" Type="http://schemas.openxmlformats.org/officeDocument/2006/relationships/hyperlink" Target="https://www.daloopa.com/src/8796333" TargetMode="External"/><Relationship Id="rId3832" Type="http://schemas.openxmlformats.org/officeDocument/2006/relationships/hyperlink" Target="https://www.daloopa.com/src/8793579" TargetMode="External"/><Relationship Id="rId13426" Type="http://schemas.openxmlformats.org/officeDocument/2006/relationships/hyperlink" Target="https://www.daloopa.com/src/8787130" TargetMode="External"/><Relationship Id="rId16996" Type="http://schemas.openxmlformats.org/officeDocument/2006/relationships/hyperlink" Target="https://www.daloopa.com/src/154364337" TargetMode="External"/><Relationship Id="rId1036" Type="http://schemas.openxmlformats.org/officeDocument/2006/relationships/hyperlink" Target="https://www.daloopa.com/src/1604315" TargetMode="External"/><Relationship Id="rId16649" Type="http://schemas.openxmlformats.org/officeDocument/2006/relationships/hyperlink" Target="https://www.daloopa.com/src/65063030" TargetMode="External"/><Relationship Id="rId6708" Type="http://schemas.openxmlformats.org/officeDocument/2006/relationships/hyperlink" Target="https://www.daloopa.com/src/1565532" TargetMode="External"/><Relationship Id="rId19122" Type="http://schemas.openxmlformats.org/officeDocument/2006/relationships/hyperlink" Target="https://www.daloopa.com/src/113026759" TargetMode="External"/><Relationship Id="rId4259" Type="http://schemas.openxmlformats.org/officeDocument/2006/relationships/hyperlink" Target="https://www.daloopa.com/src/8790139" TargetMode="External"/><Relationship Id="rId10060" Type="http://schemas.openxmlformats.org/officeDocument/2006/relationships/hyperlink" Target="https://www.daloopa.com/src/7961855" TargetMode="External"/><Relationship Id="rId13283" Type="http://schemas.openxmlformats.org/officeDocument/2006/relationships/hyperlink" Target="https://www.daloopa.com/src/8787109" TargetMode="External"/><Relationship Id="rId15732" Type="http://schemas.openxmlformats.org/officeDocument/2006/relationships/hyperlink" Target="https://marketplace.daloopa.com/src/134722530" TargetMode="External"/><Relationship Id="rId3342" Type="http://schemas.openxmlformats.org/officeDocument/2006/relationships/hyperlink" Target="https://www.daloopa.com/src/8795980" TargetMode="External"/><Relationship Id="rId18955" Type="http://schemas.openxmlformats.org/officeDocument/2006/relationships/hyperlink" Target="https://www.daloopa.com/src/114576777" TargetMode="External"/><Relationship Id="rId6565" Type="http://schemas.openxmlformats.org/officeDocument/2006/relationships/hyperlink" Target="https://www.daloopa.com/document/26798424" TargetMode="External"/><Relationship Id="rId16159" Type="http://schemas.openxmlformats.org/officeDocument/2006/relationships/hyperlink" Target="https://www.daloopa.com/src/8788737" TargetMode="External"/><Relationship Id="rId18608" Type="http://schemas.openxmlformats.org/officeDocument/2006/relationships/hyperlink" Target="https://www.daloopa.com/src/65146556" TargetMode="External"/><Relationship Id="rId6218" Type="http://schemas.openxmlformats.org/officeDocument/2006/relationships/hyperlink" Target="https://www.daloopa.com/src/68541701" TargetMode="External"/><Relationship Id="rId9788" Type="http://schemas.openxmlformats.org/officeDocument/2006/relationships/hyperlink" Target="https://www.daloopa.com/src/87394324" TargetMode="External"/><Relationship Id="rId12769" Type="http://schemas.openxmlformats.org/officeDocument/2006/relationships/hyperlink" Target="https://www.daloopa.com/src/1572351" TargetMode="External"/><Relationship Id="rId2828" Type="http://schemas.openxmlformats.org/officeDocument/2006/relationships/hyperlink" Target="https://www.daloopa.com/src/47657348" TargetMode="External"/><Relationship Id="rId15242" Type="http://schemas.openxmlformats.org/officeDocument/2006/relationships/hyperlink" Target="https://www.daloopa.com/src/43516893" TargetMode="External"/><Relationship Id="rId5301" Type="http://schemas.openxmlformats.org/officeDocument/2006/relationships/hyperlink" Target="https://www.daloopa.com/src/1563903" TargetMode="External"/><Relationship Id="rId8871" Type="http://schemas.openxmlformats.org/officeDocument/2006/relationships/hyperlink" Target="https://www.daloopa.com/src/43297721" TargetMode="External"/><Relationship Id="rId18465" Type="http://schemas.openxmlformats.org/officeDocument/2006/relationships/hyperlink" Target="https://www.daloopa.com/src/72083432" TargetMode="External"/><Relationship Id="rId8524" Type="http://schemas.openxmlformats.org/officeDocument/2006/relationships/hyperlink" Target="https://www.daloopa.com/src/1567418" TargetMode="External"/><Relationship Id="rId11852" Type="http://schemas.openxmlformats.org/officeDocument/2006/relationships/hyperlink" Target="https://www.daloopa.com/document/209433" TargetMode="External"/><Relationship Id="rId18118" Type="http://schemas.openxmlformats.org/officeDocument/2006/relationships/hyperlink" Target="https://marketplace.daloopa.com/src/134722703" TargetMode="External"/><Relationship Id="rId1911" Type="http://schemas.openxmlformats.org/officeDocument/2006/relationships/hyperlink" Target="https://www.daloopa.com/src/65218394" TargetMode="External"/><Relationship Id="rId6075" Type="http://schemas.openxmlformats.org/officeDocument/2006/relationships/hyperlink" Target="https://www.daloopa.com/src/1564914" TargetMode="External"/><Relationship Id="rId11505" Type="http://schemas.openxmlformats.org/officeDocument/2006/relationships/hyperlink" Target="https://www.daloopa.com/src/1569210" TargetMode="External"/><Relationship Id="rId9298" Type="http://schemas.openxmlformats.org/officeDocument/2006/relationships/hyperlink" Target="https://www.daloopa.com/src/154249526" TargetMode="External"/><Relationship Id="rId14728" Type="http://schemas.openxmlformats.org/officeDocument/2006/relationships/hyperlink" Target="https://www.daloopa.com/src/43507630" TargetMode="External"/><Relationship Id="rId2685" Type="http://schemas.openxmlformats.org/officeDocument/2006/relationships/hyperlink" Target="https://www.daloopa.com/src/49236596" TargetMode="External"/><Relationship Id="rId12279" Type="http://schemas.openxmlformats.org/officeDocument/2006/relationships/hyperlink" Target="https://www.daloopa.com/document/26799693" TargetMode="External"/><Relationship Id="rId17201" Type="http://schemas.openxmlformats.org/officeDocument/2006/relationships/hyperlink" Target="https://marketplace.daloopa.com/src/154393174" TargetMode="External"/><Relationship Id="rId657" Type="http://schemas.openxmlformats.org/officeDocument/2006/relationships/hyperlink" Target="https://www.daloopa.com/src/8791846" TargetMode="External"/><Relationship Id="rId2338" Type="http://schemas.openxmlformats.org/officeDocument/2006/relationships/hyperlink" Target="https://www.daloopa.com/src/87382083" TargetMode="External"/><Relationship Id="rId8381" Type="http://schemas.openxmlformats.org/officeDocument/2006/relationships/hyperlink" Target="https://www.daloopa.com/src/1567161" TargetMode="External"/><Relationship Id="rId11362" Type="http://schemas.openxmlformats.org/officeDocument/2006/relationships/hyperlink" Target="https://www.daloopa.com/src/1569083" TargetMode="External"/><Relationship Id="rId13811" Type="http://schemas.openxmlformats.org/officeDocument/2006/relationships/hyperlink" Target="https://www.daloopa.com/src/8788227" TargetMode="External"/><Relationship Id="rId1421" Type="http://schemas.openxmlformats.org/officeDocument/2006/relationships/hyperlink" Target="https://www.daloopa.com/src/8801419" TargetMode="External"/><Relationship Id="rId4991" Type="http://schemas.openxmlformats.org/officeDocument/2006/relationships/hyperlink" Target="https://www.daloopa.com/src/43643173" TargetMode="External"/><Relationship Id="rId8034" Type="http://schemas.openxmlformats.org/officeDocument/2006/relationships/hyperlink" Target="https://www.daloopa.com/src/1566299" TargetMode="External"/><Relationship Id="rId11015" Type="http://schemas.openxmlformats.org/officeDocument/2006/relationships/hyperlink" Target="https://www.daloopa.com/src/1569781" TargetMode="External"/><Relationship Id="rId4644" Type="http://schemas.openxmlformats.org/officeDocument/2006/relationships/hyperlink" Target="https://www.daloopa.com/src/107674716" TargetMode="External"/><Relationship Id="rId14238" Type="http://schemas.openxmlformats.org/officeDocument/2006/relationships/hyperlink" Target="https://www.daloopa.com/src/8787835" TargetMode="External"/><Relationship Id="rId14585" Type="http://schemas.openxmlformats.org/officeDocument/2006/relationships/hyperlink" Target="https://www.daloopa.com/src/43516559" TargetMode="External"/><Relationship Id="rId2195" Type="http://schemas.openxmlformats.org/officeDocument/2006/relationships/hyperlink" Target="https://www.daloopa.com/src/1571695" TargetMode="External"/><Relationship Id="rId167" Type="http://schemas.openxmlformats.org/officeDocument/2006/relationships/hyperlink" Target="https://www.daloopa.com/document/26350018" TargetMode="External"/><Relationship Id="rId7867" Type="http://schemas.openxmlformats.org/officeDocument/2006/relationships/hyperlink" Target="https://marketplace.daloopa.com/src/110684196" TargetMode="External"/><Relationship Id="rId10848" Type="http://schemas.openxmlformats.org/officeDocument/2006/relationships/hyperlink" Target="https://www.daloopa.com/src/144995763" TargetMode="External"/><Relationship Id="rId13321" Type="http://schemas.openxmlformats.org/officeDocument/2006/relationships/hyperlink" Target="https://www.daloopa.com/document/24792640" TargetMode="External"/><Relationship Id="rId16891" Type="http://schemas.openxmlformats.org/officeDocument/2006/relationships/hyperlink" Target="https://www.daloopa.com/src/46630845" TargetMode="External"/><Relationship Id="rId6950" Type="http://schemas.openxmlformats.org/officeDocument/2006/relationships/hyperlink" Target="https://marketplace.daloopa.com/src/154257794" TargetMode="External"/><Relationship Id="rId16544" Type="http://schemas.openxmlformats.org/officeDocument/2006/relationships/hyperlink" Target="https://www.daloopa.com/src/8789104" TargetMode="External"/><Relationship Id="rId6603" Type="http://schemas.openxmlformats.org/officeDocument/2006/relationships/hyperlink" Target="https://www.daloopa.com/src/58740140" TargetMode="External"/><Relationship Id="rId14095" Type="http://schemas.openxmlformats.org/officeDocument/2006/relationships/hyperlink" Target="https://www.daloopa.com/src/32426127" TargetMode="External"/><Relationship Id="rId4154" Type="http://schemas.openxmlformats.org/officeDocument/2006/relationships/hyperlink" Target="https://www.daloopa.com/src/8790955" TargetMode="External"/><Relationship Id="rId19767" Type="http://schemas.openxmlformats.org/officeDocument/2006/relationships/hyperlink" Target="https://marketplace.daloopa.com/src/154209557" TargetMode="External"/><Relationship Id="rId7377" Type="http://schemas.openxmlformats.org/officeDocument/2006/relationships/hyperlink" Target="https://www.daloopa.com/src/113256673" TargetMode="External"/><Relationship Id="rId9826" Type="http://schemas.openxmlformats.org/officeDocument/2006/relationships/hyperlink" Target="https://www.daloopa.com/src/32357757" TargetMode="External"/><Relationship Id="rId12807" Type="http://schemas.openxmlformats.org/officeDocument/2006/relationships/hyperlink" Target="https://www.daloopa.com/src/145118863" TargetMode="External"/><Relationship Id="rId10358" Type="http://schemas.openxmlformats.org/officeDocument/2006/relationships/hyperlink" Target="https://www.daloopa.com/src/1567711" TargetMode="External"/><Relationship Id="rId18850" Type="http://schemas.openxmlformats.org/officeDocument/2006/relationships/hyperlink" Target="https://marketplace.daloopa.com/src?seriesId=3811871" TargetMode="External"/><Relationship Id="rId3987" Type="http://schemas.openxmlformats.org/officeDocument/2006/relationships/hyperlink" Target="https://marketplace.daloopa.com/src/144951379" TargetMode="External"/><Relationship Id="rId18503" Type="http://schemas.openxmlformats.org/officeDocument/2006/relationships/hyperlink" Target="https://www.daloopa.com/document/24791242" TargetMode="External"/><Relationship Id="rId6460" Type="http://schemas.openxmlformats.org/officeDocument/2006/relationships/hyperlink" Target="https://www.daloopa.com/src/4715249" TargetMode="External"/><Relationship Id="rId16054" Type="http://schemas.openxmlformats.org/officeDocument/2006/relationships/hyperlink" Target="https://www.daloopa.com/src/107838105" TargetMode="External"/><Relationship Id="rId6113" Type="http://schemas.openxmlformats.org/officeDocument/2006/relationships/hyperlink" Target="https://www.daloopa.com/src/1564857" TargetMode="External"/><Relationship Id="rId9683" Type="http://schemas.openxmlformats.org/officeDocument/2006/relationships/hyperlink" Target="https://www.daloopa.com/src/1567552" TargetMode="External"/><Relationship Id="rId19277" Type="http://schemas.openxmlformats.org/officeDocument/2006/relationships/hyperlink" Target="https://www.daloopa.com/src/113035761" TargetMode="External"/><Relationship Id="rId2723" Type="http://schemas.openxmlformats.org/officeDocument/2006/relationships/hyperlink" Target="https://www.daloopa.com/src/82233379" TargetMode="External"/><Relationship Id="rId9336" Type="http://schemas.openxmlformats.org/officeDocument/2006/relationships/hyperlink" Target="https://www.daloopa.com/src/46535364" TargetMode="External"/><Relationship Id="rId12317" Type="http://schemas.openxmlformats.org/officeDocument/2006/relationships/hyperlink" Target="https://www.daloopa.com/src/1572456" TargetMode="External"/><Relationship Id="rId12664" Type="http://schemas.openxmlformats.org/officeDocument/2006/relationships/hyperlink" Target="https://www.daloopa.com/src/46627927" TargetMode="External"/><Relationship Id="rId15887" Type="http://schemas.openxmlformats.org/officeDocument/2006/relationships/hyperlink" Target="https://marketplace.daloopa.com/src/134722535" TargetMode="External"/><Relationship Id="rId3497" Type="http://schemas.openxmlformats.org/officeDocument/2006/relationships/hyperlink" Target="https://www.daloopa.com/src/8793494" TargetMode="External"/><Relationship Id="rId5946" Type="http://schemas.openxmlformats.org/officeDocument/2006/relationships/hyperlink" Target="https://www.daloopa.com/src/43310155" TargetMode="External"/><Relationship Id="rId18360" Type="http://schemas.openxmlformats.org/officeDocument/2006/relationships/hyperlink" Target="https://www.daloopa.com/src/69045115" TargetMode="External"/><Relationship Id="rId11400" Type="http://schemas.openxmlformats.org/officeDocument/2006/relationships/hyperlink" Target="https://www.daloopa.com/src/1569085" TargetMode="External"/><Relationship Id="rId14970" Type="http://schemas.openxmlformats.org/officeDocument/2006/relationships/hyperlink" Target="https://www.daloopa.com/src/43518545" TargetMode="External"/><Relationship Id="rId18013" Type="http://schemas.openxmlformats.org/officeDocument/2006/relationships/hyperlink" Target="https://www.daloopa.com/src/65125788" TargetMode="External"/><Relationship Id="rId14623" Type="http://schemas.openxmlformats.org/officeDocument/2006/relationships/hyperlink" Target="https://www.daloopa.com/src/43516607" TargetMode="External"/><Relationship Id="rId2580" Type="http://schemas.openxmlformats.org/officeDocument/2006/relationships/hyperlink" Target="https://marketplace.daloopa.com/src?seriesId=7741492" TargetMode="External"/><Relationship Id="rId9193" Type="http://schemas.openxmlformats.org/officeDocument/2006/relationships/hyperlink" Target="https://www.daloopa.com/src/1567428" TargetMode="External"/><Relationship Id="rId12174" Type="http://schemas.openxmlformats.org/officeDocument/2006/relationships/hyperlink" Target="https://marketplace.daloopa.com/src/144951437" TargetMode="External"/><Relationship Id="rId552" Type="http://schemas.openxmlformats.org/officeDocument/2006/relationships/hyperlink" Target="https://www.daloopa.com/document/24791242" TargetMode="External"/><Relationship Id="rId2233" Type="http://schemas.openxmlformats.org/officeDocument/2006/relationships/hyperlink" Target="https://www.daloopa.com/src/46548530" TargetMode="External"/><Relationship Id="rId15397" Type="http://schemas.openxmlformats.org/officeDocument/2006/relationships/hyperlink" Target="https://www.daloopa.com/src/63082671" TargetMode="External"/><Relationship Id="rId17846" Type="http://schemas.openxmlformats.org/officeDocument/2006/relationships/hyperlink" Target="https://marketplace.daloopa.com/src/134722573" TargetMode="External"/><Relationship Id="rId205" Type="http://schemas.openxmlformats.org/officeDocument/2006/relationships/hyperlink" Target="https://www.daloopa.com/document/26694581" TargetMode="External"/><Relationship Id="rId5456" Type="http://schemas.openxmlformats.org/officeDocument/2006/relationships/hyperlink" Target="https://www.daloopa.com/src/125013276" TargetMode="External"/><Relationship Id="rId7905" Type="http://schemas.openxmlformats.org/officeDocument/2006/relationships/hyperlink" Target="https://www.daloopa.com/src/14161196" TargetMode="External"/><Relationship Id="rId5109" Type="http://schemas.openxmlformats.org/officeDocument/2006/relationships/hyperlink" Target="https://www.daloopa.com/src/37971388" TargetMode="External"/><Relationship Id="rId8679" Type="http://schemas.openxmlformats.org/officeDocument/2006/relationships/hyperlink" Target="https://www.daloopa.com/src/154222598" TargetMode="External"/><Relationship Id="rId14480" Type="http://schemas.openxmlformats.org/officeDocument/2006/relationships/hyperlink" Target="https://www.daloopa.com/src/107839731" TargetMode="External"/><Relationship Id="rId1719" Type="http://schemas.openxmlformats.org/officeDocument/2006/relationships/hyperlink" Target="https://www.daloopa.com/src/65218362" TargetMode="External"/><Relationship Id="rId14133" Type="http://schemas.openxmlformats.org/officeDocument/2006/relationships/hyperlink" Target="https://www.daloopa.com/src/8787951" TargetMode="External"/><Relationship Id="rId2090" Type="http://schemas.openxmlformats.org/officeDocument/2006/relationships/hyperlink" Target="https://www.daloopa.com/src/20972891" TargetMode="External"/><Relationship Id="rId7762" Type="http://schemas.openxmlformats.org/officeDocument/2006/relationships/hyperlink" Target="https://www.daloopa.com/src/1565344" TargetMode="External"/><Relationship Id="rId17356" Type="http://schemas.openxmlformats.org/officeDocument/2006/relationships/hyperlink" Target="https://marketplace.daloopa.com/src/154209480" TargetMode="External"/><Relationship Id="rId7415" Type="http://schemas.openxmlformats.org/officeDocument/2006/relationships/hyperlink" Target="https://www.daloopa.com/src/1565270" TargetMode="External"/><Relationship Id="rId10743" Type="http://schemas.openxmlformats.org/officeDocument/2006/relationships/hyperlink" Target="https://www.daloopa.com/src/1569415" TargetMode="External"/><Relationship Id="rId17009" Type="http://schemas.openxmlformats.org/officeDocument/2006/relationships/hyperlink" Target="https://www.daloopa.com/src/72185109" TargetMode="External"/><Relationship Id="rId13966" Type="http://schemas.openxmlformats.org/officeDocument/2006/relationships/hyperlink" Target="https://www.daloopa.com/src/8787912" TargetMode="External"/><Relationship Id="rId1576" Type="http://schemas.openxmlformats.org/officeDocument/2006/relationships/hyperlink" Target="https://www.daloopa.com/src/32362749" TargetMode="External"/><Relationship Id="rId8189" Type="http://schemas.openxmlformats.org/officeDocument/2006/relationships/hyperlink" Target="https://www.daloopa.com/src/1566206" TargetMode="External"/><Relationship Id="rId13619" Type="http://schemas.openxmlformats.org/officeDocument/2006/relationships/hyperlink" Target="https://www.daloopa.com/src/38111038" TargetMode="External"/><Relationship Id="rId1229" Type="http://schemas.openxmlformats.org/officeDocument/2006/relationships/hyperlink" Target="https://www.daloopa.com/src/107838465" TargetMode="External"/><Relationship Id="rId19662" Type="http://schemas.openxmlformats.org/officeDocument/2006/relationships/hyperlink" Target="https://www.daloopa.com/src/113031800" TargetMode="External"/><Relationship Id="rId4799" Type="http://schemas.openxmlformats.org/officeDocument/2006/relationships/hyperlink" Target="https://www.daloopa.com/src/1564589" TargetMode="External"/><Relationship Id="rId9721" Type="http://schemas.openxmlformats.org/officeDocument/2006/relationships/hyperlink" Target="https://www.daloopa.com/src/66982561" TargetMode="External"/><Relationship Id="rId12702" Type="http://schemas.openxmlformats.org/officeDocument/2006/relationships/hyperlink" Target="https://www.daloopa.com/src/1572350" TargetMode="External"/><Relationship Id="rId19315" Type="http://schemas.openxmlformats.org/officeDocument/2006/relationships/hyperlink" Target="https://www.daloopa.com/src/113036014" TargetMode="External"/><Relationship Id="rId7272" Type="http://schemas.openxmlformats.org/officeDocument/2006/relationships/hyperlink" Target="https://www.daloopa.com/src/1565268" TargetMode="External"/><Relationship Id="rId10253" Type="http://schemas.openxmlformats.org/officeDocument/2006/relationships/hyperlink" Target="https://www.daloopa.com/src/63033813" TargetMode="External"/><Relationship Id="rId3882" Type="http://schemas.openxmlformats.org/officeDocument/2006/relationships/hyperlink" Target="https://www.daloopa.com/src/8794373" TargetMode="External"/><Relationship Id="rId13476" Type="http://schemas.openxmlformats.org/officeDocument/2006/relationships/hyperlink" Target="https://www.daloopa.com/src/14277036" TargetMode="External"/><Relationship Id="rId15925" Type="http://schemas.openxmlformats.org/officeDocument/2006/relationships/hyperlink" Target="https://marketplace.daloopa.com/src?seriesId=4630886" TargetMode="External"/><Relationship Id="rId3535" Type="http://schemas.openxmlformats.org/officeDocument/2006/relationships/hyperlink" Target="https://www.daloopa.com/src/43339105" TargetMode="External"/><Relationship Id="rId13129" Type="http://schemas.openxmlformats.org/officeDocument/2006/relationships/hyperlink" Target="https://www.daloopa.com/src/8787106" TargetMode="External"/><Relationship Id="rId1086" Type="http://schemas.openxmlformats.org/officeDocument/2006/relationships/hyperlink" Target="https://marketplace.daloopa.com/src?seriesId=7259181" TargetMode="External"/><Relationship Id="rId16699" Type="http://schemas.openxmlformats.org/officeDocument/2006/relationships/hyperlink" Target="https://www.daloopa.com/src/87502808" TargetMode="External"/><Relationship Id="rId6758" Type="http://schemas.openxmlformats.org/officeDocument/2006/relationships/hyperlink" Target="https://www.daloopa.com/src/1565533" TargetMode="External"/><Relationship Id="rId9231" Type="http://schemas.openxmlformats.org/officeDocument/2006/relationships/hyperlink" Target="https://www.daloopa.com/src/113262700" TargetMode="External"/><Relationship Id="rId19172" Type="http://schemas.openxmlformats.org/officeDocument/2006/relationships/hyperlink" Target="https://www.daloopa.com/src/113035596" TargetMode="External"/><Relationship Id="rId12212" Type="http://schemas.openxmlformats.org/officeDocument/2006/relationships/hyperlink" Target="https://www.daloopa.com/src/43519586" TargetMode="External"/><Relationship Id="rId15782" Type="http://schemas.openxmlformats.org/officeDocument/2006/relationships/hyperlink" Target="https://marketplace.daloopa.com/src/154393126" TargetMode="External"/><Relationship Id="rId5841" Type="http://schemas.openxmlformats.org/officeDocument/2006/relationships/hyperlink" Target="https://www.daloopa.com/src/1564934" TargetMode="External"/><Relationship Id="rId15435" Type="http://schemas.openxmlformats.org/officeDocument/2006/relationships/hyperlink" Target="https://www.daloopa.com/src/43517959" TargetMode="External"/><Relationship Id="rId3392" Type="http://schemas.openxmlformats.org/officeDocument/2006/relationships/hyperlink" Target="https://www.daloopa.com/src/42838081" TargetMode="External"/><Relationship Id="rId18658" Type="http://schemas.openxmlformats.org/officeDocument/2006/relationships/hyperlink" Target="https://www.daloopa.com/src/78151284" TargetMode="External"/><Relationship Id="rId3045" Type="http://schemas.openxmlformats.org/officeDocument/2006/relationships/hyperlink" Target="https://www.daloopa.com/src/113362677" TargetMode="External"/><Relationship Id="rId8717" Type="http://schemas.openxmlformats.org/officeDocument/2006/relationships/hyperlink" Target="https://www.daloopa.com/src/1567611" TargetMode="External"/><Relationship Id="rId6268" Type="http://schemas.openxmlformats.org/officeDocument/2006/relationships/hyperlink" Target="https://www.daloopa.com/src/94490842" TargetMode="External"/><Relationship Id="rId17741" Type="http://schemas.openxmlformats.org/officeDocument/2006/relationships/hyperlink" Target="https://www.daloopa.com/src/87514926" TargetMode="External"/><Relationship Id="rId100" Type="http://schemas.openxmlformats.org/officeDocument/2006/relationships/hyperlink" Target="https://www.daloopa.com/document/26694581" TargetMode="External"/><Relationship Id="rId2878" Type="http://schemas.openxmlformats.org/officeDocument/2006/relationships/hyperlink" Target="https://www.daloopa.com/src/113266144" TargetMode="External"/><Relationship Id="rId7800" Type="http://schemas.openxmlformats.org/officeDocument/2006/relationships/hyperlink" Target="https://marketplace.daloopa.com/src/110684184" TargetMode="External"/><Relationship Id="rId15292" Type="http://schemas.openxmlformats.org/officeDocument/2006/relationships/hyperlink" Target="https://www.daloopa.com/src/43516721" TargetMode="External"/><Relationship Id="rId5351" Type="http://schemas.openxmlformats.org/officeDocument/2006/relationships/hyperlink" Target="https://www.daloopa.com/src/1564253" TargetMode="External"/><Relationship Id="rId1961" Type="http://schemas.openxmlformats.org/officeDocument/2006/relationships/hyperlink" Target="https://www.daloopa.com/src/96852851" TargetMode="External"/><Relationship Id="rId5004" Type="http://schemas.openxmlformats.org/officeDocument/2006/relationships/hyperlink" Target="https://www.daloopa.com/src/1564450" TargetMode="External"/><Relationship Id="rId8574" Type="http://schemas.openxmlformats.org/officeDocument/2006/relationships/hyperlink" Target="https://www.daloopa.com/src/1566376" TargetMode="External"/><Relationship Id="rId11555" Type="http://schemas.openxmlformats.org/officeDocument/2006/relationships/hyperlink" Target="https://www.daloopa.com/src/1569662" TargetMode="External"/><Relationship Id="rId18168" Type="http://schemas.openxmlformats.org/officeDocument/2006/relationships/hyperlink" Target="https://marketplace.daloopa.com/src?seriesId=3669159" TargetMode="External"/><Relationship Id="rId1614" Type="http://schemas.openxmlformats.org/officeDocument/2006/relationships/hyperlink" Target="https://www.daloopa.com/src/8796611" TargetMode="External"/><Relationship Id="rId8227" Type="http://schemas.openxmlformats.org/officeDocument/2006/relationships/hyperlink" Target="https://www.daloopa.com/src/43306466" TargetMode="External"/><Relationship Id="rId11208" Type="http://schemas.openxmlformats.org/officeDocument/2006/relationships/hyperlink" Target="https://www.daloopa.com/src/1569200" TargetMode="External"/><Relationship Id="rId14778" Type="http://schemas.openxmlformats.org/officeDocument/2006/relationships/hyperlink" Target="https://www.daloopa.com/src/43518107" TargetMode="External"/><Relationship Id="rId19700" Type="http://schemas.openxmlformats.org/officeDocument/2006/relationships/hyperlink" Target="https://www.daloopa.com/src/113031591" TargetMode="External"/><Relationship Id="rId2388" Type="http://schemas.openxmlformats.org/officeDocument/2006/relationships/hyperlink" Target="https://www.daloopa.com/src/46548446" TargetMode="External"/><Relationship Id="rId4837" Type="http://schemas.openxmlformats.org/officeDocument/2006/relationships/hyperlink" Target="https://www.daloopa.com/src/63032899" TargetMode="External"/><Relationship Id="rId7310" Type="http://schemas.openxmlformats.org/officeDocument/2006/relationships/hyperlink" Target="https://marketplace.daloopa.com/src/110684100" TargetMode="External"/><Relationship Id="rId17251" Type="http://schemas.openxmlformats.org/officeDocument/2006/relationships/hyperlink" Target="https://marketplace.daloopa.com/src/154209453" TargetMode="External"/><Relationship Id="rId13861" Type="http://schemas.openxmlformats.org/officeDocument/2006/relationships/hyperlink" Target="https://www.daloopa.com/src/8788043" TargetMode="External"/><Relationship Id="rId3920" Type="http://schemas.openxmlformats.org/officeDocument/2006/relationships/hyperlink" Target="https://www.daloopa.com/src/145139901" TargetMode="External"/><Relationship Id="rId8084" Type="http://schemas.openxmlformats.org/officeDocument/2006/relationships/hyperlink" Target="https://www.daloopa.com/src/102328145" TargetMode="External"/><Relationship Id="rId13514" Type="http://schemas.openxmlformats.org/officeDocument/2006/relationships/hyperlink" Target="https://www.daloopa.com/src/82268525" TargetMode="External"/><Relationship Id="rId1471" Type="http://schemas.openxmlformats.org/officeDocument/2006/relationships/hyperlink" Target="https://www.daloopa.com/src/8796297" TargetMode="External"/><Relationship Id="rId11065" Type="http://schemas.openxmlformats.org/officeDocument/2006/relationships/hyperlink" Target="https://www.daloopa.com/document/26798424" TargetMode="External"/><Relationship Id="rId16737" Type="http://schemas.openxmlformats.org/officeDocument/2006/relationships/hyperlink" Target="https://marketplace.daloopa.com/src/87514690" TargetMode="External"/><Relationship Id="rId1124" Type="http://schemas.openxmlformats.org/officeDocument/2006/relationships/hyperlink" Target="https://www.daloopa.com/src/94508664" TargetMode="External"/><Relationship Id="rId4694" Type="http://schemas.openxmlformats.org/officeDocument/2006/relationships/hyperlink" Target="https://www.daloopa.com/src/7961762" TargetMode="External"/><Relationship Id="rId14288" Type="http://schemas.openxmlformats.org/officeDocument/2006/relationships/hyperlink" Target="https://www.daloopa.com/src/8787976" TargetMode="External"/><Relationship Id="rId19210" Type="http://schemas.openxmlformats.org/officeDocument/2006/relationships/hyperlink" Target="https://www.daloopa.com/src/113035759" TargetMode="External"/><Relationship Id="rId4347" Type="http://schemas.openxmlformats.org/officeDocument/2006/relationships/hyperlink" Target="https://www.daloopa.com/src/8804980" TargetMode="External"/><Relationship Id="rId10898" Type="http://schemas.openxmlformats.org/officeDocument/2006/relationships/hyperlink" Target="https://www.daloopa.com/src/32358942" TargetMode="External"/><Relationship Id="rId15820" Type="http://schemas.openxmlformats.org/officeDocument/2006/relationships/hyperlink" Target="https://marketplace.daloopa.com/src/154393128" TargetMode="External"/><Relationship Id="rId13371" Type="http://schemas.openxmlformats.org/officeDocument/2006/relationships/hyperlink" Target="https://www.daloopa.com/src/8787081" TargetMode="External"/><Relationship Id="rId3430" Type="http://schemas.openxmlformats.org/officeDocument/2006/relationships/hyperlink" Target="https://www.daloopa.com/src/8793493" TargetMode="External"/><Relationship Id="rId13024" Type="http://schemas.openxmlformats.org/officeDocument/2006/relationships/hyperlink" Target="https://www.daloopa.com/src/8787323" TargetMode="External"/><Relationship Id="rId16594" Type="http://schemas.openxmlformats.org/officeDocument/2006/relationships/hyperlink" Target="https://www.daloopa.com/src/38111136" TargetMode="External"/><Relationship Id="rId6653" Type="http://schemas.openxmlformats.org/officeDocument/2006/relationships/hyperlink" Target="https://www.daloopa.com/src/144968981" TargetMode="External"/><Relationship Id="rId16247" Type="http://schemas.openxmlformats.org/officeDocument/2006/relationships/hyperlink" Target="https://www.daloopa.com/src/8788791" TargetMode="External"/><Relationship Id="rId6306" Type="http://schemas.openxmlformats.org/officeDocument/2006/relationships/hyperlink" Target="https://www.daloopa.com/src/1565505" TargetMode="External"/><Relationship Id="rId9876" Type="http://schemas.openxmlformats.org/officeDocument/2006/relationships/hyperlink" Target="https://www.daloopa.com/src/1567118" TargetMode="External"/><Relationship Id="rId9529" Type="http://schemas.openxmlformats.org/officeDocument/2006/relationships/hyperlink" Target="https://www.daloopa.com/src/144990530" TargetMode="External"/><Relationship Id="rId12857" Type="http://schemas.openxmlformats.org/officeDocument/2006/relationships/hyperlink" Target="https://www.daloopa.com/src/32424512" TargetMode="External"/><Relationship Id="rId2916" Type="http://schemas.openxmlformats.org/officeDocument/2006/relationships/hyperlink" Target="https://www.daloopa.com/src/43533046" TargetMode="External"/><Relationship Id="rId15330" Type="http://schemas.openxmlformats.org/officeDocument/2006/relationships/hyperlink" Target="https://marketplace.daloopa.com/src/134722442" TargetMode="External"/><Relationship Id="rId11940" Type="http://schemas.openxmlformats.org/officeDocument/2006/relationships/hyperlink" Target="https://www.daloopa.com/document/209433" TargetMode="External"/><Relationship Id="rId18553" Type="http://schemas.openxmlformats.org/officeDocument/2006/relationships/hyperlink" Target="https://www.daloopa.com/src/65156407" TargetMode="External"/><Relationship Id="rId6163" Type="http://schemas.openxmlformats.org/officeDocument/2006/relationships/hyperlink" Target="https://www.daloopa.com/document/209433" TargetMode="External"/><Relationship Id="rId8612" Type="http://schemas.openxmlformats.org/officeDocument/2006/relationships/hyperlink" Target="https://www.daloopa.com/src/78018623" TargetMode="External"/><Relationship Id="rId18206" Type="http://schemas.openxmlformats.org/officeDocument/2006/relationships/hyperlink" Target="https://www.daloopa.com/src/65125598" TargetMode="External"/><Relationship Id="rId14816" Type="http://schemas.openxmlformats.org/officeDocument/2006/relationships/hyperlink" Target="https://marketplace.daloopa.com/src/134722338" TargetMode="External"/><Relationship Id="rId2773" Type="http://schemas.openxmlformats.org/officeDocument/2006/relationships/hyperlink" Target="https://www.daloopa.com/src/47653695" TargetMode="External"/><Relationship Id="rId9386" Type="http://schemas.openxmlformats.org/officeDocument/2006/relationships/hyperlink" Target="https://www.daloopa.com/src/1567461" TargetMode="External"/><Relationship Id="rId12367" Type="http://schemas.openxmlformats.org/officeDocument/2006/relationships/hyperlink" Target="https://marketplace.daloopa.com/src/134722153" TargetMode="External"/><Relationship Id="rId745" Type="http://schemas.openxmlformats.org/officeDocument/2006/relationships/hyperlink" Target="https://www.daloopa.com/src/136424387" TargetMode="External"/><Relationship Id="rId2426" Type="http://schemas.openxmlformats.org/officeDocument/2006/relationships/hyperlink" Target="https://www.daloopa.com/src/102434470" TargetMode="External"/><Relationship Id="rId5996" Type="http://schemas.openxmlformats.org/officeDocument/2006/relationships/hyperlink" Target="https://www.daloopa.com/src/66977119" TargetMode="External"/><Relationship Id="rId9039" Type="http://schemas.openxmlformats.org/officeDocument/2006/relationships/hyperlink" Target="https://www.daloopa.com/src/1566931" TargetMode="External"/><Relationship Id="rId5649" Type="http://schemas.openxmlformats.org/officeDocument/2006/relationships/hyperlink" Target="https://www.daloopa.com/src/72080207" TargetMode="External"/><Relationship Id="rId18063" Type="http://schemas.openxmlformats.org/officeDocument/2006/relationships/hyperlink" Target="https://marketplace.daloopa.com/src/154393208" TargetMode="External"/><Relationship Id="rId8122" Type="http://schemas.openxmlformats.org/officeDocument/2006/relationships/hyperlink" Target="https://www.daloopa.com/src/1567096" TargetMode="External"/><Relationship Id="rId11450" Type="http://schemas.openxmlformats.org/officeDocument/2006/relationships/hyperlink" Target="https://www.daloopa.com/src/1569486" TargetMode="External"/><Relationship Id="rId11103" Type="http://schemas.openxmlformats.org/officeDocument/2006/relationships/hyperlink" Target="https://www.daloopa.com/src/58741841" TargetMode="External"/><Relationship Id="rId14673" Type="http://schemas.openxmlformats.org/officeDocument/2006/relationships/hyperlink" Target="https://www.daloopa.com/src/67019506" TargetMode="External"/><Relationship Id="rId4732" Type="http://schemas.openxmlformats.org/officeDocument/2006/relationships/hyperlink" Target="https://www.daloopa.com/src/1564588" TargetMode="External"/><Relationship Id="rId14326" Type="http://schemas.openxmlformats.org/officeDocument/2006/relationships/hyperlink" Target="https://www.daloopa.com/src/8787670" TargetMode="External"/><Relationship Id="rId17896" Type="http://schemas.openxmlformats.org/officeDocument/2006/relationships/hyperlink" Target="https://www.daloopa.com/src/87501528" TargetMode="External"/><Relationship Id="rId2283" Type="http://schemas.openxmlformats.org/officeDocument/2006/relationships/hyperlink" Target="https://www.daloopa.com/src/1570885" TargetMode="External"/><Relationship Id="rId7955" Type="http://schemas.openxmlformats.org/officeDocument/2006/relationships/hyperlink" Target="https://www.daloopa.com/src/1566999" TargetMode="External"/><Relationship Id="rId17549" Type="http://schemas.openxmlformats.org/officeDocument/2006/relationships/hyperlink" Target="https://marketplace.daloopa.com/src?seriesId=4261654" TargetMode="External"/><Relationship Id="rId255" Type="http://schemas.openxmlformats.org/officeDocument/2006/relationships/hyperlink" Target="https://www.daloopa.com/src/82225485" TargetMode="External"/><Relationship Id="rId7608" Type="http://schemas.openxmlformats.org/officeDocument/2006/relationships/hyperlink" Target="https://www.daloopa.com/src/1565984" TargetMode="External"/><Relationship Id="rId10936" Type="http://schemas.openxmlformats.org/officeDocument/2006/relationships/hyperlink" Target="https://www.daloopa.com/src/1568976" TargetMode="External"/><Relationship Id="rId5159" Type="http://schemas.openxmlformats.org/officeDocument/2006/relationships/hyperlink" Target="https://www.daloopa.com/src/1564063" TargetMode="External"/><Relationship Id="rId16632" Type="http://schemas.openxmlformats.org/officeDocument/2006/relationships/hyperlink" Target="https://www.daloopa.com/src/53601562" TargetMode="External"/><Relationship Id="rId1769" Type="http://schemas.openxmlformats.org/officeDocument/2006/relationships/hyperlink" Target="https://www.daloopa.com/src/65218366" TargetMode="External"/><Relationship Id="rId4242" Type="http://schemas.openxmlformats.org/officeDocument/2006/relationships/hyperlink" Target="https://www.daloopa.com/src/8791708" TargetMode="External"/><Relationship Id="rId14183" Type="http://schemas.openxmlformats.org/officeDocument/2006/relationships/hyperlink" Target="https://www.daloopa.com/src/8788030" TargetMode="External"/><Relationship Id="rId9914" Type="http://schemas.openxmlformats.org/officeDocument/2006/relationships/hyperlink" Target="https://www.daloopa.com/src/43302648" TargetMode="External"/><Relationship Id="rId10793" Type="http://schemas.openxmlformats.org/officeDocument/2006/relationships/hyperlink" Target="https://www.daloopa.com/src/87394676" TargetMode="External"/><Relationship Id="rId19508" Type="http://schemas.openxmlformats.org/officeDocument/2006/relationships/hyperlink" Target="https://www.daloopa.com/src/113024211" TargetMode="External"/><Relationship Id="rId7465" Type="http://schemas.openxmlformats.org/officeDocument/2006/relationships/hyperlink" Target="https://www.daloopa.com/src/136427075" TargetMode="External"/><Relationship Id="rId10446" Type="http://schemas.openxmlformats.org/officeDocument/2006/relationships/hyperlink" Target="https://www.daloopa.com/src/1569914" TargetMode="External"/><Relationship Id="rId17059" Type="http://schemas.openxmlformats.org/officeDocument/2006/relationships/hyperlink" Target="https://www.daloopa.com/src/82270725" TargetMode="External"/><Relationship Id="rId7118" Type="http://schemas.openxmlformats.org/officeDocument/2006/relationships/hyperlink" Target="https://www.daloopa.com/src/1565918" TargetMode="External"/><Relationship Id="rId3728" Type="http://schemas.openxmlformats.org/officeDocument/2006/relationships/hyperlink" Target="https://www.daloopa.com/src/42838124" TargetMode="External"/><Relationship Id="rId13669" Type="http://schemas.openxmlformats.org/officeDocument/2006/relationships/hyperlink" Target="https://www.daloopa.com/src/8787137" TargetMode="External"/><Relationship Id="rId16142" Type="http://schemas.openxmlformats.org/officeDocument/2006/relationships/hyperlink" Target="https://www.daloopa.com/src/8788784" TargetMode="External"/><Relationship Id="rId1279" Type="http://schemas.openxmlformats.org/officeDocument/2006/relationships/hyperlink" Target="https://www.daloopa.com/src/8796341" TargetMode="External"/><Relationship Id="rId6201" Type="http://schemas.openxmlformats.org/officeDocument/2006/relationships/hyperlink" Target="https://www.daloopa.com/src/43310400" TargetMode="External"/><Relationship Id="rId9771" Type="http://schemas.openxmlformats.org/officeDocument/2006/relationships/hyperlink" Target="https://www.daloopa.com/src/102328151" TargetMode="External"/><Relationship Id="rId12752" Type="http://schemas.openxmlformats.org/officeDocument/2006/relationships/hyperlink" Target="https://marketplace.daloopa.com/src/134722235" TargetMode="External"/><Relationship Id="rId19365" Type="http://schemas.openxmlformats.org/officeDocument/2006/relationships/hyperlink" Target="https://www.daloopa.com/src/113029555" TargetMode="External"/><Relationship Id="rId2811" Type="http://schemas.openxmlformats.org/officeDocument/2006/relationships/hyperlink" Target="https://www.daloopa.com/src/113266143" TargetMode="External"/><Relationship Id="rId9424" Type="http://schemas.openxmlformats.org/officeDocument/2006/relationships/hyperlink" Target="https://www.daloopa.com/src/46535309" TargetMode="External"/><Relationship Id="rId12405" Type="http://schemas.openxmlformats.org/officeDocument/2006/relationships/hyperlink" Target="https://www.daloopa.com/src/1572153" TargetMode="External"/><Relationship Id="rId15975" Type="http://schemas.openxmlformats.org/officeDocument/2006/relationships/hyperlink" Target="https://www.daloopa.com/src/113367909" TargetMode="External"/><Relationship Id="rId19018" Type="http://schemas.openxmlformats.org/officeDocument/2006/relationships/hyperlink" Target="https://www.daloopa.com/src/113035853" TargetMode="External"/><Relationship Id="rId15628" Type="http://schemas.openxmlformats.org/officeDocument/2006/relationships/hyperlink" Target="https://www.daloopa.com/src/43518513" TargetMode="External"/><Relationship Id="rId3585" Type="http://schemas.openxmlformats.org/officeDocument/2006/relationships/hyperlink" Target="https://www.daloopa.com/src/144999441" TargetMode="External"/><Relationship Id="rId13179" Type="http://schemas.openxmlformats.org/officeDocument/2006/relationships/hyperlink" Target="https://www.daloopa.com/src/8787220" TargetMode="External"/><Relationship Id="rId18101" Type="http://schemas.openxmlformats.org/officeDocument/2006/relationships/hyperlink" Target="https://www.daloopa.com/src/65125634" TargetMode="External"/><Relationship Id="rId3238" Type="http://schemas.openxmlformats.org/officeDocument/2006/relationships/hyperlink" Target="https://www.daloopa.com/src/63082454" TargetMode="External"/><Relationship Id="rId9281" Type="http://schemas.openxmlformats.org/officeDocument/2006/relationships/hyperlink" Target="https://www.daloopa.com/src/78018606" TargetMode="External"/><Relationship Id="rId14711" Type="http://schemas.openxmlformats.org/officeDocument/2006/relationships/hyperlink" Target="https://www.daloopa.com/src/43518508" TargetMode="External"/><Relationship Id="rId12262" Type="http://schemas.openxmlformats.org/officeDocument/2006/relationships/hyperlink" Target="https://www.daloopa.com/src/136586967" TargetMode="External"/><Relationship Id="rId17934" Type="http://schemas.openxmlformats.org/officeDocument/2006/relationships/hyperlink" Target="https://marketplace.daloopa.com/src/134722613" TargetMode="External"/><Relationship Id="rId640" Type="http://schemas.openxmlformats.org/officeDocument/2006/relationships/hyperlink" Target="https://www.daloopa.com/src/78017040" TargetMode="External"/><Relationship Id="rId2321" Type="http://schemas.openxmlformats.org/officeDocument/2006/relationships/hyperlink" Target="https://www.daloopa.com/src/87394475" TargetMode="External"/><Relationship Id="rId5891" Type="http://schemas.openxmlformats.org/officeDocument/2006/relationships/hyperlink" Target="https://www.daloopa.com/src/1564659" TargetMode="External"/><Relationship Id="rId15485" Type="http://schemas.openxmlformats.org/officeDocument/2006/relationships/hyperlink" Target="https://www.daloopa.com/src/82270228" TargetMode="External"/><Relationship Id="rId5544" Type="http://schemas.openxmlformats.org/officeDocument/2006/relationships/hyperlink" Target="https://www.daloopa.com/src/1564537" TargetMode="External"/><Relationship Id="rId15138" Type="http://schemas.openxmlformats.org/officeDocument/2006/relationships/hyperlink" Target="https://www.daloopa.com/src/43518517" TargetMode="External"/><Relationship Id="rId3095" Type="http://schemas.openxmlformats.org/officeDocument/2006/relationships/hyperlink" Target="https://www.daloopa.com/src/1571847" TargetMode="External"/><Relationship Id="rId8767" Type="http://schemas.openxmlformats.org/officeDocument/2006/relationships/hyperlink" Target="https://www.daloopa.com/src/1567422" TargetMode="External"/><Relationship Id="rId1807" Type="http://schemas.openxmlformats.org/officeDocument/2006/relationships/hyperlink" Target="https://www.daloopa.com/src/14007732" TargetMode="External"/><Relationship Id="rId11748" Type="http://schemas.openxmlformats.org/officeDocument/2006/relationships/hyperlink" Target="https://www.daloopa.com/src/1569175" TargetMode="External"/><Relationship Id="rId14221" Type="http://schemas.openxmlformats.org/officeDocument/2006/relationships/hyperlink" Target="https://www.daloopa.com/document/3522229" TargetMode="External"/><Relationship Id="rId17791" Type="http://schemas.openxmlformats.org/officeDocument/2006/relationships/hyperlink" Target="https://www.daloopa.com/src/65074648" TargetMode="External"/><Relationship Id="rId150" Type="http://schemas.openxmlformats.org/officeDocument/2006/relationships/hyperlink" Target="https://www.daloopa.com/src/102306201" TargetMode="External"/><Relationship Id="rId7850" Type="http://schemas.openxmlformats.org/officeDocument/2006/relationships/hyperlink" Target="https://www.daloopa.com/src/87381340" TargetMode="External"/><Relationship Id="rId10831" Type="http://schemas.openxmlformats.org/officeDocument/2006/relationships/hyperlink" Target="https://www.daloopa.com/src/32358941" TargetMode="External"/><Relationship Id="rId17444" Type="http://schemas.openxmlformats.org/officeDocument/2006/relationships/hyperlink" Target="https://www.daloopa.com/src/136586975" TargetMode="External"/><Relationship Id="rId5054" Type="http://schemas.openxmlformats.org/officeDocument/2006/relationships/hyperlink" Target="https://www.daloopa.com/src/43287972" TargetMode="External"/><Relationship Id="rId7503" Type="http://schemas.openxmlformats.org/officeDocument/2006/relationships/hyperlink" Target="https://www.daloopa.com/src/14160918" TargetMode="External"/><Relationship Id="rId13707" Type="http://schemas.openxmlformats.org/officeDocument/2006/relationships/hyperlink" Target="https://www.daloopa.com/src/8787005" TargetMode="External"/><Relationship Id="rId1664" Type="http://schemas.openxmlformats.org/officeDocument/2006/relationships/hyperlink" Target="https://www.daloopa.com/src/8796855" TargetMode="External"/><Relationship Id="rId8277" Type="http://schemas.openxmlformats.org/officeDocument/2006/relationships/hyperlink" Target="https://www.daloopa.com/src/136428686" TargetMode="External"/><Relationship Id="rId11258" Type="http://schemas.openxmlformats.org/officeDocument/2006/relationships/hyperlink" Target="https://www.daloopa.com/src/43294690" TargetMode="External"/><Relationship Id="rId1317" Type="http://schemas.openxmlformats.org/officeDocument/2006/relationships/hyperlink" Target="https://www.daloopa.com/src/43326681" TargetMode="External"/><Relationship Id="rId4887" Type="http://schemas.openxmlformats.org/officeDocument/2006/relationships/hyperlink" Target="https://www.daloopa.com/src/1564001" TargetMode="External"/><Relationship Id="rId19403" Type="http://schemas.openxmlformats.org/officeDocument/2006/relationships/hyperlink" Target="https://www.daloopa.com/src/145118857" TargetMode="External"/><Relationship Id="rId19750" Type="http://schemas.openxmlformats.org/officeDocument/2006/relationships/hyperlink" Target="https://www.daloopa.com/src/113024689" TargetMode="External"/><Relationship Id="rId23" Type="http://schemas.openxmlformats.org/officeDocument/2006/relationships/hyperlink" Target="https://www.daloopa.com/document/40396" TargetMode="External"/><Relationship Id="rId7360" Type="http://schemas.openxmlformats.org/officeDocument/2006/relationships/hyperlink" Target="https://www.daloopa.com/src/10330684" TargetMode="External"/><Relationship Id="rId7013" Type="http://schemas.openxmlformats.org/officeDocument/2006/relationships/hyperlink" Target="https://marketplace.daloopa.com/src/110684048" TargetMode="External"/><Relationship Id="rId10341" Type="http://schemas.openxmlformats.org/officeDocument/2006/relationships/hyperlink" Target="https://www.daloopa.com/src/94491952" TargetMode="External"/><Relationship Id="rId3970" Type="http://schemas.openxmlformats.org/officeDocument/2006/relationships/hyperlink" Target="https://www.daloopa.com/src/32424809" TargetMode="External"/><Relationship Id="rId13564" Type="http://schemas.openxmlformats.org/officeDocument/2006/relationships/hyperlink" Target="https://www.daloopa.com/src/8787372" TargetMode="External"/><Relationship Id="rId3623" Type="http://schemas.openxmlformats.org/officeDocument/2006/relationships/hyperlink" Target="https://www.daloopa.com/src/8794088" TargetMode="External"/><Relationship Id="rId13217" Type="http://schemas.openxmlformats.org/officeDocument/2006/relationships/hyperlink" Target="https://www.daloopa.com/src/67023275" TargetMode="External"/><Relationship Id="rId16787" Type="http://schemas.openxmlformats.org/officeDocument/2006/relationships/hyperlink" Target="https://www.daloopa.com/src/65062679" TargetMode="External"/><Relationship Id="rId1174" Type="http://schemas.openxmlformats.org/officeDocument/2006/relationships/hyperlink" Target="https://www.daloopa.com/src/154351606" TargetMode="External"/><Relationship Id="rId6846" Type="http://schemas.openxmlformats.org/officeDocument/2006/relationships/hyperlink" Target="https://www.daloopa.com/src/2600154" TargetMode="External"/><Relationship Id="rId19260" Type="http://schemas.openxmlformats.org/officeDocument/2006/relationships/hyperlink" Target="https://www.daloopa.com/src/113030451" TargetMode="External"/><Relationship Id="rId4397" Type="http://schemas.openxmlformats.org/officeDocument/2006/relationships/hyperlink" Target="https://www.daloopa.com/src/8793594" TargetMode="External"/><Relationship Id="rId12300" Type="http://schemas.openxmlformats.org/officeDocument/2006/relationships/hyperlink" Target="https://www.daloopa.com/src/113263010" TargetMode="External"/><Relationship Id="rId15870" Type="http://schemas.openxmlformats.org/officeDocument/2006/relationships/hyperlink" Target="https://marketplace.daloopa.com/src/154393131" TargetMode="External"/><Relationship Id="rId3480" Type="http://schemas.openxmlformats.org/officeDocument/2006/relationships/hyperlink" Target="https://www.daloopa.com/src/8795869" TargetMode="External"/><Relationship Id="rId13074" Type="http://schemas.openxmlformats.org/officeDocument/2006/relationships/hyperlink" Target="https://www.daloopa.com/src/8787159" TargetMode="External"/><Relationship Id="rId15523" Type="http://schemas.openxmlformats.org/officeDocument/2006/relationships/hyperlink" Target="https://www.daloopa.com/src/145147105" TargetMode="External"/><Relationship Id="rId3133" Type="http://schemas.openxmlformats.org/officeDocument/2006/relationships/hyperlink" Target="https://www.daloopa.com/src/1571996" TargetMode="External"/><Relationship Id="rId18746" Type="http://schemas.openxmlformats.org/officeDocument/2006/relationships/hyperlink" Target="https://www.daloopa.com/src/65169178" TargetMode="External"/><Relationship Id="rId8805" Type="http://schemas.openxmlformats.org/officeDocument/2006/relationships/hyperlink" Target="https://www.daloopa.com/src/43297296" TargetMode="External"/><Relationship Id="rId16297" Type="http://schemas.openxmlformats.org/officeDocument/2006/relationships/hyperlink" Target="https://www.daloopa.com/src/67019676" TargetMode="External"/><Relationship Id="rId6356" Type="http://schemas.openxmlformats.org/officeDocument/2006/relationships/hyperlink" Target="https://marketplace.daloopa.com/src?seriesId=2541524" TargetMode="External"/><Relationship Id="rId2966" Type="http://schemas.openxmlformats.org/officeDocument/2006/relationships/hyperlink" Target="https://www.daloopa.com/src/1571909" TargetMode="External"/><Relationship Id="rId6009" Type="http://schemas.openxmlformats.org/officeDocument/2006/relationships/hyperlink" Target="https://www.daloopa.com/src/43313118" TargetMode="External"/><Relationship Id="rId9579" Type="http://schemas.openxmlformats.org/officeDocument/2006/relationships/hyperlink" Target="https://www.daloopa.com/src/1567587" TargetMode="External"/><Relationship Id="rId15380" Type="http://schemas.openxmlformats.org/officeDocument/2006/relationships/hyperlink" Target="https://www.daloopa.com/src/43519333" TargetMode="External"/><Relationship Id="rId938" Type="http://schemas.openxmlformats.org/officeDocument/2006/relationships/hyperlink" Target="https://www.daloopa.com/src/154393239" TargetMode="External"/><Relationship Id="rId2619" Type="http://schemas.openxmlformats.org/officeDocument/2006/relationships/hyperlink" Target="https://www.daloopa.com/src/47676428" TargetMode="External"/><Relationship Id="rId15033" Type="http://schemas.openxmlformats.org/officeDocument/2006/relationships/hyperlink" Target="https://www.daloopa.com/src/154360592" TargetMode="External"/><Relationship Id="rId8662" Type="http://schemas.openxmlformats.org/officeDocument/2006/relationships/hyperlink" Target="https://www.daloopa.com/src/37971629" TargetMode="External"/><Relationship Id="rId11990" Type="http://schemas.openxmlformats.org/officeDocument/2006/relationships/hyperlink" Target="https://www.daloopa.com/src/1569455" TargetMode="External"/><Relationship Id="rId8315" Type="http://schemas.openxmlformats.org/officeDocument/2006/relationships/hyperlink" Target="https://www.daloopa.com/src/1567447" TargetMode="External"/><Relationship Id="rId11643" Type="http://schemas.openxmlformats.org/officeDocument/2006/relationships/hyperlink" Target="https://www.daloopa.com/src/1568682" TargetMode="External"/><Relationship Id="rId18256" Type="http://schemas.openxmlformats.org/officeDocument/2006/relationships/hyperlink" Target="https://marketplace.daloopa.com/src/134722755" TargetMode="External"/><Relationship Id="rId1702" Type="http://schemas.openxmlformats.org/officeDocument/2006/relationships/hyperlink" Target="https://www.daloopa.com/src/8796901" TargetMode="External"/><Relationship Id="rId14866" Type="http://schemas.openxmlformats.org/officeDocument/2006/relationships/hyperlink" Target="https://www.daloopa.com/src/58793894" TargetMode="External"/><Relationship Id="rId4925" Type="http://schemas.openxmlformats.org/officeDocument/2006/relationships/hyperlink" Target="https://www.daloopa.com/src/14161059" TargetMode="External"/><Relationship Id="rId9089" Type="http://schemas.openxmlformats.org/officeDocument/2006/relationships/hyperlink" Target="https://www.daloopa.com/src/1566626" TargetMode="External"/><Relationship Id="rId14519" Type="http://schemas.openxmlformats.org/officeDocument/2006/relationships/hyperlink" Target="https://www.daloopa.com/document/21968677" TargetMode="External"/><Relationship Id="rId795" Type="http://schemas.openxmlformats.org/officeDocument/2006/relationships/hyperlink" Target="https://www.daloopa.com/src/1602343" TargetMode="External"/><Relationship Id="rId2476" Type="http://schemas.openxmlformats.org/officeDocument/2006/relationships/hyperlink" Target="https://marketplace.daloopa.com/src/134722145" TargetMode="External"/><Relationship Id="rId448" Type="http://schemas.openxmlformats.org/officeDocument/2006/relationships/hyperlink" Target="https://www.daloopa.com/src/144976739" TargetMode="External"/><Relationship Id="rId2129" Type="http://schemas.openxmlformats.org/officeDocument/2006/relationships/hyperlink" Target="https://www.daloopa.com/src/46548532" TargetMode="External"/><Relationship Id="rId5699" Type="http://schemas.openxmlformats.org/officeDocument/2006/relationships/hyperlink" Target="https://www.daloopa.com/src/1564825" TargetMode="External"/><Relationship Id="rId8172" Type="http://schemas.openxmlformats.org/officeDocument/2006/relationships/hyperlink" Target="https://www.daloopa.com/document/26349981" TargetMode="External"/><Relationship Id="rId11153" Type="http://schemas.openxmlformats.org/officeDocument/2006/relationships/hyperlink" Target="https://www.daloopa.com/src/1569847" TargetMode="External"/><Relationship Id="rId13602" Type="http://schemas.openxmlformats.org/officeDocument/2006/relationships/hyperlink" Target="https://www.daloopa.com/document/8263" TargetMode="External"/><Relationship Id="rId1212" Type="http://schemas.openxmlformats.org/officeDocument/2006/relationships/hyperlink" Target="https://www.daloopa.com/src/14275846" TargetMode="External"/><Relationship Id="rId16825" Type="http://schemas.openxmlformats.org/officeDocument/2006/relationships/hyperlink" Target="https://www.daloopa.com/src/82269888" TargetMode="External"/><Relationship Id="rId4782" Type="http://schemas.openxmlformats.org/officeDocument/2006/relationships/hyperlink" Target="https://www.daloopa.com/src/144966769" TargetMode="External"/><Relationship Id="rId14376" Type="http://schemas.openxmlformats.org/officeDocument/2006/relationships/hyperlink" Target="https://www.daloopa.com/src/8787704" TargetMode="External"/><Relationship Id="rId4435" Type="http://schemas.openxmlformats.org/officeDocument/2006/relationships/hyperlink" Target="https://www.daloopa.com/src/8793771" TargetMode="External"/><Relationship Id="rId10986" Type="http://schemas.openxmlformats.org/officeDocument/2006/relationships/hyperlink" Target="https://www.daloopa.com/src/43296271" TargetMode="External"/><Relationship Id="rId14029" Type="http://schemas.openxmlformats.org/officeDocument/2006/relationships/hyperlink" Target="https://www.daloopa.com/src/154395154" TargetMode="External"/><Relationship Id="rId17599" Type="http://schemas.openxmlformats.org/officeDocument/2006/relationships/hyperlink" Target="https://www.daloopa.com/src/65074788" TargetMode="External"/><Relationship Id="rId7658" Type="http://schemas.openxmlformats.org/officeDocument/2006/relationships/hyperlink" Target="https://marketplace.daloopa.com/src/110684144" TargetMode="External"/><Relationship Id="rId10639" Type="http://schemas.openxmlformats.org/officeDocument/2006/relationships/hyperlink" Target="https://www.daloopa.com/src/82226694" TargetMode="External"/><Relationship Id="rId13112" Type="http://schemas.openxmlformats.org/officeDocument/2006/relationships/hyperlink" Target="https://www.daloopa.com/src/8787236" TargetMode="External"/><Relationship Id="rId6741" Type="http://schemas.openxmlformats.org/officeDocument/2006/relationships/hyperlink" Target="https://marketplace.daloopa.com/src/110684000" TargetMode="External"/><Relationship Id="rId16682" Type="http://schemas.openxmlformats.org/officeDocument/2006/relationships/hyperlink" Target="https://www.daloopa.com/src/65063088" TargetMode="External"/><Relationship Id="rId4292" Type="http://schemas.openxmlformats.org/officeDocument/2006/relationships/hyperlink" Target="https://www.daloopa.com/src/8790958" TargetMode="External"/><Relationship Id="rId16335" Type="http://schemas.openxmlformats.org/officeDocument/2006/relationships/hyperlink" Target="https://www.daloopa.com/src/87501428" TargetMode="External"/><Relationship Id="rId9964" Type="http://schemas.openxmlformats.org/officeDocument/2006/relationships/hyperlink" Target="https://www.daloopa.com/src/58740270" TargetMode="External"/><Relationship Id="rId12945" Type="http://schemas.openxmlformats.org/officeDocument/2006/relationships/hyperlink" Target="https://marketplace.daloopa.com/src/134722276" TargetMode="External"/><Relationship Id="rId19558" Type="http://schemas.openxmlformats.org/officeDocument/2006/relationships/hyperlink" Target="https://www.daloopa.com/src/114576825" TargetMode="External"/><Relationship Id="rId7168" Type="http://schemas.openxmlformats.org/officeDocument/2006/relationships/hyperlink" Target="https://marketplace.daloopa.com/src/110684069" TargetMode="External"/><Relationship Id="rId9617" Type="http://schemas.openxmlformats.org/officeDocument/2006/relationships/hyperlink" Target="https://www.daloopa.com/src/1567263" TargetMode="External"/><Relationship Id="rId10496" Type="http://schemas.openxmlformats.org/officeDocument/2006/relationships/hyperlink" Target="https://www.daloopa.com/src/1569190" TargetMode="External"/><Relationship Id="rId10149" Type="http://schemas.openxmlformats.org/officeDocument/2006/relationships/hyperlink" Target="https://marketplace.daloopa.com/src?seriesId=2399840" TargetMode="External"/><Relationship Id="rId18641" Type="http://schemas.openxmlformats.org/officeDocument/2006/relationships/hyperlink" Target="https://www.daloopa.com/src/65165660" TargetMode="External"/><Relationship Id="rId3778" Type="http://schemas.openxmlformats.org/officeDocument/2006/relationships/hyperlink" Target="https://www.daloopa.com/src/82269749" TargetMode="External"/><Relationship Id="rId8700" Type="http://schemas.openxmlformats.org/officeDocument/2006/relationships/hyperlink" Target="https://www.daloopa.com/src/1566656" TargetMode="External"/><Relationship Id="rId16192" Type="http://schemas.openxmlformats.org/officeDocument/2006/relationships/hyperlink" Target="https://www.daloopa.com/src/67019372" TargetMode="External"/><Relationship Id="rId6251" Type="http://schemas.openxmlformats.org/officeDocument/2006/relationships/hyperlink" Target="https://www.daloopa.com/src/2600145" TargetMode="External"/><Relationship Id="rId9474" Type="http://schemas.openxmlformats.org/officeDocument/2006/relationships/hyperlink" Target="https://marketplace.daloopa.com/src?seriesId=2399826" TargetMode="External"/><Relationship Id="rId14904" Type="http://schemas.openxmlformats.org/officeDocument/2006/relationships/hyperlink" Target="https://www.daloopa.com/src/43518667" TargetMode="External"/><Relationship Id="rId19068" Type="http://schemas.openxmlformats.org/officeDocument/2006/relationships/hyperlink" Target="https://www.daloopa.com/src/145167213" TargetMode="External"/><Relationship Id="rId2861" Type="http://schemas.openxmlformats.org/officeDocument/2006/relationships/hyperlink" Target="https://www.daloopa.com/src/107697176" TargetMode="External"/><Relationship Id="rId9127" Type="http://schemas.openxmlformats.org/officeDocument/2006/relationships/hyperlink" Target="https://www.daloopa.com/src/43299075" TargetMode="External"/><Relationship Id="rId12455" Type="http://schemas.openxmlformats.org/officeDocument/2006/relationships/hyperlink" Target="https://www.daloopa.com/src/1572397" TargetMode="External"/><Relationship Id="rId833" Type="http://schemas.openxmlformats.org/officeDocument/2006/relationships/hyperlink" Target="https://marketplace.daloopa.com/src/152288740" TargetMode="External"/><Relationship Id="rId2514" Type="http://schemas.openxmlformats.org/officeDocument/2006/relationships/hyperlink" Target="https://www.daloopa.com/src/65071699" TargetMode="External"/><Relationship Id="rId12108" Type="http://schemas.openxmlformats.org/officeDocument/2006/relationships/hyperlink" Target="https://marketplace.daloopa.com/src/154393090" TargetMode="External"/><Relationship Id="rId15678" Type="http://schemas.openxmlformats.org/officeDocument/2006/relationships/hyperlink" Target="https://marketplace.daloopa.com/src?seriesId=2541677" TargetMode="External"/><Relationship Id="rId5737" Type="http://schemas.openxmlformats.org/officeDocument/2006/relationships/hyperlink" Target="https://www.daloopa.com/src/125175017" TargetMode="External"/><Relationship Id="rId18151" Type="http://schemas.openxmlformats.org/officeDocument/2006/relationships/hyperlink" Target="https://marketplace.daloopa.com/src/134722713" TargetMode="External"/><Relationship Id="rId3288" Type="http://schemas.openxmlformats.org/officeDocument/2006/relationships/hyperlink" Target="https://www.daloopa.com/src/8795095" TargetMode="External"/><Relationship Id="rId8210" Type="http://schemas.openxmlformats.org/officeDocument/2006/relationships/hyperlink" Target="https://marketplace.daloopa.com/src?seriesId=2399798" TargetMode="External"/><Relationship Id="rId14761" Type="http://schemas.openxmlformats.org/officeDocument/2006/relationships/hyperlink" Target="https://marketplace.daloopa.com/src/154393103" TargetMode="External"/><Relationship Id="rId690" Type="http://schemas.openxmlformats.org/officeDocument/2006/relationships/hyperlink" Target="https://www.daloopa.com/src/8792852" TargetMode="External"/><Relationship Id="rId2371" Type="http://schemas.openxmlformats.org/officeDocument/2006/relationships/hyperlink" Target="https://www.daloopa.com/src/107683434" TargetMode="External"/><Relationship Id="rId4820" Type="http://schemas.openxmlformats.org/officeDocument/2006/relationships/hyperlink" Target="https://www.daloopa.com/src/1564000" TargetMode="External"/><Relationship Id="rId14414" Type="http://schemas.openxmlformats.org/officeDocument/2006/relationships/hyperlink" Target="https://www.daloopa.com/src/145163673" TargetMode="External"/><Relationship Id="rId17984" Type="http://schemas.openxmlformats.org/officeDocument/2006/relationships/hyperlink" Target="https://www.daloopa.com/src/65125807" TargetMode="External"/><Relationship Id="rId343" Type="http://schemas.openxmlformats.org/officeDocument/2006/relationships/hyperlink" Target="https://marketplace.daloopa.com/src?seriesId=2399729" TargetMode="External"/><Relationship Id="rId2024" Type="http://schemas.openxmlformats.org/officeDocument/2006/relationships/hyperlink" Target="https://www.daloopa.com/src/125038804" TargetMode="External"/><Relationship Id="rId17637" Type="http://schemas.openxmlformats.org/officeDocument/2006/relationships/hyperlink" Target="https://www.daloopa.com/document/26799693" TargetMode="External"/><Relationship Id="rId5247" Type="http://schemas.openxmlformats.org/officeDocument/2006/relationships/hyperlink" Target="https://www.daloopa.com/src/66976831" TargetMode="External"/><Relationship Id="rId5594" Type="http://schemas.openxmlformats.org/officeDocument/2006/relationships/hyperlink" Target="https://www.daloopa.com/src/43288874" TargetMode="External"/><Relationship Id="rId15188" Type="http://schemas.openxmlformats.org/officeDocument/2006/relationships/hyperlink" Target="https://www.daloopa.com/src/43517665" TargetMode="External"/><Relationship Id="rId11798" Type="http://schemas.openxmlformats.org/officeDocument/2006/relationships/hyperlink" Target="https://www.daloopa.com/src/1569502" TargetMode="External"/><Relationship Id="rId16720" Type="http://schemas.openxmlformats.org/officeDocument/2006/relationships/hyperlink" Target="https://www.daloopa.com/src/65062779" TargetMode="External"/><Relationship Id="rId1857" Type="http://schemas.openxmlformats.org/officeDocument/2006/relationships/hyperlink" Target="https://www.daloopa.com/src/65218386" TargetMode="External"/><Relationship Id="rId14271" Type="http://schemas.openxmlformats.org/officeDocument/2006/relationships/hyperlink" Target="https://www.daloopa.com/src/8787874" TargetMode="External"/><Relationship Id="rId4330" Type="http://schemas.openxmlformats.org/officeDocument/2006/relationships/hyperlink" Target="https://www.daloopa.com/src/8791963" TargetMode="External"/><Relationship Id="rId17494" Type="http://schemas.openxmlformats.org/officeDocument/2006/relationships/hyperlink" Target="https://www.daloopa.com/src/72441761" TargetMode="External"/><Relationship Id="rId7553" Type="http://schemas.openxmlformats.org/officeDocument/2006/relationships/hyperlink" Target="https://www.daloopa.com/src/1565543" TargetMode="External"/><Relationship Id="rId10881" Type="http://schemas.openxmlformats.org/officeDocument/2006/relationships/hyperlink" Target="https://www.daloopa.com/src/1569779" TargetMode="External"/><Relationship Id="rId17147" Type="http://schemas.openxmlformats.org/officeDocument/2006/relationships/hyperlink" Target="https://www.daloopa.com/src/72185112" TargetMode="External"/><Relationship Id="rId7206" Type="http://schemas.openxmlformats.org/officeDocument/2006/relationships/hyperlink" Target="https://www.daloopa.com/src/1565242" TargetMode="External"/><Relationship Id="rId10534" Type="http://schemas.openxmlformats.org/officeDocument/2006/relationships/hyperlink" Target="https://www.daloopa.com/src/102328805" TargetMode="External"/><Relationship Id="rId13757" Type="http://schemas.openxmlformats.org/officeDocument/2006/relationships/hyperlink" Target="https://www.daloopa.com/src/8787826" TargetMode="External"/><Relationship Id="rId3816" Type="http://schemas.openxmlformats.org/officeDocument/2006/relationships/hyperlink" Target="https://www.daloopa.com/src/8794360" TargetMode="External"/><Relationship Id="rId16230" Type="http://schemas.openxmlformats.org/officeDocument/2006/relationships/hyperlink" Target="https://www.daloopa.com/src/8788834" TargetMode="External"/><Relationship Id="rId1367" Type="http://schemas.openxmlformats.org/officeDocument/2006/relationships/hyperlink" Target="https://www.daloopa.com/src/87499689" TargetMode="External"/><Relationship Id="rId19453" Type="http://schemas.openxmlformats.org/officeDocument/2006/relationships/hyperlink" Target="https://www.daloopa.com/src/113032129" TargetMode="External"/><Relationship Id="rId73" Type="http://schemas.openxmlformats.org/officeDocument/2006/relationships/hyperlink" Target="https://www.daloopa.com/document/207630" TargetMode="External"/><Relationship Id="rId9512" Type="http://schemas.openxmlformats.org/officeDocument/2006/relationships/hyperlink" Target="https://www.daloopa.com/src/20882438" TargetMode="External"/><Relationship Id="rId10391" Type="http://schemas.openxmlformats.org/officeDocument/2006/relationships/hyperlink" Target="https://www.daloopa.com/src/1567746" TargetMode="External"/><Relationship Id="rId12840" Type="http://schemas.openxmlformats.org/officeDocument/2006/relationships/hyperlink" Target="https://www.daloopa.com/src/1572293" TargetMode="External"/><Relationship Id="rId19106" Type="http://schemas.openxmlformats.org/officeDocument/2006/relationships/hyperlink" Target="https://www.daloopa.com/src/113380735" TargetMode="External"/><Relationship Id="rId7063" Type="http://schemas.openxmlformats.org/officeDocument/2006/relationships/hyperlink" Target="https://www.daloopa.com/src/87381323" TargetMode="External"/><Relationship Id="rId10044" Type="http://schemas.openxmlformats.org/officeDocument/2006/relationships/hyperlink" Target="https://www.daloopa.com/src/1568063" TargetMode="External"/><Relationship Id="rId15716" Type="http://schemas.openxmlformats.org/officeDocument/2006/relationships/hyperlink" Target="https://www.daloopa.com/src/82270227" TargetMode="External"/><Relationship Id="rId3326" Type="http://schemas.openxmlformats.org/officeDocument/2006/relationships/hyperlink" Target="https://www.daloopa.com/src/42838076" TargetMode="External"/><Relationship Id="rId3673" Type="http://schemas.openxmlformats.org/officeDocument/2006/relationships/hyperlink" Target="https://www.daloopa.com/src/43340758" TargetMode="External"/><Relationship Id="rId13267" Type="http://schemas.openxmlformats.org/officeDocument/2006/relationships/hyperlink" Target="https://www.daloopa.com/src/20973370" TargetMode="External"/><Relationship Id="rId18939" Type="http://schemas.openxmlformats.org/officeDocument/2006/relationships/hyperlink" Target="https://www.daloopa.com/src/113024446" TargetMode="External"/><Relationship Id="rId6896" Type="http://schemas.openxmlformats.org/officeDocument/2006/relationships/hyperlink" Target="https://www.daloopa.com/src/1565638" TargetMode="External"/><Relationship Id="rId6549" Type="http://schemas.openxmlformats.org/officeDocument/2006/relationships/hyperlink" Target="https://www.daloopa.com/src/144968970" TargetMode="External"/><Relationship Id="rId12350" Type="http://schemas.openxmlformats.org/officeDocument/2006/relationships/hyperlink" Target="https://www.daloopa.com/src/53599708" TargetMode="External"/><Relationship Id="rId9022" Type="http://schemas.openxmlformats.org/officeDocument/2006/relationships/hyperlink" Target="https://www.daloopa.com/src/87394320" TargetMode="External"/><Relationship Id="rId12003" Type="http://schemas.openxmlformats.org/officeDocument/2006/relationships/hyperlink" Target="https://www.daloopa.com/src/1568958" TargetMode="External"/><Relationship Id="rId15573" Type="http://schemas.openxmlformats.org/officeDocument/2006/relationships/hyperlink" Target="https://www.daloopa.com/src/43518031" TargetMode="External"/><Relationship Id="rId5632" Type="http://schemas.openxmlformats.org/officeDocument/2006/relationships/hyperlink" Target="https://www.daloopa.com/src/1563967" TargetMode="External"/><Relationship Id="rId15226" Type="http://schemas.openxmlformats.org/officeDocument/2006/relationships/hyperlink" Target="https://www.daloopa.com/src/43518669" TargetMode="External"/><Relationship Id="rId3183" Type="http://schemas.openxmlformats.org/officeDocument/2006/relationships/hyperlink" Target="https://www.daloopa.com/src/145118809" TargetMode="External"/><Relationship Id="rId18796" Type="http://schemas.openxmlformats.org/officeDocument/2006/relationships/hyperlink" Target="https://marketplace.daloopa.com/src?seriesId=3811870" TargetMode="External"/><Relationship Id="rId8855" Type="http://schemas.openxmlformats.org/officeDocument/2006/relationships/hyperlink" Target="https://www.daloopa.com/src/78018628" TargetMode="External"/><Relationship Id="rId11836" Type="http://schemas.openxmlformats.org/officeDocument/2006/relationships/hyperlink" Target="https://www.daloopa.com/src/1569051" TargetMode="External"/><Relationship Id="rId18449" Type="http://schemas.openxmlformats.org/officeDocument/2006/relationships/hyperlink" Target="https://www.daloopa.com/src/72083421" TargetMode="External"/><Relationship Id="rId6059" Type="http://schemas.openxmlformats.org/officeDocument/2006/relationships/hyperlink" Target="https://www.daloopa.com/document/209433" TargetMode="External"/><Relationship Id="rId8508" Type="http://schemas.openxmlformats.org/officeDocument/2006/relationships/hyperlink" Target="https://www.daloopa.com/src/1566440" TargetMode="External"/><Relationship Id="rId17532" Type="http://schemas.openxmlformats.org/officeDocument/2006/relationships/hyperlink" Target="https://marketplace.daloopa.com/src/154393196" TargetMode="External"/><Relationship Id="rId988" Type="http://schemas.openxmlformats.org/officeDocument/2006/relationships/hyperlink" Target="https://www.daloopa.com/src/8793461" TargetMode="External"/><Relationship Id="rId2669" Type="http://schemas.openxmlformats.org/officeDocument/2006/relationships/hyperlink" Target="https://www.daloopa.com/src/47661669" TargetMode="External"/><Relationship Id="rId15083" Type="http://schemas.openxmlformats.org/officeDocument/2006/relationships/hyperlink" Target="https://marketplace.daloopa.com/src/134722393" TargetMode="External"/><Relationship Id="rId5142" Type="http://schemas.openxmlformats.org/officeDocument/2006/relationships/hyperlink" Target="https://www.daloopa.com/src/1564577" TargetMode="External"/><Relationship Id="rId8365" Type="http://schemas.openxmlformats.org/officeDocument/2006/relationships/hyperlink" Target="https://www.daloopa.com/document/26798424" TargetMode="External"/><Relationship Id="rId11693" Type="http://schemas.openxmlformats.org/officeDocument/2006/relationships/hyperlink" Target="https://www.daloopa.com/document/209433" TargetMode="External"/><Relationship Id="rId1405" Type="http://schemas.openxmlformats.org/officeDocument/2006/relationships/hyperlink" Target="https://www.daloopa.com/src/65218298" TargetMode="External"/><Relationship Id="rId1752" Type="http://schemas.openxmlformats.org/officeDocument/2006/relationships/hyperlink" Target="https://www.daloopa.com/src/8796816" TargetMode="External"/><Relationship Id="rId8018" Type="http://schemas.openxmlformats.org/officeDocument/2006/relationships/hyperlink" Target="https://www.daloopa.com/src/66978263" TargetMode="External"/><Relationship Id="rId11346" Type="http://schemas.openxmlformats.org/officeDocument/2006/relationships/hyperlink" Target="https://www.daloopa.com/src/1569424" TargetMode="External"/><Relationship Id="rId4975" Type="http://schemas.openxmlformats.org/officeDocument/2006/relationships/hyperlink" Target="https://www.daloopa.com/src/82223206" TargetMode="External"/><Relationship Id="rId14569" Type="http://schemas.openxmlformats.org/officeDocument/2006/relationships/hyperlink" Target="https://www.daloopa.com/src/43517716" TargetMode="External"/><Relationship Id="rId498" Type="http://schemas.openxmlformats.org/officeDocument/2006/relationships/hyperlink" Target="https://www.daloopa.com/src/58743634" TargetMode="External"/><Relationship Id="rId2179" Type="http://schemas.openxmlformats.org/officeDocument/2006/relationships/hyperlink" Target="https://www.daloopa.com/src/66982766" TargetMode="External"/><Relationship Id="rId4628" Type="http://schemas.openxmlformats.org/officeDocument/2006/relationships/hyperlink" Target="https://www.daloopa.com/src/10330585" TargetMode="External"/><Relationship Id="rId17042" Type="http://schemas.openxmlformats.org/officeDocument/2006/relationships/hyperlink" Target="https://www.daloopa.com/src/87502674" TargetMode="External"/><Relationship Id="rId7101" Type="http://schemas.openxmlformats.org/officeDocument/2006/relationships/hyperlink" Target="https://www.daloopa.com/src/125013459" TargetMode="External"/><Relationship Id="rId13652" Type="http://schemas.openxmlformats.org/officeDocument/2006/relationships/hyperlink" Target="https://www.daloopa.com/src/8787597" TargetMode="External"/><Relationship Id="rId3711" Type="http://schemas.openxmlformats.org/officeDocument/2006/relationships/hyperlink" Target="https://www.daloopa.com/src/82269735" TargetMode="External"/><Relationship Id="rId13305" Type="http://schemas.openxmlformats.org/officeDocument/2006/relationships/hyperlink" Target="https://www.daloopa.com/src/8787397" TargetMode="External"/><Relationship Id="rId1262" Type="http://schemas.openxmlformats.org/officeDocument/2006/relationships/hyperlink" Target="https://www.daloopa.com/src/32362793" TargetMode="External"/><Relationship Id="rId16875" Type="http://schemas.openxmlformats.org/officeDocument/2006/relationships/hyperlink" Target="https://www.daloopa.com/src/38111249" TargetMode="External"/><Relationship Id="rId4485" Type="http://schemas.openxmlformats.org/officeDocument/2006/relationships/hyperlink" Target="https://www.daloopa.com/src/8801412" TargetMode="External"/><Relationship Id="rId6934" Type="http://schemas.openxmlformats.org/officeDocument/2006/relationships/hyperlink" Target="https://www.daloopa.com/src/125013457" TargetMode="External"/><Relationship Id="rId14079" Type="http://schemas.openxmlformats.org/officeDocument/2006/relationships/hyperlink" Target="https://www.daloopa.com/src/8787931" TargetMode="External"/><Relationship Id="rId16528" Type="http://schemas.openxmlformats.org/officeDocument/2006/relationships/hyperlink" Target="https://www.daloopa.com/src/87502193" TargetMode="External"/><Relationship Id="rId4138" Type="http://schemas.openxmlformats.org/officeDocument/2006/relationships/hyperlink" Target="https://www.daloopa.com/src/43322783" TargetMode="External"/><Relationship Id="rId19001" Type="http://schemas.openxmlformats.org/officeDocument/2006/relationships/hyperlink" Target="https://www.daloopa.com/src/113030415" TargetMode="External"/><Relationship Id="rId10689" Type="http://schemas.openxmlformats.org/officeDocument/2006/relationships/hyperlink" Target="https://www.daloopa.com/src/1569930" TargetMode="External"/><Relationship Id="rId15611" Type="http://schemas.openxmlformats.org/officeDocument/2006/relationships/hyperlink" Target="https://marketplace.daloopa.com/src/134722503" TargetMode="External"/><Relationship Id="rId13162" Type="http://schemas.openxmlformats.org/officeDocument/2006/relationships/hyperlink" Target="https://www.daloopa.com/src/72185817" TargetMode="External"/><Relationship Id="rId3221" Type="http://schemas.openxmlformats.org/officeDocument/2006/relationships/hyperlink" Target="https://www.daloopa.com/src/1571868" TargetMode="External"/><Relationship Id="rId6791" Type="http://schemas.openxmlformats.org/officeDocument/2006/relationships/hyperlink" Target="https://www.daloopa.com/src/113256687" TargetMode="External"/><Relationship Id="rId16385" Type="http://schemas.openxmlformats.org/officeDocument/2006/relationships/hyperlink" Target="https://www.daloopa.com/src/43525496" TargetMode="External"/><Relationship Id="rId18834" Type="http://schemas.openxmlformats.org/officeDocument/2006/relationships/hyperlink" Target="https://www.daloopa.com/src/65175036" TargetMode="External"/><Relationship Id="rId8" Type="http://schemas.openxmlformats.org/officeDocument/2006/relationships/hyperlink" Target="https://www.daloopa.com/document/8106" TargetMode="External"/><Relationship Id="rId6444" Type="http://schemas.openxmlformats.org/officeDocument/2006/relationships/hyperlink" Target="https://www.daloopa.com/src/1565577" TargetMode="External"/><Relationship Id="rId16038" Type="http://schemas.openxmlformats.org/officeDocument/2006/relationships/hyperlink" Target="https://www.daloopa.com/src/113369081" TargetMode="External"/><Relationship Id="rId9667" Type="http://schemas.openxmlformats.org/officeDocument/2006/relationships/hyperlink" Target="https://www.daloopa.com/src/1566670" TargetMode="External"/><Relationship Id="rId12995" Type="http://schemas.openxmlformats.org/officeDocument/2006/relationships/hyperlink" Target="https://www.daloopa.com/src/58790244" TargetMode="External"/><Relationship Id="rId12648" Type="http://schemas.openxmlformats.org/officeDocument/2006/relationships/hyperlink" Target="https://marketplace.daloopa.com/src/134722217" TargetMode="External"/><Relationship Id="rId2707" Type="http://schemas.openxmlformats.org/officeDocument/2006/relationships/hyperlink" Target="https://www.daloopa.com/src/47653866" TargetMode="External"/><Relationship Id="rId10199" Type="http://schemas.openxmlformats.org/officeDocument/2006/relationships/hyperlink" Target="https://www.daloopa.com/src/78019416" TargetMode="External"/><Relationship Id="rId15121" Type="http://schemas.openxmlformats.org/officeDocument/2006/relationships/hyperlink" Target="https://www.daloopa.com/src/67019515" TargetMode="External"/><Relationship Id="rId18691" Type="http://schemas.openxmlformats.org/officeDocument/2006/relationships/hyperlink" Target="https://www.daloopa.com/src/65164847" TargetMode="External"/><Relationship Id="rId8750" Type="http://schemas.openxmlformats.org/officeDocument/2006/relationships/hyperlink" Target="https://www.daloopa.com/src/1566379" TargetMode="External"/><Relationship Id="rId11731" Type="http://schemas.openxmlformats.org/officeDocument/2006/relationships/hyperlink" Target="https://www.daloopa.com/src/1569442" TargetMode="External"/><Relationship Id="rId18344" Type="http://schemas.openxmlformats.org/officeDocument/2006/relationships/hyperlink" Target="https://www.daloopa.com/src/154365636" TargetMode="External"/><Relationship Id="rId8403" Type="http://schemas.openxmlformats.org/officeDocument/2006/relationships/hyperlink" Target="https://www.daloopa.com/src/58740280" TargetMode="External"/><Relationship Id="rId14954" Type="http://schemas.openxmlformats.org/officeDocument/2006/relationships/hyperlink" Target="https://marketplace.daloopa.com/src/134722371" TargetMode="External"/><Relationship Id="rId883" Type="http://schemas.openxmlformats.org/officeDocument/2006/relationships/hyperlink" Target="https://www.daloopa.com/document/26640277" TargetMode="External"/><Relationship Id="rId2564" Type="http://schemas.openxmlformats.org/officeDocument/2006/relationships/hyperlink" Target="https://marketplace.daloopa.com/src?seriesId=7741488" TargetMode="External"/><Relationship Id="rId9177" Type="http://schemas.openxmlformats.org/officeDocument/2006/relationships/hyperlink" Target="https://www.daloopa.com/src/1566317" TargetMode="External"/><Relationship Id="rId12158" Type="http://schemas.openxmlformats.org/officeDocument/2006/relationships/hyperlink" Target="https://www.daloopa.com/src/113362898" TargetMode="External"/><Relationship Id="rId14607" Type="http://schemas.openxmlformats.org/officeDocument/2006/relationships/hyperlink" Target="https://www.daloopa.com/src/43517878" TargetMode="External"/><Relationship Id="rId536" Type="http://schemas.openxmlformats.org/officeDocument/2006/relationships/hyperlink" Target="https://www.daloopa.com/src/7961895" TargetMode="External"/><Relationship Id="rId2217" Type="http://schemas.openxmlformats.org/officeDocument/2006/relationships/hyperlink" Target="https://www.daloopa.com/src/20972893" TargetMode="External"/><Relationship Id="rId5787" Type="http://schemas.openxmlformats.org/officeDocument/2006/relationships/hyperlink" Target="https://www.daloopa.com/src/14161265" TargetMode="External"/><Relationship Id="rId8260" Type="http://schemas.openxmlformats.org/officeDocument/2006/relationships/hyperlink" Target="https://www.daloopa.com/src/20882456" TargetMode="External"/><Relationship Id="rId11241" Type="http://schemas.openxmlformats.org/officeDocument/2006/relationships/hyperlink" Target="https://www.daloopa.com/src/78021094" TargetMode="External"/><Relationship Id="rId1300" Type="http://schemas.openxmlformats.org/officeDocument/2006/relationships/hyperlink" Target="https://www.daloopa.com/src/14186214" TargetMode="External"/><Relationship Id="rId4870" Type="http://schemas.openxmlformats.org/officeDocument/2006/relationships/hyperlink" Target="https://www.daloopa.com/src/1564448" TargetMode="External"/><Relationship Id="rId14464" Type="http://schemas.openxmlformats.org/officeDocument/2006/relationships/hyperlink" Target="https://marketplace.daloopa.com/src?seriesId=5701273" TargetMode="External"/><Relationship Id="rId16913" Type="http://schemas.openxmlformats.org/officeDocument/2006/relationships/hyperlink" Target="https://www.daloopa.com/src/67023370" TargetMode="External"/><Relationship Id="rId4523" Type="http://schemas.openxmlformats.org/officeDocument/2006/relationships/hyperlink" Target="https://www.daloopa.com/src/8793913" TargetMode="External"/><Relationship Id="rId14117" Type="http://schemas.openxmlformats.org/officeDocument/2006/relationships/hyperlink" Target="https://marketplace.daloopa.com/src?seriesId=3221781" TargetMode="External"/><Relationship Id="rId393" Type="http://schemas.openxmlformats.org/officeDocument/2006/relationships/hyperlink" Target="https://www.daloopa.com/src/37971496" TargetMode="External"/><Relationship Id="rId2074" Type="http://schemas.openxmlformats.org/officeDocument/2006/relationships/hyperlink" Target="https://www.daloopa.com/src/1571391" TargetMode="External"/><Relationship Id="rId7746" Type="http://schemas.openxmlformats.org/officeDocument/2006/relationships/hyperlink" Target="https://www.daloopa.com/src/1565803" TargetMode="External"/><Relationship Id="rId17687" Type="http://schemas.openxmlformats.org/officeDocument/2006/relationships/hyperlink" Target="https://www.daloopa.com/src/125191039" TargetMode="External"/><Relationship Id="rId5297" Type="http://schemas.openxmlformats.org/officeDocument/2006/relationships/hyperlink" Target="https://www.daloopa.com/src/1563987" TargetMode="External"/><Relationship Id="rId10727" Type="http://schemas.openxmlformats.org/officeDocument/2006/relationships/hyperlink" Target="https://www.daloopa.com/src/113262810" TargetMode="External"/><Relationship Id="rId13200" Type="http://schemas.openxmlformats.org/officeDocument/2006/relationships/hyperlink" Target="https://www.daloopa.com/src/8787564" TargetMode="External"/><Relationship Id="rId16770" Type="http://schemas.openxmlformats.org/officeDocument/2006/relationships/hyperlink" Target="https://marketplace.daloopa.com/src/67023241" TargetMode="External"/><Relationship Id="rId16423" Type="http://schemas.openxmlformats.org/officeDocument/2006/relationships/hyperlink" Target="https://www.daloopa.com/src/87502192" TargetMode="External"/><Relationship Id="rId4380" Type="http://schemas.openxmlformats.org/officeDocument/2006/relationships/hyperlink" Target="https://www.daloopa.com/src/8793970" TargetMode="External"/><Relationship Id="rId19646" Type="http://schemas.openxmlformats.org/officeDocument/2006/relationships/hyperlink" Target="https://www.daloopa.com/src/145129284" TargetMode="External"/><Relationship Id="rId4033" Type="http://schemas.openxmlformats.org/officeDocument/2006/relationships/hyperlink" Target="https://www.daloopa.com/src/1572917" TargetMode="External"/><Relationship Id="rId9705" Type="http://schemas.openxmlformats.org/officeDocument/2006/relationships/hyperlink" Target="https://www.daloopa.com/src/102328164" TargetMode="External"/><Relationship Id="rId10584" Type="http://schemas.openxmlformats.org/officeDocument/2006/relationships/hyperlink" Target="https://www.daloopa.com/src/125054420" TargetMode="External"/><Relationship Id="rId17197" Type="http://schemas.openxmlformats.org/officeDocument/2006/relationships/hyperlink" Target="https://marketplace.daloopa.com/src/154209441" TargetMode="External"/><Relationship Id="rId7256" Type="http://schemas.openxmlformats.org/officeDocument/2006/relationships/hyperlink" Target="https://www.daloopa.com/src/1565692" TargetMode="External"/><Relationship Id="rId10237" Type="http://schemas.openxmlformats.org/officeDocument/2006/relationships/hyperlink" Target="https://www.daloopa.com/src/145796236" TargetMode="External"/><Relationship Id="rId15909" Type="http://schemas.openxmlformats.org/officeDocument/2006/relationships/hyperlink" Target="https://www.daloopa.com/document/24792640" TargetMode="External"/><Relationship Id="rId3866" Type="http://schemas.openxmlformats.org/officeDocument/2006/relationships/hyperlink" Target="https://www.daloopa.com/src/113403305" TargetMode="External"/><Relationship Id="rId16280" Type="http://schemas.openxmlformats.org/officeDocument/2006/relationships/hyperlink" Target="https://www.daloopa.com/src/43525100" TargetMode="External"/><Relationship Id="rId3519" Type="http://schemas.openxmlformats.org/officeDocument/2006/relationships/hyperlink" Target="https://www.daloopa.com/src/154232721" TargetMode="External"/><Relationship Id="rId12890" Type="http://schemas.openxmlformats.org/officeDocument/2006/relationships/hyperlink" Target="https://www.daloopa.com/document/26799693" TargetMode="External"/><Relationship Id="rId9562" Type="http://schemas.openxmlformats.org/officeDocument/2006/relationships/hyperlink" Target="https://www.daloopa.com/src/102328153" TargetMode="External"/><Relationship Id="rId12543" Type="http://schemas.openxmlformats.org/officeDocument/2006/relationships/hyperlink" Target="https://www.daloopa.com/src/4742075" TargetMode="External"/><Relationship Id="rId19156" Type="http://schemas.openxmlformats.org/officeDocument/2006/relationships/hyperlink" Target="https://www.daloopa.com/src/113030427" TargetMode="External"/><Relationship Id="rId921" Type="http://schemas.openxmlformats.org/officeDocument/2006/relationships/hyperlink" Target="https://www.daloopa.com/src/20974159" TargetMode="External"/><Relationship Id="rId2602" Type="http://schemas.openxmlformats.org/officeDocument/2006/relationships/hyperlink" Target="https://www.daloopa.com/src/145700440" TargetMode="External"/><Relationship Id="rId9215" Type="http://schemas.openxmlformats.org/officeDocument/2006/relationships/hyperlink" Target="https://www.daloopa.com/src/113256770" TargetMode="External"/><Relationship Id="rId10094" Type="http://schemas.openxmlformats.org/officeDocument/2006/relationships/hyperlink" Target="https://www.daloopa.com/src/113262756" TargetMode="External"/><Relationship Id="rId5825" Type="http://schemas.openxmlformats.org/officeDocument/2006/relationships/hyperlink" Target="https://www.daloopa.com/src/1564666" TargetMode="External"/><Relationship Id="rId15766" Type="http://schemas.openxmlformats.org/officeDocument/2006/relationships/hyperlink" Target="https://www.daloopa.com/src/65069741" TargetMode="External"/><Relationship Id="rId3376" Type="http://schemas.openxmlformats.org/officeDocument/2006/relationships/hyperlink" Target="https://www.daloopa.com/src/82233249" TargetMode="External"/><Relationship Id="rId15419" Type="http://schemas.openxmlformats.org/officeDocument/2006/relationships/hyperlink" Target="https://www.daloopa.com/document/26799693" TargetMode="External"/><Relationship Id="rId18989" Type="http://schemas.openxmlformats.org/officeDocument/2006/relationships/hyperlink" Target="https://www.daloopa.com/src/114576780" TargetMode="External"/><Relationship Id="rId3029" Type="http://schemas.openxmlformats.org/officeDocument/2006/relationships/hyperlink" Target="https://www.daloopa.com/src/82268259" TargetMode="External"/><Relationship Id="rId6599" Type="http://schemas.openxmlformats.org/officeDocument/2006/relationships/hyperlink" Target="https://www.daloopa.com/src/32357687" TargetMode="External"/><Relationship Id="rId9072" Type="http://schemas.openxmlformats.org/officeDocument/2006/relationships/hyperlink" Target="https://www.daloopa.com/src/43297720" TargetMode="External"/><Relationship Id="rId14502" Type="http://schemas.openxmlformats.org/officeDocument/2006/relationships/hyperlink" Target="https://www.daloopa.com/src/136653720" TargetMode="External"/><Relationship Id="rId12053" Type="http://schemas.openxmlformats.org/officeDocument/2006/relationships/hyperlink" Target="https://www.daloopa.com/src/1570451" TargetMode="External"/><Relationship Id="rId17725" Type="http://schemas.openxmlformats.org/officeDocument/2006/relationships/hyperlink" Target="https://www.daloopa.com/src/65218529" TargetMode="External"/><Relationship Id="rId431" Type="http://schemas.openxmlformats.org/officeDocument/2006/relationships/hyperlink" Target="https://www.daloopa.com/src/32357467" TargetMode="External"/><Relationship Id="rId2112" Type="http://schemas.openxmlformats.org/officeDocument/2006/relationships/hyperlink" Target="https://www.daloopa.com/src/1571648" TargetMode="External"/><Relationship Id="rId5682" Type="http://schemas.openxmlformats.org/officeDocument/2006/relationships/hyperlink" Target="https://www.daloopa.com/src/85750469" TargetMode="External"/><Relationship Id="rId15276" Type="http://schemas.openxmlformats.org/officeDocument/2006/relationships/hyperlink" Target="https://www.daloopa.com/src/43518110" TargetMode="External"/><Relationship Id="rId5335" Type="http://schemas.openxmlformats.org/officeDocument/2006/relationships/hyperlink" Target="https://www.daloopa.com/src/46534780" TargetMode="External"/><Relationship Id="rId18499" Type="http://schemas.openxmlformats.org/officeDocument/2006/relationships/hyperlink" Target="https://www.daloopa.com/src/82226731" TargetMode="External"/><Relationship Id="rId8558" Type="http://schemas.openxmlformats.org/officeDocument/2006/relationships/hyperlink" Target="https://www.daloopa.com/src/43302621" TargetMode="External"/><Relationship Id="rId11886" Type="http://schemas.openxmlformats.org/officeDocument/2006/relationships/hyperlink" Target="https://www.daloopa.com/src/1569395" TargetMode="External"/><Relationship Id="rId1945" Type="http://schemas.openxmlformats.org/officeDocument/2006/relationships/hyperlink" Target="https://www.daloopa.com/document/26798797" TargetMode="External"/><Relationship Id="rId11539" Type="http://schemas.openxmlformats.org/officeDocument/2006/relationships/hyperlink" Target="https://www.daloopa.com/document/209433" TargetMode="External"/><Relationship Id="rId14012" Type="http://schemas.openxmlformats.org/officeDocument/2006/relationships/hyperlink" Target="https://www.daloopa.com/src/8788070" TargetMode="External"/><Relationship Id="rId17582" Type="http://schemas.openxmlformats.org/officeDocument/2006/relationships/hyperlink" Target="https://www.daloopa.com/src/72441080" TargetMode="External"/><Relationship Id="rId7641" Type="http://schemas.openxmlformats.org/officeDocument/2006/relationships/hyperlink" Target="https://www.daloopa.com/src/46534812" TargetMode="External"/><Relationship Id="rId10622" Type="http://schemas.openxmlformats.org/officeDocument/2006/relationships/hyperlink" Target="https://www.daloopa.com/src/1569943" TargetMode="External"/><Relationship Id="rId17235" Type="http://schemas.openxmlformats.org/officeDocument/2006/relationships/hyperlink" Target="https://marketplace.daloopa.com/src/154209451" TargetMode="External"/><Relationship Id="rId5192" Type="http://schemas.openxmlformats.org/officeDocument/2006/relationships/hyperlink" Target="https://www.daloopa.com/src/154216182" TargetMode="External"/><Relationship Id="rId3904" Type="http://schemas.openxmlformats.org/officeDocument/2006/relationships/hyperlink" Target="https://www.daloopa.com/src/37972528" TargetMode="External"/><Relationship Id="rId11396" Type="http://schemas.openxmlformats.org/officeDocument/2006/relationships/hyperlink" Target="https://www.daloopa.com/src/43317702" TargetMode="External"/><Relationship Id="rId13845" Type="http://schemas.openxmlformats.org/officeDocument/2006/relationships/hyperlink" Target="https://www.daloopa.com/src/8788212" TargetMode="External"/><Relationship Id="rId1455" Type="http://schemas.openxmlformats.org/officeDocument/2006/relationships/hyperlink" Target="https://www.daloopa.com/src/43327014" TargetMode="External"/><Relationship Id="rId8068" Type="http://schemas.openxmlformats.org/officeDocument/2006/relationships/hyperlink" Target="https://www.daloopa.com/src/7961822" TargetMode="External"/><Relationship Id="rId11049" Type="http://schemas.openxmlformats.org/officeDocument/2006/relationships/hyperlink" Target="https://www.daloopa.com/src/144995766" TargetMode="External"/><Relationship Id="rId1108" Type="http://schemas.openxmlformats.org/officeDocument/2006/relationships/hyperlink" Target="https://www.daloopa.com/src/87386828" TargetMode="External"/><Relationship Id="rId4678" Type="http://schemas.openxmlformats.org/officeDocument/2006/relationships/hyperlink" Target="https://www.daloopa.com/src/1564155" TargetMode="External"/><Relationship Id="rId17092" Type="http://schemas.openxmlformats.org/officeDocument/2006/relationships/hyperlink" Target="https://www.daloopa.com/src/67019811" TargetMode="External"/><Relationship Id="rId19541" Type="http://schemas.openxmlformats.org/officeDocument/2006/relationships/hyperlink" Target="https://www.daloopa.com/src/113026881" TargetMode="External"/><Relationship Id="rId7151" Type="http://schemas.openxmlformats.org/officeDocument/2006/relationships/hyperlink" Target="https://www.daloopa.com/src/58740155" TargetMode="External"/><Relationship Id="rId9600" Type="http://schemas.openxmlformats.org/officeDocument/2006/relationships/hyperlink" Target="https://www.daloopa.com/src/102328171" TargetMode="External"/><Relationship Id="rId10132" Type="http://schemas.openxmlformats.org/officeDocument/2006/relationships/hyperlink" Target="https://www.daloopa.com/src/43316128" TargetMode="External"/><Relationship Id="rId15804" Type="http://schemas.openxmlformats.org/officeDocument/2006/relationships/hyperlink" Target="https://www.daloopa.com/src/65069744" TargetMode="External"/><Relationship Id="rId3761" Type="http://schemas.openxmlformats.org/officeDocument/2006/relationships/hyperlink" Target="https://www.daloopa.com/src/8802271" TargetMode="External"/><Relationship Id="rId13355" Type="http://schemas.openxmlformats.org/officeDocument/2006/relationships/hyperlink" Target="https://www.daloopa.com/src/32426026" TargetMode="External"/><Relationship Id="rId3414" Type="http://schemas.openxmlformats.org/officeDocument/2006/relationships/hyperlink" Target="https://www.daloopa.com/src/8795843" TargetMode="External"/><Relationship Id="rId6984" Type="http://schemas.openxmlformats.org/officeDocument/2006/relationships/hyperlink" Target="https://www.daloopa.com/src/14160928" TargetMode="External"/><Relationship Id="rId13008" Type="http://schemas.openxmlformats.org/officeDocument/2006/relationships/hyperlink" Target="https://www.daloopa.com/src/8787046" TargetMode="External"/><Relationship Id="rId16578" Type="http://schemas.openxmlformats.org/officeDocument/2006/relationships/hyperlink" Target="https://www.daloopa.com/src/8789136" TargetMode="External"/><Relationship Id="rId6637" Type="http://schemas.openxmlformats.org/officeDocument/2006/relationships/hyperlink" Target="https://www.daloopa.com/src/37971444" TargetMode="External"/><Relationship Id="rId19051" Type="http://schemas.openxmlformats.org/officeDocument/2006/relationships/hyperlink" Target="https://www.daloopa.com/src/113024399" TargetMode="External"/><Relationship Id="rId4188" Type="http://schemas.openxmlformats.org/officeDocument/2006/relationships/hyperlink" Target="https://www.daloopa.com/src/43322279" TargetMode="External"/><Relationship Id="rId9110" Type="http://schemas.openxmlformats.org/officeDocument/2006/relationships/hyperlink" Target="https://www.daloopa.com/src/2600187" TargetMode="External"/><Relationship Id="rId15661" Type="http://schemas.openxmlformats.org/officeDocument/2006/relationships/hyperlink" Target="https://www.daloopa.com/src/102435747" TargetMode="External"/><Relationship Id="rId5720" Type="http://schemas.openxmlformats.org/officeDocument/2006/relationships/hyperlink" Target="https://www.daloopa.com/src/14161264" TargetMode="External"/><Relationship Id="rId15314" Type="http://schemas.openxmlformats.org/officeDocument/2006/relationships/hyperlink" Target="https://www.daloopa.com/document/26799693" TargetMode="External"/><Relationship Id="rId18884" Type="http://schemas.openxmlformats.org/officeDocument/2006/relationships/hyperlink" Target="https://www.daloopa.com/document/26799693" TargetMode="External"/><Relationship Id="rId3271" Type="http://schemas.openxmlformats.org/officeDocument/2006/relationships/hyperlink" Target="https://www.daloopa.com/src/43337400" TargetMode="External"/><Relationship Id="rId8943" Type="http://schemas.openxmlformats.org/officeDocument/2006/relationships/hyperlink" Target="https://www.daloopa.com/src/87394301" TargetMode="External"/><Relationship Id="rId18537" Type="http://schemas.openxmlformats.org/officeDocument/2006/relationships/hyperlink" Target="https://www.daloopa.com/src/72083455" TargetMode="External"/><Relationship Id="rId6494" Type="http://schemas.openxmlformats.org/officeDocument/2006/relationships/hyperlink" Target="https://marketplace.daloopa.com/src/110683965" TargetMode="External"/><Relationship Id="rId11924" Type="http://schemas.openxmlformats.org/officeDocument/2006/relationships/hyperlink" Target="https://www.daloopa.com/src/1569055" TargetMode="External"/><Relationship Id="rId16088" Type="http://schemas.openxmlformats.org/officeDocument/2006/relationships/hyperlink" Target="https://www.daloopa.com/src/87500982" TargetMode="External"/><Relationship Id="rId6147" Type="http://schemas.openxmlformats.org/officeDocument/2006/relationships/hyperlink" Target="https://www.daloopa.com/src/68541786" TargetMode="External"/><Relationship Id="rId12698" Type="http://schemas.openxmlformats.org/officeDocument/2006/relationships/hyperlink" Target="https://www.daloopa.com/src/1572391" TargetMode="External"/><Relationship Id="rId15171" Type="http://schemas.openxmlformats.org/officeDocument/2006/relationships/hyperlink" Target="https://marketplace.daloopa.com/src/134722411" TargetMode="External"/><Relationship Id="rId17620" Type="http://schemas.openxmlformats.org/officeDocument/2006/relationships/hyperlink" Target="https://www.daloopa.com/src/65074525" TargetMode="External"/><Relationship Id="rId729" Type="http://schemas.openxmlformats.org/officeDocument/2006/relationships/hyperlink" Target="https://www.daloopa.com/src/32426856" TargetMode="External"/><Relationship Id="rId2757" Type="http://schemas.openxmlformats.org/officeDocument/2006/relationships/hyperlink" Target="https://www.daloopa.com/src/47658963" TargetMode="External"/><Relationship Id="rId5230" Type="http://schemas.openxmlformats.org/officeDocument/2006/relationships/hyperlink" Target="https://www.daloopa.com/src/1563986" TargetMode="External"/><Relationship Id="rId11781" Type="http://schemas.openxmlformats.org/officeDocument/2006/relationships/hyperlink" Target="https://www.daloopa.com/src/43317712" TargetMode="External"/><Relationship Id="rId18394" Type="http://schemas.openxmlformats.org/officeDocument/2006/relationships/hyperlink" Target="https://www.daloopa.com/src/69045116" TargetMode="External"/><Relationship Id="rId1840" Type="http://schemas.openxmlformats.org/officeDocument/2006/relationships/hyperlink" Target="https://www.daloopa.com/src/8797301" TargetMode="External"/><Relationship Id="rId8453" Type="http://schemas.openxmlformats.org/officeDocument/2006/relationships/hyperlink" Target="https://www.daloopa.com/src/1567417" TargetMode="External"/><Relationship Id="rId11434" Type="http://schemas.openxmlformats.org/officeDocument/2006/relationships/hyperlink" Target="https://www.daloopa.com/src/43316566" TargetMode="External"/><Relationship Id="rId18047" Type="http://schemas.openxmlformats.org/officeDocument/2006/relationships/hyperlink" Target="https://www.daloopa.com/src/67020106" TargetMode="External"/><Relationship Id="rId8106" Type="http://schemas.openxmlformats.org/officeDocument/2006/relationships/hyperlink" Target="https://www.daloopa.com/src/1566053" TargetMode="External"/><Relationship Id="rId14657" Type="http://schemas.openxmlformats.org/officeDocument/2006/relationships/hyperlink" Target="https://www.daloopa.com/src/43517228" TargetMode="External"/><Relationship Id="rId4716" Type="http://schemas.openxmlformats.org/officeDocument/2006/relationships/hyperlink" Target="https://www.daloopa.com/src/154216190" TargetMode="External"/><Relationship Id="rId17130" Type="http://schemas.openxmlformats.org/officeDocument/2006/relationships/hyperlink" Target="https://www.daloopa.com/src/78144485" TargetMode="External"/><Relationship Id="rId586" Type="http://schemas.openxmlformats.org/officeDocument/2006/relationships/hyperlink" Target="https://www.daloopa.com/src/32357444" TargetMode="External"/><Relationship Id="rId2267" Type="http://schemas.openxmlformats.org/officeDocument/2006/relationships/hyperlink" Target="https://www.daloopa.com/src/1571731" TargetMode="External"/><Relationship Id="rId239" Type="http://schemas.openxmlformats.org/officeDocument/2006/relationships/hyperlink" Target="https://marketplace.daloopa.com/src?seriesId=2635933" TargetMode="External"/><Relationship Id="rId7939" Type="http://schemas.openxmlformats.org/officeDocument/2006/relationships/hyperlink" Target="https://marketplace.daloopa.com/src?seriesId=2541549" TargetMode="External"/><Relationship Id="rId13740" Type="http://schemas.openxmlformats.org/officeDocument/2006/relationships/hyperlink" Target="https://www.daloopa.com/src/8788117" TargetMode="External"/><Relationship Id="rId11291" Type="http://schemas.openxmlformats.org/officeDocument/2006/relationships/hyperlink" Target="https://www.daloopa.com/src/1569913" TargetMode="External"/><Relationship Id="rId16963" Type="http://schemas.openxmlformats.org/officeDocument/2006/relationships/hyperlink" Target="https://www.daloopa.com/src/72185107" TargetMode="External"/><Relationship Id="rId1350" Type="http://schemas.openxmlformats.org/officeDocument/2006/relationships/hyperlink" Target="https://www.daloopa.com/src/58741154" TargetMode="External"/><Relationship Id="rId16616" Type="http://schemas.openxmlformats.org/officeDocument/2006/relationships/hyperlink" Target="https://www.daloopa.com/src/8789031" TargetMode="External"/><Relationship Id="rId1003" Type="http://schemas.openxmlformats.org/officeDocument/2006/relationships/hyperlink" Target="https://www.daloopa.com/document/26798424" TargetMode="External"/><Relationship Id="rId4573" Type="http://schemas.openxmlformats.org/officeDocument/2006/relationships/hyperlink" Target="https://www.daloopa.com/src/8793769" TargetMode="External"/><Relationship Id="rId14167" Type="http://schemas.openxmlformats.org/officeDocument/2006/relationships/hyperlink" Target="https://www.daloopa.com/src/8787871" TargetMode="External"/><Relationship Id="rId4226" Type="http://schemas.openxmlformats.org/officeDocument/2006/relationships/hyperlink" Target="https://www.daloopa.com/src/82233063" TargetMode="External"/><Relationship Id="rId7796" Type="http://schemas.openxmlformats.org/officeDocument/2006/relationships/hyperlink" Target="https://marketplace.daloopa.com/src/110684170" TargetMode="External"/><Relationship Id="rId7449" Type="http://schemas.openxmlformats.org/officeDocument/2006/relationships/hyperlink" Target="https://www.daloopa.com/src/102324886" TargetMode="External"/><Relationship Id="rId10777" Type="http://schemas.openxmlformats.org/officeDocument/2006/relationships/hyperlink" Target="https://www.daloopa.com/src/107683069" TargetMode="External"/><Relationship Id="rId13250" Type="http://schemas.openxmlformats.org/officeDocument/2006/relationships/hyperlink" Target="https://www.daloopa.com/src/154395094" TargetMode="External"/><Relationship Id="rId18922" Type="http://schemas.openxmlformats.org/officeDocument/2006/relationships/hyperlink" Target="https://www.daloopa.com/document/26799693" TargetMode="External"/><Relationship Id="rId16473" Type="http://schemas.openxmlformats.org/officeDocument/2006/relationships/hyperlink" Target="https://www.daloopa.com/src/8788542" TargetMode="External"/><Relationship Id="rId4083" Type="http://schemas.openxmlformats.org/officeDocument/2006/relationships/hyperlink" Target="https://www.daloopa.com/src/1573028" TargetMode="External"/><Relationship Id="rId6532" Type="http://schemas.openxmlformats.org/officeDocument/2006/relationships/hyperlink" Target="https://www.daloopa.com/src/32357690" TargetMode="External"/><Relationship Id="rId16126" Type="http://schemas.openxmlformats.org/officeDocument/2006/relationships/hyperlink" Target="https://www.daloopa.com/src/8788809" TargetMode="External"/><Relationship Id="rId19696" Type="http://schemas.openxmlformats.org/officeDocument/2006/relationships/hyperlink" Target="https://marketplace.daloopa.com/src?seriesId=6882992" TargetMode="External"/><Relationship Id="rId9755" Type="http://schemas.openxmlformats.org/officeDocument/2006/relationships/hyperlink" Target="https://www.daloopa.com/src/7961847" TargetMode="External"/><Relationship Id="rId12736" Type="http://schemas.openxmlformats.org/officeDocument/2006/relationships/hyperlink" Target="https://www.daloopa.com/src/107833951" TargetMode="External"/><Relationship Id="rId19349" Type="http://schemas.openxmlformats.org/officeDocument/2006/relationships/hyperlink" Target="https://www.daloopa.com/src/145118844" TargetMode="External"/><Relationship Id="rId9408" Type="http://schemas.openxmlformats.org/officeDocument/2006/relationships/hyperlink" Target="https://www.daloopa.com/src/87381686" TargetMode="External"/><Relationship Id="rId10287" Type="http://schemas.openxmlformats.org/officeDocument/2006/relationships/hyperlink" Target="https://www.daloopa.com/src/1567713" TargetMode="External"/><Relationship Id="rId15959" Type="http://schemas.openxmlformats.org/officeDocument/2006/relationships/hyperlink" Target="https://www.daloopa.com/src/154364115" TargetMode="External"/><Relationship Id="rId3569" Type="http://schemas.openxmlformats.org/officeDocument/2006/relationships/hyperlink" Target="https://www.daloopa.com/src/37972472" TargetMode="External"/><Relationship Id="rId18432" Type="http://schemas.openxmlformats.org/officeDocument/2006/relationships/hyperlink" Target="https://www.daloopa.com/src/66985066" TargetMode="External"/><Relationship Id="rId6042" Type="http://schemas.openxmlformats.org/officeDocument/2006/relationships/hyperlink" Target="https://www.daloopa.com/src/1564688" TargetMode="External"/><Relationship Id="rId12593" Type="http://schemas.openxmlformats.org/officeDocument/2006/relationships/hyperlink" Target="https://www.daloopa.com/src/1572381" TargetMode="External"/><Relationship Id="rId971" Type="http://schemas.openxmlformats.org/officeDocument/2006/relationships/hyperlink" Target="https://www.daloopa.com/src/113403266" TargetMode="External"/><Relationship Id="rId2652" Type="http://schemas.openxmlformats.org/officeDocument/2006/relationships/hyperlink" Target="https://www.daloopa.com/src/63031338" TargetMode="External"/><Relationship Id="rId9265" Type="http://schemas.openxmlformats.org/officeDocument/2006/relationships/hyperlink" Target="https://www.daloopa.com/src/1567582" TargetMode="External"/><Relationship Id="rId12246" Type="http://schemas.openxmlformats.org/officeDocument/2006/relationships/hyperlink" Target="https://www.daloopa.com/src/43515025" TargetMode="External"/><Relationship Id="rId624" Type="http://schemas.openxmlformats.org/officeDocument/2006/relationships/hyperlink" Target="https://www.daloopa.com/src/8806015" TargetMode="External"/><Relationship Id="rId2305" Type="http://schemas.openxmlformats.org/officeDocument/2006/relationships/hyperlink" Target="https://www.daloopa.com/src/107683436" TargetMode="External"/><Relationship Id="rId5875" Type="http://schemas.openxmlformats.org/officeDocument/2006/relationships/hyperlink" Target="https://www.daloopa.com/src/43313121" TargetMode="External"/><Relationship Id="rId15469" Type="http://schemas.openxmlformats.org/officeDocument/2006/relationships/hyperlink" Target="https://www.daloopa.com/src/43518971" TargetMode="External"/><Relationship Id="rId17918" Type="http://schemas.openxmlformats.org/officeDocument/2006/relationships/hyperlink" Target="https://www.daloopa.com/src/65125762" TargetMode="External"/><Relationship Id="rId5528" Type="http://schemas.openxmlformats.org/officeDocument/2006/relationships/hyperlink" Target="https://www.daloopa.com/src/43288611" TargetMode="External"/><Relationship Id="rId3079" Type="http://schemas.openxmlformats.org/officeDocument/2006/relationships/hyperlink" Target="https://www.daloopa.com/src/145118810" TargetMode="External"/><Relationship Id="rId8001" Type="http://schemas.openxmlformats.org/officeDocument/2006/relationships/hyperlink" Target="https://www.daloopa.com/src/46535319" TargetMode="External"/><Relationship Id="rId14552" Type="http://schemas.openxmlformats.org/officeDocument/2006/relationships/hyperlink" Target="https://marketplace.daloopa.com/src/134722289" TargetMode="External"/><Relationship Id="rId481" Type="http://schemas.openxmlformats.org/officeDocument/2006/relationships/hyperlink" Target="https://www.daloopa.com/src/154219628" TargetMode="External"/><Relationship Id="rId2162" Type="http://schemas.openxmlformats.org/officeDocument/2006/relationships/hyperlink" Target="https://www.daloopa.com/src/63033891" TargetMode="External"/><Relationship Id="rId4611" Type="http://schemas.openxmlformats.org/officeDocument/2006/relationships/hyperlink" Target="https://www.daloopa.com/src/1564154" TargetMode="External"/><Relationship Id="rId14205" Type="http://schemas.openxmlformats.org/officeDocument/2006/relationships/hyperlink" Target="https://www.daloopa.com/src/63082568" TargetMode="External"/><Relationship Id="rId17775" Type="http://schemas.openxmlformats.org/officeDocument/2006/relationships/hyperlink" Target="https://www.daloopa.com/src/65074796" TargetMode="External"/><Relationship Id="rId134" Type="http://schemas.openxmlformats.org/officeDocument/2006/relationships/hyperlink" Target="https://marketplace.daloopa.com/src/134722101" TargetMode="External"/><Relationship Id="rId7834" Type="http://schemas.openxmlformats.org/officeDocument/2006/relationships/hyperlink" Target="https://www.daloopa.com/src/2600169" TargetMode="External"/><Relationship Id="rId10815" Type="http://schemas.openxmlformats.org/officeDocument/2006/relationships/hyperlink" Target="https://www.daloopa.com/src/1569791" TargetMode="External"/><Relationship Id="rId17428" Type="http://schemas.openxmlformats.org/officeDocument/2006/relationships/hyperlink" Target="https://marketplace.daloopa.com/src/154209500" TargetMode="External"/><Relationship Id="rId5385" Type="http://schemas.openxmlformats.org/officeDocument/2006/relationships/hyperlink" Target="https://www.daloopa.com/src/1564145" TargetMode="External"/><Relationship Id="rId1995" Type="http://schemas.openxmlformats.org/officeDocument/2006/relationships/hyperlink" Target="https://www.daloopa.com/src/113264236" TargetMode="External"/><Relationship Id="rId5038" Type="http://schemas.openxmlformats.org/officeDocument/2006/relationships/hyperlink" Target="https://www.daloopa.com/src/63032900" TargetMode="External"/><Relationship Id="rId11589" Type="http://schemas.openxmlformats.org/officeDocument/2006/relationships/hyperlink" Target="https://www.daloopa.com/src/1569042" TargetMode="External"/><Relationship Id="rId1648" Type="http://schemas.openxmlformats.org/officeDocument/2006/relationships/hyperlink" Target="https://www.daloopa.com/src/8797273" TargetMode="External"/><Relationship Id="rId14062" Type="http://schemas.openxmlformats.org/officeDocument/2006/relationships/hyperlink" Target="https://www.daloopa.com/document/24792640" TargetMode="External"/><Relationship Id="rId16511" Type="http://schemas.openxmlformats.org/officeDocument/2006/relationships/hyperlink" Target="https://www.daloopa.com/src/8788533" TargetMode="External"/><Relationship Id="rId4121" Type="http://schemas.openxmlformats.org/officeDocument/2006/relationships/hyperlink" Target="https://www.daloopa.com/src/113363082" TargetMode="External"/><Relationship Id="rId19734" Type="http://schemas.openxmlformats.org/officeDocument/2006/relationships/hyperlink" Target="https://www.daloopa.com/document/26799693" TargetMode="External"/><Relationship Id="rId7691" Type="http://schemas.openxmlformats.org/officeDocument/2006/relationships/hyperlink" Target="https://www.daloopa.com/src/1565450" TargetMode="External"/><Relationship Id="rId10672" Type="http://schemas.openxmlformats.org/officeDocument/2006/relationships/hyperlink" Target="https://www.daloopa.com/src/1569192" TargetMode="External"/><Relationship Id="rId17285" Type="http://schemas.openxmlformats.org/officeDocument/2006/relationships/hyperlink" Target="https://marketplace.daloopa.com/src/154393179" TargetMode="External"/><Relationship Id="rId7344" Type="http://schemas.openxmlformats.org/officeDocument/2006/relationships/hyperlink" Target="https://www.daloopa.com/src/125013463" TargetMode="External"/><Relationship Id="rId10325" Type="http://schemas.openxmlformats.org/officeDocument/2006/relationships/hyperlink" Target="https://www.daloopa.com/src/4715303" TargetMode="External"/><Relationship Id="rId13895" Type="http://schemas.openxmlformats.org/officeDocument/2006/relationships/hyperlink" Target="https://www.daloopa.com/src/8787910" TargetMode="External"/><Relationship Id="rId3954" Type="http://schemas.openxmlformats.org/officeDocument/2006/relationships/hyperlink" Target="https://www.daloopa.com/src/1572916" TargetMode="External"/><Relationship Id="rId13548" Type="http://schemas.openxmlformats.org/officeDocument/2006/relationships/hyperlink" Target="https://www.daloopa.com/src/8787170" TargetMode="External"/><Relationship Id="rId3607" Type="http://schemas.openxmlformats.org/officeDocument/2006/relationships/hyperlink" Target="https://www.daloopa.com/src/43340688" TargetMode="External"/><Relationship Id="rId11099" Type="http://schemas.openxmlformats.org/officeDocument/2006/relationships/hyperlink" Target="https://www.daloopa.com/src/32358945" TargetMode="External"/><Relationship Id="rId16021" Type="http://schemas.openxmlformats.org/officeDocument/2006/relationships/hyperlink" Target="https://www.daloopa.com/src/154364818" TargetMode="External"/><Relationship Id="rId19591" Type="http://schemas.openxmlformats.org/officeDocument/2006/relationships/hyperlink" Target="https://www.daloopa.com/src/136587025" TargetMode="External"/><Relationship Id="rId1158" Type="http://schemas.openxmlformats.org/officeDocument/2006/relationships/hyperlink" Target="https://www.daloopa.com/src/65052046" TargetMode="External"/><Relationship Id="rId9650" Type="http://schemas.openxmlformats.org/officeDocument/2006/relationships/hyperlink" Target="https://www.daloopa.com/src/43297728" TargetMode="External"/><Relationship Id="rId19244" Type="http://schemas.openxmlformats.org/officeDocument/2006/relationships/hyperlink" Target="https://www.daloopa.com/src/136586999" TargetMode="External"/><Relationship Id="rId9303" Type="http://schemas.openxmlformats.org/officeDocument/2006/relationships/hyperlink" Target="https://www.daloopa.com/src/1566318" TargetMode="External"/><Relationship Id="rId12631" Type="http://schemas.openxmlformats.org/officeDocument/2006/relationships/hyperlink" Target="https://www.daloopa.com/src/58788465" TargetMode="External"/><Relationship Id="rId10182" Type="http://schemas.openxmlformats.org/officeDocument/2006/relationships/hyperlink" Target="https://www.daloopa.com/src/1567859" TargetMode="External"/><Relationship Id="rId15854" Type="http://schemas.openxmlformats.org/officeDocument/2006/relationships/hyperlink" Target="https://www.daloopa.com/src/65069740" TargetMode="External"/><Relationship Id="rId5913" Type="http://schemas.openxmlformats.org/officeDocument/2006/relationships/hyperlink" Target="https://www.daloopa.com/src/1565172" TargetMode="External"/><Relationship Id="rId15507" Type="http://schemas.openxmlformats.org/officeDocument/2006/relationships/hyperlink" Target="https://www.daloopa.com/src/43518789" TargetMode="External"/><Relationship Id="rId3464" Type="http://schemas.openxmlformats.org/officeDocument/2006/relationships/hyperlink" Target="https://www.daloopa.com/src/113266164" TargetMode="External"/><Relationship Id="rId13058" Type="http://schemas.openxmlformats.org/officeDocument/2006/relationships/hyperlink" Target="https://www.daloopa.com/src/8787391" TargetMode="External"/><Relationship Id="rId3117" Type="http://schemas.openxmlformats.org/officeDocument/2006/relationships/hyperlink" Target="https://www.daloopa.com/src/107833472" TargetMode="External"/><Relationship Id="rId6687" Type="http://schemas.openxmlformats.org/officeDocument/2006/relationships/hyperlink" Target="https://www.daloopa.com/src/125013453" TargetMode="External"/><Relationship Id="rId9160" Type="http://schemas.openxmlformats.org/officeDocument/2006/relationships/hyperlink" Target="https://www.daloopa.com/document/26798424" TargetMode="External"/><Relationship Id="rId12141" Type="http://schemas.openxmlformats.org/officeDocument/2006/relationships/hyperlink" Target="https://www.daloopa.com/src/10356288" TargetMode="External"/><Relationship Id="rId2200" Type="http://schemas.openxmlformats.org/officeDocument/2006/relationships/hyperlink" Target="https://www.daloopa.com/src/42838028" TargetMode="External"/><Relationship Id="rId17813" Type="http://schemas.openxmlformats.org/officeDocument/2006/relationships/hyperlink" Target="https://www.daloopa.com/src/145162525" TargetMode="External"/><Relationship Id="rId5770" Type="http://schemas.openxmlformats.org/officeDocument/2006/relationships/hyperlink" Target="https://www.daloopa.com/src/1564894" TargetMode="External"/><Relationship Id="rId15364" Type="http://schemas.openxmlformats.org/officeDocument/2006/relationships/hyperlink" Target="https://www.daloopa.com/src/72186677" TargetMode="External"/><Relationship Id="rId5423" Type="http://schemas.openxmlformats.org/officeDocument/2006/relationships/hyperlink" Target="https://www.daloopa.com/src/1564123" TargetMode="External"/><Relationship Id="rId8993" Type="http://schemas.openxmlformats.org/officeDocument/2006/relationships/hyperlink" Target="https://www.daloopa.com/src/32357755" TargetMode="External"/><Relationship Id="rId11974" Type="http://schemas.openxmlformats.org/officeDocument/2006/relationships/hyperlink" Target="https://www.daloopa.com/src/43317738" TargetMode="External"/><Relationship Id="rId15017" Type="http://schemas.openxmlformats.org/officeDocument/2006/relationships/hyperlink" Target="https://marketplace.daloopa.com/src/134722381" TargetMode="External"/><Relationship Id="rId18587" Type="http://schemas.openxmlformats.org/officeDocument/2006/relationships/hyperlink" Target="https://www.daloopa.com/src/65143869" TargetMode="External"/><Relationship Id="rId8646" Type="http://schemas.openxmlformats.org/officeDocument/2006/relationships/hyperlink" Target="https://www.daloopa.com/src/1567250" TargetMode="External"/><Relationship Id="rId11627" Type="http://schemas.openxmlformats.org/officeDocument/2006/relationships/hyperlink" Target="https://www.daloopa.com/src/1569096" TargetMode="External"/><Relationship Id="rId6197" Type="http://schemas.openxmlformats.org/officeDocument/2006/relationships/hyperlink" Target="https://www.daloopa.com/src/1564920" TargetMode="External"/><Relationship Id="rId14100" Type="http://schemas.openxmlformats.org/officeDocument/2006/relationships/hyperlink" Target="https://www.daloopa.com/src/63082564" TargetMode="External"/><Relationship Id="rId17670" Type="http://schemas.openxmlformats.org/officeDocument/2006/relationships/hyperlink" Target="https://marketplace.daloopa.com/src?seriesId=3669142" TargetMode="External"/><Relationship Id="rId4909" Type="http://schemas.openxmlformats.org/officeDocument/2006/relationships/hyperlink" Target="https://www.daloopa.com/src/87377986" TargetMode="External"/><Relationship Id="rId17323" Type="http://schemas.openxmlformats.org/officeDocument/2006/relationships/hyperlink" Target="https://www.daloopa.com/document/26799693" TargetMode="External"/><Relationship Id="rId779" Type="http://schemas.openxmlformats.org/officeDocument/2006/relationships/hyperlink" Target="https://www.daloopa.com/src/1604333" TargetMode="External"/><Relationship Id="rId5280" Type="http://schemas.openxmlformats.org/officeDocument/2006/relationships/hyperlink" Target="https://www.daloopa.com/src/1602909" TargetMode="External"/><Relationship Id="rId10710" Type="http://schemas.openxmlformats.org/officeDocument/2006/relationships/hyperlink" Target="https://www.daloopa.com/src/107683064" TargetMode="External"/><Relationship Id="rId13933" Type="http://schemas.openxmlformats.org/officeDocument/2006/relationships/hyperlink" Target="https://www.daloopa.com/src/72185874" TargetMode="External"/><Relationship Id="rId18097" Type="http://schemas.openxmlformats.org/officeDocument/2006/relationships/hyperlink" Target="https://www.daloopa.com/src/65125785" TargetMode="External"/><Relationship Id="rId1890" Type="http://schemas.openxmlformats.org/officeDocument/2006/relationships/hyperlink" Target="https://www.daloopa.com/src/8793014" TargetMode="External"/><Relationship Id="rId8156" Type="http://schemas.openxmlformats.org/officeDocument/2006/relationships/hyperlink" Target="https://www.daloopa.com/src/144990511" TargetMode="External"/><Relationship Id="rId11484" Type="http://schemas.openxmlformats.org/officeDocument/2006/relationships/hyperlink" Target="https://www.daloopa.com/src/1568936" TargetMode="External"/><Relationship Id="rId1543" Type="http://schemas.openxmlformats.org/officeDocument/2006/relationships/hyperlink" Target="https://www.daloopa.com/src/65218333" TargetMode="External"/><Relationship Id="rId11137" Type="http://schemas.openxmlformats.org/officeDocument/2006/relationships/hyperlink" Target="https://www.daloopa.com/src/1568979" TargetMode="External"/><Relationship Id="rId16809" Type="http://schemas.openxmlformats.org/officeDocument/2006/relationships/hyperlink" Target="https://www.daloopa.com/src/20983899" TargetMode="External"/><Relationship Id="rId4766" Type="http://schemas.openxmlformats.org/officeDocument/2006/relationships/hyperlink" Target="https://www.daloopa.com/src/37971397" TargetMode="External"/><Relationship Id="rId17180" Type="http://schemas.openxmlformats.org/officeDocument/2006/relationships/hyperlink" Target="https://www.daloopa.com/src/65059426" TargetMode="External"/><Relationship Id="rId4419" Type="http://schemas.openxmlformats.org/officeDocument/2006/relationships/hyperlink" Target="https://www.daloopa.com/src/43341799" TargetMode="External"/><Relationship Id="rId7989" Type="http://schemas.openxmlformats.org/officeDocument/2006/relationships/hyperlink" Target="https://www.daloopa.com/src/125048939" TargetMode="External"/><Relationship Id="rId10220" Type="http://schemas.openxmlformats.org/officeDocument/2006/relationships/hyperlink" Target="https://www.daloopa.com/src/10330830" TargetMode="External"/><Relationship Id="rId289" Type="http://schemas.openxmlformats.org/officeDocument/2006/relationships/hyperlink" Target="https://marketplace.daloopa.com/src/154257776" TargetMode="External"/><Relationship Id="rId13790" Type="http://schemas.openxmlformats.org/officeDocument/2006/relationships/hyperlink" Target="https://www.daloopa.com/src/87502116" TargetMode="External"/><Relationship Id="rId13443" Type="http://schemas.openxmlformats.org/officeDocument/2006/relationships/hyperlink" Target="https://www.daloopa.com/src/8787333" TargetMode="External"/><Relationship Id="rId1053" Type="http://schemas.openxmlformats.org/officeDocument/2006/relationships/hyperlink" Target="https://www.daloopa.com/src/87386026" TargetMode="External"/><Relationship Id="rId3502" Type="http://schemas.openxmlformats.org/officeDocument/2006/relationships/hyperlink" Target="https://www.daloopa.com/src/37972505" TargetMode="External"/><Relationship Id="rId16666" Type="http://schemas.openxmlformats.org/officeDocument/2006/relationships/hyperlink" Target="https://www.daloopa.com/src/94641003" TargetMode="External"/><Relationship Id="rId6725" Type="http://schemas.openxmlformats.org/officeDocument/2006/relationships/hyperlink" Target="https://www.daloopa.com/src/14160927" TargetMode="External"/><Relationship Id="rId16319" Type="http://schemas.openxmlformats.org/officeDocument/2006/relationships/hyperlink" Target="https://www.daloopa.com/document/26799693" TargetMode="External"/><Relationship Id="rId4276" Type="http://schemas.openxmlformats.org/officeDocument/2006/relationships/hyperlink" Target="https://www.daloopa.com/src/43322786" TargetMode="External"/><Relationship Id="rId9948" Type="http://schemas.openxmlformats.org/officeDocument/2006/relationships/hyperlink" Target="https://www.daloopa.com/src/1567468" TargetMode="External"/><Relationship Id="rId7499" Type="http://schemas.openxmlformats.org/officeDocument/2006/relationships/hyperlink" Target="https://www.daloopa.com/src/2600164" TargetMode="External"/><Relationship Id="rId12929" Type="http://schemas.openxmlformats.org/officeDocument/2006/relationships/hyperlink" Target="https://www.daloopa.com/src/63082752" TargetMode="External"/><Relationship Id="rId15402" Type="http://schemas.openxmlformats.org/officeDocument/2006/relationships/hyperlink" Target="https://www.daloopa.com/src/87498615" TargetMode="External"/><Relationship Id="rId18972" Type="http://schemas.openxmlformats.org/officeDocument/2006/relationships/hyperlink" Target="https://www.daloopa.com/src/113026738" TargetMode="External"/><Relationship Id="rId3012" Type="http://schemas.openxmlformats.org/officeDocument/2006/relationships/hyperlink" Target="https://www.daloopa.com/src/1571837" TargetMode="External"/><Relationship Id="rId6582" Type="http://schemas.openxmlformats.org/officeDocument/2006/relationships/hyperlink" Target="https://www.daloopa.com/src/1565487" TargetMode="External"/><Relationship Id="rId16176" Type="http://schemas.openxmlformats.org/officeDocument/2006/relationships/hyperlink" Target="https://www.daloopa.com/src/46628757" TargetMode="External"/><Relationship Id="rId18625" Type="http://schemas.openxmlformats.org/officeDocument/2006/relationships/hyperlink" Target="https://marketplace.daloopa.com/src?seriesId=3669165" TargetMode="External"/><Relationship Id="rId6235" Type="http://schemas.openxmlformats.org/officeDocument/2006/relationships/hyperlink" Target="https://www.daloopa.com/src/1565602" TargetMode="External"/><Relationship Id="rId12786" Type="http://schemas.openxmlformats.org/officeDocument/2006/relationships/hyperlink" Target="https://www.daloopa.com/src/7999091" TargetMode="External"/><Relationship Id="rId19399" Type="http://schemas.openxmlformats.org/officeDocument/2006/relationships/hyperlink" Target="https://www.daloopa.com/src/113036017" TargetMode="External"/><Relationship Id="rId2845" Type="http://schemas.openxmlformats.org/officeDocument/2006/relationships/hyperlink" Target="https://www.daloopa.com/src/43536422" TargetMode="External"/><Relationship Id="rId9458" Type="http://schemas.openxmlformats.org/officeDocument/2006/relationships/hyperlink" Target="https://www.daloopa.com/src/1566228" TargetMode="External"/><Relationship Id="rId12439" Type="http://schemas.openxmlformats.org/officeDocument/2006/relationships/hyperlink" Target="https://marketplace.daloopa.com/src/134722170" TargetMode="External"/><Relationship Id="rId817" Type="http://schemas.openxmlformats.org/officeDocument/2006/relationships/hyperlink" Target="https://www.daloopa.com/src/1602364" TargetMode="External"/><Relationship Id="rId18482" Type="http://schemas.openxmlformats.org/officeDocument/2006/relationships/hyperlink" Target="https://www.daloopa.com/src/78021519" TargetMode="External"/><Relationship Id="rId8541" Type="http://schemas.openxmlformats.org/officeDocument/2006/relationships/hyperlink" Target="https://www.daloopa.com/src/58740260" TargetMode="External"/><Relationship Id="rId18135" Type="http://schemas.openxmlformats.org/officeDocument/2006/relationships/hyperlink" Target="https://www.daloopa.com/document/26799693" TargetMode="External"/><Relationship Id="rId6092" Type="http://schemas.openxmlformats.org/officeDocument/2006/relationships/hyperlink" Target="https://www.daloopa.com/src/1564871" TargetMode="External"/><Relationship Id="rId11522" Type="http://schemas.openxmlformats.org/officeDocument/2006/relationships/hyperlink" Target="https://www.daloopa.com/src/1568989" TargetMode="External"/><Relationship Id="rId14745" Type="http://schemas.openxmlformats.org/officeDocument/2006/relationships/hyperlink" Target="https://www.daloopa.com/src/107834389" TargetMode="External"/><Relationship Id="rId4804" Type="http://schemas.openxmlformats.org/officeDocument/2006/relationships/hyperlink" Target="https://www.daloopa.com/src/1602902" TargetMode="External"/><Relationship Id="rId12296" Type="http://schemas.openxmlformats.org/officeDocument/2006/relationships/hyperlink" Target="https://www.daloopa.com/src/125069555" TargetMode="External"/><Relationship Id="rId17968" Type="http://schemas.openxmlformats.org/officeDocument/2006/relationships/hyperlink" Target="https://marketplace.daloopa.com/src/134722628" TargetMode="External"/><Relationship Id="rId674" Type="http://schemas.openxmlformats.org/officeDocument/2006/relationships/hyperlink" Target="https://www.daloopa.com/src/58751390" TargetMode="External"/><Relationship Id="rId2355" Type="http://schemas.openxmlformats.org/officeDocument/2006/relationships/hyperlink" Target="https://www.daloopa.com/document/26798424" TargetMode="External"/><Relationship Id="rId327" Type="http://schemas.openxmlformats.org/officeDocument/2006/relationships/hyperlink" Target="https://www.daloopa.com/src/66979017" TargetMode="External"/><Relationship Id="rId2008" Type="http://schemas.openxmlformats.org/officeDocument/2006/relationships/hyperlink" Target="https://www.daloopa.com/src/107697643" TargetMode="External"/><Relationship Id="rId5578" Type="http://schemas.openxmlformats.org/officeDocument/2006/relationships/hyperlink" Target="https://www.daloopa.com/src/53534083" TargetMode="External"/><Relationship Id="rId8051" Type="http://schemas.openxmlformats.org/officeDocument/2006/relationships/hyperlink" Target="https://www.daloopa.com/src/1566915" TargetMode="External"/><Relationship Id="rId11032" Type="http://schemas.openxmlformats.org/officeDocument/2006/relationships/hyperlink" Target="https://www.daloopa.com/src/32358944" TargetMode="External"/><Relationship Id="rId4661" Type="http://schemas.openxmlformats.org/officeDocument/2006/relationships/hyperlink" Target="https://www.daloopa.com/src/113265248" TargetMode="External"/><Relationship Id="rId14255" Type="http://schemas.openxmlformats.org/officeDocument/2006/relationships/hyperlink" Target="https://www.daloopa.com/src/8788052" TargetMode="External"/><Relationship Id="rId16704" Type="http://schemas.openxmlformats.org/officeDocument/2006/relationships/hyperlink" Target="https://marketplace.daloopa.com/src/65218261" TargetMode="External"/><Relationship Id="rId4314" Type="http://schemas.openxmlformats.org/officeDocument/2006/relationships/hyperlink" Target="https://www.daloopa.com/src/63030441" TargetMode="External"/><Relationship Id="rId184" Type="http://schemas.openxmlformats.org/officeDocument/2006/relationships/hyperlink" Target="https://www.daloopa.com/src/72081905" TargetMode="External"/><Relationship Id="rId7884" Type="http://schemas.openxmlformats.org/officeDocument/2006/relationships/hyperlink" Target="https://www.daloopa.com/src/1566791" TargetMode="External"/><Relationship Id="rId10865" Type="http://schemas.openxmlformats.org/officeDocument/2006/relationships/hyperlink" Target="https://www.daloopa.com/src/1568663" TargetMode="External"/><Relationship Id="rId17478" Type="http://schemas.openxmlformats.org/officeDocument/2006/relationships/hyperlink" Target="https://www.daloopa.com/src/72441758" TargetMode="External"/><Relationship Id="rId5088" Type="http://schemas.openxmlformats.org/officeDocument/2006/relationships/hyperlink" Target="https://www.daloopa.com/src/1564161" TargetMode="External"/><Relationship Id="rId7537" Type="http://schemas.openxmlformats.org/officeDocument/2006/relationships/hyperlink" Target="https://marketplace.daloopa.com/src?seriesId=2541543" TargetMode="External"/><Relationship Id="rId10518" Type="http://schemas.openxmlformats.org/officeDocument/2006/relationships/hyperlink" Target="https://www.daloopa.com/src/7961892" TargetMode="External"/><Relationship Id="rId16561" Type="http://schemas.openxmlformats.org/officeDocument/2006/relationships/hyperlink" Target="https://www.daloopa.com/src/38111137" TargetMode="External"/><Relationship Id="rId1698" Type="http://schemas.openxmlformats.org/officeDocument/2006/relationships/hyperlink" Target="https://www.daloopa.com/src/8797091" TargetMode="External"/><Relationship Id="rId6620" Type="http://schemas.openxmlformats.org/officeDocument/2006/relationships/hyperlink" Target="https://marketplace.daloopa.com/src/110683979" TargetMode="External"/><Relationship Id="rId16214" Type="http://schemas.openxmlformats.org/officeDocument/2006/relationships/hyperlink" Target="https://www.daloopa.com/src/8788854" TargetMode="External"/><Relationship Id="rId4171" Type="http://schemas.openxmlformats.org/officeDocument/2006/relationships/hyperlink" Target="https://www.daloopa.com/src/32363041" TargetMode="External"/><Relationship Id="rId57" Type="http://schemas.openxmlformats.org/officeDocument/2006/relationships/hyperlink" Target="https://www.daloopa.com/document/209534" TargetMode="External"/><Relationship Id="rId7394" Type="http://schemas.openxmlformats.org/officeDocument/2006/relationships/hyperlink" Target="https://www.daloopa.com/src/1565947" TargetMode="External"/><Relationship Id="rId9843" Type="http://schemas.openxmlformats.org/officeDocument/2006/relationships/hyperlink" Target="https://www.daloopa.com/src/144990536" TargetMode="External"/><Relationship Id="rId12824" Type="http://schemas.openxmlformats.org/officeDocument/2006/relationships/hyperlink" Target="https://www.daloopa.com/src/1572499" TargetMode="External"/><Relationship Id="rId19437" Type="http://schemas.openxmlformats.org/officeDocument/2006/relationships/hyperlink" Target="https://www.daloopa.com/src/113035726" TargetMode="External"/><Relationship Id="rId7047" Type="http://schemas.openxmlformats.org/officeDocument/2006/relationships/hyperlink" Target="https://www.daloopa.com/src/2600157" TargetMode="External"/><Relationship Id="rId10375" Type="http://schemas.openxmlformats.org/officeDocument/2006/relationships/hyperlink" Target="https://www.daloopa.com/src/87388466" TargetMode="External"/><Relationship Id="rId10028" Type="http://schemas.openxmlformats.org/officeDocument/2006/relationships/hyperlink" Target="https://www.daloopa.com/src/154358643" TargetMode="External"/><Relationship Id="rId13598" Type="http://schemas.openxmlformats.org/officeDocument/2006/relationships/hyperlink" Target="https://www.daloopa.com/src/8787172" TargetMode="External"/><Relationship Id="rId18520" Type="http://schemas.openxmlformats.org/officeDocument/2006/relationships/hyperlink" Target="https://www.daloopa.com/src/66985236" TargetMode="External"/><Relationship Id="rId3657" Type="http://schemas.openxmlformats.org/officeDocument/2006/relationships/hyperlink" Target="https://www.daloopa.com/src/42838114" TargetMode="External"/><Relationship Id="rId16071" Type="http://schemas.openxmlformats.org/officeDocument/2006/relationships/hyperlink" Target="https://www.daloopa.com/src/154364823" TargetMode="External"/><Relationship Id="rId6130" Type="http://schemas.openxmlformats.org/officeDocument/2006/relationships/hyperlink" Target="https://www.daloopa.com/src/1564793" TargetMode="External"/><Relationship Id="rId12681" Type="http://schemas.openxmlformats.org/officeDocument/2006/relationships/hyperlink" Target="https://marketplace.daloopa.com/src/134722219" TargetMode="External"/><Relationship Id="rId19294" Type="http://schemas.openxmlformats.org/officeDocument/2006/relationships/hyperlink" Target="https://www.daloopa.com/src/113031817" TargetMode="External"/><Relationship Id="rId2740" Type="http://schemas.openxmlformats.org/officeDocument/2006/relationships/hyperlink" Target="https://www.daloopa.com/src/43786525" TargetMode="External"/><Relationship Id="rId9353" Type="http://schemas.openxmlformats.org/officeDocument/2006/relationships/hyperlink" Target="https://www.daloopa.com/src/43306458" TargetMode="External"/><Relationship Id="rId12334" Type="http://schemas.openxmlformats.org/officeDocument/2006/relationships/hyperlink" Target="https://www.daloopa.com/src/1572213" TargetMode="External"/><Relationship Id="rId712" Type="http://schemas.openxmlformats.org/officeDocument/2006/relationships/hyperlink" Target="https://www.daloopa.com/src/8792081" TargetMode="External"/><Relationship Id="rId9006" Type="http://schemas.openxmlformats.org/officeDocument/2006/relationships/hyperlink" Target="https://www.daloopa.com/src/107679914" TargetMode="External"/><Relationship Id="rId5963" Type="http://schemas.openxmlformats.org/officeDocument/2006/relationships/hyperlink" Target="https://www.daloopa.com/src/1564730" TargetMode="External"/><Relationship Id="rId15557" Type="http://schemas.openxmlformats.org/officeDocument/2006/relationships/hyperlink" Target="https://marketplace.daloopa.com/src/134722496" TargetMode="External"/><Relationship Id="rId3167" Type="http://schemas.openxmlformats.org/officeDocument/2006/relationships/hyperlink" Target="https://www.daloopa.com/src/38110868" TargetMode="External"/><Relationship Id="rId5616" Type="http://schemas.openxmlformats.org/officeDocument/2006/relationships/hyperlink" Target="https://www.daloopa.com/src/1564306" TargetMode="External"/><Relationship Id="rId18030" Type="http://schemas.openxmlformats.org/officeDocument/2006/relationships/hyperlink" Target="https://marketplace.daloopa.com/src/134722663" TargetMode="External"/><Relationship Id="rId8839" Type="http://schemas.openxmlformats.org/officeDocument/2006/relationships/hyperlink" Target="https://www.daloopa.com/src/1567614" TargetMode="External"/><Relationship Id="rId14640" Type="http://schemas.openxmlformats.org/officeDocument/2006/relationships/hyperlink" Target="https://www.daloopa.com/src/43519055" TargetMode="External"/><Relationship Id="rId12191" Type="http://schemas.openxmlformats.org/officeDocument/2006/relationships/hyperlink" Target="https://www.daloopa.com/src/43520879" TargetMode="External"/><Relationship Id="rId2250" Type="http://schemas.openxmlformats.org/officeDocument/2006/relationships/hyperlink" Target="https://www.daloopa.com/src/46548108" TargetMode="External"/><Relationship Id="rId17863" Type="http://schemas.openxmlformats.org/officeDocument/2006/relationships/hyperlink" Target="https://www.daloopa.com/src/65125747" TargetMode="External"/><Relationship Id="rId222" Type="http://schemas.openxmlformats.org/officeDocument/2006/relationships/hyperlink" Target="https://www.daloopa.com/src/78019472" TargetMode="External"/><Relationship Id="rId5473" Type="http://schemas.openxmlformats.org/officeDocument/2006/relationships/hyperlink" Target="https://marketplace.daloopa.com/src?seriesId=2541512" TargetMode="External"/><Relationship Id="rId7922" Type="http://schemas.openxmlformats.org/officeDocument/2006/relationships/hyperlink" Target="https://www.daloopa.com/src/125048938" TargetMode="External"/><Relationship Id="rId10903" Type="http://schemas.openxmlformats.org/officeDocument/2006/relationships/hyperlink" Target="https://www.daloopa.com/src/63034021" TargetMode="External"/><Relationship Id="rId15067" Type="http://schemas.openxmlformats.org/officeDocument/2006/relationships/hyperlink" Target="https://www.daloopa.com/src/43507626" TargetMode="External"/><Relationship Id="rId17516" Type="http://schemas.openxmlformats.org/officeDocument/2006/relationships/hyperlink" Target="https://www.daloopa.com/src/107838631" TargetMode="External"/><Relationship Id="rId5126" Type="http://schemas.openxmlformats.org/officeDocument/2006/relationships/hyperlink" Target="https://www.daloopa.com/src/154216181" TargetMode="External"/><Relationship Id="rId8349" Type="http://schemas.openxmlformats.org/officeDocument/2006/relationships/hyperlink" Target="https://www.daloopa.com/src/43301776" TargetMode="External"/><Relationship Id="rId8696" Type="http://schemas.openxmlformats.org/officeDocument/2006/relationships/hyperlink" Target="https://www.daloopa.com/src/1566310" TargetMode="External"/><Relationship Id="rId11677" Type="http://schemas.openxmlformats.org/officeDocument/2006/relationships/hyperlink" Target="https://www.daloopa.com/src/1569045" TargetMode="External"/><Relationship Id="rId1736" Type="http://schemas.openxmlformats.org/officeDocument/2006/relationships/hyperlink" Target="https://www.daloopa.com/src/8797240" TargetMode="External"/><Relationship Id="rId14150" Type="http://schemas.openxmlformats.org/officeDocument/2006/relationships/hyperlink" Target="https://www.daloopa.com/src/154395171" TargetMode="External"/><Relationship Id="rId4959" Type="http://schemas.openxmlformats.org/officeDocument/2006/relationships/hyperlink" Target="https://www.daloopa.com/src/1563898" TargetMode="External"/><Relationship Id="rId17373" Type="http://schemas.openxmlformats.org/officeDocument/2006/relationships/hyperlink" Target="https://marketplace.daloopa.com/src/154209483" TargetMode="External"/><Relationship Id="rId7432" Type="http://schemas.openxmlformats.org/officeDocument/2006/relationships/hyperlink" Target="https://www.daloopa.com/src/78018524" TargetMode="External"/><Relationship Id="rId10413" Type="http://schemas.openxmlformats.org/officeDocument/2006/relationships/hyperlink" Target="https://www.daloopa.com/src/107680530" TargetMode="External"/><Relationship Id="rId10760" Type="http://schemas.openxmlformats.org/officeDocument/2006/relationships/hyperlink" Target="https://www.daloopa.com/src/7961882" TargetMode="External"/><Relationship Id="rId17026" Type="http://schemas.openxmlformats.org/officeDocument/2006/relationships/hyperlink" Target="https://www.daloopa.com/src/67019818" TargetMode="External"/><Relationship Id="rId13983" Type="http://schemas.openxmlformats.org/officeDocument/2006/relationships/hyperlink" Target="https://www.daloopa.com/src/38111063" TargetMode="External"/><Relationship Id="rId1593" Type="http://schemas.openxmlformats.org/officeDocument/2006/relationships/hyperlink" Target="https://www.daloopa.com/src/43327689" TargetMode="External"/><Relationship Id="rId11187" Type="http://schemas.openxmlformats.org/officeDocument/2006/relationships/hyperlink" Target="https://www.daloopa.com/src/43296278" TargetMode="External"/><Relationship Id="rId13636" Type="http://schemas.openxmlformats.org/officeDocument/2006/relationships/hyperlink" Target="https://www.daloopa.com/src/8787266" TargetMode="External"/><Relationship Id="rId1246" Type="http://schemas.openxmlformats.org/officeDocument/2006/relationships/hyperlink" Target="https://www.daloopa.com/src/8796256" TargetMode="External"/><Relationship Id="rId16859" Type="http://schemas.openxmlformats.org/officeDocument/2006/relationships/hyperlink" Target="https://www.daloopa.com/src/67019427" TargetMode="External"/><Relationship Id="rId6918" Type="http://schemas.openxmlformats.org/officeDocument/2006/relationships/hyperlink" Target="https://www.daloopa.com/src/20882356" TargetMode="External"/><Relationship Id="rId19332" Type="http://schemas.openxmlformats.org/officeDocument/2006/relationships/hyperlink" Target="https://www.daloopa.com/src/113027877" TargetMode="External"/><Relationship Id="rId4469" Type="http://schemas.openxmlformats.org/officeDocument/2006/relationships/hyperlink" Target="https://www.daloopa.com/src/8794098" TargetMode="External"/><Relationship Id="rId10270" Type="http://schemas.openxmlformats.org/officeDocument/2006/relationships/hyperlink" Target="https://www.daloopa.com/src/82225324" TargetMode="External"/><Relationship Id="rId13493" Type="http://schemas.openxmlformats.org/officeDocument/2006/relationships/hyperlink" Target="https://www.daloopa.com/src/8787420" TargetMode="External"/><Relationship Id="rId15942" Type="http://schemas.openxmlformats.org/officeDocument/2006/relationships/hyperlink" Target="https://marketplace.daloopa.com/src/134722545" TargetMode="External"/><Relationship Id="rId3552" Type="http://schemas.openxmlformats.org/officeDocument/2006/relationships/hyperlink" Target="https://www.daloopa.com/src/8795669" TargetMode="External"/><Relationship Id="rId13146" Type="http://schemas.openxmlformats.org/officeDocument/2006/relationships/hyperlink" Target="https://www.daloopa.com/src/8787485" TargetMode="External"/><Relationship Id="rId3205" Type="http://schemas.openxmlformats.org/officeDocument/2006/relationships/hyperlink" Target="https://www.daloopa.com/src/1571949" TargetMode="External"/><Relationship Id="rId18818" Type="http://schemas.openxmlformats.org/officeDocument/2006/relationships/hyperlink" Target="https://www.daloopa.com/document/8106" TargetMode="External"/><Relationship Id="rId6428" Type="http://schemas.openxmlformats.org/officeDocument/2006/relationships/hyperlink" Target="https://www.daloopa.com/src/1565933" TargetMode="External"/><Relationship Id="rId6775" Type="http://schemas.openxmlformats.org/officeDocument/2006/relationships/hyperlink" Target="https://www.daloopa.com/src/14160926" TargetMode="External"/><Relationship Id="rId16369" Type="http://schemas.openxmlformats.org/officeDocument/2006/relationships/hyperlink" Target="https://www.daloopa.com/src/43525656" TargetMode="External"/><Relationship Id="rId9998" Type="http://schemas.openxmlformats.org/officeDocument/2006/relationships/hyperlink" Target="https://www.daloopa.com/src/1568388" TargetMode="External"/><Relationship Id="rId12979" Type="http://schemas.openxmlformats.org/officeDocument/2006/relationships/hyperlink" Target="https://www.daloopa.com/src/8787546" TargetMode="External"/><Relationship Id="rId17901" Type="http://schemas.openxmlformats.org/officeDocument/2006/relationships/hyperlink" Target="https://marketplace.daloopa.com/src/134722596" TargetMode="External"/><Relationship Id="rId15452" Type="http://schemas.openxmlformats.org/officeDocument/2006/relationships/hyperlink" Target="https://marketplace.daloopa.com/src/134722473" TargetMode="External"/><Relationship Id="rId5511" Type="http://schemas.openxmlformats.org/officeDocument/2006/relationships/hyperlink" Target="https://www.daloopa.com/src/53534092" TargetMode="External"/><Relationship Id="rId15105" Type="http://schemas.openxmlformats.org/officeDocument/2006/relationships/hyperlink" Target="https://www.daloopa.com/src/43517236" TargetMode="External"/><Relationship Id="rId18675" Type="http://schemas.openxmlformats.org/officeDocument/2006/relationships/hyperlink" Target="https://www.daloopa.com/src/65165661" TargetMode="External"/><Relationship Id="rId3062" Type="http://schemas.openxmlformats.org/officeDocument/2006/relationships/hyperlink" Target="https://www.daloopa.com/src/32424463" TargetMode="External"/><Relationship Id="rId8734" Type="http://schemas.openxmlformats.org/officeDocument/2006/relationships/hyperlink" Target="https://www.daloopa.com/src/43301770" TargetMode="External"/><Relationship Id="rId18328" Type="http://schemas.openxmlformats.org/officeDocument/2006/relationships/hyperlink" Target="https://marketplace.daloopa.com/src?seriesId=4147201" TargetMode="External"/><Relationship Id="rId6285" Type="http://schemas.openxmlformats.org/officeDocument/2006/relationships/hyperlink" Target="https://marketplace.daloopa.com/src/110683930" TargetMode="External"/><Relationship Id="rId11715" Type="http://schemas.openxmlformats.org/officeDocument/2006/relationships/hyperlink" Target="https://www.daloopa.com/document/209494" TargetMode="External"/><Relationship Id="rId14938" Type="http://schemas.openxmlformats.org/officeDocument/2006/relationships/hyperlink" Target="https://www.daloopa.com/src/94641822" TargetMode="External"/><Relationship Id="rId2895" Type="http://schemas.openxmlformats.org/officeDocument/2006/relationships/hyperlink" Target="https://www.daloopa.com/src/47657347" TargetMode="External"/><Relationship Id="rId12489" Type="http://schemas.openxmlformats.org/officeDocument/2006/relationships/hyperlink" Target="https://www.daloopa.com/src/78145276" TargetMode="External"/><Relationship Id="rId17411" Type="http://schemas.openxmlformats.org/officeDocument/2006/relationships/hyperlink" Target="https://marketplace.daloopa.com/src/154209491" TargetMode="External"/><Relationship Id="rId867" Type="http://schemas.openxmlformats.org/officeDocument/2006/relationships/hyperlink" Target="https://www.daloopa.com/document/26769845" TargetMode="External"/><Relationship Id="rId2548" Type="http://schemas.openxmlformats.org/officeDocument/2006/relationships/hyperlink" Target="https://www.daloopa.com/src/82267330" TargetMode="External"/><Relationship Id="rId5021" Type="http://schemas.openxmlformats.org/officeDocument/2006/relationships/hyperlink" Target="https://www.daloopa.com/src/1564003" TargetMode="External"/><Relationship Id="rId8591" Type="http://schemas.openxmlformats.org/officeDocument/2006/relationships/hyperlink" Target="https://www.daloopa.com/src/1567419" TargetMode="External"/><Relationship Id="rId11572" Type="http://schemas.openxmlformats.org/officeDocument/2006/relationships/hyperlink" Target="https://www.daloopa.com/src/1569318" TargetMode="External"/><Relationship Id="rId18185" Type="http://schemas.openxmlformats.org/officeDocument/2006/relationships/hyperlink" Target="https://marketplace.daloopa.com/src/134722722" TargetMode="External"/><Relationship Id="rId1631" Type="http://schemas.openxmlformats.org/officeDocument/2006/relationships/hyperlink" Target="https://www.daloopa.com/src/65218342" TargetMode="External"/><Relationship Id="rId8244" Type="http://schemas.openxmlformats.org/officeDocument/2006/relationships/hyperlink" Target="https://www.daloopa.com/src/1567097" TargetMode="External"/><Relationship Id="rId11225" Type="http://schemas.openxmlformats.org/officeDocument/2006/relationships/hyperlink" Target="https://www.daloopa.com/src/1569938" TargetMode="External"/><Relationship Id="rId14795" Type="http://schemas.openxmlformats.org/officeDocument/2006/relationships/hyperlink" Target="https://www.daloopa.com/src/43516685" TargetMode="External"/><Relationship Id="rId4854" Type="http://schemas.openxmlformats.org/officeDocument/2006/relationships/hyperlink" Target="https://www.daloopa.com/src/43287841" TargetMode="External"/><Relationship Id="rId14448" Type="http://schemas.openxmlformats.org/officeDocument/2006/relationships/hyperlink" Target="https://www.daloopa.com/src/136653715" TargetMode="External"/><Relationship Id="rId377" Type="http://schemas.openxmlformats.org/officeDocument/2006/relationships/hyperlink" Target="https://www.daloopa.com/src/82225819" TargetMode="External"/><Relationship Id="rId2058" Type="http://schemas.openxmlformats.org/officeDocument/2006/relationships/hyperlink" Target="https://www.daloopa.com/src/1571829" TargetMode="External"/><Relationship Id="rId4507" Type="http://schemas.openxmlformats.org/officeDocument/2006/relationships/hyperlink" Target="https://www.daloopa.com/src/43342036" TargetMode="External"/><Relationship Id="rId13531" Type="http://schemas.openxmlformats.org/officeDocument/2006/relationships/hyperlink" Target="https://www.daloopa.com/src/8787263" TargetMode="External"/><Relationship Id="rId11082" Type="http://schemas.openxmlformats.org/officeDocument/2006/relationships/hyperlink" Target="https://www.daloopa.com/src/1569782" TargetMode="External"/><Relationship Id="rId16754" Type="http://schemas.openxmlformats.org/officeDocument/2006/relationships/hyperlink" Target="https://www.daloopa.com/src/65062668" TargetMode="External"/><Relationship Id="rId1141" Type="http://schemas.openxmlformats.org/officeDocument/2006/relationships/hyperlink" Target="https://www.daloopa.com/src/4742184" TargetMode="External"/><Relationship Id="rId6813" Type="http://schemas.openxmlformats.org/officeDocument/2006/relationships/hyperlink" Target="https://www.daloopa.com/src/1565937" TargetMode="External"/><Relationship Id="rId16407" Type="http://schemas.openxmlformats.org/officeDocument/2006/relationships/hyperlink" Target="https://www.daloopa.com/src/8788530" TargetMode="External"/><Relationship Id="rId4364" Type="http://schemas.openxmlformats.org/officeDocument/2006/relationships/hyperlink" Target="https://www.daloopa.com/src/82233061" TargetMode="External"/><Relationship Id="rId4017" Type="http://schemas.openxmlformats.org/officeDocument/2006/relationships/hyperlink" Target="https://www.daloopa.com/src/1573060" TargetMode="External"/><Relationship Id="rId7587" Type="http://schemas.openxmlformats.org/officeDocument/2006/relationships/hyperlink" Target="https://www.daloopa.com/src/125013465" TargetMode="External"/><Relationship Id="rId10568" Type="http://schemas.openxmlformats.org/officeDocument/2006/relationships/hyperlink" Target="https://www.daloopa.com/src/20882409" TargetMode="External"/><Relationship Id="rId13041" Type="http://schemas.openxmlformats.org/officeDocument/2006/relationships/hyperlink" Target="https://www.daloopa.com/src/8787103" TargetMode="External"/><Relationship Id="rId18713" Type="http://schemas.openxmlformats.org/officeDocument/2006/relationships/hyperlink" Target="https://www.daloopa.com/src/65161040" TargetMode="External"/><Relationship Id="rId3100" Type="http://schemas.openxmlformats.org/officeDocument/2006/relationships/hyperlink" Target="https://www.daloopa.com/src/7999081" TargetMode="External"/><Relationship Id="rId6670" Type="http://schemas.openxmlformats.org/officeDocument/2006/relationships/hyperlink" Target="https://www.daloopa.com/src/14160929" TargetMode="External"/><Relationship Id="rId16264" Type="http://schemas.openxmlformats.org/officeDocument/2006/relationships/hyperlink" Target="https://www.daloopa.com/src/43514783" TargetMode="External"/><Relationship Id="rId6323" Type="http://schemas.openxmlformats.org/officeDocument/2006/relationships/hyperlink" Target="https://www.daloopa.com/src/20882370" TargetMode="External"/><Relationship Id="rId9893" Type="http://schemas.openxmlformats.org/officeDocument/2006/relationships/hyperlink" Target="https://www.daloopa.com/src/32357756" TargetMode="External"/><Relationship Id="rId19487" Type="http://schemas.openxmlformats.org/officeDocument/2006/relationships/hyperlink" Target="https://marketplace.daloopa.com/src/154393225" TargetMode="External"/><Relationship Id="rId9546" Type="http://schemas.openxmlformats.org/officeDocument/2006/relationships/hyperlink" Target="https://www.daloopa.com/src/7961843" TargetMode="External"/><Relationship Id="rId12874" Type="http://schemas.openxmlformats.org/officeDocument/2006/relationships/hyperlink" Target="https://www.daloopa.com/src/145118866" TargetMode="External"/><Relationship Id="rId2933" Type="http://schemas.openxmlformats.org/officeDocument/2006/relationships/hyperlink" Target="https://www.daloopa.com/src/154235032" TargetMode="External"/><Relationship Id="rId7097" Type="http://schemas.openxmlformats.org/officeDocument/2006/relationships/hyperlink" Target="https://www.daloopa.com/src/94490838" TargetMode="External"/><Relationship Id="rId10078" Type="http://schemas.openxmlformats.org/officeDocument/2006/relationships/hyperlink" Target="https://www.daloopa.com/src/113256917" TargetMode="External"/><Relationship Id="rId12527" Type="http://schemas.openxmlformats.org/officeDocument/2006/relationships/hyperlink" Target="https://www.daloopa.com/src/1572348" TargetMode="External"/><Relationship Id="rId15000" Type="http://schemas.openxmlformats.org/officeDocument/2006/relationships/hyperlink" Target="https://www.daloopa.com/src/78147064" TargetMode="External"/><Relationship Id="rId905" Type="http://schemas.openxmlformats.org/officeDocument/2006/relationships/hyperlink" Target="https://marketplace.daloopa.com/src?seriesId=7913674" TargetMode="External"/><Relationship Id="rId18570" Type="http://schemas.openxmlformats.org/officeDocument/2006/relationships/hyperlink" Target="https://www.daloopa.com/src/65143704" TargetMode="External"/><Relationship Id="rId5809" Type="http://schemas.openxmlformats.org/officeDocument/2006/relationships/hyperlink" Target="https://www.daloopa.com/src/43312786" TargetMode="External"/><Relationship Id="rId6180" Type="http://schemas.openxmlformats.org/officeDocument/2006/relationships/hyperlink" Target="https://www.daloopa.com/src/43311076" TargetMode="External"/><Relationship Id="rId11610" Type="http://schemas.openxmlformats.org/officeDocument/2006/relationships/hyperlink" Target="https://www.daloopa.com/src/1569320" TargetMode="External"/><Relationship Id="rId18223" Type="http://schemas.openxmlformats.org/officeDocument/2006/relationships/hyperlink" Target="https://marketplace.daloopa.com/src/154393215" TargetMode="External"/><Relationship Id="rId14833" Type="http://schemas.openxmlformats.org/officeDocument/2006/relationships/hyperlink" Target="https://www.daloopa.com/src/43519231" TargetMode="External"/><Relationship Id="rId2790" Type="http://schemas.openxmlformats.org/officeDocument/2006/relationships/hyperlink" Target="https://www.daloopa.com/src/82233378" TargetMode="External"/><Relationship Id="rId12384" Type="http://schemas.openxmlformats.org/officeDocument/2006/relationships/hyperlink" Target="https://www.daloopa.com/src/1572457" TargetMode="External"/><Relationship Id="rId762" Type="http://schemas.openxmlformats.org/officeDocument/2006/relationships/hyperlink" Target="https://www.daloopa.com/document/7418699" TargetMode="External"/><Relationship Id="rId2443" Type="http://schemas.openxmlformats.org/officeDocument/2006/relationships/hyperlink" Target="https://www.daloopa.com/src/72185020" TargetMode="External"/><Relationship Id="rId9056" Type="http://schemas.openxmlformats.org/officeDocument/2006/relationships/hyperlink" Target="https://www.daloopa.com/src/7961836" TargetMode="External"/><Relationship Id="rId12037" Type="http://schemas.openxmlformats.org/officeDocument/2006/relationships/hyperlink" Target="https://www.daloopa.com/src/1569684" TargetMode="External"/><Relationship Id="rId415" Type="http://schemas.openxmlformats.org/officeDocument/2006/relationships/hyperlink" Target="https://www.daloopa.com/src/1602270" TargetMode="External"/><Relationship Id="rId5666" Type="http://schemas.openxmlformats.org/officeDocument/2006/relationships/hyperlink" Target="https://www.daloopa.com/src/43287246" TargetMode="External"/><Relationship Id="rId17709" Type="http://schemas.openxmlformats.org/officeDocument/2006/relationships/hyperlink" Target="https://www.daloopa.com/src/65218525" TargetMode="External"/><Relationship Id="rId18080" Type="http://schemas.openxmlformats.org/officeDocument/2006/relationships/hyperlink" Target="https://marketplace.daloopa.com/src/134722681" TargetMode="External"/><Relationship Id="rId5319" Type="http://schemas.openxmlformats.org/officeDocument/2006/relationships/hyperlink" Target="https://www.daloopa.com/src/94489678" TargetMode="External"/><Relationship Id="rId8889" Type="http://schemas.openxmlformats.org/officeDocument/2006/relationships/hyperlink" Target="https://www.daloopa.com/src/1566720" TargetMode="External"/><Relationship Id="rId11120" Type="http://schemas.openxmlformats.org/officeDocument/2006/relationships/hyperlink" Target="https://www.daloopa.com/src/43296276" TargetMode="External"/><Relationship Id="rId14690" Type="http://schemas.openxmlformats.org/officeDocument/2006/relationships/hyperlink" Target="https://marketplace.daloopa.com/src/134722315" TargetMode="External"/><Relationship Id="rId1929" Type="http://schemas.openxmlformats.org/officeDocument/2006/relationships/hyperlink" Target="https://www.daloopa.com/src/154230928" TargetMode="External"/><Relationship Id="rId14343" Type="http://schemas.openxmlformats.org/officeDocument/2006/relationships/hyperlink" Target="https://www.daloopa.com/src/8787780" TargetMode="External"/><Relationship Id="rId4402" Type="http://schemas.openxmlformats.org/officeDocument/2006/relationships/hyperlink" Target="https://www.daloopa.com/src/37972579" TargetMode="External"/><Relationship Id="rId7972" Type="http://schemas.openxmlformats.org/officeDocument/2006/relationships/hyperlink" Target="https://www.daloopa.com/src/14161197" TargetMode="External"/><Relationship Id="rId17566" Type="http://schemas.openxmlformats.org/officeDocument/2006/relationships/hyperlink" Target="https://www.daloopa.com/document/24792640" TargetMode="External"/><Relationship Id="rId272" Type="http://schemas.openxmlformats.org/officeDocument/2006/relationships/hyperlink" Target="https://www.daloopa.com/document/23845408" TargetMode="External"/><Relationship Id="rId7625" Type="http://schemas.openxmlformats.org/officeDocument/2006/relationships/hyperlink" Target="https://www.daloopa.com/src/1565427" TargetMode="External"/><Relationship Id="rId10953" Type="http://schemas.openxmlformats.org/officeDocument/2006/relationships/hyperlink" Target="https://www.daloopa.com/src/1569857" TargetMode="External"/><Relationship Id="rId17219" Type="http://schemas.openxmlformats.org/officeDocument/2006/relationships/hyperlink" Target="https://marketplace.daloopa.com/src/154393175" TargetMode="External"/><Relationship Id="rId5176" Type="http://schemas.openxmlformats.org/officeDocument/2006/relationships/hyperlink" Target="https://www.daloopa.com/src/46534795" TargetMode="External"/><Relationship Id="rId10606" Type="http://schemas.openxmlformats.org/officeDocument/2006/relationships/hyperlink" Target="https://www.daloopa.com/src/1569292" TargetMode="External"/><Relationship Id="rId8399" Type="http://schemas.openxmlformats.org/officeDocument/2006/relationships/hyperlink" Target="https://www.daloopa.com/src/32357758" TargetMode="External"/><Relationship Id="rId13829" Type="http://schemas.openxmlformats.org/officeDocument/2006/relationships/hyperlink" Target="https://www.daloopa.com/src/8787986" TargetMode="External"/><Relationship Id="rId1786" Type="http://schemas.openxmlformats.org/officeDocument/2006/relationships/hyperlink" Target="https://www.daloopa.com/src/8797387" TargetMode="External"/><Relationship Id="rId16302" Type="http://schemas.openxmlformats.org/officeDocument/2006/relationships/hyperlink" Target="https://www.daloopa.com/document/26350576" TargetMode="External"/><Relationship Id="rId1439" Type="http://schemas.openxmlformats.org/officeDocument/2006/relationships/hyperlink" Target="https://www.daloopa.com/src/32362753" TargetMode="External"/><Relationship Id="rId9931" Type="http://schemas.openxmlformats.org/officeDocument/2006/relationships/hyperlink" Target="https://www.daloopa.com/src/1566458" TargetMode="External"/><Relationship Id="rId12912" Type="http://schemas.openxmlformats.org/officeDocument/2006/relationships/hyperlink" Target="https://www.daloopa.com/src/1572212" TargetMode="External"/><Relationship Id="rId19525" Type="http://schemas.openxmlformats.org/officeDocument/2006/relationships/hyperlink" Target="https://www.daloopa.com/src/114576823" TargetMode="External"/><Relationship Id="rId7482" Type="http://schemas.openxmlformats.org/officeDocument/2006/relationships/hyperlink" Target="https://www.daloopa.com/src/1565647" TargetMode="External"/><Relationship Id="rId10463" Type="http://schemas.openxmlformats.org/officeDocument/2006/relationships/hyperlink" Target="https://www.daloopa.com/src/78021099" TargetMode="External"/><Relationship Id="rId17076" Type="http://schemas.openxmlformats.org/officeDocument/2006/relationships/hyperlink" Target="https://www.daloopa.com/src/78144484" TargetMode="External"/><Relationship Id="rId7135" Type="http://schemas.openxmlformats.org/officeDocument/2006/relationships/hyperlink" Target="https://www.daloopa.com/src/1565362" TargetMode="External"/><Relationship Id="rId10116" Type="http://schemas.openxmlformats.org/officeDocument/2006/relationships/hyperlink" Target="https://www.daloopa.com/src/1568112" TargetMode="External"/><Relationship Id="rId13686" Type="http://schemas.openxmlformats.org/officeDocument/2006/relationships/hyperlink" Target="https://www.daloopa.com/src/43769479" TargetMode="External"/><Relationship Id="rId3745" Type="http://schemas.openxmlformats.org/officeDocument/2006/relationships/hyperlink" Target="https://www.daloopa.com/src/8794511" TargetMode="External"/><Relationship Id="rId13339" Type="http://schemas.openxmlformats.org/officeDocument/2006/relationships/hyperlink" Target="https://www.daloopa.com/src/8787468" TargetMode="External"/><Relationship Id="rId1296" Type="http://schemas.openxmlformats.org/officeDocument/2006/relationships/hyperlink" Target="https://www.daloopa.com/src/8796097" TargetMode="External"/><Relationship Id="rId6968" Type="http://schemas.openxmlformats.org/officeDocument/2006/relationships/hyperlink" Target="https://www.daloopa.com/src/1565514" TargetMode="External"/><Relationship Id="rId19382" Type="http://schemas.openxmlformats.org/officeDocument/2006/relationships/hyperlink" Target="https://www.daloopa.com/src/113036016" TargetMode="External"/><Relationship Id="rId9441" Type="http://schemas.openxmlformats.org/officeDocument/2006/relationships/hyperlink" Target="https://marketplace.daloopa.com/src?seriesId=2399824" TargetMode="External"/><Relationship Id="rId12422" Type="http://schemas.openxmlformats.org/officeDocument/2006/relationships/hyperlink" Target="https://www.daloopa.com/src/78145272" TargetMode="External"/><Relationship Id="rId15992" Type="http://schemas.openxmlformats.org/officeDocument/2006/relationships/hyperlink" Target="https://marketplace.daloopa.com/src/134722552" TargetMode="External"/><Relationship Id="rId19035" Type="http://schemas.openxmlformats.org/officeDocument/2006/relationships/hyperlink" Target="https://www.daloopa.com/src/113031953" TargetMode="External"/><Relationship Id="rId800" Type="http://schemas.openxmlformats.org/officeDocument/2006/relationships/hyperlink" Target="https://www.daloopa.com/src/1602332" TargetMode="External"/><Relationship Id="rId15645" Type="http://schemas.openxmlformats.org/officeDocument/2006/relationships/hyperlink" Target="https://www.daloopa.com/src/43507634" TargetMode="External"/><Relationship Id="rId5704" Type="http://schemas.openxmlformats.org/officeDocument/2006/relationships/hyperlink" Target="https://www.daloopa.com/src/1564908" TargetMode="External"/><Relationship Id="rId13196" Type="http://schemas.openxmlformats.org/officeDocument/2006/relationships/hyperlink" Target="https://www.daloopa.com/src/8787486" TargetMode="External"/><Relationship Id="rId3255" Type="http://schemas.openxmlformats.org/officeDocument/2006/relationships/hyperlink" Target="https://www.daloopa.com/src/1571919" TargetMode="External"/><Relationship Id="rId8927" Type="http://schemas.openxmlformats.org/officeDocument/2006/relationships/hyperlink" Target="https://www.daloopa.com/src/107679915" TargetMode="External"/><Relationship Id="rId18868" Type="http://schemas.openxmlformats.org/officeDocument/2006/relationships/hyperlink" Target="https://www.daloopa.com/src/113026673" TargetMode="External"/><Relationship Id="rId6478" Type="http://schemas.openxmlformats.org/officeDocument/2006/relationships/hyperlink" Target="https://www.daloopa.com/src/107675916" TargetMode="External"/><Relationship Id="rId11908" Type="http://schemas.openxmlformats.org/officeDocument/2006/relationships/hyperlink" Target="https://www.daloopa.com/src/1569396" TargetMode="External"/><Relationship Id="rId17951" Type="http://schemas.openxmlformats.org/officeDocument/2006/relationships/hyperlink" Target="https://marketplace.daloopa.com/src/134722620" TargetMode="External"/><Relationship Id="rId310" Type="http://schemas.openxmlformats.org/officeDocument/2006/relationships/hyperlink" Target="https://www.daloopa.com/src/94492895" TargetMode="External"/><Relationship Id="rId17604" Type="http://schemas.openxmlformats.org/officeDocument/2006/relationships/hyperlink" Target="https://www.daloopa.com/src/65074715" TargetMode="External"/><Relationship Id="rId5561" Type="http://schemas.openxmlformats.org/officeDocument/2006/relationships/hyperlink" Target="https://www.daloopa.com/src/1564051" TargetMode="External"/><Relationship Id="rId15155" Type="http://schemas.openxmlformats.org/officeDocument/2006/relationships/hyperlink" Target="https://www.daloopa.com/src/43507638" TargetMode="External"/><Relationship Id="rId5214" Type="http://schemas.openxmlformats.org/officeDocument/2006/relationships/hyperlink" Target="https://www.daloopa.com/src/1564331" TargetMode="External"/><Relationship Id="rId8784" Type="http://schemas.openxmlformats.org/officeDocument/2006/relationships/hyperlink" Target="https://www.daloopa.com/src/58740282" TargetMode="External"/><Relationship Id="rId11765" Type="http://schemas.openxmlformats.org/officeDocument/2006/relationships/hyperlink" Target="https://www.daloopa.com/src/1568834" TargetMode="External"/><Relationship Id="rId18378" Type="http://schemas.openxmlformats.org/officeDocument/2006/relationships/hyperlink" Target="https://marketplace.daloopa.com/src/134722789" TargetMode="External"/><Relationship Id="rId1824" Type="http://schemas.openxmlformats.org/officeDocument/2006/relationships/hyperlink" Target="https://www.daloopa.com/src/43329462" TargetMode="External"/><Relationship Id="rId8437" Type="http://schemas.openxmlformats.org/officeDocument/2006/relationships/hyperlink" Target="https://www.daloopa.com/src/1566439" TargetMode="External"/><Relationship Id="rId11418" Type="http://schemas.openxmlformats.org/officeDocument/2006/relationships/hyperlink" Target="https://www.daloopa.com/src/1568933" TargetMode="External"/><Relationship Id="rId14988" Type="http://schemas.openxmlformats.org/officeDocument/2006/relationships/hyperlink" Target="https://www.daloopa.com/src/43507637" TargetMode="External"/><Relationship Id="rId2598" Type="http://schemas.openxmlformats.org/officeDocument/2006/relationships/hyperlink" Target="https://www.daloopa.com/src/145700439" TargetMode="External"/><Relationship Id="rId17461" Type="http://schemas.openxmlformats.org/officeDocument/2006/relationships/hyperlink" Target="https://www.daloopa.com/src/75524406" TargetMode="External"/><Relationship Id="rId5071" Type="http://schemas.openxmlformats.org/officeDocument/2006/relationships/hyperlink" Target="https://www.daloopa.com/src/43288883" TargetMode="External"/><Relationship Id="rId7520" Type="http://schemas.openxmlformats.org/officeDocument/2006/relationships/hyperlink" Target="https://www.daloopa.com/src/125013464" TargetMode="External"/><Relationship Id="rId10501" Type="http://schemas.openxmlformats.org/officeDocument/2006/relationships/hyperlink" Target="https://www.daloopa.com/src/1569459" TargetMode="External"/><Relationship Id="rId17114" Type="http://schemas.openxmlformats.org/officeDocument/2006/relationships/hyperlink" Target="https://www.daloopa.com/src/87502670" TargetMode="External"/><Relationship Id="rId13724" Type="http://schemas.openxmlformats.org/officeDocument/2006/relationships/hyperlink" Target="https://www.daloopa.com/src/8787174" TargetMode="External"/><Relationship Id="rId1681" Type="http://schemas.openxmlformats.org/officeDocument/2006/relationships/hyperlink" Target="https://www.daloopa.com/src/65218357" TargetMode="External"/><Relationship Id="rId8294" Type="http://schemas.openxmlformats.org/officeDocument/2006/relationships/hyperlink" Target="https://www.daloopa.com/src/1566056" TargetMode="External"/><Relationship Id="rId11275" Type="http://schemas.openxmlformats.org/officeDocument/2006/relationships/hyperlink" Target="https://www.daloopa.com/src/1569201" TargetMode="External"/><Relationship Id="rId1334" Type="http://schemas.openxmlformats.org/officeDocument/2006/relationships/hyperlink" Target="https://www.daloopa.com/src/8796189" TargetMode="External"/><Relationship Id="rId14498" Type="http://schemas.openxmlformats.org/officeDocument/2006/relationships/hyperlink" Target="https://www.daloopa.com/src/94651391" TargetMode="External"/><Relationship Id="rId16947" Type="http://schemas.openxmlformats.org/officeDocument/2006/relationships/hyperlink" Target="https://www.daloopa.com/src/72186662" TargetMode="External"/><Relationship Id="rId19420" Type="http://schemas.openxmlformats.org/officeDocument/2006/relationships/hyperlink" Target="https://www.daloopa.com/src/113030472" TargetMode="External"/><Relationship Id="rId40" Type="http://schemas.openxmlformats.org/officeDocument/2006/relationships/hyperlink" Target="https://www.daloopa.com/document/23461023" TargetMode="External"/><Relationship Id="rId4557" Type="http://schemas.openxmlformats.org/officeDocument/2006/relationships/hyperlink" Target="https://www.daloopa.com/src/43341797" TargetMode="External"/><Relationship Id="rId7030" Type="http://schemas.openxmlformats.org/officeDocument/2006/relationships/hyperlink" Target="https://www.daloopa.com/src/1565640" TargetMode="External"/><Relationship Id="rId10011" Type="http://schemas.openxmlformats.org/officeDocument/2006/relationships/hyperlink" Target="https://www.daloopa.com/src/72081744" TargetMode="External"/><Relationship Id="rId13581" Type="http://schemas.openxmlformats.org/officeDocument/2006/relationships/hyperlink" Target="https://www.daloopa.com/document/8265" TargetMode="External"/><Relationship Id="rId1191" Type="http://schemas.openxmlformats.org/officeDocument/2006/relationships/hyperlink" Target="https://www.daloopa.com/src/7999101" TargetMode="External"/><Relationship Id="rId3640" Type="http://schemas.openxmlformats.org/officeDocument/2006/relationships/hyperlink" Target="https://www.daloopa.com/src/68722842" TargetMode="External"/><Relationship Id="rId13234" Type="http://schemas.openxmlformats.org/officeDocument/2006/relationships/hyperlink" Target="https://www.daloopa.com/document/24792640" TargetMode="External"/><Relationship Id="rId18906" Type="http://schemas.openxmlformats.org/officeDocument/2006/relationships/hyperlink" Target="https://www.daloopa.com/src/114576772" TargetMode="External"/><Relationship Id="rId6863" Type="http://schemas.openxmlformats.org/officeDocument/2006/relationships/hyperlink" Target="https://www.daloopa.com/src/94490839" TargetMode="External"/><Relationship Id="rId16457" Type="http://schemas.openxmlformats.org/officeDocument/2006/relationships/hyperlink" Target="https://www.daloopa.com/src/94639224" TargetMode="External"/><Relationship Id="rId6516" Type="http://schemas.openxmlformats.org/officeDocument/2006/relationships/hyperlink" Target="https://www.daloopa.com/src/1565457" TargetMode="External"/><Relationship Id="rId4067" Type="http://schemas.openxmlformats.org/officeDocument/2006/relationships/hyperlink" Target="https://marketplace.daloopa.com/src/144951395" TargetMode="External"/><Relationship Id="rId9739" Type="http://schemas.openxmlformats.org/officeDocument/2006/relationships/hyperlink" Target="https://www.daloopa.com/src/1566970" TargetMode="External"/><Relationship Id="rId13091" Type="http://schemas.openxmlformats.org/officeDocument/2006/relationships/hyperlink" Target="https://www.daloopa.com/src/8787343" TargetMode="External"/><Relationship Id="rId15540" Type="http://schemas.openxmlformats.org/officeDocument/2006/relationships/hyperlink" Target="https://www.daloopa.com/src/46631530" TargetMode="External"/><Relationship Id="rId3150" Type="http://schemas.openxmlformats.org/officeDocument/2006/relationships/hyperlink" Target="https://www.daloopa.com/src/1571910" TargetMode="External"/><Relationship Id="rId18763" Type="http://schemas.openxmlformats.org/officeDocument/2006/relationships/hyperlink" Target="https://www.daloopa.com/src/65169406" TargetMode="External"/><Relationship Id="rId8822" Type="http://schemas.openxmlformats.org/officeDocument/2006/relationships/hyperlink" Target="https://www.daloopa.com/src/1566719" TargetMode="External"/><Relationship Id="rId11803" Type="http://schemas.openxmlformats.org/officeDocument/2006/relationships/hyperlink" Target="https://www.daloopa.com/src/43317715" TargetMode="External"/><Relationship Id="rId18416" Type="http://schemas.openxmlformats.org/officeDocument/2006/relationships/hyperlink" Target="https://marketplace.daloopa.com/src/134722805" TargetMode="External"/><Relationship Id="rId6373" Type="http://schemas.openxmlformats.org/officeDocument/2006/relationships/hyperlink" Target="https://www.daloopa.com/src/1565506" TargetMode="External"/><Relationship Id="rId2983" Type="http://schemas.openxmlformats.org/officeDocument/2006/relationships/hyperlink" Target="https://www.daloopa.com/src/82169853" TargetMode="External"/><Relationship Id="rId6026" Type="http://schemas.openxmlformats.org/officeDocument/2006/relationships/hyperlink" Target="https://www.daloopa.com/src/1564731" TargetMode="External"/><Relationship Id="rId9596" Type="http://schemas.openxmlformats.org/officeDocument/2006/relationships/hyperlink" Target="https://www.daloopa.com/src/46535301" TargetMode="External"/><Relationship Id="rId12577" Type="http://schemas.openxmlformats.org/officeDocument/2006/relationships/hyperlink" Target="https://marketplace.daloopa.com/src/134722196" TargetMode="External"/><Relationship Id="rId955" Type="http://schemas.openxmlformats.org/officeDocument/2006/relationships/hyperlink" Target="https://www.daloopa.com/src/8792960" TargetMode="External"/><Relationship Id="rId2636" Type="http://schemas.openxmlformats.org/officeDocument/2006/relationships/hyperlink" Target="https://www.daloopa.com/src/47653128" TargetMode="External"/><Relationship Id="rId9249" Type="http://schemas.openxmlformats.org/officeDocument/2006/relationships/hyperlink" Target="https://www.daloopa.com/src/1567201" TargetMode="External"/><Relationship Id="rId15050" Type="http://schemas.openxmlformats.org/officeDocument/2006/relationships/hyperlink" Target="https://www.daloopa.com/src/43518503" TargetMode="External"/><Relationship Id="rId608" Type="http://schemas.openxmlformats.org/officeDocument/2006/relationships/hyperlink" Target="https://www.daloopa.com/src/8796006" TargetMode="External"/><Relationship Id="rId18273" Type="http://schemas.openxmlformats.org/officeDocument/2006/relationships/hyperlink" Target="https://marketplace.daloopa.com/src/134722756" TargetMode="External"/><Relationship Id="rId5859" Type="http://schemas.openxmlformats.org/officeDocument/2006/relationships/hyperlink" Target="https://www.daloopa.com/src/53534278" TargetMode="External"/><Relationship Id="rId8332" Type="http://schemas.openxmlformats.org/officeDocument/2006/relationships/hyperlink" Target="https://www.daloopa.com/src/63033694" TargetMode="External"/><Relationship Id="rId11660" Type="http://schemas.openxmlformats.org/officeDocument/2006/relationships/hyperlink" Target="https://www.daloopa.com/src/43319094" TargetMode="External"/><Relationship Id="rId11313" Type="http://schemas.openxmlformats.org/officeDocument/2006/relationships/hyperlink" Target="https://www.daloopa.com/src/107683066" TargetMode="External"/><Relationship Id="rId14883" Type="http://schemas.openxmlformats.org/officeDocument/2006/relationships/hyperlink" Target="https://marketplace.daloopa.com/src/134722353" TargetMode="External"/><Relationship Id="rId4942" Type="http://schemas.openxmlformats.org/officeDocument/2006/relationships/hyperlink" Target="https://www.daloopa.com/src/1564248" TargetMode="External"/><Relationship Id="rId14536" Type="http://schemas.openxmlformats.org/officeDocument/2006/relationships/hyperlink" Target="https://www.daloopa.com/src/43517227" TargetMode="External"/><Relationship Id="rId2493" Type="http://schemas.openxmlformats.org/officeDocument/2006/relationships/hyperlink" Target="https://www.daloopa.com/src/87514703" TargetMode="External"/><Relationship Id="rId12087" Type="http://schemas.openxmlformats.org/officeDocument/2006/relationships/hyperlink" Target="https://www.daloopa.com/src/87501782" TargetMode="External"/><Relationship Id="rId17759" Type="http://schemas.openxmlformats.org/officeDocument/2006/relationships/hyperlink" Target="https://www.daloopa.com/src/67020010" TargetMode="External"/><Relationship Id="rId465" Type="http://schemas.openxmlformats.org/officeDocument/2006/relationships/hyperlink" Target="https://www.daloopa.com/src/46535187" TargetMode="External"/><Relationship Id="rId2146" Type="http://schemas.openxmlformats.org/officeDocument/2006/relationships/hyperlink" Target="https://www.daloopa.com/src/46548110" TargetMode="External"/><Relationship Id="rId7818" Type="http://schemas.openxmlformats.org/officeDocument/2006/relationships/hyperlink" Target="https://www.daloopa.com/src/1565625" TargetMode="External"/><Relationship Id="rId118" Type="http://schemas.openxmlformats.org/officeDocument/2006/relationships/hyperlink" Target="https://www.daloopa.com/src/63032757" TargetMode="External"/><Relationship Id="rId5369" Type="http://schemas.openxmlformats.org/officeDocument/2006/relationships/hyperlink" Target="https://marketplace.daloopa.com/src?seriesId=2399770" TargetMode="External"/><Relationship Id="rId11170" Type="http://schemas.openxmlformats.org/officeDocument/2006/relationships/hyperlink" Target="https://www.daloopa.com/src/58741840" TargetMode="External"/><Relationship Id="rId16842" Type="http://schemas.openxmlformats.org/officeDocument/2006/relationships/hyperlink" Target="https://www.daloopa.com/src/20983878" TargetMode="External"/><Relationship Id="rId1979" Type="http://schemas.openxmlformats.org/officeDocument/2006/relationships/hyperlink" Target="https://www.daloopa.com/src/102334494" TargetMode="External"/><Relationship Id="rId6901" Type="http://schemas.openxmlformats.org/officeDocument/2006/relationships/hyperlink" Target="https://www.daloopa.com/src/1565513" TargetMode="External"/><Relationship Id="rId14393" Type="http://schemas.openxmlformats.org/officeDocument/2006/relationships/hyperlink" Target="https://www.daloopa.com/src/82268603" TargetMode="External"/><Relationship Id="rId4452" Type="http://schemas.openxmlformats.org/officeDocument/2006/relationships/hyperlink" Target="https://www.daloopa.com/src/63031203" TargetMode="External"/><Relationship Id="rId14046" Type="http://schemas.openxmlformats.org/officeDocument/2006/relationships/hyperlink" Target="https://www.daloopa.com/src/72185871" TargetMode="External"/><Relationship Id="rId19718" Type="http://schemas.openxmlformats.org/officeDocument/2006/relationships/hyperlink" Target="https://www.daloopa.com/src/113035643" TargetMode="External"/><Relationship Id="rId4105" Type="http://schemas.openxmlformats.org/officeDocument/2006/relationships/hyperlink" Target="https://www.daloopa.com/src/4742084" TargetMode="External"/><Relationship Id="rId7675" Type="http://schemas.openxmlformats.org/officeDocument/2006/relationships/hyperlink" Target="https://www.daloopa.com/src/1565985" TargetMode="External"/><Relationship Id="rId10656" Type="http://schemas.openxmlformats.org/officeDocument/2006/relationships/hyperlink" Target="https://www.daloopa.com/src/14161094" TargetMode="External"/><Relationship Id="rId17269" Type="http://schemas.openxmlformats.org/officeDocument/2006/relationships/hyperlink" Target="https://www.daloopa.com/document/26799693" TargetMode="External"/><Relationship Id="rId7328" Type="http://schemas.openxmlformats.org/officeDocument/2006/relationships/hyperlink" Target="https://marketplace.daloopa.com/src/110684102" TargetMode="External"/><Relationship Id="rId10309" Type="http://schemas.openxmlformats.org/officeDocument/2006/relationships/hyperlink" Target="https://www.daloopa.com/src/113256865" TargetMode="External"/><Relationship Id="rId13879" Type="http://schemas.openxmlformats.org/officeDocument/2006/relationships/hyperlink" Target="https://www.daloopa.com/src/8788340" TargetMode="External"/><Relationship Id="rId16352" Type="http://schemas.openxmlformats.org/officeDocument/2006/relationships/hyperlink" Target="https://www.daloopa.com/document/8266" TargetMode="External"/><Relationship Id="rId18801" Type="http://schemas.openxmlformats.org/officeDocument/2006/relationships/hyperlink" Target="https://www.daloopa.com/src/65173567" TargetMode="External"/><Relationship Id="rId1489" Type="http://schemas.openxmlformats.org/officeDocument/2006/relationships/hyperlink" Target="https://www.daloopa.com/src/66977449" TargetMode="External"/><Relationship Id="rId3938" Type="http://schemas.openxmlformats.org/officeDocument/2006/relationships/hyperlink" Target="https://www.daloopa.com/src/1573058" TargetMode="External"/><Relationship Id="rId6411" Type="http://schemas.openxmlformats.org/officeDocument/2006/relationships/hyperlink" Target="https://marketplace.daloopa.com/src/110683944" TargetMode="External"/><Relationship Id="rId16005" Type="http://schemas.openxmlformats.org/officeDocument/2006/relationships/hyperlink" Target="https://www.daloopa.com/src/113367911" TargetMode="External"/><Relationship Id="rId9981" Type="http://schemas.openxmlformats.org/officeDocument/2006/relationships/hyperlink" Target="https://www.daloopa.com/src/43302647" TargetMode="External"/><Relationship Id="rId12962" Type="http://schemas.openxmlformats.org/officeDocument/2006/relationships/hyperlink" Target="https://www.daloopa.com/src/8787250" TargetMode="External"/><Relationship Id="rId19575" Type="http://schemas.openxmlformats.org/officeDocument/2006/relationships/hyperlink" Target="https://www.daloopa.com/src/113027809" TargetMode="External"/><Relationship Id="rId7185" Type="http://schemas.openxmlformats.org/officeDocument/2006/relationships/hyperlink" Target="https://www.daloopa.com/src/1565919" TargetMode="External"/><Relationship Id="rId9634" Type="http://schemas.openxmlformats.org/officeDocument/2006/relationships/hyperlink" Target="https://www.daloopa.com/src/63033698" TargetMode="External"/><Relationship Id="rId12615" Type="http://schemas.openxmlformats.org/officeDocument/2006/relationships/hyperlink" Target="https://www.daloopa.com/src/14274918" TargetMode="External"/><Relationship Id="rId19228" Type="http://schemas.openxmlformats.org/officeDocument/2006/relationships/hyperlink" Target="https://www.daloopa.com/src/113027953" TargetMode="External"/><Relationship Id="rId10166" Type="http://schemas.openxmlformats.org/officeDocument/2006/relationships/hyperlink" Target="https://www.daloopa.com/src/1567954" TargetMode="External"/><Relationship Id="rId15838" Type="http://schemas.openxmlformats.org/officeDocument/2006/relationships/hyperlink" Target="https://www.daloopa.com/src/65069707" TargetMode="External"/><Relationship Id="rId3795" Type="http://schemas.openxmlformats.org/officeDocument/2006/relationships/hyperlink" Target="https://www.daloopa.com/src/42838112" TargetMode="External"/><Relationship Id="rId13389" Type="http://schemas.openxmlformats.org/officeDocument/2006/relationships/hyperlink" Target="https://www.daloopa.com/src/8787350" TargetMode="External"/><Relationship Id="rId18311" Type="http://schemas.openxmlformats.org/officeDocument/2006/relationships/hyperlink" Target="https://marketplace.daloopa.com/src/134722772" TargetMode="External"/><Relationship Id="rId3448" Type="http://schemas.openxmlformats.org/officeDocument/2006/relationships/hyperlink" Target="https://www.daloopa.com/src/113264032" TargetMode="External"/><Relationship Id="rId9491" Type="http://schemas.openxmlformats.org/officeDocument/2006/relationships/hyperlink" Target="https://www.daloopa.com/src/43306456" TargetMode="External"/><Relationship Id="rId14921" Type="http://schemas.openxmlformats.org/officeDocument/2006/relationships/hyperlink" Target="https://www.daloopa.com/src/43516792" TargetMode="External"/><Relationship Id="rId19085" Type="http://schemas.openxmlformats.org/officeDocument/2006/relationships/hyperlink" Target="https://www.daloopa.com/src/113026758" TargetMode="External"/><Relationship Id="rId9144" Type="http://schemas.openxmlformats.org/officeDocument/2006/relationships/hyperlink" Target="https://www.daloopa.com/src/136428696" TargetMode="External"/><Relationship Id="rId12472" Type="http://schemas.openxmlformats.org/officeDocument/2006/relationships/hyperlink" Target="https://www.daloopa.com/src/1572154" TargetMode="External"/><Relationship Id="rId850" Type="http://schemas.openxmlformats.org/officeDocument/2006/relationships/hyperlink" Target="https://marketplace.daloopa.com/src/139472744" TargetMode="External"/><Relationship Id="rId2531" Type="http://schemas.openxmlformats.org/officeDocument/2006/relationships/hyperlink" Target="https://www.daloopa.com/src/65072204" TargetMode="External"/><Relationship Id="rId12125" Type="http://schemas.openxmlformats.org/officeDocument/2006/relationships/hyperlink" Target="https://www.daloopa.com/src/1570373" TargetMode="External"/><Relationship Id="rId15695" Type="http://schemas.openxmlformats.org/officeDocument/2006/relationships/hyperlink" Target="https://www.daloopa.com/src/43517405" TargetMode="External"/><Relationship Id="rId503" Type="http://schemas.openxmlformats.org/officeDocument/2006/relationships/hyperlink" Target="https://www.daloopa.com/src/82232699" TargetMode="External"/><Relationship Id="rId5754" Type="http://schemas.openxmlformats.org/officeDocument/2006/relationships/hyperlink" Target="https://marketplace.daloopa.com/src?seriesId=2541516" TargetMode="External"/><Relationship Id="rId15348" Type="http://schemas.openxmlformats.org/officeDocument/2006/relationships/hyperlink" Target="https://www.daloopa.com/src/113367219" TargetMode="External"/><Relationship Id="rId5407" Type="http://schemas.openxmlformats.org/officeDocument/2006/relationships/hyperlink" Target="https://www.daloopa.com/document/26798424" TargetMode="External"/><Relationship Id="rId8977" Type="http://schemas.openxmlformats.org/officeDocument/2006/relationships/hyperlink" Target="https://www.daloopa.com/src/1567197" TargetMode="External"/><Relationship Id="rId11958" Type="http://schemas.openxmlformats.org/officeDocument/2006/relationships/hyperlink" Target="https://www.daloopa.com/src/43319103" TargetMode="External"/><Relationship Id="rId14431" Type="http://schemas.openxmlformats.org/officeDocument/2006/relationships/hyperlink" Target="https://www.daloopa.com/document/26799693" TargetMode="External"/><Relationship Id="rId360" Type="http://schemas.openxmlformats.org/officeDocument/2006/relationships/hyperlink" Target="https://www.daloopa.com/src/113257334" TargetMode="External"/><Relationship Id="rId2041" Type="http://schemas.openxmlformats.org/officeDocument/2006/relationships/hyperlink" Target="https://www.daloopa.com/src/154231656" TargetMode="External"/><Relationship Id="rId17654" Type="http://schemas.openxmlformats.org/officeDocument/2006/relationships/hyperlink" Target="https://www.daloopa.com/document/26799693" TargetMode="External"/><Relationship Id="rId5264" Type="http://schemas.openxmlformats.org/officeDocument/2006/relationships/hyperlink" Target="https://www.daloopa.com/src/43287624" TargetMode="External"/><Relationship Id="rId7713" Type="http://schemas.openxmlformats.org/officeDocument/2006/relationships/hyperlink" Target="https://www.daloopa.com/src/72081259" TargetMode="External"/><Relationship Id="rId17307" Type="http://schemas.openxmlformats.org/officeDocument/2006/relationships/hyperlink" Target="https://www.daloopa.com/src/65059360" TargetMode="External"/><Relationship Id="rId13917" Type="http://schemas.openxmlformats.org/officeDocument/2006/relationships/hyperlink" Target="https://www.daloopa.com/src/8787895" TargetMode="External"/><Relationship Id="rId1874" Type="http://schemas.openxmlformats.org/officeDocument/2006/relationships/hyperlink" Target="https://www.daloopa.com/src/8797354" TargetMode="External"/><Relationship Id="rId8487" Type="http://schemas.openxmlformats.org/officeDocument/2006/relationships/hyperlink" Target="https://www.daloopa.com/src/43301771" TargetMode="External"/><Relationship Id="rId11468" Type="http://schemas.openxmlformats.org/officeDocument/2006/relationships/hyperlink" Target="https://www.daloopa.com/src/1569263" TargetMode="External"/><Relationship Id="rId1527" Type="http://schemas.openxmlformats.org/officeDocument/2006/relationships/hyperlink" Target="https://www.daloopa.com/src/8796639" TargetMode="External"/><Relationship Id="rId4000" Type="http://schemas.openxmlformats.org/officeDocument/2006/relationships/hyperlink" Target="https://www.daloopa.com/src/1573051" TargetMode="External"/><Relationship Id="rId7570" Type="http://schemas.openxmlformats.org/officeDocument/2006/relationships/hyperlink" Target="https://www.daloopa.com/src/14160920" TargetMode="External"/><Relationship Id="rId17164" Type="http://schemas.openxmlformats.org/officeDocument/2006/relationships/hyperlink" Target="https://www.daloopa.com/src/67019809" TargetMode="External"/><Relationship Id="rId19613" Type="http://schemas.openxmlformats.org/officeDocument/2006/relationships/hyperlink" Target="https://www.daloopa.com/src/113027701" TargetMode="External"/><Relationship Id="rId7223" Type="http://schemas.openxmlformats.org/officeDocument/2006/relationships/hyperlink" Target="https://marketplace.daloopa.com/src/110684081" TargetMode="External"/><Relationship Id="rId10551" Type="http://schemas.openxmlformats.org/officeDocument/2006/relationships/hyperlink" Target="https://www.daloopa.com/src/87394664" TargetMode="External"/><Relationship Id="rId10204" Type="http://schemas.openxmlformats.org/officeDocument/2006/relationships/hyperlink" Target="https://www.daloopa.com/src/107680826" TargetMode="External"/><Relationship Id="rId13774" Type="http://schemas.openxmlformats.org/officeDocument/2006/relationships/hyperlink" Target="https://www.daloopa.com/src/63082569" TargetMode="External"/><Relationship Id="rId3833" Type="http://schemas.openxmlformats.org/officeDocument/2006/relationships/hyperlink" Target="https://www.daloopa.com/src/14007901" TargetMode="External"/><Relationship Id="rId13427" Type="http://schemas.openxmlformats.org/officeDocument/2006/relationships/hyperlink" Target="https://www.daloopa.com/src/8787112" TargetMode="External"/><Relationship Id="rId16997" Type="http://schemas.openxmlformats.org/officeDocument/2006/relationships/hyperlink" Target="https://marketplace.daloopa.com/src/154209389" TargetMode="External"/><Relationship Id="rId1384" Type="http://schemas.openxmlformats.org/officeDocument/2006/relationships/hyperlink" Target="https://www.daloopa.com/src/8796320" TargetMode="External"/><Relationship Id="rId19470" Type="http://schemas.openxmlformats.org/officeDocument/2006/relationships/hyperlink" Target="https://www.daloopa.com/src/113024303" TargetMode="External"/><Relationship Id="rId90" Type="http://schemas.openxmlformats.org/officeDocument/2006/relationships/hyperlink" Target="https://www.daloopa.com/document/23011049" TargetMode="External"/><Relationship Id="rId1037" Type="http://schemas.openxmlformats.org/officeDocument/2006/relationships/hyperlink" Target="https://www.daloopa.com/src/2745373" TargetMode="External"/><Relationship Id="rId6709" Type="http://schemas.openxmlformats.org/officeDocument/2006/relationships/hyperlink" Target="https://www.daloopa.com/src/1565510" TargetMode="External"/><Relationship Id="rId19123" Type="http://schemas.openxmlformats.org/officeDocument/2006/relationships/hyperlink" Target="https://www.daloopa.com/src/113026664" TargetMode="External"/><Relationship Id="rId7080" Type="http://schemas.openxmlformats.org/officeDocument/2006/relationships/hyperlink" Target="https://www.daloopa.com/src/2600158" TargetMode="External"/><Relationship Id="rId10061" Type="http://schemas.openxmlformats.org/officeDocument/2006/relationships/hyperlink" Target="https://www.daloopa.com/src/10330831" TargetMode="External"/><Relationship Id="rId12510" Type="http://schemas.openxmlformats.org/officeDocument/2006/relationships/hyperlink" Target="https://marketplace.daloopa.com/src/134722186" TargetMode="External"/><Relationship Id="rId3690" Type="http://schemas.openxmlformats.org/officeDocument/2006/relationships/hyperlink" Target="https://www.daloopa.com/src/8794089" TargetMode="External"/><Relationship Id="rId15733" Type="http://schemas.openxmlformats.org/officeDocument/2006/relationships/hyperlink" Target="https://marketplace.daloopa.com/src/134722531" TargetMode="External"/><Relationship Id="rId3343" Type="http://schemas.openxmlformats.org/officeDocument/2006/relationships/hyperlink" Target="https://www.daloopa.com/src/8795941" TargetMode="External"/><Relationship Id="rId13284" Type="http://schemas.openxmlformats.org/officeDocument/2006/relationships/hyperlink" Target="https://www.daloopa.com/src/8787079" TargetMode="External"/><Relationship Id="rId18956" Type="http://schemas.openxmlformats.org/officeDocument/2006/relationships/hyperlink" Target="https://www.daloopa.com/src/113380691" TargetMode="External"/><Relationship Id="rId18609" Type="http://schemas.openxmlformats.org/officeDocument/2006/relationships/hyperlink" Target="https://www.daloopa.com/src/65178177" TargetMode="External"/><Relationship Id="rId6566" Type="http://schemas.openxmlformats.org/officeDocument/2006/relationships/hyperlink" Target="https://www.daloopa.com/src/1566030" TargetMode="External"/><Relationship Id="rId6219" Type="http://schemas.openxmlformats.org/officeDocument/2006/relationships/hyperlink" Target="https://www.daloopa.com/src/43312776" TargetMode="External"/><Relationship Id="rId9789" Type="http://schemas.openxmlformats.org/officeDocument/2006/relationships/hyperlink" Target="https://www.daloopa.com/src/113262701" TargetMode="External"/><Relationship Id="rId12020" Type="http://schemas.openxmlformats.org/officeDocument/2006/relationships/hyperlink" Target="https://marketplace.daloopa.com/src?seriesId=3881" TargetMode="External"/><Relationship Id="rId15590" Type="http://schemas.openxmlformats.org/officeDocument/2006/relationships/hyperlink" Target="https://www.daloopa.com/src/43516600" TargetMode="External"/><Relationship Id="rId2829" Type="http://schemas.openxmlformats.org/officeDocument/2006/relationships/hyperlink" Target="https://www.daloopa.com/src/47657184" TargetMode="External"/><Relationship Id="rId15243" Type="http://schemas.openxmlformats.org/officeDocument/2006/relationships/hyperlink" Target="https://www.daloopa.com/src/43516794" TargetMode="External"/><Relationship Id="rId5302" Type="http://schemas.openxmlformats.org/officeDocument/2006/relationships/hyperlink" Target="https://www.daloopa.com/src/2600134" TargetMode="External"/><Relationship Id="rId8872" Type="http://schemas.openxmlformats.org/officeDocument/2006/relationships/hyperlink" Target="https://www.daloopa.com/src/43297297" TargetMode="External"/><Relationship Id="rId11853" Type="http://schemas.openxmlformats.org/officeDocument/2006/relationships/hyperlink" Target="https://www.daloopa.com/src/1568692" TargetMode="External"/><Relationship Id="rId18466" Type="http://schemas.openxmlformats.org/officeDocument/2006/relationships/hyperlink" Target="https://www.daloopa.com/src/78021518" TargetMode="External"/><Relationship Id="rId1912" Type="http://schemas.openxmlformats.org/officeDocument/2006/relationships/hyperlink" Target="https://www.daloopa.com/src/65218395" TargetMode="External"/><Relationship Id="rId6076" Type="http://schemas.openxmlformats.org/officeDocument/2006/relationships/hyperlink" Target="https://www.daloopa.com/src/43313123" TargetMode="External"/><Relationship Id="rId8525" Type="http://schemas.openxmlformats.org/officeDocument/2006/relationships/hyperlink" Target="https://www.daloopa.com/src/1567450" TargetMode="External"/><Relationship Id="rId11506" Type="http://schemas.openxmlformats.org/officeDocument/2006/relationships/hyperlink" Target="https://www.daloopa.com/src/1569265" TargetMode="External"/><Relationship Id="rId18119" Type="http://schemas.openxmlformats.org/officeDocument/2006/relationships/hyperlink" Target="https://marketplace.daloopa.com/src/154393210" TargetMode="External"/><Relationship Id="rId14729" Type="http://schemas.openxmlformats.org/officeDocument/2006/relationships/hyperlink" Target="https://www.daloopa.com/src/43516712" TargetMode="External"/><Relationship Id="rId2686" Type="http://schemas.openxmlformats.org/officeDocument/2006/relationships/hyperlink" Target="https://www.daloopa.com/src/47676427" TargetMode="External"/><Relationship Id="rId9299" Type="http://schemas.openxmlformats.org/officeDocument/2006/relationships/hyperlink" Target="https://marketplace.daloopa.com/src?seriesId=2541569" TargetMode="External"/><Relationship Id="rId17202" Type="http://schemas.openxmlformats.org/officeDocument/2006/relationships/hyperlink" Target="https://marketplace.daloopa.com/src?seriesId=3669130" TargetMode="External"/><Relationship Id="rId658" Type="http://schemas.openxmlformats.org/officeDocument/2006/relationships/hyperlink" Target="https://www.daloopa.com/src/8791832" TargetMode="External"/><Relationship Id="rId2339" Type="http://schemas.openxmlformats.org/officeDocument/2006/relationships/hyperlink" Target="https://www.daloopa.com/src/94501292" TargetMode="External"/><Relationship Id="rId8382" Type="http://schemas.openxmlformats.org/officeDocument/2006/relationships/hyperlink" Target="https://www.daloopa.com/src/1567098" TargetMode="External"/><Relationship Id="rId13812" Type="http://schemas.openxmlformats.org/officeDocument/2006/relationships/hyperlink" Target="https://www.daloopa.com/src/8788244" TargetMode="External"/><Relationship Id="rId1422" Type="http://schemas.openxmlformats.org/officeDocument/2006/relationships/hyperlink" Target="https://www.daloopa.com/src/8796347" TargetMode="External"/><Relationship Id="rId8035" Type="http://schemas.openxmlformats.org/officeDocument/2006/relationships/hyperlink" Target="https://www.daloopa.com/src/1566366" TargetMode="External"/><Relationship Id="rId11016" Type="http://schemas.openxmlformats.org/officeDocument/2006/relationships/hyperlink" Target="https://www.daloopa.com/src/1569794" TargetMode="External"/><Relationship Id="rId11363" Type="http://schemas.openxmlformats.org/officeDocument/2006/relationships/hyperlink" Target="https://www.daloopa.com/src/1569157" TargetMode="External"/><Relationship Id="rId4992" Type="http://schemas.openxmlformats.org/officeDocument/2006/relationships/hyperlink" Target="https://www.daloopa.com/src/14161046" TargetMode="External"/><Relationship Id="rId14586" Type="http://schemas.openxmlformats.org/officeDocument/2006/relationships/hyperlink" Target="https://www.daloopa.com/src/43516518" TargetMode="External"/><Relationship Id="rId2196" Type="http://schemas.openxmlformats.org/officeDocument/2006/relationships/hyperlink" Target="https://www.daloopa.com/src/42838027" TargetMode="External"/><Relationship Id="rId4645" Type="http://schemas.openxmlformats.org/officeDocument/2006/relationships/hyperlink" Target="https://www.daloopa.com/src/113255130" TargetMode="External"/><Relationship Id="rId14239" Type="http://schemas.openxmlformats.org/officeDocument/2006/relationships/hyperlink" Target="https://www.daloopa.com/src/8787815" TargetMode="External"/><Relationship Id="rId168" Type="http://schemas.openxmlformats.org/officeDocument/2006/relationships/hyperlink" Target="https://www.daloopa.com/src/113257338" TargetMode="External"/><Relationship Id="rId7868" Type="http://schemas.openxmlformats.org/officeDocument/2006/relationships/hyperlink" Target="https://marketplace.daloopa.com/src/110684197" TargetMode="External"/><Relationship Id="rId10849" Type="http://schemas.openxmlformats.org/officeDocument/2006/relationships/hyperlink" Target="https://www.daloopa.com/src/154216210" TargetMode="External"/><Relationship Id="rId13322" Type="http://schemas.openxmlformats.org/officeDocument/2006/relationships/hyperlink" Target="https://www.daloopa.com/src/8787205" TargetMode="External"/><Relationship Id="rId16892" Type="http://schemas.openxmlformats.org/officeDocument/2006/relationships/hyperlink" Target="https://www.daloopa.com/src/67019425" TargetMode="External"/><Relationship Id="rId6951" Type="http://schemas.openxmlformats.org/officeDocument/2006/relationships/hyperlink" Target="https://marketplace.daloopa.com/src?seriesId=2541534" TargetMode="External"/><Relationship Id="rId14096" Type="http://schemas.openxmlformats.org/officeDocument/2006/relationships/hyperlink" Target="https://www.daloopa.com/src/38111056" TargetMode="External"/><Relationship Id="rId16545" Type="http://schemas.openxmlformats.org/officeDocument/2006/relationships/hyperlink" Target="https://www.daloopa.com/src/8813138" TargetMode="External"/><Relationship Id="rId4155" Type="http://schemas.openxmlformats.org/officeDocument/2006/relationships/hyperlink" Target="https://www.daloopa.com/src/8790939" TargetMode="External"/><Relationship Id="rId6604" Type="http://schemas.openxmlformats.org/officeDocument/2006/relationships/hyperlink" Target="https://www.daloopa.com/src/63033537" TargetMode="External"/><Relationship Id="rId19768" Type="http://schemas.openxmlformats.org/officeDocument/2006/relationships/hyperlink" Target="https://marketplace.daloopa.com/src/154209558" TargetMode="External"/><Relationship Id="rId9827" Type="http://schemas.openxmlformats.org/officeDocument/2006/relationships/hyperlink" Target="https://www.daloopa.com/src/37971657" TargetMode="External"/><Relationship Id="rId12808" Type="http://schemas.openxmlformats.org/officeDocument/2006/relationships/hyperlink" Target="https://www.daloopa.com/src/154351909" TargetMode="External"/><Relationship Id="rId7378" Type="http://schemas.openxmlformats.org/officeDocument/2006/relationships/hyperlink" Target="https://www.daloopa.com/src/125013462" TargetMode="External"/><Relationship Id="rId10359" Type="http://schemas.openxmlformats.org/officeDocument/2006/relationships/hyperlink" Target="https://www.daloopa.com/src/2600202" TargetMode="External"/><Relationship Id="rId18851" Type="http://schemas.openxmlformats.org/officeDocument/2006/relationships/hyperlink" Target="https://www.daloopa.com/document/23461023" TargetMode="External"/><Relationship Id="rId3988" Type="http://schemas.openxmlformats.org/officeDocument/2006/relationships/hyperlink" Target="https://marketplace.daloopa.com/src/144951380" TargetMode="External"/><Relationship Id="rId8910" Type="http://schemas.openxmlformats.org/officeDocument/2006/relationships/hyperlink" Target="https://www.daloopa.com/src/7961834" TargetMode="External"/><Relationship Id="rId18504" Type="http://schemas.openxmlformats.org/officeDocument/2006/relationships/hyperlink" Target="https://www.daloopa.com/src/66985212" TargetMode="External"/><Relationship Id="rId6461" Type="http://schemas.openxmlformats.org/officeDocument/2006/relationships/hyperlink" Target="https://www.daloopa.com/src/7961798" TargetMode="External"/><Relationship Id="rId16055" Type="http://schemas.openxmlformats.org/officeDocument/2006/relationships/hyperlink" Target="https://www.daloopa.com/src/113369082" TargetMode="External"/><Relationship Id="rId6114" Type="http://schemas.openxmlformats.org/officeDocument/2006/relationships/hyperlink" Target="https://www.daloopa.com/src/1564872" TargetMode="External"/><Relationship Id="rId9684" Type="http://schemas.openxmlformats.org/officeDocument/2006/relationships/hyperlink" Target="https://www.daloopa.com/src/1567589" TargetMode="External"/><Relationship Id="rId19278" Type="http://schemas.openxmlformats.org/officeDocument/2006/relationships/hyperlink" Target="https://www.daloopa.com/src/113035981" TargetMode="External"/><Relationship Id="rId9337" Type="http://schemas.openxmlformats.org/officeDocument/2006/relationships/hyperlink" Target="https://www.daloopa.com/src/53534267" TargetMode="External"/><Relationship Id="rId12665" Type="http://schemas.openxmlformats.org/officeDocument/2006/relationships/hyperlink" Target="https://www.daloopa.com/src/53599711" TargetMode="External"/><Relationship Id="rId2724" Type="http://schemas.openxmlformats.org/officeDocument/2006/relationships/hyperlink" Target="https://www.daloopa.com/src/87384563" TargetMode="External"/><Relationship Id="rId12318" Type="http://schemas.openxmlformats.org/officeDocument/2006/relationships/hyperlink" Target="https://www.daloopa.com/src/1572437" TargetMode="External"/><Relationship Id="rId15888" Type="http://schemas.openxmlformats.org/officeDocument/2006/relationships/hyperlink" Target="https://marketplace.daloopa.com/src?seriesId=3512975" TargetMode="External"/><Relationship Id="rId5947" Type="http://schemas.openxmlformats.org/officeDocument/2006/relationships/hyperlink" Target="https://www.daloopa.com/src/43310062" TargetMode="External"/><Relationship Id="rId18361" Type="http://schemas.openxmlformats.org/officeDocument/2006/relationships/hyperlink" Target="https://www.daloopa.com/src/69045101" TargetMode="External"/><Relationship Id="rId3498" Type="http://schemas.openxmlformats.org/officeDocument/2006/relationships/hyperlink" Target="https://www.daloopa.com/src/14007861" TargetMode="External"/><Relationship Id="rId8420" Type="http://schemas.openxmlformats.org/officeDocument/2006/relationships/hyperlink" Target="https://www.daloopa.com/src/43302639" TargetMode="External"/><Relationship Id="rId11401" Type="http://schemas.openxmlformats.org/officeDocument/2006/relationships/hyperlink" Target="https://www.daloopa.com/src/1569159" TargetMode="External"/><Relationship Id="rId18014" Type="http://schemas.openxmlformats.org/officeDocument/2006/relationships/hyperlink" Target="https://www.daloopa.com/src/65125771" TargetMode="External"/><Relationship Id="rId14971" Type="http://schemas.openxmlformats.org/officeDocument/2006/relationships/hyperlink" Target="https://www.daloopa.com/src/43518516" TargetMode="External"/><Relationship Id="rId2581" Type="http://schemas.openxmlformats.org/officeDocument/2006/relationships/hyperlink" Target="https://www.daloopa.com/document/26799693" TargetMode="External"/><Relationship Id="rId9194" Type="http://schemas.openxmlformats.org/officeDocument/2006/relationships/hyperlink" Target="https://www.daloopa.com/src/1567459" TargetMode="External"/><Relationship Id="rId12175" Type="http://schemas.openxmlformats.org/officeDocument/2006/relationships/hyperlink" Target="https://marketplace.daloopa.com/src/154393091" TargetMode="External"/><Relationship Id="rId14624" Type="http://schemas.openxmlformats.org/officeDocument/2006/relationships/hyperlink" Target="https://www.daloopa.com/src/43516565" TargetMode="External"/><Relationship Id="rId553" Type="http://schemas.openxmlformats.org/officeDocument/2006/relationships/hyperlink" Target="https://www.daloopa.com/src/1602254" TargetMode="External"/><Relationship Id="rId2234" Type="http://schemas.openxmlformats.org/officeDocument/2006/relationships/hyperlink" Target="https://www.daloopa.com/src/53535152" TargetMode="External"/><Relationship Id="rId17847" Type="http://schemas.openxmlformats.org/officeDocument/2006/relationships/hyperlink" Target="https://marketplace.daloopa.com/src/134722574" TargetMode="External"/><Relationship Id="rId206" Type="http://schemas.openxmlformats.org/officeDocument/2006/relationships/hyperlink" Target="https://www.daloopa.com/src/145001462" TargetMode="External"/><Relationship Id="rId7906" Type="http://schemas.openxmlformats.org/officeDocument/2006/relationships/hyperlink" Target="https://www.daloopa.com/src/20882443" TargetMode="External"/><Relationship Id="rId15398" Type="http://schemas.openxmlformats.org/officeDocument/2006/relationships/hyperlink" Target="https://www.daloopa.com/src/67019510" TargetMode="External"/><Relationship Id="rId5457" Type="http://schemas.openxmlformats.org/officeDocument/2006/relationships/hyperlink" Target="https://www.daloopa.com/src/136426164" TargetMode="External"/><Relationship Id="rId16930" Type="http://schemas.openxmlformats.org/officeDocument/2006/relationships/hyperlink" Target="https://www.daloopa.com/document/26799693" TargetMode="External"/><Relationship Id="rId14481" Type="http://schemas.openxmlformats.org/officeDocument/2006/relationships/hyperlink" Target="https://www.daloopa.com/src/125198335" TargetMode="External"/><Relationship Id="rId4540" Type="http://schemas.openxmlformats.org/officeDocument/2006/relationships/hyperlink" Target="https://www.daloopa.com/src/37972582" TargetMode="External"/><Relationship Id="rId14134" Type="http://schemas.openxmlformats.org/officeDocument/2006/relationships/hyperlink" Target="https://www.daloopa.com/src/154395167" TargetMode="External"/><Relationship Id="rId2091" Type="http://schemas.openxmlformats.org/officeDocument/2006/relationships/hyperlink" Target="https://www.daloopa.com/src/32424726" TargetMode="External"/><Relationship Id="rId7763" Type="http://schemas.openxmlformats.org/officeDocument/2006/relationships/hyperlink" Target="https://www.daloopa.com/src/1565322" TargetMode="External"/><Relationship Id="rId17357" Type="http://schemas.openxmlformats.org/officeDocument/2006/relationships/hyperlink" Target="https://marketplace.daloopa.com/src/154393183" TargetMode="External"/><Relationship Id="rId7416" Type="http://schemas.openxmlformats.org/officeDocument/2006/relationships/hyperlink" Target="https://www.daloopa.com/src/1565245" TargetMode="External"/><Relationship Id="rId10744" Type="http://schemas.openxmlformats.org/officeDocument/2006/relationships/hyperlink" Target="https://www.daloopa.com/src/1569472" TargetMode="External"/><Relationship Id="rId13967" Type="http://schemas.openxmlformats.org/officeDocument/2006/relationships/hyperlink" Target="https://www.daloopa.com/src/8787896" TargetMode="External"/><Relationship Id="rId16440" Type="http://schemas.openxmlformats.org/officeDocument/2006/relationships/hyperlink" Target="https://www.daloopa.com/src/8788535" TargetMode="External"/><Relationship Id="rId1577" Type="http://schemas.openxmlformats.org/officeDocument/2006/relationships/hyperlink" Target="https://www.daloopa.com/src/37972342" TargetMode="External"/><Relationship Id="rId19663" Type="http://schemas.openxmlformats.org/officeDocument/2006/relationships/hyperlink" Target="https://www.daloopa.com/src/113031590" TargetMode="External"/><Relationship Id="rId4050" Type="http://schemas.openxmlformats.org/officeDocument/2006/relationships/hyperlink" Target="https://www.daloopa.com/src/38110962" TargetMode="External"/><Relationship Id="rId9722" Type="http://schemas.openxmlformats.org/officeDocument/2006/relationships/hyperlink" Target="https://www.daloopa.com/src/87394302" TargetMode="External"/><Relationship Id="rId19316" Type="http://schemas.openxmlformats.org/officeDocument/2006/relationships/hyperlink" Target="https://www.daloopa.com/src/125199634" TargetMode="External"/><Relationship Id="rId7273" Type="http://schemas.openxmlformats.org/officeDocument/2006/relationships/hyperlink" Target="https://www.daloopa.com/src/1565243" TargetMode="External"/><Relationship Id="rId10254" Type="http://schemas.openxmlformats.org/officeDocument/2006/relationships/hyperlink" Target="https://www.daloopa.com/src/66978606" TargetMode="External"/><Relationship Id="rId12703" Type="http://schemas.openxmlformats.org/officeDocument/2006/relationships/hyperlink" Target="https://www.daloopa.com/src/1572338" TargetMode="External"/><Relationship Id="rId15926" Type="http://schemas.openxmlformats.org/officeDocument/2006/relationships/hyperlink" Target="https://www.daloopa.com/document/24792640" TargetMode="External"/><Relationship Id="rId3883" Type="http://schemas.openxmlformats.org/officeDocument/2006/relationships/hyperlink" Target="https://www.daloopa.com/src/8794359" TargetMode="External"/><Relationship Id="rId13477" Type="http://schemas.openxmlformats.org/officeDocument/2006/relationships/hyperlink" Target="https://www.daloopa.com/src/46628440" TargetMode="External"/><Relationship Id="rId1087" Type="http://schemas.openxmlformats.org/officeDocument/2006/relationships/hyperlink" Target="https://www.daloopa.com/document/24792640" TargetMode="External"/><Relationship Id="rId3536" Type="http://schemas.openxmlformats.org/officeDocument/2006/relationships/hyperlink" Target="https://www.daloopa.com/src/43339033" TargetMode="External"/><Relationship Id="rId6759" Type="http://schemas.openxmlformats.org/officeDocument/2006/relationships/hyperlink" Target="https://www.daloopa.com/src/1565511" TargetMode="External"/><Relationship Id="rId12560" Type="http://schemas.openxmlformats.org/officeDocument/2006/relationships/hyperlink" Target="https://www.daloopa.com/src/46627929" TargetMode="External"/><Relationship Id="rId19173" Type="http://schemas.openxmlformats.org/officeDocument/2006/relationships/hyperlink" Target="https://www.daloopa.com/src/113035823" TargetMode="External"/><Relationship Id="rId9232" Type="http://schemas.openxmlformats.org/officeDocument/2006/relationships/hyperlink" Target="https://www.daloopa.com/src/154249525" TargetMode="External"/><Relationship Id="rId12213" Type="http://schemas.openxmlformats.org/officeDocument/2006/relationships/hyperlink" Target="https://www.daloopa.com/src/66971461" TargetMode="External"/><Relationship Id="rId5842" Type="http://schemas.openxmlformats.org/officeDocument/2006/relationships/hyperlink" Target="https://www.daloopa.com/src/1564939" TargetMode="External"/><Relationship Id="rId15436" Type="http://schemas.openxmlformats.org/officeDocument/2006/relationships/hyperlink" Target="https://www.daloopa.com/src/46631523" TargetMode="External"/><Relationship Id="rId15783" Type="http://schemas.openxmlformats.org/officeDocument/2006/relationships/hyperlink" Target="https://marketplace.daloopa.com/src?seriesId=3669102" TargetMode="External"/><Relationship Id="rId3393" Type="http://schemas.openxmlformats.org/officeDocument/2006/relationships/hyperlink" Target="https://www.daloopa.com/src/42838082" TargetMode="External"/><Relationship Id="rId3046" Type="http://schemas.openxmlformats.org/officeDocument/2006/relationships/hyperlink" Target="https://www.daloopa.com/src/154366100" TargetMode="External"/><Relationship Id="rId18659" Type="http://schemas.openxmlformats.org/officeDocument/2006/relationships/hyperlink" Target="https://www.daloopa.com/src/82274634" TargetMode="External"/><Relationship Id="rId6269" Type="http://schemas.openxmlformats.org/officeDocument/2006/relationships/hyperlink" Target="https://www.daloopa.com/src/102324890" TargetMode="External"/><Relationship Id="rId8718" Type="http://schemas.openxmlformats.org/officeDocument/2006/relationships/hyperlink" Target="https://www.daloopa.com/src/1567675" TargetMode="External"/><Relationship Id="rId12070" Type="http://schemas.openxmlformats.org/officeDocument/2006/relationships/hyperlink" Target="https://www.daloopa.com/src/1570061" TargetMode="External"/><Relationship Id="rId17742" Type="http://schemas.openxmlformats.org/officeDocument/2006/relationships/hyperlink" Target="https://www.daloopa.com/src/94644993" TargetMode="External"/><Relationship Id="rId2879" Type="http://schemas.openxmlformats.org/officeDocument/2006/relationships/hyperlink" Target="https://www.daloopa.com/src/154257823" TargetMode="External"/><Relationship Id="rId7801" Type="http://schemas.openxmlformats.org/officeDocument/2006/relationships/hyperlink" Target="https://marketplace.daloopa.com/src/110684185" TargetMode="External"/><Relationship Id="rId15293" Type="http://schemas.openxmlformats.org/officeDocument/2006/relationships/hyperlink" Target="https://www.daloopa.com/src/43516688" TargetMode="External"/><Relationship Id="rId101" Type="http://schemas.openxmlformats.org/officeDocument/2006/relationships/hyperlink" Target="https://www.daloopa.com/document/26798452" TargetMode="External"/><Relationship Id="rId5352" Type="http://schemas.openxmlformats.org/officeDocument/2006/relationships/hyperlink" Target="https://www.daloopa.com/src/1564230" TargetMode="External"/><Relationship Id="rId5005" Type="http://schemas.openxmlformats.org/officeDocument/2006/relationships/hyperlink" Target="https://www.daloopa.com/src/1602905" TargetMode="External"/><Relationship Id="rId8575" Type="http://schemas.openxmlformats.org/officeDocument/2006/relationships/hyperlink" Target="https://www.daloopa.com/src/1566441" TargetMode="External"/><Relationship Id="rId18169" Type="http://schemas.openxmlformats.org/officeDocument/2006/relationships/hyperlink" Target="https://www.daloopa.com/document/26799693" TargetMode="External"/><Relationship Id="rId1962" Type="http://schemas.openxmlformats.org/officeDocument/2006/relationships/hyperlink" Target="https://www.daloopa.com/src/96852834" TargetMode="External"/><Relationship Id="rId8228" Type="http://schemas.openxmlformats.org/officeDocument/2006/relationships/hyperlink" Target="https://www.daloopa.com/src/43305551" TargetMode="External"/><Relationship Id="rId11556" Type="http://schemas.openxmlformats.org/officeDocument/2006/relationships/hyperlink" Target="https://www.daloopa.com/src/43319927" TargetMode="External"/><Relationship Id="rId1615" Type="http://schemas.openxmlformats.org/officeDocument/2006/relationships/hyperlink" Target="https://www.daloopa.com/src/8796592" TargetMode="External"/><Relationship Id="rId11209" Type="http://schemas.openxmlformats.org/officeDocument/2006/relationships/hyperlink" Target="https://www.daloopa.com/src/1569255" TargetMode="External"/><Relationship Id="rId14779" Type="http://schemas.openxmlformats.org/officeDocument/2006/relationships/hyperlink" Target="https://www.daloopa.com/src/43517961" TargetMode="External"/><Relationship Id="rId19701" Type="http://schemas.openxmlformats.org/officeDocument/2006/relationships/hyperlink" Target="https://www.daloopa.com/src/113030705" TargetMode="External"/><Relationship Id="rId4838" Type="http://schemas.openxmlformats.org/officeDocument/2006/relationships/hyperlink" Target="https://www.daloopa.com/src/66976830" TargetMode="External"/><Relationship Id="rId17252" Type="http://schemas.openxmlformats.org/officeDocument/2006/relationships/hyperlink" Target="https://marketplace.daloopa.com/src/154209454" TargetMode="External"/><Relationship Id="rId2389" Type="http://schemas.openxmlformats.org/officeDocument/2006/relationships/hyperlink" Target="https://www.daloopa.com/src/46548518" TargetMode="External"/><Relationship Id="rId7311" Type="http://schemas.openxmlformats.org/officeDocument/2006/relationships/hyperlink" Target="https://marketplace.daloopa.com/src/113266397" TargetMode="External"/><Relationship Id="rId3921" Type="http://schemas.openxmlformats.org/officeDocument/2006/relationships/hyperlink" Target="https://www.daloopa.com/src/154359184" TargetMode="External"/><Relationship Id="rId13515" Type="http://schemas.openxmlformats.org/officeDocument/2006/relationships/hyperlink" Target="https://www.daloopa.com/src/8787190" TargetMode="External"/><Relationship Id="rId13862" Type="http://schemas.openxmlformats.org/officeDocument/2006/relationships/hyperlink" Target="https://www.daloopa.com/src/8788023" TargetMode="External"/><Relationship Id="rId1472" Type="http://schemas.openxmlformats.org/officeDocument/2006/relationships/hyperlink" Target="https://www.daloopa.com/src/8796278" TargetMode="External"/><Relationship Id="rId8085" Type="http://schemas.openxmlformats.org/officeDocument/2006/relationships/hyperlink" Target="https://www.daloopa.com/src/107679932" TargetMode="External"/><Relationship Id="rId11066" Type="http://schemas.openxmlformats.org/officeDocument/2006/relationships/hyperlink" Target="https://www.daloopa.com/src/1568666" TargetMode="External"/><Relationship Id="rId1125" Type="http://schemas.openxmlformats.org/officeDocument/2006/relationships/hyperlink" Target="https://www.daloopa.com/src/102332633" TargetMode="External"/><Relationship Id="rId4695" Type="http://schemas.openxmlformats.org/officeDocument/2006/relationships/hyperlink" Target="https://www.daloopa.com/src/10330587" TargetMode="External"/><Relationship Id="rId14289" Type="http://schemas.openxmlformats.org/officeDocument/2006/relationships/hyperlink" Target="https://www.daloopa.com/src/8787955" TargetMode="External"/><Relationship Id="rId16738" Type="http://schemas.openxmlformats.org/officeDocument/2006/relationships/hyperlink" Target="https://marketplace.daloopa.com/src/113403249" TargetMode="External"/><Relationship Id="rId4348" Type="http://schemas.openxmlformats.org/officeDocument/2006/relationships/hyperlink" Target="https://www.daloopa.com/src/8790618" TargetMode="External"/><Relationship Id="rId19211" Type="http://schemas.openxmlformats.org/officeDocument/2006/relationships/hyperlink" Target="https://www.daloopa.com/src/113035979" TargetMode="External"/><Relationship Id="rId10899" Type="http://schemas.openxmlformats.org/officeDocument/2006/relationships/hyperlink" Target="https://www.daloopa.com/src/37971556" TargetMode="External"/><Relationship Id="rId15821" Type="http://schemas.openxmlformats.org/officeDocument/2006/relationships/hyperlink" Target="https://marketplace.daloopa.com/src?seriesId=3669104" TargetMode="External"/><Relationship Id="rId13372" Type="http://schemas.openxmlformats.org/officeDocument/2006/relationships/hyperlink" Target="https://www.daloopa.com/src/8787052" TargetMode="External"/><Relationship Id="rId3431" Type="http://schemas.openxmlformats.org/officeDocument/2006/relationships/hyperlink" Target="https://www.daloopa.com/src/14007860" TargetMode="External"/><Relationship Id="rId13025" Type="http://schemas.openxmlformats.org/officeDocument/2006/relationships/hyperlink" Target="https://www.daloopa.com/src/8787341" TargetMode="External"/><Relationship Id="rId16595" Type="http://schemas.openxmlformats.org/officeDocument/2006/relationships/hyperlink" Target="https://www.daloopa.com/src/46628568" TargetMode="External"/><Relationship Id="rId6654" Type="http://schemas.openxmlformats.org/officeDocument/2006/relationships/hyperlink" Target="https://www.daloopa.com/src/154216230" TargetMode="External"/><Relationship Id="rId16248" Type="http://schemas.openxmlformats.org/officeDocument/2006/relationships/hyperlink" Target="https://www.daloopa.com/src/8788768" TargetMode="External"/><Relationship Id="rId6307" Type="http://schemas.openxmlformats.org/officeDocument/2006/relationships/hyperlink" Target="https://www.daloopa.com/src/1565483" TargetMode="External"/><Relationship Id="rId9877" Type="http://schemas.openxmlformats.org/officeDocument/2006/relationships/hyperlink" Target="https://www.daloopa.com/src/1567209" TargetMode="External"/><Relationship Id="rId12858" Type="http://schemas.openxmlformats.org/officeDocument/2006/relationships/hyperlink" Target="https://www.daloopa.com/src/38110884" TargetMode="External"/><Relationship Id="rId2917" Type="http://schemas.openxmlformats.org/officeDocument/2006/relationships/hyperlink" Target="https://www.daloopa.com/src/46540523" TargetMode="External"/><Relationship Id="rId15331" Type="http://schemas.openxmlformats.org/officeDocument/2006/relationships/hyperlink" Target="https://marketplace.daloopa.com/src/134722443" TargetMode="External"/><Relationship Id="rId8960" Type="http://schemas.openxmlformats.org/officeDocument/2006/relationships/hyperlink" Target="https://www.daloopa.com/src/1566065" TargetMode="External"/><Relationship Id="rId18554" Type="http://schemas.openxmlformats.org/officeDocument/2006/relationships/hyperlink" Target="https://www.daloopa.com/src/65155308" TargetMode="External"/><Relationship Id="rId8613" Type="http://schemas.openxmlformats.org/officeDocument/2006/relationships/hyperlink" Target="https://www.daloopa.com/src/82224890" TargetMode="External"/><Relationship Id="rId11941" Type="http://schemas.openxmlformats.org/officeDocument/2006/relationships/hyperlink" Target="https://www.daloopa.com/src/1568696" TargetMode="External"/><Relationship Id="rId18207" Type="http://schemas.openxmlformats.org/officeDocument/2006/relationships/hyperlink" Target="https://www.daloopa.com/src/67020109" TargetMode="External"/><Relationship Id="rId6164" Type="http://schemas.openxmlformats.org/officeDocument/2006/relationships/hyperlink" Target="https://www.daloopa.com/src/68541759" TargetMode="External"/><Relationship Id="rId2774" Type="http://schemas.openxmlformats.org/officeDocument/2006/relationships/hyperlink" Target="https://www.daloopa.com/src/47653865" TargetMode="External"/><Relationship Id="rId9387" Type="http://schemas.openxmlformats.org/officeDocument/2006/relationships/hyperlink" Target="https://www.daloopa.com/src/1567493" TargetMode="External"/><Relationship Id="rId14817" Type="http://schemas.openxmlformats.org/officeDocument/2006/relationships/hyperlink" Target="https://marketplace.daloopa.com/src/134722339" TargetMode="External"/><Relationship Id="rId746" Type="http://schemas.openxmlformats.org/officeDocument/2006/relationships/hyperlink" Target="https://www.daloopa.com/src/144978691" TargetMode="External"/><Relationship Id="rId2427" Type="http://schemas.openxmlformats.org/officeDocument/2006/relationships/hyperlink" Target="https://www.daloopa.com/src/107837319" TargetMode="External"/><Relationship Id="rId12368" Type="http://schemas.openxmlformats.org/officeDocument/2006/relationships/hyperlink" Target="https://marketplace.daloopa.com/src/134722154" TargetMode="External"/><Relationship Id="rId5997" Type="http://schemas.openxmlformats.org/officeDocument/2006/relationships/hyperlink" Target="https://www.daloopa.com/src/72196177" TargetMode="External"/><Relationship Id="rId13900" Type="http://schemas.openxmlformats.org/officeDocument/2006/relationships/hyperlink" Target="https://www.daloopa.com/src/8788268" TargetMode="External"/><Relationship Id="rId8470" Type="http://schemas.openxmlformats.org/officeDocument/2006/relationships/hyperlink" Target="https://www.daloopa.com/src/63033684" TargetMode="External"/><Relationship Id="rId11451" Type="http://schemas.openxmlformats.org/officeDocument/2006/relationships/hyperlink" Target="https://www.daloopa.com/src/1569537" TargetMode="External"/><Relationship Id="rId18064" Type="http://schemas.openxmlformats.org/officeDocument/2006/relationships/hyperlink" Target="https://marketplace.daloopa.com/src?seriesId=3669154" TargetMode="External"/><Relationship Id="rId1510" Type="http://schemas.openxmlformats.org/officeDocument/2006/relationships/hyperlink" Target="https://www.daloopa.com/src/43327526" TargetMode="External"/><Relationship Id="rId8123" Type="http://schemas.openxmlformats.org/officeDocument/2006/relationships/hyperlink" Target="https://www.daloopa.com/src/1567185" TargetMode="External"/><Relationship Id="rId11104" Type="http://schemas.openxmlformats.org/officeDocument/2006/relationships/hyperlink" Target="https://www.daloopa.com/src/63034024" TargetMode="External"/><Relationship Id="rId14674" Type="http://schemas.openxmlformats.org/officeDocument/2006/relationships/hyperlink" Target="https://www.daloopa.com/src/72186664" TargetMode="External"/><Relationship Id="rId4733" Type="http://schemas.openxmlformats.org/officeDocument/2006/relationships/hyperlink" Target="https://www.daloopa.com/src/1564570" TargetMode="External"/><Relationship Id="rId14327" Type="http://schemas.openxmlformats.org/officeDocument/2006/relationships/hyperlink" Target="https://www.daloopa.com/src/8787661" TargetMode="External"/><Relationship Id="rId2284" Type="http://schemas.openxmlformats.org/officeDocument/2006/relationships/hyperlink" Target="https://www.daloopa.com/src/1570882" TargetMode="External"/><Relationship Id="rId17897" Type="http://schemas.openxmlformats.org/officeDocument/2006/relationships/hyperlink" Target="https://www.daloopa.com/src/113362563" TargetMode="External"/><Relationship Id="rId256" Type="http://schemas.openxmlformats.org/officeDocument/2006/relationships/hyperlink" Target="https://www.daloopa.com/src/87389295" TargetMode="External"/><Relationship Id="rId7956" Type="http://schemas.openxmlformats.org/officeDocument/2006/relationships/hyperlink" Target="https://www.daloopa.com/src/1567156" TargetMode="External"/><Relationship Id="rId10937" Type="http://schemas.openxmlformats.org/officeDocument/2006/relationships/hyperlink" Target="https://www.daloopa.com/src/1569026" TargetMode="External"/><Relationship Id="rId7609" Type="http://schemas.openxmlformats.org/officeDocument/2006/relationships/hyperlink" Target="https://www.daloopa.com/src/1565950" TargetMode="External"/><Relationship Id="rId13410" Type="http://schemas.openxmlformats.org/officeDocument/2006/relationships/hyperlink" Target="https://www.daloopa.com/src/154395121" TargetMode="External"/><Relationship Id="rId16980" Type="http://schemas.openxmlformats.org/officeDocument/2006/relationships/hyperlink" Target="https://marketplace.daloopa.com/src/154209384" TargetMode="External"/><Relationship Id="rId16633" Type="http://schemas.openxmlformats.org/officeDocument/2006/relationships/hyperlink" Target="https://www.daloopa.com/src/58791161" TargetMode="External"/><Relationship Id="rId1020" Type="http://schemas.openxmlformats.org/officeDocument/2006/relationships/hyperlink" Target="https://www.daloopa.com/src/113262662" TargetMode="External"/><Relationship Id="rId4590" Type="http://schemas.openxmlformats.org/officeDocument/2006/relationships/hyperlink" Target="https://www.daloopa.com/src/63031201" TargetMode="External"/><Relationship Id="rId14184" Type="http://schemas.openxmlformats.org/officeDocument/2006/relationships/hyperlink" Target="https://www.daloopa.com/src/8788014" TargetMode="External"/><Relationship Id="rId4243" Type="http://schemas.openxmlformats.org/officeDocument/2006/relationships/hyperlink" Target="https://www.daloopa.com/src/8791696" TargetMode="External"/><Relationship Id="rId9915" Type="http://schemas.openxmlformats.org/officeDocument/2006/relationships/hyperlink" Target="https://www.daloopa.com/src/43301787" TargetMode="External"/><Relationship Id="rId19509" Type="http://schemas.openxmlformats.org/officeDocument/2006/relationships/hyperlink" Target="https://www.daloopa.com/src/113023914" TargetMode="External"/><Relationship Id="rId7466" Type="http://schemas.openxmlformats.org/officeDocument/2006/relationships/hyperlink" Target="https://www.daloopa.com/src/144968951" TargetMode="External"/><Relationship Id="rId10794" Type="http://schemas.openxmlformats.org/officeDocument/2006/relationships/hyperlink" Target="https://www.daloopa.com/src/113262812" TargetMode="External"/><Relationship Id="rId7119" Type="http://schemas.openxmlformats.org/officeDocument/2006/relationships/hyperlink" Target="https://www.daloopa.com/src/1565875" TargetMode="External"/><Relationship Id="rId10447" Type="http://schemas.openxmlformats.org/officeDocument/2006/relationships/hyperlink" Target="https://www.daloopa.com/src/1569940" TargetMode="External"/><Relationship Id="rId16490" Type="http://schemas.openxmlformats.org/officeDocument/2006/relationships/hyperlink" Target="https://www.daloopa.com/src/67019169" TargetMode="External"/><Relationship Id="rId3729" Type="http://schemas.openxmlformats.org/officeDocument/2006/relationships/hyperlink" Target="https://www.daloopa.com/src/68727791" TargetMode="External"/><Relationship Id="rId16143" Type="http://schemas.openxmlformats.org/officeDocument/2006/relationships/hyperlink" Target="https://www.daloopa.com/src/8788761" TargetMode="External"/><Relationship Id="rId6202" Type="http://schemas.openxmlformats.org/officeDocument/2006/relationships/hyperlink" Target="https://marketplace.daloopa.com/src?seriesId=2399790" TargetMode="External"/><Relationship Id="rId9772" Type="http://schemas.openxmlformats.org/officeDocument/2006/relationships/hyperlink" Target="https://www.daloopa.com/src/107679918" TargetMode="External"/><Relationship Id="rId12753" Type="http://schemas.openxmlformats.org/officeDocument/2006/relationships/hyperlink" Target="https://marketplace.daloopa.com/src/134722249" TargetMode="External"/><Relationship Id="rId19366" Type="http://schemas.openxmlformats.org/officeDocument/2006/relationships/hyperlink" Target="https://www.daloopa.com/src/113029489" TargetMode="External"/><Relationship Id="rId2812" Type="http://schemas.openxmlformats.org/officeDocument/2006/relationships/hyperlink" Target="https://www.daloopa.com/src/154257822" TargetMode="External"/><Relationship Id="rId9425" Type="http://schemas.openxmlformats.org/officeDocument/2006/relationships/hyperlink" Target="https://www.daloopa.com/src/66982569" TargetMode="External"/><Relationship Id="rId12406" Type="http://schemas.openxmlformats.org/officeDocument/2006/relationships/hyperlink" Target="https://www.daloopa.com/src/1572121" TargetMode="External"/><Relationship Id="rId19019" Type="http://schemas.openxmlformats.org/officeDocument/2006/relationships/hyperlink" Target="https://www.daloopa.com/src/113035933" TargetMode="External"/><Relationship Id="rId15976" Type="http://schemas.openxmlformats.org/officeDocument/2006/relationships/hyperlink" Target="https://www.daloopa.com/src/154364117" TargetMode="External"/><Relationship Id="rId3586" Type="http://schemas.openxmlformats.org/officeDocument/2006/relationships/hyperlink" Target="https://www.daloopa.com/src/154232717" TargetMode="External"/><Relationship Id="rId15629" Type="http://schemas.openxmlformats.org/officeDocument/2006/relationships/hyperlink" Target="https://www.daloopa.com/src/43518462" TargetMode="External"/><Relationship Id="rId3239" Type="http://schemas.openxmlformats.org/officeDocument/2006/relationships/hyperlink" Target="https://www.daloopa.com/src/67023250" TargetMode="External"/><Relationship Id="rId18102" Type="http://schemas.openxmlformats.org/officeDocument/2006/relationships/hyperlink" Target="https://www.daloopa.com/src/65125599" TargetMode="External"/><Relationship Id="rId9282" Type="http://schemas.openxmlformats.org/officeDocument/2006/relationships/hyperlink" Target="https://www.daloopa.com/src/82224876" TargetMode="External"/><Relationship Id="rId14712" Type="http://schemas.openxmlformats.org/officeDocument/2006/relationships/hyperlink" Target="https://www.daloopa.com/src/43518457" TargetMode="External"/><Relationship Id="rId12263" Type="http://schemas.openxmlformats.org/officeDocument/2006/relationships/hyperlink" Target="https://www.daloopa.com/src/145156637" TargetMode="External"/><Relationship Id="rId17935" Type="http://schemas.openxmlformats.org/officeDocument/2006/relationships/hyperlink" Target="https://marketplace.daloopa.com/src/134722614" TargetMode="External"/><Relationship Id="rId641" Type="http://schemas.openxmlformats.org/officeDocument/2006/relationships/hyperlink" Target="https://www.daloopa.com/src/82231971" TargetMode="External"/><Relationship Id="rId2322" Type="http://schemas.openxmlformats.org/officeDocument/2006/relationships/hyperlink" Target="https://www.daloopa.com/src/113262832" TargetMode="External"/><Relationship Id="rId5892" Type="http://schemas.openxmlformats.org/officeDocument/2006/relationships/hyperlink" Target="https://www.daloopa.com/src/1564667" TargetMode="External"/><Relationship Id="rId15486" Type="http://schemas.openxmlformats.org/officeDocument/2006/relationships/hyperlink" Target="https://www.daloopa.com/src/87498626" TargetMode="External"/><Relationship Id="rId5545" Type="http://schemas.openxmlformats.org/officeDocument/2006/relationships/hyperlink" Target="https://www.daloopa.com/src/1564506" TargetMode="External"/><Relationship Id="rId15139" Type="http://schemas.openxmlformats.org/officeDocument/2006/relationships/hyperlink" Target="https://www.daloopa.com/src/43518466" TargetMode="External"/><Relationship Id="rId3096" Type="http://schemas.openxmlformats.org/officeDocument/2006/relationships/hyperlink" Target="https://www.daloopa.com/src/1571839" TargetMode="External"/><Relationship Id="rId8768" Type="http://schemas.openxmlformats.org/officeDocument/2006/relationships/hyperlink" Target="https://www.daloopa.com/src/1567453" TargetMode="External"/><Relationship Id="rId11749" Type="http://schemas.openxmlformats.org/officeDocument/2006/relationships/hyperlink" Target="https://www.daloopa.com/src/1569221" TargetMode="External"/><Relationship Id="rId1808" Type="http://schemas.openxmlformats.org/officeDocument/2006/relationships/hyperlink" Target="https://www.daloopa.com/src/14188658" TargetMode="External"/><Relationship Id="rId14222" Type="http://schemas.openxmlformats.org/officeDocument/2006/relationships/hyperlink" Target="https://www.daloopa.com/src/8788187" TargetMode="External"/><Relationship Id="rId17792" Type="http://schemas.openxmlformats.org/officeDocument/2006/relationships/hyperlink" Target="https://www.daloopa.com/src/65074643" TargetMode="External"/><Relationship Id="rId151" Type="http://schemas.openxmlformats.org/officeDocument/2006/relationships/hyperlink" Target="https://www.daloopa.com/src/107676712" TargetMode="External"/><Relationship Id="rId7851" Type="http://schemas.openxmlformats.org/officeDocument/2006/relationships/hyperlink" Target="https://www.daloopa.com/src/94490850" TargetMode="External"/><Relationship Id="rId10832" Type="http://schemas.openxmlformats.org/officeDocument/2006/relationships/hyperlink" Target="https://www.daloopa.com/src/37971555" TargetMode="External"/><Relationship Id="rId17445" Type="http://schemas.openxmlformats.org/officeDocument/2006/relationships/hyperlink" Target="https://www.daloopa.com/src/145157244" TargetMode="External"/><Relationship Id="rId7504" Type="http://schemas.openxmlformats.org/officeDocument/2006/relationships/hyperlink" Target="https://www.daloopa.com/src/20882372" TargetMode="External"/><Relationship Id="rId5055" Type="http://schemas.openxmlformats.org/officeDocument/2006/relationships/hyperlink" Target="https://www.daloopa.com/src/43287849" TargetMode="External"/><Relationship Id="rId6106" Type="http://schemas.openxmlformats.org/officeDocument/2006/relationships/hyperlink" Target="https://www.daloopa.com/src/1564691" TargetMode="External"/><Relationship Id="rId9676" Type="http://schemas.openxmlformats.org/officeDocument/2006/relationships/hyperlink" Target="https://www.daloopa.com/src/1567115" TargetMode="External"/><Relationship Id="rId1665" Type="http://schemas.openxmlformats.org/officeDocument/2006/relationships/hyperlink" Target="https://www.daloopa.com/src/8801450" TargetMode="External"/><Relationship Id="rId2716" Type="http://schemas.openxmlformats.org/officeDocument/2006/relationships/hyperlink" Target="https://www.daloopa.com/src/46540526" TargetMode="External"/><Relationship Id="rId8278" Type="http://schemas.openxmlformats.org/officeDocument/2006/relationships/hyperlink" Target="https://www.daloopa.com/src/144990513" TargetMode="External"/><Relationship Id="rId9329" Type="http://schemas.openxmlformats.org/officeDocument/2006/relationships/hyperlink" Target="https://www.daloopa.com/src/4715291" TargetMode="External"/><Relationship Id="rId11259" Type="http://schemas.openxmlformats.org/officeDocument/2006/relationships/hyperlink" Target="https://www.daloopa.com/src/14161089" TargetMode="External"/><Relationship Id="rId12657" Type="http://schemas.openxmlformats.org/officeDocument/2006/relationships/hyperlink" Target="https://www.daloopa.com/src/4742077" TargetMode="External"/><Relationship Id="rId13708" Type="http://schemas.openxmlformats.org/officeDocument/2006/relationships/hyperlink" Target="https://www.daloopa.com/src/8786955" TargetMode="External"/><Relationship Id="rId15130" Type="http://schemas.openxmlformats.org/officeDocument/2006/relationships/hyperlink" Target="https://marketplace.daloopa.com/src/134722405" TargetMode="External"/><Relationship Id="rId1318" Type="http://schemas.openxmlformats.org/officeDocument/2006/relationships/hyperlink" Target="https://www.daloopa.com/src/43326659" TargetMode="External"/><Relationship Id="rId19751" Type="http://schemas.openxmlformats.org/officeDocument/2006/relationships/hyperlink" Target="https://www.daloopa.com/src/113024552" TargetMode="External"/><Relationship Id="rId4888" Type="http://schemas.openxmlformats.org/officeDocument/2006/relationships/hyperlink" Target="https://www.daloopa.com/src/1563981" TargetMode="External"/><Relationship Id="rId5939" Type="http://schemas.openxmlformats.org/officeDocument/2006/relationships/hyperlink" Target="https://www.daloopa.com/src/136586970" TargetMode="External"/><Relationship Id="rId7361" Type="http://schemas.openxmlformats.org/officeDocument/2006/relationships/hyperlink" Target="https://www.daloopa.com/src/14160919" TargetMode="External"/><Relationship Id="rId9810" Type="http://schemas.openxmlformats.org/officeDocument/2006/relationships/hyperlink" Target="https://www.daloopa.com/src/1567208" TargetMode="External"/><Relationship Id="rId11740" Type="http://schemas.openxmlformats.org/officeDocument/2006/relationships/hyperlink" Target="https://www.daloopa.com/document/209433" TargetMode="External"/><Relationship Id="rId18353" Type="http://schemas.openxmlformats.org/officeDocument/2006/relationships/hyperlink" Target="https://marketplace.daloopa.com/src/154393219" TargetMode="External"/><Relationship Id="rId19404" Type="http://schemas.openxmlformats.org/officeDocument/2006/relationships/hyperlink" Target="https://www.daloopa.com/src/154393495" TargetMode="External"/><Relationship Id="rId24" Type="http://schemas.openxmlformats.org/officeDocument/2006/relationships/hyperlink" Target="https://www.daloopa.com/document/132633" TargetMode="External"/><Relationship Id="rId7014" Type="http://schemas.openxmlformats.org/officeDocument/2006/relationships/hyperlink" Target="https://marketplace.daloopa.com/src/110684049" TargetMode="External"/><Relationship Id="rId8412" Type="http://schemas.openxmlformats.org/officeDocument/2006/relationships/hyperlink" Target="https://www.daloopa.com/src/107679924" TargetMode="External"/><Relationship Id="rId10342" Type="http://schemas.openxmlformats.org/officeDocument/2006/relationships/hyperlink" Target="https://www.daloopa.com/src/102328548" TargetMode="External"/><Relationship Id="rId14963" Type="http://schemas.openxmlformats.org/officeDocument/2006/relationships/hyperlink" Target="https://www.daloopa.com/src/43519239" TargetMode="External"/><Relationship Id="rId18006" Type="http://schemas.openxmlformats.org/officeDocument/2006/relationships/hyperlink" Target="https://marketplace.daloopa.com/src/134722643" TargetMode="External"/><Relationship Id="rId3971" Type="http://schemas.openxmlformats.org/officeDocument/2006/relationships/hyperlink" Target="https://www.daloopa.com/src/38110963" TargetMode="External"/><Relationship Id="rId13565" Type="http://schemas.openxmlformats.org/officeDocument/2006/relationships/hyperlink" Target="https://www.daloopa.com/src/8787403" TargetMode="External"/><Relationship Id="rId14616" Type="http://schemas.openxmlformats.org/officeDocument/2006/relationships/hyperlink" Target="https://www.daloopa.com/src/43517011" TargetMode="External"/><Relationship Id="rId892" Type="http://schemas.openxmlformats.org/officeDocument/2006/relationships/hyperlink" Target="https://marketplace.daloopa.com/src?seriesId=7913670" TargetMode="External"/><Relationship Id="rId2573" Type="http://schemas.openxmlformats.org/officeDocument/2006/relationships/hyperlink" Target="https://www.daloopa.com/document/26799693" TargetMode="External"/><Relationship Id="rId3624" Type="http://schemas.openxmlformats.org/officeDocument/2006/relationships/hyperlink" Target="https://www.daloopa.com/src/8794053" TargetMode="External"/><Relationship Id="rId9186" Type="http://schemas.openxmlformats.org/officeDocument/2006/relationships/hyperlink" Target="https://www.daloopa.com/src/1566933" TargetMode="External"/><Relationship Id="rId12167" Type="http://schemas.openxmlformats.org/officeDocument/2006/relationships/hyperlink" Target="https://marketplace.daloopa.com/src/144951430" TargetMode="External"/><Relationship Id="rId13218" Type="http://schemas.openxmlformats.org/officeDocument/2006/relationships/hyperlink" Target="https://www.daloopa.com/src/72185820" TargetMode="External"/><Relationship Id="rId16788" Type="http://schemas.openxmlformats.org/officeDocument/2006/relationships/hyperlink" Target="https://www.daloopa.com/src/65062670" TargetMode="External"/><Relationship Id="rId545" Type="http://schemas.openxmlformats.org/officeDocument/2006/relationships/hyperlink" Target="https://www.daloopa.com/src/63032050" TargetMode="External"/><Relationship Id="rId1175" Type="http://schemas.openxmlformats.org/officeDocument/2006/relationships/hyperlink" Target="https://marketplace.daloopa.com/src?seriesId=142214" TargetMode="External"/><Relationship Id="rId2226" Type="http://schemas.openxmlformats.org/officeDocument/2006/relationships/hyperlink" Target="https://www.daloopa.com/src/2745320" TargetMode="External"/><Relationship Id="rId5796" Type="http://schemas.openxmlformats.org/officeDocument/2006/relationships/hyperlink" Target="https://www.daloopa.com/src/72196174" TargetMode="External"/><Relationship Id="rId6847" Type="http://schemas.openxmlformats.org/officeDocument/2006/relationships/hyperlink" Target="https://www.daloopa.com/src/4715255" TargetMode="External"/><Relationship Id="rId17839" Type="http://schemas.openxmlformats.org/officeDocument/2006/relationships/hyperlink" Target="https://www.daloopa.com/src/67020112" TargetMode="External"/><Relationship Id="rId19261" Type="http://schemas.openxmlformats.org/officeDocument/2006/relationships/hyperlink" Target="https://www.daloopa.com/src/113029560" TargetMode="External"/><Relationship Id="rId4398" Type="http://schemas.openxmlformats.org/officeDocument/2006/relationships/hyperlink" Target="https://www.daloopa.com/src/14007921" TargetMode="External"/><Relationship Id="rId5449" Type="http://schemas.openxmlformats.org/officeDocument/2006/relationships/hyperlink" Target="https://www.daloopa.com/src/78016419" TargetMode="External"/><Relationship Id="rId9320" Type="http://schemas.openxmlformats.org/officeDocument/2006/relationships/hyperlink" Target="https://www.daloopa.com/src/1567293" TargetMode="External"/><Relationship Id="rId11250" Type="http://schemas.openxmlformats.org/officeDocument/2006/relationships/hyperlink" Target="https://www.daloopa.com/src/144995769" TargetMode="External"/><Relationship Id="rId12301" Type="http://schemas.openxmlformats.org/officeDocument/2006/relationships/hyperlink" Target="https://www.daloopa.com/src/154252161" TargetMode="External"/><Relationship Id="rId15871" Type="http://schemas.openxmlformats.org/officeDocument/2006/relationships/hyperlink" Target="https://marketplace.daloopa.com/src?seriesId=6478211" TargetMode="External"/><Relationship Id="rId16922" Type="http://schemas.openxmlformats.org/officeDocument/2006/relationships/hyperlink" Target="https://www.daloopa.com/src/20984016" TargetMode="External"/><Relationship Id="rId5930" Type="http://schemas.openxmlformats.org/officeDocument/2006/relationships/hyperlink" Target="https://www.daloopa.com/src/72196175" TargetMode="External"/><Relationship Id="rId14473" Type="http://schemas.openxmlformats.org/officeDocument/2006/relationships/hyperlink" Target="https://www.daloopa.com/src/154393403" TargetMode="External"/><Relationship Id="rId15524" Type="http://schemas.openxmlformats.org/officeDocument/2006/relationships/hyperlink" Target="https://www.daloopa.com/src/154360590" TargetMode="External"/><Relationship Id="rId3481" Type="http://schemas.openxmlformats.org/officeDocument/2006/relationships/hyperlink" Target="https://www.daloopa.com/src/8795844" TargetMode="External"/><Relationship Id="rId4532" Type="http://schemas.openxmlformats.org/officeDocument/2006/relationships/hyperlink" Target="https://www.daloopa.com/src/8793686" TargetMode="External"/><Relationship Id="rId13075" Type="http://schemas.openxmlformats.org/officeDocument/2006/relationships/hyperlink" Target="https://www.daloopa.com/src/8787141" TargetMode="External"/><Relationship Id="rId14126" Type="http://schemas.openxmlformats.org/officeDocument/2006/relationships/hyperlink" Target="https://www.daloopa.com/src/154395165" TargetMode="External"/><Relationship Id="rId17696" Type="http://schemas.openxmlformats.org/officeDocument/2006/relationships/hyperlink" Target="https://www.daloopa.com/src/154365068" TargetMode="External"/><Relationship Id="rId18747" Type="http://schemas.openxmlformats.org/officeDocument/2006/relationships/hyperlink" Target="https://www.daloopa.com/src/65169169" TargetMode="External"/><Relationship Id="rId2083" Type="http://schemas.openxmlformats.org/officeDocument/2006/relationships/hyperlink" Target="https://www.daloopa.com/src/1570880" TargetMode="External"/><Relationship Id="rId3134" Type="http://schemas.openxmlformats.org/officeDocument/2006/relationships/hyperlink" Target="https://www.daloopa.com/src/1571983" TargetMode="External"/><Relationship Id="rId7755" Type="http://schemas.openxmlformats.org/officeDocument/2006/relationships/hyperlink" Target="https://www.daloopa.com/src/1565524" TargetMode="External"/><Relationship Id="rId8806" Type="http://schemas.openxmlformats.org/officeDocument/2006/relationships/hyperlink" Target="https://www.daloopa.com/src/14161239" TargetMode="External"/><Relationship Id="rId16298" Type="http://schemas.openxmlformats.org/officeDocument/2006/relationships/hyperlink" Target="https://www.daloopa.com/src/87501429" TargetMode="External"/><Relationship Id="rId17349" Type="http://schemas.openxmlformats.org/officeDocument/2006/relationships/hyperlink" Target="https://www.daloopa.com/src/82270785" TargetMode="External"/><Relationship Id="rId6357" Type="http://schemas.openxmlformats.org/officeDocument/2006/relationships/hyperlink" Target="https://www.daloopa.com/document/26798424" TargetMode="External"/><Relationship Id="rId7408" Type="http://schemas.openxmlformats.org/officeDocument/2006/relationships/hyperlink" Target="https://www.daloopa.com/src/1565468" TargetMode="External"/><Relationship Id="rId10736" Type="http://schemas.openxmlformats.org/officeDocument/2006/relationships/hyperlink" Target="https://www.daloopa.com/src/1569023" TargetMode="External"/><Relationship Id="rId13959" Type="http://schemas.openxmlformats.org/officeDocument/2006/relationships/hyperlink" Target="https://www.daloopa.com/src/8788010" TargetMode="External"/><Relationship Id="rId17830" Type="http://schemas.openxmlformats.org/officeDocument/2006/relationships/hyperlink" Target="https://www.daloopa.com/src/65125856" TargetMode="External"/><Relationship Id="rId1569" Type="http://schemas.openxmlformats.org/officeDocument/2006/relationships/hyperlink" Target="https://www.daloopa.com/src/8796625" TargetMode="External"/><Relationship Id="rId2967" Type="http://schemas.openxmlformats.org/officeDocument/2006/relationships/hyperlink" Target="https://www.daloopa.com/src/1571901" TargetMode="External"/><Relationship Id="rId5440" Type="http://schemas.openxmlformats.org/officeDocument/2006/relationships/hyperlink" Target="https://www.daloopa.com/src/20882330" TargetMode="External"/><Relationship Id="rId15381" Type="http://schemas.openxmlformats.org/officeDocument/2006/relationships/hyperlink" Target="https://www.daloopa.com/src/43519281" TargetMode="External"/><Relationship Id="rId16432" Type="http://schemas.openxmlformats.org/officeDocument/2006/relationships/hyperlink" Target="https://www.daloopa.com/src/8788608" TargetMode="External"/><Relationship Id="rId939" Type="http://schemas.openxmlformats.org/officeDocument/2006/relationships/hyperlink" Target="https://www.daloopa.com/src/8793511" TargetMode="External"/><Relationship Id="rId4042" Type="http://schemas.openxmlformats.org/officeDocument/2006/relationships/hyperlink" Target="https://www.daloopa.com/src/1572850" TargetMode="External"/><Relationship Id="rId11991" Type="http://schemas.openxmlformats.org/officeDocument/2006/relationships/hyperlink" Target="https://www.daloopa.com/src/1569511" TargetMode="External"/><Relationship Id="rId15034" Type="http://schemas.openxmlformats.org/officeDocument/2006/relationships/hyperlink" Target="https://marketplace.daloopa.com/src/134722386" TargetMode="External"/><Relationship Id="rId19655" Type="http://schemas.openxmlformats.org/officeDocument/2006/relationships/hyperlink" Target="https://www.daloopa.com/src/145129285" TargetMode="External"/><Relationship Id="rId8663" Type="http://schemas.openxmlformats.org/officeDocument/2006/relationships/hyperlink" Target="https://www.daloopa.com/src/46535363" TargetMode="External"/><Relationship Id="rId9714" Type="http://schemas.openxmlformats.org/officeDocument/2006/relationships/hyperlink" Target="https://www.daloopa.com/src/43302644" TargetMode="External"/><Relationship Id="rId10593" Type="http://schemas.openxmlformats.org/officeDocument/2006/relationships/hyperlink" Target="https://www.daloopa.com/src/113262808" TargetMode="External"/><Relationship Id="rId11644" Type="http://schemas.openxmlformats.org/officeDocument/2006/relationships/hyperlink" Target="https://www.daloopa.com/src/1568889" TargetMode="External"/><Relationship Id="rId18257" Type="http://schemas.openxmlformats.org/officeDocument/2006/relationships/hyperlink" Target="https://marketplace.daloopa.com/src/154393216" TargetMode="External"/><Relationship Id="rId19308" Type="http://schemas.openxmlformats.org/officeDocument/2006/relationships/hyperlink" Target="https://www.daloopa.com/src/113024709" TargetMode="External"/><Relationship Id="rId1703" Type="http://schemas.openxmlformats.org/officeDocument/2006/relationships/hyperlink" Target="https://www.daloopa.com/src/8796864" TargetMode="External"/><Relationship Id="rId7265" Type="http://schemas.openxmlformats.org/officeDocument/2006/relationships/hyperlink" Target="https://www.daloopa.com/src/1565467" TargetMode="External"/><Relationship Id="rId8316" Type="http://schemas.openxmlformats.org/officeDocument/2006/relationships/hyperlink" Target="https://www.daloopa.com/src/1567477" TargetMode="External"/><Relationship Id="rId10246" Type="http://schemas.openxmlformats.org/officeDocument/2006/relationships/hyperlink" Target="https://marketplace.daloopa.com/src?seriesId=2541582" TargetMode="External"/><Relationship Id="rId3875" Type="http://schemas.openxmlformats.org/officeDocument/2006/relationships/hyperlink" Target="https://www.daloopa.com/src/43340685" TargetMode="External"/><Relationship Id="rId4926" Type="http://schemas.openxmlformats.org/officeDocument/2006/relationships/hyperlink" Target="https://www.daloopa.com/src/46534791" TargetMode="External"/><Relationship Id="rId13469" Type="http://schemas.openxmlformats.org/officeDocument/2006/relationships/hyperlink" Target="https://www.daloopa.com/src/8787189" TargetMode="External"/><Relationship Id="rId14867" Type="http://schemas.openxmlformats.org/officeDocument/2006/relationships/hyperlink" Target="https://www.daloopa.com/src/63082668" TargetMode="External"/><Relationship Id="rId15918" Type="http://schemas.openxmlformats.org/officeDocument/2006/relationships/hyperlink" Target="https://marketplace.daloopa.com/src?seriesId=6478212" TargetMode="External"/><Relationship Id="rId17340" Type="http://schemas.openxmlformats.org/officeDocument/2006/relationships/hyperlink" Target="https://marketplace.daloopa.com/src?seriesId=3669138" TargetMode="External"/><Relationship Id="rId796" Type="http://schemas.openxmlformats.org/officeDocument/2006/relationships/hyperlink" Target="https://www.daloopa.com/src/1602342" TargetMode="External"/><Relationship Id="rId2477" Type="http://schemas.openxmlformats.org/officeDocument/2006/relationships/hyperlink" Target="https://marketplace.daloopa.com/src/134722146" TargetMode="External"/><Relationship Id="rId3528" Type="http://schemas.openxmlformats.org/officeDocument/2006/relationships/hyperlink" Target="https://www.daloopa.com/src/46552054" TargetMode="External"/><Relationship Id="rId449" Type="http://schemas.openxmlformats.org/officeDocument/2006/relationships/hyperlink" Target="https://www.daloopa.com/src/154216290" TargetMode="External"/><Relationship Id="rId1079" Type="http://schemas.openxmlformats.org/officeDocument/2006/relationships/hyperlink" Target="https://www.daloopa.com/src/14007819" TargetMode="External"/><Relationship Id="rId6001" Type="http://schemas.openxmlformats.org/officeDocument/2006/relationships/hyperlink" Target="https://www.daloopa.com/src/94638563" TargetMode="External"/><Relationship Id="rId9571" Type="http://schemas.openxmlformats.org/officeDocument/2006/relationships/hyperlink" Target="https://www.daloopa.com/src/46535296" TargetMode="External"/><Relationship Id="rId13950" Type="http://schemas.openxmlformats.org/officeDocument/2006/relationships/hyperlink" Target="https://www.daloopa.com/src/8788163" TargetMode="External"/><Relationship Id="rId8173" Type="http://schemas.openxmlformats.org/officeDocument/2006/relationships/hyperlink" Target="https://www.daloopa.com/src/63033677" TargetMode="External"/><Relationship Id="rId9224" Type="http://schemas.openxmlformats.org/officeDocument/2006/relationships/hyperlink" Target="https://www.daloopa.com/src/43299074" TargetMode="External"/><Relationship Id="rId12552" Type="http://schemas.openxmlformats.org/officeDocument/2006/relationships/hyperlink" Target="https://marketplace.daloopa.com/src/134722190" TargetMode="External"/><Relationship Id="rId13603" Type="http://schemas.openxmlformats.org/officeDocument/2006/relationships/hyperlink" Target="https://www.daloopa.com/src/8787405" TargetMode="External"/><Relationship Id="rId19165" Type="http://schemas.openxmlformats.org/officeDocument/2006/relationships/hyperlink" Target="https://www.daloopa.com/src/113026665" TargetMode="External"/><Relationship Id="rId930" Type="http://schemas.openxmlformats.org/officeDocument/2006/relationships/hyperlink" Target="https://www.daloopa.com/src/87514701" TargetMode="External"/><Relationship Id="rId1560" Type="http://schemas.openxmlformats.org/officeDocument/2006/relationships/hyperlink" Target="https://www.daloopa.com/src/8796852" TargetMode="External"/><Relationship Id="rId2611" Type="http://schemas.openxmlformats.org/officeDocument/2006/relationships/hyperlink" Target="https://www.daloopa.com/src/154358217" TargetMode="External"/><Relationship Id="rId11154" Type="http://schemas.openxmlformats.org/officeDocument/2006/relationships/hyperlink" Target="https://www.daloopa.com/src/1569860" TargetMode="External"/><Relationship Id="rId12205" Type="http://schemas.openxmlformats.org/officeDocument/2006/relationships/hyperlink" Target="https://www.daloopa.com/src/66971459" TargetMode="External"/><Relationship Id="rId15775" Type="http://schemas.openxmlformats.org/officeDocument/2006/relationships/hyperlink" Target="https://www.daloopa.com/src/113368854" TargetMode="External"/><Relationship Id="rId16826" Type="http://schemas.openxmlformats.org/officeDocument/2006/relationships/hyperlink" Target="https://www.daloopa.com/src/87514903" TargetMode="External"/><Relationship Id="rId1213" Type="http://schemas.openxmlformats.org/officeDocument/2006/relationships/hyperlink" Target="https://marketplace.daloopa.com/src?seriesId=4261647" TargetMode="External"/><Relationship Id="rId4783" Type="http://schemas.openxmlformats.org/officeDocument/2006/relationships/hyperlink" Target="https://www.daloopa.com/src/154216191" TargetMode="External"/><Relationship Id="rId5834" Type="http://schemas.openxmlformats.org/officeDocument/2006/relationships/hyperlink" Target="https://www.daloopa.com/src/1564851" TargetMode="External"/><Relationship Id="rId14377" Type="http://schemas.openxmlformats.org/officeDocument/2006/relationships/hyperlink" Target="https://www.daloopa.com/src/8787681" TargetMode="External"/><Relationship Id="rId15428" Type="http://schemas.openxmlformats.org/officeDocument/2006/relationships/hyperlink" Target="https://www.daloopa.com/src/43518860" TargetMode="External"/><Relationship Id="rId18998" Type="http://schemas.openxmlformats.org/officeDocument/2006/relationships/hyperlink" Target="https://www.daloopa.com/src/113031965" TargetMode="External"/><Relationship Id="rId3385" Type="http://schemas.openxmlformats.org/officeDocument/2006/relationships/hyperlink" Target="https://www.daloopa.com/src/154232719" TargetMode="External"/><Relationship Id="rId4436" Type="http://schemas.openxmlformats.org/officeDocument/2006/relationships/hyperlink" Target="https://www.daloopa.com/src/8793761" TargetMode="External"/><Relationship Id="rId3038" Type="http://schemas.openxmlformats.org/officeDocument/2006/relationships/hyperlink" Target="https://www.daloopa.com/src/154393257" TargetMode="External"/><Relationship Id="rId7659" Type="http://schemas.openxmlformats.org/officeDocument/2006/relationships/hyperlink" Target="https://marketplace.daloopa.com/src/110684145" TargetMode="External"/><Relationship Id="rId10987" Type="http://schemas.openxmlformats.org/officeDocument/2006/relationships/hyperlink" Target="https://www.daloopa.com/src/43296179" TargetMode="External"/><Relationship Id="rId9081" Type="http://schemas.openxmlformats.org/officeDocument/2006/relationships/hyperlink" Target="https://marketplace.daloopa.com/src?seriesId=2541565" TargetMode="External"/><Relationship Id="rId12062" Type="http://schemas.openxmlformats.org/officeDocument/2006/relationships/hyperlink" Target="https://www.daloopa.com/src/1570145" TargetMode="External"/><Relationship Id="rId13460" Type="http://schemas.openxmlformats.org/officeDocument/2006/relationships/hyperlink" Target="https://www.daloopa.com/src/20973372" TargetMode="External"/><Relationship Id="rId14511" Type="http://schemas.openxmlformats.org/officeDocument/2006/relationships/hyperlink" Target="https://www.daloopa.com/src/114576758" TargetMode="External"/><Relationship Id="rId440" Type="http://schemas.openxmlformats.org/officeDocument/2006/relationships/hyperlink" Target="https://www.daloopa.com/src/82223751" TargetMode="External"/><Relationship Id="rId1070" Type="http://schemas.openxmlformats.org/officeDocument/2006/relationships/hyperlink" Target="https://marketplace.daloopa.com/src?seriesId=233425" TargetMode="External"/><Relationship Id="rId2121" Type="http://schemas.openxmlformats.org/officeDocument/2006/relationships/hyperlink" Target="https://www.daloopa.com/src/113262835" TargetMode="External"/><Relationship Id="rId13113" Type="http://schemas.openxmlformats.org/officeDocument/2006/relationships/hyperlink" Target="https://www.daloopa.com/src/8787254" TargetMode="External"/><Relationship Id="rId16683" Type="http://schemas.openxmlformats.org/officeDocument/2006/relationships/hyperlink" Target="https://www.daloopa.com/src/65063027" TargetMode="External"/><Relationship Id="rId17734" Type="http://schemas.openxmlformats.org/officeDocument/2006/relationships/hyperlink" Target="https://www.daloopa.com/src/65074477" TargetMode="External"/><Relationship Id="rId5691" Type="http://schemas.openxmlformats.org/officeDocument/2006/relationships/hyperlink" Target="https://www.daloopa.com/src/1564664" TargetMode="External"/><Relationship Id="rId6742" Type="http://schemas.openxmlformats.org/officeDocument/2006/relationships/hyperlink" Target="https://marketplace.daloopa.com/src/110684001" TargetMode="External"/><Relationship Id="rId15285" Type="http://schemas.openxmlformats.org/officeDocument/2006/relationships/hyperlink" Target="https://www.daloopa.com/src/43517243" TargetMode="External"/><Relationship Id="rId16336" Type="http://schemas.openxmlformats.org/officeDocument/2006/relationships/hyperlink" Target="https://www.daloopa.com/src/113379755" TargetMode="External"/><Relationship Id="rId4293" Type="http://schemas.openxmlformats.org/officeDocument/2006/relationships/hyperlink" Target="https://www.daloopa.com/src/8790942" TargetMode="External"/><Relationship Id="rId5344" Type="http://schemas.openxmlformats.org/officeDocument/2006/relationships/hyperlink" Target="https://www.daloopa.com/src/1564533" TargetMode="External"/><Relationship Id="rId9965" Type="http://schemas.openxmlformats.org/officeDocument/2006/relationships/hyperlink" Target="https://www.daloopa.com/src/63033708" TargetMode="External"/><Relationship Id="rId11895" Type="http://schemas.openxmlformats.org/officeDocument/2006/relationships/hyperlink" Target="https://marketplace.daloopa.com/src?seriesId=3867" TargetMode="External"/><Relationship Id="rId19559" Type="http://schemas.openxmlformats.org/officeDocument/2006/relationships/hyperlink" Target="https://www.daloopa.com/src/114576826" TargetMode="External"/><Relationship Id="rId1954" Type="http://schemas.openxmlformats.org/officeDocument/2006/relationships/hyperlink" Target="https://www.daloopa.com/src/125037636" TargetMode="External"/><Relationship Id="rId8567" Type="http://schemas.openxmlformats.org/officeDocument/2006/relationships/hyperlink" Target="https://www.daloopa.com/src/113262704" TargetMode="External"/><Relationship Id="rId9618" Type="http://schemas.openxmlformats.org/officeDocument/2006/relationships/hyperlink" Target="https://www.daloopa.com/src/1567296" TargetMode="External"/><Relationship Id="rId10497" Type="http://schemas.openxmlformats.org/officeDocument/2006/relationships/hyperlink" Target="https://www.daloopa.com/src/1569237" TargetMode="External"/><Relationship Id="rId11548" Type="http://schemas.openxmlformats.org/officeDocument/2006/relationships/hyperlink" Target="https://www.daloopa.com/src/1569212" TargetMode="External"/><Relationship Id="rId12946" Type="http://schemas.openxmlformats.org/officeDocument/2006/relationships/hyperlink" Target="https://marketplace.daloopa.com/src/134722277" TargetMode="External"/><Relationship Id="rId1607" Type="http://schemas.openxmlformats.org/officeDocument/2006/relationships/hyperlink" Target="https://www.daloopa.com/src/8796693" TargetMode="External"/><Relationship Id="rId7169" Type="http://schemas.openxmlformats.org/officeDocument/2006/relationships/hyperlink" Target="https://marketplace.daloopa.com/src/110684070" TargetMode="External"/><Relationship Id="rId14021" Type="http://schemas.openxmlformats.org/officeDocument/2006/relationships/hyperlink" Target="https://www.daloopa.com/src/154395152" TargetMode="External"/><Relationship Id="rId3779" Type="http://schemas.openxmlformats.org/officeDocument/2006/relationships/hyperlink" Target="https://www.daloopa.com/src/87498528" TargetMode="External"/><Relationship Id="rId7650" Type="http://schemas.openxmlformats.org/officeDocument/2006/relationships/hyperlink" Target="https://www.daloopa.com/src/94490847" TargetMode="External"/><Relationship Id="rId16193" Type="http://schemas.openxmlformats.org/officeDocument/2006/relationships/hyperlink" Target="https://www.daloopa.com/src/87501143" TargetMode="External"/><Relationship Id="rId17591" Type="http://schemas.openxmlformats.org/officeDocument/2006/relationships/hyperlink" Target="https://www.daloopa.com/src/65218516" TargetMode="External"/><Relationship Id="rId18642" Type="http://schemas.openxmlformats.org/officeDocument/2006/relationships/hyperlink" Target="https://www.daloopa.com/src/65165828" TargetMode="External"/><Relationship Id="rId6252" Type="http://schemas.openxmlformats.org/officeDocument/2006/relationships/hyperlink" Target="https://www.daloopa.com/src/4715246" TargetMode="External"/><Relationship Id="rId7303" Type="http://schemas.openxmlformats.org/officeDocument/2006/relationships/hyperlink" Target="https://marketplace.daloopa.com/src/110684093" TargetMode="External"/><Relationship Id="rId8701" Type="http://schemas.openxmlformats.org/officeDocument/2006/relationships/hyperlink" Target="https://www.daloopa.com/src/1566717" TargetMode="External"/><Relationship Id="rId10631" Type="http://schemas.openxmlformats.org/officeDocument/2006/relationships/hyperlink" Target="https://www.daloopa.com/src/37971565" TargetMode="External"/><Relationship Id="rId17244" Type="http://schemas.openxmlformats.org/officeDocument/2006/relationships/hyperlink" Target="https://www.daloopa.com/src/67019835" TargetMode="External"/><Relationship Id="rId13854" Type="http://schemas.openxmlformats.org/officeDocument/2006/relationships/hyperlink" Target="https://www.daloopa.com/document/8623217" TargetMode="External"/><Relationship Id="rId14905" Type="http://schemas.openxmlformats.org/officeDocument/2006/relationships/hyperlink" Target="https://www.daloopa.com/src/43518538" TargetMode="External"/><Relationship Id="rId2862" Type="http://schemas.openxmlformats.org/officeDocument/2006/relationships/hyperlink" Target="https://www.daloopa.com/src/113264147" TargetMode="External"/><Relationship Id="rId3913" Type="http://schemas.openxmlformats.org/officeDocument/2006/relationships/hyperlink" Target="https://www.daloopa.com/src/87498525" TargetMode="External"/><Relationship Id="rId8077" Type="http://schemas.openxmlformats.org/officeDocument/2006/relationships/hyperlink" Target="https://www.daloopa.com/src/63033693" TargetMode="External"/><Relationship Id="rId9475" Type="http://schemas.openxmlformats.org/officeDocument/2006/relationships/hyperlink" Target="https://www.daloopa.com/document/210146" TargetMode="External"/><Relationship Id="rId12456" Type="http://schemas.openxmlformats.org/officeDocument/2006/relationships/hyperlink" Target="https://www.daloopa.com/src/1572388" TargetMode="External"/><Relationship Id="rId13507" Type="http://schemas.openxmlformats.org/officeDocument/2006/relationships/hyperlink" Target="https://www.daloopa.com/src/32426020" TargetMode="External"/><Relationship Id="rId19069" Type="http://schemas.openxmlformats.org/officeDocument/2006/relationships/hyperlink" Target="https://www.daloopa.com/src/114576785" TargetMode="External"/><Relationship Id="rId834" Type="http://schemas.openxmlformats.org/officeDocument/2006/relationships/hyperlink" Target="https://marketplace.daloopa.com/src/152291342" TargetMode="External"/><Relationship Id="rId1464" Type="http://schemas.openxmlformats.org/officeDocument/2006/relationships/hyperlink" Target="https://www.daloopa.com/src/8796418" TargetMode="External"/><Relationship Id="rId2515" Type="http://schemas.openxmlformats.org/officeDocument/2006/relationships/hyperlink" Target="https://www.daloopa.com/src/65071684" TargetMode="External"/><Relationship Id="rId9128" Type="http://schemas.openxmlformats.org/officeDocument/2006/relationships/hyperlink" Target="https://www.daloopa.com/src/43297719" TargetMode="External"/><Relationship Id="rId11058" Type="http://schemas.openxmlformats.org/officeDocument/2006/relationships/hyperlink" Target="https://www.daloopa.com/src/14161086" TargetMode="External"/><Relationship Id="rId12109" Type="http://schemas.openxmlformats.org/officeDocument/2006/relationships/hyperlink" Target="https://marketplace.daloopa.com/src?seriesId=2541438" TargetMode="External"/><Relationship Id="rId15679" Type="http://schemas.openxmlformats.org/officeDocument/2006/relationships/hyperlink" Target="https://www.daloopa.com/document/26799693" TargetMode="External"/><Relationship Id="rId19550" Type="http://schemas.openxmlformats.org/officeDocument/2006/relationships/hyperlink" Target="https://www.daloopa.com/src/113035670" TargetMode="External"/><Relationship Id="rId1117" Type="http://schemas.openxmlformats.org/officeDocument/2006/relationships/hyperlink" Target="https://www.daloopa.com/src/128080913" TargetMode="External"/><Relationship Id="rId4687" Type="http://schemas.openxmlformats.org/officeDocument/2006/relationships/hyperlink" Target="https://www.daloopa.com/src/1563978" TargetMode="External"/><Relationship Id="rId5738" Type="http://schemas.openxmlformats.org/officeDocument/2006/relationships/hyperlink" Target="https://www.daloopa.com/src/136586966" TargetMode="External"/><Relationship Id="rId18152" Type="http://schemas.openxmlformats.org/officeDocument/2006/relationships/hyperlink" Target="https://marketplace.daloopa.com/src?seriesId=3669158" TargetMode="External"/><Relationship Id="rId19203" Type="http://schemas.openxmlformats.org/officeDocument/2006/relationships/hyperlink" Target="https://www.daloopa.com/src/113026536" TargetMode="External"/><Relationship Id="rId3289" Type="http://schemas.openxmlformats.org/officeDocument/2006/relationships/hyperlink" Target="https://www.daloopa.com/src/8795060" TargetMode="External"/><Relationship Id="rId7160" Type="http://schemas.openxmlformats.org/officeDocument/2006/relationships/hyperlink" Target="https://www.daloopa.com/src/107675911" TargetMode="External"/><Relationship Id="rId8211" Type="http://schemas.openxmlformats.org/officeDocument/2006/relationships/hyperlink" Target="https://www.daloopa.com/document/210146" TargetMode="External"/><Relationship Id="rId10141" Type="http://schemas.openxmlformats.org/officeDocument/2006/relationships/hyperlink" Target="https://marketplace.daloopa.com/src?seriesId=2399839" TargetMode="External"/><Relationship Id="rId14762" Type="http://schemas.openxmlformats.org/officeDocument/2006/relationships/hyperlink" Target="https://marketplace.daloopa.com/src?seriesId=2541660" TargetMode="External"/><Relationship Id="rId15813" Type="http://schemas.openxmlformats.org/officeDocument/2006/relationships/hyperlink" Target="https://www.daloopa.com/src/113368856" TargetMode="External"/><Relationship Id="rId3770" Type="http://schemas.openxmlformats.org/officeDocument/2006/relationships/hyperlink" Target="https://www.daloopa.com/src/37972530" TargetMode="External"/><Relationship Id="rId4821" Type="http://schemas.openxmlformats.org/officeDocument/2006/relationships/hyperlink" Target="https://www.daloopa.com/src/1563980" TargetMode="External"/><Relationship Id="rId13364" Type="http://schemas.openxmlformats.org/officeDocument/2006/relationships/hyperlink" Target="https://www.daloopa.com/src/82268519" TargetMode="External"/><Relationship Id="rId14415" Type="http://schemas.openxmlformats.org/officeDocument/2006/relationships/hyperlink" Target="https://www.daloopa.com/src/154393399" TargetMode="External"/><Relationship Id="rId17985" Type="http://schemas.openxmlformats.org/officeDocument/2006/relationships/hyperlink" Target="https://www.daloopa.com/src/65125783" TargetMode="External"/><Relationship Id="rId344" Type="http://schemas.openxmlformats.org/officeDocument/2006/relationships/hyperlink" Target="https://www.daloopa.com/document/21777150" TargetMode="External"/><Relationship Id="rId691" Type="http://schemas.openxmlformats.org/officeDocument/2006/relationships/hyperlink" Target="https://www.daloopa.com/src/8792854" TargetMode="External"/><Relationship Id="rId2025" Type="http://schemas.openxmlformats.org/officeDocument/2006/relationships/hyperlink" Target="https://www.daloopa.com/src/136425723" TargetMode="External"/><Relationship Id="rId2372" Type="http://schemas.openxmlformats.org/officeDocument/2006/relationships/hyperlink" Target="https://www.daloopa.com/src/113257024" TargetMode="External"/><Relationship Id="rId3423" Type="http://schemas.openxmlformats.org/officeDocument/2006/relationships/hyperlink" Target="https://www.daloopa.com/src/8795062" TargetMode="External"/><Relationship Id="rId6993" Type="http://schemas.openxmlformats.org/officeDocument/2006/relationships/hyperlink" Target="https://www.daloopa.com/src/72081261" TargetMode="External"/><Relationship Id="rId13017" Type="http://schemas.openxmlformats.org/officeDocument/2006/relationships/hyperlink" Target="https://www.daloopa.com/src/8787233" TargetMode="External"/><Relationship Id="rId16587" Type="http://schemas.openxmlformats.org/officeDocument/2006/relationships/hyperlink" Target="https://www.daloopa.com/src/8789200" TargetMode="External"/><Relationship Id="rId17638" Type="http://schemas.openxmlformats.org/officeDocument/2006/relationships/hyperlink" Target="https://www.daloopa.com/src/72185372" TargetMode="External"/><Relationship Id="rId5595" Type="http://schemas.openxmlformats.org/officeDocument/2006/relationships/hyperlink" Target="https://www.daloopa.com/src/43288612" TargetMode="External"/><Relationship Id="rId6646" Type="http://schemas.openxmlformats.org/officeDocument/2006/relationships/hyperlink" Target="https://www.daloopa.com/src/87381322" TargetMode="External"/><Relationship Id="rId15189" Type="http://schemas.openxmlformats.org/officeDocument/2006/relationships/hyperlink" Target="https://www.daloopa.com/src/43517541" TargetMode="External"/><Relationship Id="rId19060" Type="http://schemas.openxmlformats.org/officeDocument/2006/relationships/hyperlink" Target="https://www.daloopa.com/src/113396866" TargetMode="External"/><Relationship Id="rId4197" Type="http://schemas.openxmlformats.org/officeDocument/2006/relationships/hyperlink" Target="https://www.daloopa.com/src/8791695" TargetMode="External"/><Relationship Id="rId5248" Type="http://schemas.openxmlformats.org/officeDocument/2006/relationships/hyperlink" Target="https://www.daloopa.com/src/72080219" TargetMode="External"/><Relationship Id="rId9869" Type="http://schemas.openxmlformats.org/officeDocument/2006/relationships/hyperlink" Target="https://www.daloopa.com/src/1566789" TargetMode="External"/><Relationship Id="rId12100" Type="http://schemas.openxmlformats.org/officeDocument/2006/relationships/hyperlink" Target="https://marketplace.daloopa.com/src/144951418" TargetMode="External"/><Relationship Id="rId1858" Type="http://schemas.openxmlformats.org/officeDocument/2006/relationships/hyperlink" Target="https://www.daloopa.com/src/65218387" TargetMode="External"/><Relationship Id="rId11799" Type="http://schemas.openxmlformats.org/officeDocument/2006/relationships/hyperlink" Target="https://www.daloopa.com/src/1569553" TargetMode="External"/><Relationship Id="rId14272" Type="http://schemas.openxmlformats.org/officeDocument/2006/relationships/hyperlink" Target="https://www.daloopa.com/src/8787779" TargetMode="External"/><Relationship Id="rId15670" Type="http://schemas.openxmlformats.org/officeDocument/2006/relationships/hyperlink" Target="https://marketplace.daloopa.com/src/134722515" TargetMode="External"/><Relationship Id="rId16721" Type="http://schemas.openxmlformats.org/officeDocument/2006/relationships/hyperlink" Target="https://www.daloopa.com/src/65062728" TargetMode="External"/><Relationship Id="rId2909" Type="http://schemas.openxmlformats.org/officeDocument/2006/relationships/hyperlink" Target="https://www.daloopa.com/src/43540237" TargetMode="External"/><Relationship Id="rId3280" Type="http://schemas.openxmlformats.org/officeDocument/2006/relationships/hyperlink" Target="https://www.daloopa.com/src/8795841" TargetMode="External"/><Relationship Id="rId4331" Type="http://schemas.openxmlformats.org/officeDocument/2006/relationships/hyperlink" Target="https://www.daloopa.com/src/8791909" TargetMode="External"/><Relationship Id="rId15323" Type="http://schemas.openxmlformats.org/officeDocument/2006/relationships/hyperlink" Target="https://www.daloopa.com/src/78147054" TargetMode="External"/><Relationship Id="rId18893" Type="http://schemas.openxmlformats.org/officeDocument/2006/relationships/hyperlink" Target="https://www.daloopa.com/src/113028018" TargetMode="External"/><Relationship Id="rId8952" Type="http://schemas.openxmlformats.org/officeDocument/2006/relationships/hyperlink" Target="https://www.daloopa.com/src/72081313" TargetMode="External"/><Relationship Id="rId10882" Type="http://schemas.openxmlformats.org/officeDocument/2006/relationships/hyperlink" Target="https://www.daloopa.com/src/1569792" TargetMode="External"/><Relationship Id="rId11933" Type="http://schemas.openxmlformats.org/officeDocument/2006/relationships/hyperlink" Target="https://www.daloopa.com/src/1569559" TargetMode="External"/><Relationship Id="rId17495" Type="http://schemas.openxmlformats.org/officeDocument/2006/relationships/hyperlink" Target="https://www.daloopa.com/src/78153045" TargetMode="External"/><Relationship Id="rId18546" Type="http://schemas.openxmlformats.org/officeDocument/2006/relationships/hyperlink" Target="https://www.daloopa.com/src/78021506" TargetMode="External"/><Relationship Id="rId6156" Type="http://schemas.openxmlformats.org/officeDocument/2006/relationships/hyperlink" Target="https://www.daloopa.com/src/1564904" TargetMode="External"/><Relationship Id="rId7554" Type="http://schemas.openxmlformats.org/officeDocument/2006/relationships/hyperlink" Target="https://www.daloopa.com/src/1565521" TargetMode="External"/><Relationship Id="rId8605" Type="http://schemas.openxmlformats.org/officeDocument/2006/relationships/hyperlink" Target="https://www.daloopa.com/src/37971641" TargetMode="External"/><Relationship Id="rId10535" Type="http://schemas.openxmlformats.org/officeDocument/2006/relationships/hyperlink" Target="https://www.daloopa.com/src/107683074" TargetMode="External"/><Relationship Id="rId16097" Type="http://schemas.openxmlformats.org/officeDocument/2006/relationships/hyperlink" Target="https://www.daloopa.com/src/8788975" TargetMode="External"/><Relationship Id="rId17148" Type="http://schemas.openxmlformats.org/officeDocument/2006/relationships/hyperlink" Target="https://www.daloopa.com/src/78144483" TargetMode="External"/><Relationship Id="rId7207" Type="http://schemas.openxmlformats.org/officeDocument/2006/relationships/hyperlink" Target="https://www.daloopa.com/src/1565203" TargetMode="External"/><Relationship Id="rId13758" Type="http://schemas.openxmlformats.org/officeDocument/2006/relationships/hyperlink" Target="https://www.daloopa.com/src/8787806" TargetMode="External"/><Relationship Id="rId14809" Type="http://schemas.openxmlformats.org/officeDocument/2006/relationships/hyperlink" Target="https://www.daloopa.com/src/102435748" TargetMode="External"/><Relationship Id="rId2766" Type="http://schemas.openxmlformats.org/officeDocument/2006/relationships/hyperlink" Target="https://www.daloopa.com/src/47655145" TargetMode="External"/><Relationship Id="rId3817" Type="http://schemas.openxmlformats.org/officeDocument/2006/relationships/hyperlink" Target="https://www.daloopa.com/src/8794349" TargetMode="External"/><Relationship Id="rId9379" Type="http://schemas.openxmlformats.org/officeDocument/2006/relationships/hyperlink" Target="https://www.daloopa.com/src/1566783" TargetMode="External"/><Relationship Id="rId15180" Type="http://schemas.openxmlformats.org/officeDocument/2006/relationships/hyperlink" Target="https://www.daloopa.com/src/43518661" TargetMode="External"/><Relationship Id="rId16231" Type="http://schemas.openxmlformats.org/officeDocument/2006/relationships/hyperlink" Target="https://www.daloopa.com/src/8788816" TargetMode="External"/><Relationship Id="rId738" Type="http://schemas.openxmlformats.org/officeDocument/2006/relationships/hyperlink" Target="https://www.daloopa.com/src/82223801" TargetMode="External"/><Relationship Id="rId1368" Type="http://schemas.openxmlformats.org/officeDocument/2006/relationships/hyperlink" Target="https://marketplace.daloopa.com/src?seriesId=233441" TargetMode="External"/><Relationship Id="rId2419" Type="http://schemas.openxmlformats.org/officeDocument/2006/relationships/hyperlink" Target="https://www.daloopa.com/src/65064119" TargetMode="External"/><Relationship Id="rId5989" Type="http://schemas.openxmlformats.org/officeDocument/2006/relationships/hyperlink" Target="https://www.daloopa.com/src/20882458" TargetMode="External"/><Relationship Id="rId9860" Type="http://schemas.openxmlformats.org/officeDocument/2006/relationships/hyperlink" Target="https://www.daloopa.com/src/1566078" TargetMode="External"/><Relationship Id="rId74" Type="http://schemas.openxmlformats.org/officeDocument/2006/relationships/hyperlink" Target="https://www.daloopa.com/document/210252" TargetMode="External"/><Relationship Id="rId8462" Type="http://schemas.openxmlformats.org/officeDocument/2006/relationships/hyperlink" Target="https://www.daloopa.com/src/10330741" TargetMode="External"/><Relationship Id="rId9513" Type="http://schemas.openxmlformats.org/officeDocument/2006/relationships/hyperlink" Target="https://www.daloopa.com/src/32357763" TargetMode="External"/><Relationship Id="rId11790" Type="http://schemas.openxmlformats.org/officeDocument/2006/relationships/hyperlink" Target="https://www.daloopa.com/src/1569050" TargetMode="External"/><Relationship Id="rId12841" Type="http://schemas.openxmlformats.org/officeDocument/2006/relationships/hyperlink" Target="https://www.daloopa.com/src/1572274" TargetMode="External"/><Relationship Id="rId18056" Type="http://schemas.openxmlformats.org/officeDocument/2006/relationships/hyperlink" Target="https://marketplace.daloopa.com/src/134722673" TargetMode="External"/><Relationship Id="rId19107" Type="http://schemas.openxmlformats.org/officeDocument/2006/relationships/hyperlink" Target="https://www.daloopa.com/src/154367361" TargetMode="External"/><Relationship Id="rId19454" Type="http://schemas.openxmlformats.org/officeDocument/2006/relationships/hyperlink" Target="https://www.daloopa.com/src/113031821" TargetMode="External"/><Relationship Id="rId2900" Type="http://schemas.openxmlformats.org/officeDocument/2006/relationships/hyperlink" Target="https://www.daloopa.com/src/47655143" TargetMode="External"/><Relationship Id="rId7064" Type="http://schemas.openxmlformats.org/officeDocument/2006/relationships/hyperlink" Target="https://marketplace.daloopa.com/src/110684051" TargetMode="External"/><Relationship Id="rId8115" Type="http://schemas.openxmlformats.org/officeDocument/2006/relationships/hyperlink" Target="https://www.daloopa.com/src/1566763" TargetMode="External"/><Relationship Id="rId10392" Type="http://schemas.openxmlformats.org/officeDocument/2006/relationships/hyperlink" Target="https://www.daloopa.com/src/1567716" TargetMode="External"/><Relationship Id="rId11443" Type="http://schemas.openxmlformats.org/officeDocument/2006/relationships/hyperlink" Target="https://www.daloopa.com/src/1569087" TargetMode="External"/><Relationship Id="rId1502" Type="http://schemas.openxmlformats.org/officeDocument/2006/relationships/hyperlink" Target="https://www.daloopa.com/src/65218320" TargetMode="External"/><Relationship Id="rId10045" Type="http://schemas.openxmlformats.org/officeDocument/2006/relationships/hyperlink" Target="https://www.daloopa.com/src/1568048" TargetMode="External"/><Relationship Id="rId14666" Type="http://schemas.openxmlformats.org/officeDocument/2006/relationships/hyperlink" Target="https://www.daloopa.com/src/43516596" TargetMode="External"/><Relationship Id="rId15717" Type="http://schemas.openxmlformats.org/officeDocument/2006/relationships/hyperlink" Target="https://www.daloopa.com/src/87498628" TargetMode="External"/><Relationship Id="rId3674" Type="http://schemas.openxmlformats.org/officeDocument/2006/relationships/hyperlink" Target="https://www.daloopa.com/src/43340689" TargetMode="External"/><Relationship Id="rId4725" Type="http://schemas.openxmlformats.org/officeDocument/2006/relationships/hyperlink" Target="https://www.daloopa.com/src/46534787" TargetMode="External"/><Relationship Id="rId13268" Type="http://schemas.openxmlformats.org/officeDocument/2006/relationships/hyperlink" Target="https://www.daloopa.com/src/32426021" TargetMode="External"/><Relationship Id="rId14319" Type="http://schemas.openxmlformats.org/officeDocument/2006/relationships/hyperlink" Target="https://www.daloopa.com/src/8787904" TargetMode="External"/><Relationship Id="rId17889" Type="http://schemas.openxmlformats.org/officeDocument/2006/relationships/hyperlink" Target="https://www.daloopa.com/src/65125778" TargetMode="External"/><Relationship Id="rId595" Type="http://schemas.openxmlformats.org/officeDocument/2006/relationships/hyperlink" Target="https://www.daloopa.com/src/82223731" TargetMode="External"/><Relationship Id="rId2276" Type="http://schemas.openxmlformats.org/officeDocument/2006/relationships/hyperlink" Target="https://www.daloopa.com/src/1571350" TargetMode="External"/><Relationship Id="rId3327" Type="http://schemas.openxmlformats.org/officeDocument/2006/relationships/hyperlink" Target="https://www.daloopa.com/src/46552051" TargetMode="External"/><Relationship Id="rId6897" Type="http://schemas.openxmlformats.org/officeDocument/2006/relationships/hyperlink" Target="https://www.daloopa.com/src/1565611" TargetMode="External"/><Relationship Id="rId7948" Type="http://schemas.openxmlformats.org/officeDocument/2006/relationships/hyperlink" Target="https://www.daloopa.com/src/1566644" TargetMode="External"/><Relationship Id="rId248" Type="http://schemas.openxmlformats.org/officeDocument/2006/relationships/hyperlink" Target="https://www.daloopa.com/src/46535007" TargetMode="External"/><Relationship Id="rId5499" Type="http://schemas.openxmlformats.org/officeDocument/2006/relationships/hyperlink" Target="https://www.daloopa.com/src/1563944" TargetMode="External"/><Relationship Id="rId9370" Type="http://schemas.openxmlformats.org/officeDocument/2006/relationships/hyperlink" Target="https://marketplace.daloopa.com/src?seriesId=2541570" TargetMode="External"/><Relationship Id="rId10929" Type="http://schemas.openxmlformats.org/officeDocument/2006/relationships/hyperlink" Target="https://www.daloopa.com/src/154251315" TargetMode="External"/><Relationship Id="rId12351" Type="http://schemas.openxmlformats.org/officeDocument/2006/relationships/hyperlink" Target="https://www.daloopa.com/src/58788461" TargetMode="External"/><Relationship Id="rId14800" Type="http://schemas.openxmlformats.org/officeDocument/2006/relationships/hyperlink" Target="https://www.daloopa.com/src/53602950" TargetMode="External"/><Relationship Id="rId2410" Type="http://schemas.openxmlformats.org/officeDocument/2006/relationships/hyperlink" Target="https://www.daloopa.com/src/66982767" TargetMode="External"/><Relationship Id="rId9023" Type="http://schemas.openxmlformats.org/officeDocument/2006/relationships/hyperlink" Target="https://www.daloopa.com/src/113262688" TargetMode="External"/><Relationship Id="rId12004" Type="http://schemas.openxmlformats.org/officeDocument/2006/relationships/hyperlink" Target="https://www.daloopa.com/src/1569009" TargetMode="External"/><Relationship Id="rId13402" Type="http://schemas.openxmlformats.org/officeDocument/2006/relationships/hyperlink" Target="https://www.daloopa.com/src/154395119" TargetMode="External"/><Relationship Id="rId16972" Type="http://schemas.openxmlformats.org/officeDocument/2006/relationships/hyperlink" Target="https://www.daloopa.com/src/67019814" TargetMode="External"/><Relationship Id="rId1012" Type="http://schemas.openxmlformats.org/officeDocument/2006/relationships/hyperlink" Target="https://www.daloopa.com/src/107683868" TargetMode="External"/><Relationship Id="rId5980" Type="http://schemas.openxmlformats.org/officeDocument/2006/relationships/hyperlink" Target="https://www.daloopa.com/src/1565173" TargetMode="External"/><Relationship Id="rId15574" Type="http://schemas.openxmlformats.org/officeDocument/2006/relationships/hyperlink" Target="https://www.daloopa.com/src/43517871" TargetMode="External"/><Relationship Id="rId16625" Type="http://schemas.openxmlformats.org/officeDocument/2006/relationships/hyperlink" Target="https://www.daloopa.com/src/8788516" TargetMode="External"/><Relationship Id="rId3184" Type="http://schemas.openxmlformats.org/officeDocument/2006/relationships/hyperlink" Target="https://www.daloopa.com/src/154393261" TargetMode="External"/><Relationship Id="rId4235" Type="http://schemas.openxmlformats.org/officeDocument/2006/relationships/hyperlink" Target="https://www.daloopa.com/src/43322140" TargetMode="External"/><Relationship Id="rId4582" Type="http://schemas.openxmlformats.org/officeDocument/2006/relationships/hyperlink" Target="https://www.daloopa.com/src/14007920" TargetMode="External"/><Relationship Id="rId5633" Type="http://schemas.openxmlformats.org/officeDocument/2006/relationships/hyperlink" Target="https://www.daloopa.com/src/1563946" TargetMode="External"/><Relationship Id="rId14176" Type="http://schemas.openxmlformats.org/officeDocument/2006/relationships/hyperlink" Target="https://www.daloopa.com/src/8788186" TargetMode="External"/><Relationship Id="rId15227" Type="http://schemas.openxmlformats.org/officeDocument/2006/relationships/hyperlink" Target="https://www.daloopa.com/src/43518540" TargetMode="External"/><Relationship Id="rId18797" Type="http://schemas.openxmlformats.org/officeDocument/2006/relationships/hyperlink" Target="https://www.daloopa.com/document/23461023" TargetMode="External"/><Relationship Id="rId8856" Type="http://schemas.openxmlformats.org/officeDocument/2006/relationships/hyperlink" Target="https://www.daloopa.com/src/82224870" TargetMode="External"/><Relationship Id="rId9907" Type="http://schemas.openxmlformats.org/officeDocument/2006/relationships/hyperlink" Target="https://www.daloopa.com/src/113256791" TargetMode="External"/><Relationship Id="rId10786" Type="http://schemas.openxmlformats.org/officeDocument/2006/relationships/hyperlink" Target="https://www.daloopa.com/src/43296178" TargetMode="External"/><Relationship Id="rId11837" Type="http://schemas.openxmlformats.org/officeDocument/2006/relationships/hyperlink" Target="https://www.daloopa.com/src/1569105" TargetMode="External"/><Relationship Id="rId17399" Type="http://schemas.openxmlformats.org/officeDocument/2006/relationships/hyperlink" Target="https://www.daloopa.com/src/82270375" TargetMode="External"/><Relationship Id="rId7458" Type="http://schemas.openxmlformats.org/officeDocument/2006/relationships/hyperlink" Target="https://marketplace.daloopa.com/src?seriesId=6937348" TargetMode="External"/><Relationship Id="rId8509" Type="http://schemas.openxmlformats.org/officeDocument/2006/relationships/hyperlink" Target="https://www.daloopa.com/src/1566560" TargetMode="External"/><Relationship Id="rId10439" Type="http://schemas.openxmlformats.org/officeDocument/2006/relationships/hyperlink" Target="https://www.daloopa.com/src/1569799" TargetMode="External"/><Relationship Id="rId14310" Type="http://schemas.openxmlformats.org/officeDocument/2006/relationships/hyperlink" Target="https://www.daloopa.com/src/8788077" TargetMode="External"/><Relationship Id="rId16482" Type="http://schemas.openxmlformats.org/officeDocument/2006/relationships/hyperlink" Target="https://www.daloopa.com/src/14277644" TargetMode="External"/><Relationship Id="rId17880" Type="http://schemas.openxmlformats.org/officeDocument/2006/relationships/hyperlink" Target="https://marketplace.daloopa.com/src/134722591" TargetMode="External"/><Relationship Id="rId18931" Type="http://schemas.openxmlformats.org/officeDocument/2006/relationships/hyperlink" Target="https://www.daloopa.com/src/113028098" TargetMode="External"/><Relationship Id="rId989" Type="http://schemas.openxmlformats.org/officeDocument/2006/relationships/hyperlink" Target="https://www.daloopa.com/src/8818782" TargetMode="External"/><Relationship Id="rId5490" Type="http://schemas.openxmlformats.org/officeDocument/2006/relationships/hyperlink" Target="https://www.daloopa.com/src/1564124" TargetMode="External"/><Relationship Id="rId6541" Type="http://schemas.openxmlformats.org/officeDocument/2006/relationships/hyperlink" Target="https://www.daloopa.com/src/82224814" TargetMode="External"/><Relationship Id="rId10920" Type="http://schemas.openxmlformats.org/officeDocument/2006/relationships/hyperlink" Target="https://www.daloopa.com/src/43296177" TargetMode="External"/><Relationship Id="rId15084" Type="http://schemas.openxmlformats.org/officeDocument/2006/relationships/hyperlink" Target="https://marketplace.daloopa.com/src/134722394" TargetMode="External"/><Relationship Id="rId16135" Type="http://schemas.openxmlformats.org/officeDocument/2006/relationships/hyperlink" Target="https://www.daloopa.com/src/154361006" TargetMode="External"/><Relationship Id="rId17533" Type="http://schemas.openxmlformats.org/officeDocument/2006/relationships/hyperlink" Target="https://marketplace.daloopa.com/src?seriesId=4261653" TargetMode="External"/><Relationship Id="rId4092" Type="http://schemas.openxmlformats.org/officeDocument/2006/relationships/hyperlink" Target="https://www.daloopa.com/src/1572932" TargetMode="External"/><Relationship Id="rId5143" Type="http://schemas.openxmlformats.org/officeDocument/2006/relationships/hyperlink" Target="https://www.daloopa.com/src/1564530" TargetMode="External"/><Relationship Id="rId8366" Type="http://schemas.openxmlformats.org/officeDocument/2006/relationships/hyperlink" Target="https://www.daloopa.com/src/1566057" TargetMode="External"/><Relationship Id="rId9764" Type="http://schemas.openxmlformats.org/officeDocument/2006/relationships/hyperlink" Target="https://www.daloopa.com/src/63033700" TargetMode="External"/><Relationship Id="rId11694" Type="http://schemas.openxmlformats.org/officeDocument/2006/relationships/hyperlink" Target="https://www.daloopa.com/src/1568685" TargetMode="External"/><Relationship Id="rId12745" Type="http://schemas.openxmlformats.org/officeDocument/2006/relationships/hyperlink" Target="https://marketplace.daloopa.com/src/134722228" TargetMode="External"/><Relationship Id="rId19358" Type="http://schemas.openxmlformats.org/officeDocument/2006/relationships/hyperlink" Target="https://marketplace.daloopa.com/src?seriesId=6882980" TargetMode="External"/><Relationship Id="rId1753" Type="http://schemas.openxmlformats.org/officeDocument/2006/relationships/hyperlink" Target="https://www.daloopa.com/src/8792971" TargetMode="External"/><Relationship Id="rId2804" Type="http://schemas.openxmlformats.org/officeDocument/2006/relationships/hyperlink" Target="https://www.daloopa.com/src/47661678" TargetMode="External"/><Relationship Id="rId8019" Type="http://schemas.openxmlformats.org/officeDocument/2006/relationships/hyperlink" Target="https://www.daloopa.com/src/66982584" TargetMode="External"/><Relationship Id="rId9417" Type="http://schemas.openxmlformats.org/officeDocument/2006/relationships/hyperlink" Target="https://www.daloopa.com/src/43306459" TargetMode="External"/><Relationship Id="rId10296" Type="http://schemas.openxmlformats.org/officeDocument/2006/relationships/hyperlink" Target="https://www.daloopa.com/src/37971774" TargetMode="External"/><Relationship Id="rId11347" Type="http://schemas.openxmlformats.org/officeDocument/2006/relationships/hyperlink" Target="https://www.daloopa.com/src/1569481" TargetMode="External"/><Relationship Id="rId15968" Type="http://schemas.openxmlformats.org/officeDocument/2006/relationships/hyperlink" Target="https://www.daloopa.com/src/63083953" TargetMode="External"/><Relationship Id="rId1406" Type="http://schemas.openxmlformats.org/officeDocument/2006/relationships/hyperlink" Target="https://www.daloopa.com/src/65218299" TargetMode="External"/><Relationship Id="rId4976" Type="http://schemas.openxmlformats.org/officeDocument/2006/relationships/hyperlink" Target="https://www.daloopa.com/src/87377990" TargetMode="External"/><Relationship Id="rId17390" Type="http://schemas.openxmlformats.org/officeDocument/2006/relationships/hyperlink" Target="https://marketplace.daloopa.com/src/154209486" TargetMode="External"/><Relationship Id="rId18441" Type="http://schemas.openxmlformats.org/officeDocument/2006/relationships/hyperlink" Target="https://www.daloopa.com/src/72083425" TargetMode="External"/><Relationship Id="rId3578" Type="http://schemas.openxmlformats.org/officeDocument/2006/relationships/hyperlink" Target="https://www.daloopa.com/src/87382801" TargetMode="External"/><Relationship Id="rId4629" Type="http://schemas.openxmlformats.org/officeDocument/2006/relationships/hyperlink" Target="https://www.daloopa.com/src/14160894" TargetMode="External"/><Relationship Id="rId8500" Type="http://schemas.openxmlformats.org/officeDocument/2006/relationships/hyperlink" Target="https://www.daloopa.com/src/1567607" TargetMode="External"/><Relationship Id="rId10430" Type="http://schemas.openxmlformats.org/officeDocument/2006/relationships/hyperlink" Target="https://www.daloopa.com/src/1569236" TargetMode="External"/><Relationship Id="rId17043" Type="http://schemas.openxmlformats.org/officeDocument/2006/relationships/hyperlink" Target="https://www.daloopa.com/src/113368120" TargetMode="External"/><Relationship Id="rId499" Type="http://schemas.openxmlformats.org/officeDocument/2006/relationships/hyperlink" Target="https://www.daloopa.com/src/63031974" TargetMode="External"/><Relationship Id="rId6051" Type="http://schemas.openxmlformats.org/officeDocument/2006/relationships/hyperlink" Target="https://www.daloopa.com/src/1564884" TargetMode="External"/><Relationship Id="rId7102" Type="http://schemas.openxmlformats.org/officeDocument/2006/relationships/hyperlink" Target="https://www.daloopa.com/src/136427074" TargetMode="External"/><Relationship Id="rId9274" Type="http://schemas.openxmlformats.org/officeDocument/2006/relationships/hyperlink" Target="https://www.daloopa.com/src/37971642" TargetMode="External"/><Relationship Id="rId13653" Type="http://schemas.openxmlformats.org/officeDocument/2006/relationships/hyperlink" Target="https://www.daloopa.com/src/8787610" TargetMode="External"/><Relationship Id="rId14704" Type="http://schemas.openxmlformats.org/officeDocument/2006/relationships/hyperlink" Target="https://www.daloopa.com/src/43519172" TargetMode="External"/><Relationship Id="rId633" Type="http://schemas.openxmlformats.org/officeDocument/2006/relationships/hyperlink" Target="https://www.daloopa.com/src/37972270" TargetMode="External"/><Relationship Id="rId980" Type="http://schemas.openxmlformats.org/officeDocument/2006/relationships/hyperlink" Target="https://www.daloopa.com/src/46629643" TargetMode="External"/><Relationship Id="rId1263" Type="http://schemas.openxmlformats.org/officeDocument/2006/relationships/hyperlink" Target="https://www.daloopa.com/src/37972315" TargetMode="External"/><Relationship Id="rId2314" Type="http://schemas.openxmlformats.org/officeDocument/2006/relationships/hyperlink" Target="https://www.daloopa.com/src/1571437" TargetMode="External"/><Relationship Id="rId2661" Type="http://schemas.openxmlformats.org/officeDocument/2006/relationships/hyperlink" Target="https://www.daloopa.com/src/113264150" TargetMode="External"/><Relationship Id="rId3712" Type="http://schemas.openxmlformats.org/officeDocument/2006/relationships/hyperlink" Target="https://www.daloopa.com/src/87498527" TargetMode="External"/><Relationship Id="rId12255" Type="http://schemas.openxmlformats.org/officeDocument/2006/relationships/hyperlink" Target="https://www.daloopa.com/src/82274274" TargetMode="External"/><Relationship Id="rId13306" Type="http://schemas.openxmlformats.org/officeDocument/2006/relationships/hyperlink" Target="https://www.daloopa.com/src/8787416" TargetMode="External"/><Relationship Id="rId16876" Type="http://schemas.openxmlformats.org/officeDocument/2006/relationships/hyperlink" Target="https://www.daloopa.com/src/46640608" TargetMode="External"/><Relationship Id="rId17927" Type="http://schemas.openxmlformats.org/officeDocument/2006/relationships/hyperlink" Target="https://marketplace.daloopa.com/src/134722606" TargetMode="External"/><Relationship Id="rId5884" Type="http://schemas.openxmlformats.org/officeDocument/2006/relationships/hyperlink" Target="https://www.daloopa.com/src/66982351" TargetMode="External"/><Relationship Id="rId6935" Type="http://schemas.openxmlformats.org/officeDocument/2006/relationships/hyperlink" Target="https://www.daloopa.com/src/136427065" TargetMode="External"/><Relationship Id="rId15478" Type="http://schemas.openxmlformats.org/officeDocument/2006/relationships/hyperlink" Target="https://www.daloopa.com/src/46631529" TargetMode="External"/><Relationship Id="rId16529" Type="http://schemas.openxmlformats.org/officeDocument/2006/relationships/hyperlink" Target="https://www.daloopa.com/src/94639225" TargetMode="External"/><Relationship Id="rId3088" Type="http://schemas.openxmlformats.org/officeDocument/2006/relationships/hyperlink" Target="https://www.daloopa.com/src/154366101" TargetMode="External"/><Relationship Id="rId4486" Type="http://schemas.openxmlformats.org/officeDocument/2006/relationships/hyperlink" Target="https://www.daloopa.com/src/8793685" TargetMode="External"/><Relationship Id="rId5537" Type="http://schemas.openxmlformats.org/officeDocument/2006/relationships/hyperlink" Target="https://www.daloopa.com/src/87394068" TargetMode="External"/><Relationship Id="rId19002" Type="http://schemas.openxmlformats.org/officeDocument/2006/relationships/hyperlink" Target="https://www.daloopa.com/src/113029574" TargetMode="External"/><Relationship Id="rId4139" Type="http://schemas.openxmlformats.org/officeDocument/2006/relationships/hyperlink" Target="https://www.daloopa.com/src/43322692" TargetMode="External"/><Relationship Id="rId8010" Type="http://schemas.openxmlformats.org/officeDocument/2006/relationships/hyperlink" Target="https://www.daloopa.com/src/1566365" TargetMode="External"/><Relationship Id="rId14561" Type="http://schemas.openxmlformats.org/officeDocument/2006/relationships/hyperlink" Target="https://www.daloopa.com/src/43518791" TargetMode="External"/><Relationship Id="rId4620" Type="http://schemas.openxmlformats.org/officeDocument/2006/relationships/hyperlink" Target="https://www.daloopa.com/src/1563977" TargetMode="External"/><Relationship Id="rId13163" Type="http://schemas.openxmlformats.org/officeDocument/2006/relationships/hyperlink" Target="https://www.daloopa.com/src/78145396" TargetMode="External"/><Relationship Id="rId14214" Type="http://schemas.openxmlformats.org/officeDocument/2006/relationships/hyperlink" Target="https://www.daloopa.com/src/8787777" TargetMode="External"/><Relationship Id="rId15612" Type="http://schemas.openxmlformats.org/officeDocument/2006/relationships/hyperlink" Target="https://marketplace.daloopa.com/src/134722504" TargetMode="External"/><Relationship Id="rId490" Type="http://schemas.openxmlformats.org/officeDocument/2006/relationships/hyperlink" Target="https://www.daloopa.com/src/8793087" TargetMode="External"/><Relationship Id="rId2171" Type="http://schemas.openxmlformats.org/officeDocument/2006/relationships/hyperlink" Target="https://www.daloopa.com/src/113257019" TargetMode="External"/><Relationship Id="rId3222" Type="http://schemas.openxmlformats.org/officeDocument/2006/relationships/hyperlink" Target="https://www.daloopa.com/src/1571863" TargetMode="External"/><Relationship Id="rId17784" Type="http://schemas.openxmlformats.org/officeDocument/2006/relationships/hyperlink" Target="https://www.daloopa.com/src/65074702" TargetMode="External"/><Relationship Id="rId18835" Type="http://schemas.openxmlformats.org/officeDocument/2006/relationships/hyperlink" Target="https://www.daloopa.com/src/65175059" TargetMode="External"/><Relationship Id="rId143" Type="http://schemas.openxmlformats.org/officeDocument/2006/relationships/hyperlink" Target="https://www.daloopa.com/src/63032758" TargetMode="External"/><Relationship Id="rId5394" Type="http://schemas.openxmlformats.org/officeDocument/2006/relationships/hyperlink" Target="https://www.daloopa.com/src/1563963" TargetMode="External"/><Relationship Id="rId6445" Type="http://schemas.openxmlformats.org/officeDocument/2006/relationships/hyperlink" Target="https://www.daloopa.com/src/1565555" TargetMode="External"/><Relationship Id="rId6792" Type="http://schemas.openxmlformats.org/officeDocument/2006/relationships/hyperlink" Target="https://www.daloopa.com/src/125013455" TargetMode="External"/><Relationship Id="rId7843" Type="http://schemas.openxmlformats.org/officeDocument/2006/relationships/hyperlink" Target="https://www.daloopa.com/src/53534154" TargetMode="External"/><Relationship Id="rId10824" Type="http://schemas.openxmlformats.org/officeDocument/2006/relationships/hyperlink" Target="https://www.daloopa.com/src/1569946" TargetMode="External"/><Relationship Id="rId16386" Type="http://schemas.openxmlformats.org/officeDocument/2006/relationships/hyperlink" Target="https://www.daloopa.com/src/43525449" TargetMode="External"/><Relationship Id="rId17437" Type="http://schemas.openxmlformats.org/officeDocument/2006/relationships/hyperlink" Target="https://www.daloopa.com/src/82270374" TargetMode="External"/><Relationship Id="rId9" Type="http://schemas.openxmlformats.org/officeDocument/2006/relationships/hyperlink" Target="https://www.daloopa.com/document/8108" TargetMode="External"/><Relationship Id="rId5047" Type="http://schemas.openxmlformats.org/officeDocument/2006/relationships/hyperlink" Target="https://www.daloopa.com/src/113255121" TargetMode="External"/><Relationship Id="rId12996" Type="http://schemas.openxmlformats.org/officeDocument/2006/relationships/hyperlink" Target="https://www.daloopa.com/src/63082549" TargetMode="External"/><Relationship Id="rId16039" Type="http://schemas.openxmlformats.org/officeDocument/2006/relationships/hyperlink" Target="https://www.daloopa.com/src/154364820" TargetMode="External"/><Relationship Id="rId9668" Type="http://schemas.openxmlformats.org/officeDocument/2006/relationships/hyperlink" Target="https://www.daloopa.com/src/1566730" TargetMode="External"/><Relationship Id="rId11598" Type="http://schemas.openxmlformats.org/officeDocument/2006/relationships/hyperlink" Target="https://www.daloopa.com/src/1569544" TargetMode="External"/><Relationship Id="rId12649" Type="http://schemas.openxmlformats.org/officeDocument/2006/relationships/hyperlink" Target="https://marketplace.daloopa.com/src/134722218" TargetMode="External"/><Relationship Id="rId16520" Type="http://schemas.openxmlformats.org/officeDocument/2006/relationships/hyperlink" Target="https://www.daloopa.com/src/46628538" TargetMode="External"/><Relationship Id="rId1657" Type="http://schemas.openxmlformats.org/officeDocument/2006/relationships/hyperlink" Target="https://www.daloopa.com/src/8797135" TargetMode="External"/><Relationship Id="rId2708" Type="http://schemas.openxmlformats.org/officeDocument/2006/relationships/hyperlink" Target="https://www.daloopa.com/src/43540240" TargetMode="External"/><Relationship Id="rId14071" Type="http://schemas.openxmlformats.org/officeDocument/2006/relationships/hyperlink" Target="https://www.daloopa.com/src/8788048" TargetMode="External"/><Relationship Id="rId15122" Type="http://schemas.openxmlformats.org/officeDocument/2006/relationships/hyperlink" Target="https://marketplace.daloopa.com/src/134722397" TargetMode="External"/><Relationship Id="rId18692" Type="http://schemas.openxmlformats.org/officeDocument/2006/relationships/hyperlink" Target="https://www.daloopa.com/src/65164966" TargetMode="External"/><Relationship Id="rId4130" Type="http://schemas.openxmlformats.org/officeDocument/2006/relationships/hyperlink" Target="https://marketplace.daloopa.com/src/144951409" TargetMode="External"/><Relationship Id="rId8751" Type="http://schemas.openxmlformats.org/officeDocument/2006/relationships/hyperlink" Target="https://www.daloopa.com/src/1566443" TargetMode="External"/><Relationship Id="rId9802" Type="http://schemas.openxmlformats.org/officeDocument/2006/relationships/hyperlink" Target="https://www.daloopa.com/src/1566788" TargetMode="External"/><Relationship Id="rId17294" Type="http://schemas.openxmlformats.org/officeDocument/2006/relationships/hyperlink" Target="https://www.daloopa.com/src/78144500" TargetMode="External"/><Relationship Id="rId18345" Type="http://schemas.openxmlformats.org/officeDocument/2006/relationships/hyperlink" Target="https://marketplace.daloopa.com/src/134722778" TargetMode="External"/><Relationship Id="rId19743" Type="http://schemas.openxmlformats.org/officeDocument/2006/relationships/hyperlink" Target="https://www.daloopa.com/src/113028198" TargetMode="External"/><Relationship Id="rId16" Type="http://schemas.openxmlformats.org/officeDocument/2006/relationships/hyperlink" Target="https://www.daloopa.com/document/8262" TargetMode="External"/><Relationship Id="rId7353" Type="http://schemas.openxmlformats.org/officeDocument/2006/relationships/hyperlink" Target="https://www.daloopa.com/document/26798424" TargetMode="External"/><Relationship Id="rId8404" Type="http://schemas.openxmlformats.org/officeDocument/2006/relationships/hyperlink" Target="https://www.daloopa.com/src/63033691" TargetMode="External"/><Relationship Id="rId10681" Type="http://schemas.openxmlformats.org/officeDocument/2006/relationships/hyperlink" Target="https://www.daloopa.com/src/1569789" TargetMode="External"/><Relationship Id="rId11732" Type="http://schemas.openxmlformats.org/officeDocument/2006/relationships/hyperlink" Target="https://www.daloopa.com/src/1569499" TargetMode="External"/><Relationship Id="rId7006" Type="http://schemas.openxmlformats.org/officeDocument/2006/relationships/hyperlink" Target="https://marketplace.daloopa.com/src/110684041" TargetMode="External"/><Relationship Id="rId10334" Type="http://schemas.openxmlformats.org/officeDocument/2006/relationships/hyperlink" Target="https://www.daloopa.com/src/58740369" TargetMode="External"/><Relationship Id="rId14955" Type="http://schemas.openxmlformats.org/officeDocument/2006/relationships/hyperlink" Target="https://marketplace.daloopa.com/src/134722372" TargetMode="External"/><Relationship Id="rId3963" Type="http://schemas.openxmlformats.org/officeDocument/2006/relationships/hyperlink" Target="https://www.daloopa.com/src/1572849" TargetMode="External"/><Relationship Id="rId9178" Type="http://schemas.openxmlformats.org/officeDocument/2006/relationships/hyperlink" Target="https://www.daloopa.com/src/1566385" TargetMode="External"/><Relationship Id="rId13557" Type="http://schemas.openxmlformats.org/officeDocument/2006/relationships/hyperlink" Target="https://www.daloopa.com/src/8787246" TargetMode="External"/><Relationship Id="rId14608" Type="http://schemas.openxmlformats.org/officeDocument/2006/relationships/hyperlink" Target="https://www.daloopa.com/src/43517722" TargetMode="External"/><Relationship Id="rId884" Type="http://schemas.openxmlformats.org/officeDocument/2006/relationships/hyperlink" Target="https://marketplace.daloopa.com/src/139482004" TargetMode="External"/><Relationship Id="rId2565" Type="http://schemas.openxmlformats.org/officeDocument/2006/relationships/hyperlink" Target="https://www.daloopa.com/document/26799693" TargetMode="External"/><Relationship Id="rId3616" Type="http://schemas.openxmlformats.org/officeDocument/2006/relationships/hyperlink" Target="https://www.daloopa.com/src/8794351" TargetMode="External"/><Relationship Id="rId12159" Type="http://schemas.openxmlformats.org/officeDocument/2006/relationships/hyperlink" Target="https://www.daloopa.com/src/125146324" TargetMode="External"/><Relationship Id="rId16030" Type="http://schemas.openxmlformats.org/officeDocument/2006/relationships/hyperlink" Target="https://www.daloopa.com/src/113369080" TargetMode="External"/><Relationship Id="rId537" Type="http://schemas.openxmlformats.org/officeDocument/2006/relationships/hyperlink" Target="https://www.daloopa.com/src/10330965" TargetMode="External"/><Relationship Id="rId1167" Type="http://schemas.openxmlformats.org/officeDocument/2006/relationships/hyperlink" Target="https://www.daloopa.com/src/94643011" TargetMode="External"/><Relationship Id="rId2218" Type="http://schemas.openxmlformats.org/officeDocument/2006/relationships/hyperlink" Target="https://www.daloopa.com/src/32424724" TargetMode="External"/><Relationship Id="rId5788" Type="http://schemas.openxmlformats.org/officeDocument/2006/relationships/hyperlink" Target="https://www.daloopa.com/src/20882457" TargetMode="External"/><Relationship Id="rId6839" Type="http://schemas.openxmlformats.org/officeDocument/2006/relationships/hyperlink" Target="https://www.daloopa.com/src/1565380" TargetMode="External"/><Relationship Id="rId12640" Type="http://schemas.openxmlformats.org/officeDocument/2006/relationships/hyperlink" Target="https://www.daloopa.com/src/107833944" TargetMode="External"/><Relationship Id="rId19253" Type="http://schemas.openxmlformats.org/officeDocument/2006/relationships/hyperlink" Target="https://www.daloopa.com/src/154367643" TargetMode="External"/><Relationship Id="rId8261" Type="http://schemas.openxmlformats.org/officeDocument/2006/relationships/hyperlink" Target="https://www.daloopa.com/src/32357750" TargetMode="External"/><Relationship Id="rId9312" Type="http://schemas.openxmlformats.org/officeDocument/2006/relationships/hyperlink" Target="https://www.daloopa.com/src/1566869" TargetMode="External"/><Relationship Id="rId10191" Type="http://schemas.openxmlformats.org/officeDocument/2006/relationships/hyperlink" Target="https://www.daloopa.com/src/32357796" TargetMode="External"/><Relationship Id="rId11242" Type="http://schemas.openxmlformats.org/officeDocument/2006/relationships/hyperlink" Target="https://www.daloopa.com/src/82226692" TargetMode="External"/><Relationship Id="rId1301" Type="http://schemas.openxmlformats.org/officeDocument/2006/relationships/hyperlink" Target="https://www.daloopa.com/src/20882791" TargetMode="External"/><Relationship Id="rId15863" Type="http://schemas.openxmlformats.org/officeDocument/2006/relationships/hyperlink" Target="https://www.daloopa.com/src/113368859" TargetMode="External"/><Relationship Id="rId16914" Type="http://schemas.openxmlformats.org/officeDocument/2006/relationships/hyperlink" Target="https://www.daloopa.com/src/72186661" TargetMode="External"/><Relationship Id="rId3473" Type="http://schemas.openxmlformats.org/officeDocument/2006/relationships/hyperlink" Target="https://www.daloopa.com/src/43337321" TargetMode="External"/><Relationship Id="rId4524" Type="http://schemas.openxmlformats.org/officeDocument/2006/relationships/hyperlink" Target="https://www.daloopa.com/src/8793874" TargetMode="External"/><Relationship Id="rId4871" Type="http://schemas.openxmlformats.org/officeDocument/2006/relationships/hyperlink" Target="https://www.daloopa.com/src/1602903" TargetMode="External"/><Relationship Id="rId5922" Type="http://schemas.openxmlformats.org/officeDocument/2006/relationships/hyperlink" Target="https://www.daloopa.com/src/20882460" TargetMode="External"/><Relationship Id="rId13067" Type="http://schemas.openxmlformats.org/officeDocument/2006/relationships/hyperlink" Target="https://www.daloopa.com/src/8787561" TargetMode="External"/><Relationship Id="rId14465" Type="http://schemas.openxmlformats.org/officeDocument/2006/relationships/hyperlink" Target="https://www.daloopa.com/document/26799693" TargetMode="External"/><Relationship Id="rId15516" Type="http://schemas.openxmlformats.org/officeDocument/2006/relationships/hyperlink" Target="https://www.daloopa.com/src/78147056" TargetMode="External"/><Relationship Id="rId394" Type="http://schemas.openxmlformats.org/officeDocument/2006/relationships/hyperlink" Target="https://www.daloopa.com/src/63032761" TargetMode="External"/><Relationship Id="rId2075" Type="http://schemas.openxmlformats.org/officeDocument/2006/relationships/hyperlink" Target="https://www.daloopa.com/src/1571348" TargetMode="External"/><Relationship Id="rId3126" Type="http://schemas.openxmlformats.org/officeDocument/2006/relationships/hyperlink" Target="https://www.daloopa.com/src/46627799" TargetMode="External"/><Relationship Id="rId14118" Type="http://schemas.openxmlformats.org/officeDocument/2006/relationships/hyperlink" Target="https://www.daloopa.com/document/24792640" TargetMode="External"/><Relationship Id="rId17688" Type="http://schemas.openxmlformats.org/officeDocument/2006/relationships/hyperlink" Target="https://www.daloopa.com/src/136649021" TargetMode="External"/><Relationship Id="rId18739" Type="http://schemas.openxmlformats.org/officeDocument/2006/relationships/hyperlink" Target="https://www.daloopa.com/src/65169496" TargetMode="External"/><Relationship Id="rId5298" Type="http://schemas.openxmlformats.org/officeDocument/2006/relationships/hyperlink" Target="https://www.daloopa.com/src/1563962" TargetMode="External"/><Relationship Id="rId6696" Type="http://schemas.openxmlformats.org/officeDocument/2006/relationships/hyperlink" Target="https://marketplace.daloopa.com/src/113266387" TargetMode="External"/><Relationship Id="rId7747" Type="http://schemas.openxmlformats.org/officeDocument/2006/relationships/hyperlink" Target="https://www.daloopa.com/src/1565755" TargetMode="External"/><Relationship Id="rId10728" Type="http://schemas.openxmlformats.org/officeDocument/2006/relationships/hyperlink" Target="https://www.daloopa.com/src/154251312" TargetMode="External"/><Relationship Id="rId6349" Type="http://schemas.openxmlformats.org/officeDocument/2006/relationships/hyperlink" Target="https://marketplace.daloopa.com/src/110683938" TargetMode="External"/><Relationship Id="rId12150" Type="http://schemas.openxmlformats.org/officeDocument/2006/relationships/hyperlink" Target="https://www.daloopa.com/src/67015323" TargetMode="External"/><Relationship Id="rId13201" Type="http://schemas.openxmlformats.org/officeDocument/2006/relationships/hyperlink" Target="https://www.daloopa.com/src/43769445" TargetMode="External"/><Relationship Id="rId16771" Type="http://schemas.openxmlformats.org/officeDocument/2006/relationships/hyperlink" Target="https://marketplace.daloopa.com/src/87514691" TargetMode="External"/><Relationship Id="rId2959" Type="http://schemas.openxmlformats.org/officeDocument/2006/relationships/hyperlink" Target="https://www.daloopa.com/src/1571932" TargetMode="External"/><Relationship Id="rId6830" Type="http://schemas.openxmlformats.org/officeDocument/2006/relationships/hyperlink" Target="https://www.daloopa.com/src/1565610" TargetMode="External"/><Relationship Id="rId15373" Type="http://schemas.openxmlformats.org/officeDocument/2006/relationships/hyperlink" Target="https://marketplace.daloopa.com/src/134722449" TargetMode="External"/><Relationship Id="rId16424" Type="http://schemas.openxmlformats.org/officeDocument/2006/relationships/hyperlink" Target="https://www.daloopa.com/src/94639223" TargetMode="External"/><Relationship Id="rId17822" Type="http://schemas.openxmlformats.org/officeDocument/2006/relationships/hyperlink" Target="https://www.daloopa.com/src/65074630" TargetMode="External"/><Relationship Id="rId4381" Type="http://schemas.openxmlformats.org/officeDocument/2006/relationships/hyperlink" Target="https://www.daloopa.com/src/8793958" TargetMode="External"/><Relationship Id="rId5432" Type="http://schemas.openxmlformats.org/officeDocument/2006/relationships/hyperlink" Target="https://www.daloopa.com/src/1563943" TargetMode="External"/><Relationship Id="rId15026" Type="http://schemas.openxmlformats.org/officeDocument/2006/relationships/hyperlink" Target="https://www.daloopa.com/src/154360585" TargetMode="External"/><Relationship Id="rId4034" Type="http://schemas.openxmlformats.org/officeDocument/2006/relationships/hyperlink" Target="https://www.daloopa.com/src/1572910" TargetMode="External"/><Relationship Id="rId8655" Type="http://schemas.openxmlformats.org/officeDocument/2006/relationships/hyperlink" Target="https://www.daloopa.com/src/2600180" TargetMode="External"/><Relationship Id="rId11983" Type="http://schemas.openxmlformats.org/officeDocument/2006/relationships/hyperlink" Target="https://www.daloopa.com/src/1569057" TargetMode="External"/><Relationship Id="rId17198" Type="http://schemas.openxmlformats.org/officeDocument/2006/relationships/hyperlink" Target="https://marketplace.daloopa.com/src/154209442" TargetMode="External"/><Relationship Id="rId18249" Type="http://schemas.openxmlformats.org/officeDocument/2006/relationships/hyperlink" Target="https://marketplace.daloopa.com/src/134722748" TargetMode="External"/><Relationship Id="rId18596" Type="http://schemas.openxmlformats.org/officeDocument/2006/relationships/hyperlink" Target="https://www.daloopa.com/src/65155309" TargetMode="External"/><Relationship Id="rId19647" Type="http://schemas.openxmlformats.org/officeDocument/2006/relationships/hyperlink" Target="https://www.daloopa.com/src/154393504" TargetMode="External"/><Relationship Id="rId7257" Type="http://schemas.openxmlformats.org/officeDocument/2006/relationships/hyperlink" Target="https://www.daloopa.com/src/1565668" TargetMode="External"/><Relationship Id="rId8308" Type="http://schemas.openxmlformats.org/officeDocument/2006/relationships/hyperlink" Target="https://www.daloopa.com/src/1567005" TargetMode="External"/><Relationship Id="rId9706" Type="http://schemas.openxmlformats.org/officeDocument/2006/relationships/hyperlink" Target="https://www.daloopa.com/src/107679911" TargetMode="External"/><Relationship Id="rId10585" Type="http://schemas.openxmlformats.org/officeDocument/2006/relationships/hyperlink" Target="https://www.daloopa.com/src/136427322" TargetMode="External"/><Relationship Id="rId11636" Type="http://schemas.openxmlformats.org/officeDocument/2006/relationships/hyperlink" Target="https://www.daloopa.com/src/1569666" TargetMode="External"/><Relationship Id="rId10238" Type="http://schemas.openxmlformats.org/officeDocument/2006/relationships/hyperlink" Target="https://www.daloopa.com/src/145796240" TargetMode="External"/><Relationship Id="rId14859" Type="http://schemas.openxmlformats.org/officeDocument/2006/relationships/hyperlink" Target="https://www.daloopa.com/src/43516707" TargetMode="External"/><Relationship Id="rId18730" Type="http://schemas.openxmlformats.org/officeDocument/2006/relationships/hyperlink" Target="https://www.daloopa.com/src/65169695" TargetMode="External"/><Relationship Id="rId3867" Type="http://schemas.openxmlformats.org/officeDocument/2006/relationships/hyperlink" Target="https://www.daloopa.com/src/154393266" TargetMode="External"/><Relationship Id="rId4918" Type="http://schemas.openxmlformats.org/officeDocument/2006/relationships/hyperlink" Target="https://www.daloopa.com/src/43288877" TargetMode="External"/><Relationship Id="rId16281" Type="http://schemas.openxmlformats.org/officeDocument/2006/relationships/hyperlink" Target="https://www.daloopa.com/src/46632062" TargetMode="External"/><Relationship Id="rId17332" Type="http://schemas.openxmlformats.org/officeDocument/2006/relationships/hyperlink" Target="https://www.daloopa.com/src/87502711" TargetMode="External"/><Relationship Id="rId788" Type="http://schemas.openxmlformats.org/officeDocument/2006/relationships/hyperlink" Target="https://www.daloopa.com/src/1604316" TargetMode="External"/><Relationship Id="rId2469" Type="http://schemas.openxmlformats.org/officeDocument/2006/relationships/hyperlink" Target="https://www.daloopa.com/src/94644026" TargetMode="External"/><Relationship Id="rId6340" Type="http://schemas.openxmlformats.org/officeDocument/2006/relationships/hyperlink" Target="https://www.daloopa.com/src/136427056" TargetMode="External"/><Relationship Id="rId9563" Type="http://schemas.openxmlformats.org/officeDocument/2006/relationships/hyperlink" Target="https://www.daloopa.com/src/107679920" TargetMode="External"/><Relationship Id="rId11493" Type="http://schemas.openxmlformats.org/officeDocument/2006/relationships/hyperlink" Target="https://www.daloopa.com/src/1569431" TargetMode="External"/><Relationship Id="rId12891" Type="http://schemas.openxmlformats.org/officeDocument/2006/relationships/hyperlink" Target="https://www.daloopa.com/src/1572500" TargetMode="External"/><Relationship Id="rId13942" Type="http://schemas.openxmlformats.org/officeDocument/2006/relationships/hyperlink" Target="https://www.daloopa.com/src/8788341" TargetMode="External"/><Relationship Id="rId19157" Type="http://schemas.openxmlformats.org/officeDocument/2006/relationships/hyperlink" Target="https://www.daloopa.com/src/113029569" TargetMode="External"/><Relationship Id="rId922" Type="http://schemas.openxmlformats.org/officeDocument/2006/relationships/hyperlink" Target="https://www.daloopa.com/src/32427466" TargetMode="External"/><Relationship Id="rId1552" Type="http://schemas.openxmlformats.org/officeDocument/2006/relationships/hyperlink" Target="https://www.daloopa.com/src/8797079" TargetMode="External"/><Relationship Id="rId2603" Type="http://schemas.openxmlformats.org/officeDocument/2006/relationships/hyperlink" Target="https://www.daloopa.com/src/154358215" TargetMode="External"/><Relationship Id="rId2950" Type="http://schemas.openxmlformats.org/officeDocument/2006/relationships/hyperlink" Target="https://www.daloopa.com/src/1571982" TargetMode="External"/><Relationship Id="rId8165" Type="http://schemas.openxmlformats.org/officeDocument/2006/relationships/hyperlink" Target="https://www.daloopa.com/src/14161230" TargetMode="External"/><Relationship Id="rId9216" Type="http://schemas.openxmlformats.org/officeDocument/2006/relationships/hyperlink" Target="https://www.daloopa.com/src/125048953" TargetMode="External"/><Relationship Id="rId10095" Type="http://schemas.openxmlformats.org/officeDocument/2006/relationships/hyperlink" Target="https://www.daloopa.com/src/154251293" TargetMode="External"/><Relationship Id="rId11146" Type="http://schemas.openxmlformats.org/officeDocument/2006/relationships/hyperlink" Target="https://www.daloopa.com/src/1569478" TargetMode="External"/><Relationship Id="rId12544" Type="http://schemas.openxmlformats.org/officeDocument/2006/relationships/hyperlink" Target="https://www.daloopa.com/src/7999087" TargetMode="External"/><Relationship Id="rId1205" Type="http://schemas.openxmlformats.org/officeDocument/2006/relationships/hyperlink" Target="https://www.daloopa.com/src/4742109" TargetMode="External"/><Relationship Id="rId15767" Type="http://schemas.openxmlformats.org/officeDocument/2006/relationships/hyperlink" Target="https://www.daloopa.com/src/65069726" TargetMode="External"/><Relationship Id="rId16818" Type="http://schemas.openxmlformats.org/officeDocument/2006/relationships/hyperlink" Target="https://www.daloopa.com/src/46640602" TargetMode="External"/><Relationship Id="rId3377" Type="http://schemas.openxmlformats.org/officeDocument/2006/relationships/hyperlink" Target="https://www.daloopa.com/src/87382803" TargetMode="External"/><Relationship Id="rId4775" Type="http://schemas.openxmlformats.org/officeDocument/2006/relationships/hyperlink" Target="https://www.daloopa.com/src/87377992" TargetMode="External"/><Relationship Id="rId5826" Type="http://schemas.openxmlformats.org/officeDocument/2006/relationships/hyperlink" Target="https://www.daloopa.com/src/1564675" TargetMode="External"/><Relationship Id="rId14369" Type="http://schemas.openxmlformats.org/officeDocument/2006/relationships/hyperlink" Target="https://www.daloopa.com/src/8787905" TargetMode="External"/><Relationship Id="rId18240" Type="http://schemas.openxmlformats.org/officeDocument/2006/relationships/hyperlink" Target="https://www.daloopa.com/src/94645328" TargetMode="External"/><Relationship Id="rId298" Type="http://schemas.openxmlformats.org/officeDocument/2006/relationships/hyperlink" Target="https://marketplace.daloopa.com/src/154257777" TargetMode="External"/><Relationship Id="rId4428" Type="http://schemas.openxmlformats.org/officeDocument/2006/relationships/hyperlink" Target="https://www.daloopa.com/src/8793954" TargetMode="External"/><Relationship Id="rId7998" Type="http://schemas.openxmlformats.org/officeDocument/2006/relationships/hyperlink" Target="https://www.daloopa.com/src/43297707" TargetMode="External"/><Relationship Id="rId10979" Type="http://schemas.openxmlformats.org/officeDocument/2006/relationships/hyperlink" Target="https://www.daloopa.com/src/113256995" TargetMode="External"/><Relationship Id="rId14850" Type="http://schemas.openxmlformats.org/officeDocument/2006/relationships/hyperlink" Target="https://www.daloopa.com/src/43517390" TargetMode="External"/><Relationship Id="rId13452" Type="http://schemas.openxmlformats.org/officeDocument/2006/relationships/hyperlink" Target="https://www.daloopa.com/src/8787554" TargetMode="External"/><Relationship Id="rId14503" Type="http://schemas.openxmlformats.org/officeDocument/2006/relationships/hyperlink" Target="https://www.daloopa.com/src/145163681" TargetMode="External"/><Relationship Id="rId15901" Type="http://schemas.openxmlformats.org/officeDocument/2006/relationships/hyperlink" Target="https://www.daloopa.com/src/67019788" TargetMode="External"/><Relationship Id="rId2460" Type="http://schemas.openxmlformats.org/officeDocument/2006/relationships/hyperlink" Target="https://www.daloopa.com/src/65064231" TargetMode="External"/><Relationship Id="rId3511" Type="http://schemas.openxmlformats.org/officeDocument/2006/relationships/hyperlink" Target="https://www.daloopa.com/src/87382805" TargetMode="External"/><Relationship Id="rId9073" Type="http://schemas.openxmlformats.org/officeDocument/2006/relationships/hyperlink" Target="https://www.daloopa.com/src/43297320" TargetMode="External"/><Relationship Id="rId12054" Type="http://schemas.openxmlformats.org/officeDocument/2006/relationships/hyperlink" Target="https://www.daloopa.com/src/1570449" TargetMode="External"/><Relationship Id="rId13105" Type="http://schemas.openxmlformats.org/officeDocument/2006/relationships/hyperlink" Target="https://www.daloopa.com/src/8787105" TargetMode="External"/><Relationship Id="rId432" Type="http://schemas.openxmlformats.org/officeDocument/2006/relationships/hyperlink" Target="https://www.daloopa.com/src/37971886" TargetMode="External"/><Relationship Id="rId1062" Type="http://schemas.openxmlformats.org/officeDocument/2006/relationships/hyperlink" Target="https://www.daloopa.com/src/8793369" TargetMode="External"/><Relationship Id="rId2113" Type="http://schemas.openxmlformats.org/officeDocument/2006/relationships/hyperlink" Target="https://www.daloopa.com/src/1571435" TargetMode="External"/><Relationship Id="rId5683" Type="http://schemas.openxmlformats.org/officeDocument/2006/relationships/hyperlink" Target="https://www.daloopa.com/src/87415614" TargetMode="External"/><Relationship Id="rId6734" Type="http://schemas.openxmlformats.org/officeDocument/2006/relationships/hyperlink" Target="https://www.daloopa.com/src/72081268" TargetMode="External"/><Relationship Id="rId15277" Type="http://schemas.openxmlformats.org/officeDocument/2006/relationships/hyperlink" Target="https://www.daloopa.com/src/43517964" TargetMode="External"/><Relationship Id="rId16675" Type="http://schemas.openxmlformats.org/officeDocument/2006/relationships/hyperlink" Target="https://marketplace.daloopa.com/src/87514688" TargetMode="External"/><Relationship Id="rId17726" Type="http://schemas.openxmlformats.org/officeDocument/2006/relationships/hyperlink" Target="https://www.daloopa.com/src/65074646" TargetMode="External"/><Relationship Id="rId4285" Type="http://schemas.openxmlformats.org/officeDocument/2006/relationships/hyperlink" Target="https://www.daloopa.com/src/8791913" TargetMode="External"/><Relationship Id="rId5336" Type="http://schemas.openxmlformats.org/officeDocument/2006/relationships/hyperlink" Target="https://www.daloopa.com/src/66982133" TargetMode="External"/><Relationship Id="rId16328" Type="http://schemas.openxmlformats.org/officeDocument/2006/relationships/hyperlink" Target="https://www.daloopa.com/src/46632068" TargetMode="External"/><Relationship Id="rId9957" Type="http://schemas.openxmlformats.org/officeDocument/2006/relationships/hyperlink" Target="https://www.daloopa.com/src/10330751" TargetMode="External"/><Relationship Id="rId11887" Type="http://schemas.openxmlformats.org/officeDocument/2006/relationships/hyperlink" Target="https://www.daloopa.com/src/1569450" TargetMode="External"/><Relationship Id="rId12938" Type="http://schemas.openxmlformats.org/officeDocument/2006/relationships/hyperlink" Target="https://www.daloopa.com/src/113362791" TargetMode="External"/><Relationship Id="rId1946" Type="http://schemas.openxmlformats.org/officeDocument/2006/relationships/hyperlink" Target="https://www.daloopa.com/src/96852804" TargetMode="External"/><Relationship Id="rId8559" Type="http://schemas.openxmlformats.org/officeDocument/2006/relationships/hyperlink" Target="https://www.daloopa.com/src/43301774" TargetMode="External"/><Relationship Id="rId10489" Type="http://schemas.openxmlformats.org/officeDocument/2006/relationships/hyperlink" Target="https://www.daloopa.com/src/43347973" TargetMode="External"/><Relationship Id="rId14360" Type="http://schemas.openxmlformats.org/officeDocument/2006/relationships/hyperlink" Target="https://www.daloopa.com/src/8788035" TargetMode="External"/><Relationship Id="rId15411" Type="http://schemas.openxmlformats.org/officeDocument/2006/relationships/hyperlink" Target="https://marketplace.daloopa.com/src/134722466" TargetMode="External"/><Relationship Id="rId18981" Type="http://schemas.openxmlformats.org/officeDocument/2006/relationships/hyperlink" Target="https://www.daloopa.com/src/113035852" TargetMode="External"/><Relationship Id="rId14013" Type="http://schemas.openxmlformats.org/officeDocument/2006/relationships/hyperlink" Target="https://www.daloopa.com/src/154395150" TargetMode="External"/><Relationship Id="rId17583" Type="http://schemas.openxmlformats.org/officeDocument/2006/relationships/hyperlink" Target="https://www.daloopa.com/src/78153011" TargetMode="External"/><Relationship Id="rId18634" Type="http://schemas.openxmlformats.org/officeDocument/2006/relationships/hyperlink" Target="https://www.daloopa.com/src/65163509" TargetMode="External"/><Relationship Id="rId3021" Type="http://schemas.openxmlformats.org/officeDocument/2006/relationships/hyperlink" Target="https://www.daloopa.com/src/38110871" TargetMode="External"/><Relationship Id="rId6591" Type="http://schemas.openxmlformats.org/officeDocument/2006/relationships/hyperlink" Target="https://www.daloopa.com/src/1565232" TargetMode="External"/><Relationship Id="rId7642" Type="http://schemas.openxmlformats.org/officeDocument/2006/relationships/hyperlink" Target="https://www.daloopa.com/src/53534152" TargetMode="External"/><Relationship Id="rId10970" Type="http://schemas.openxmlformats.org/officeDocument/2006/relationships/hyperlink" Target="https://www.daloopa.com/src/63034022" TargetMode="External"/><Relationship Id="rId16185" Type="http://schemas.openxmlformats.org/officeDocument/2006/relationships/hyperlink" Target="https://www.daloopa.com/src/8788831" TargetMode="External"/><Relationship Id="rId17236" Type="http://schemas.openxmlformats.org/officeDocument/2006/relationships/hyperlink" Target="https://marketplace.daloopa.com/src/154209452" TargetMode="External"/><Relationship Id="rId5193" Type="http://schemas.openxmlformats.org/officeDocument/2006/relationships/hyperlink" Target="https://www.daloopa.com/src/43288885" TargetMode="External"/><Relationship Id="rId6244" Type="http://schemas.openxmlformats.org/officeDocument/2006/relationships/hyperlink" Target="https://www.daloopa.com/src/1565372" TargetMode="External"/><Relationship Id="rId10623" Type="http://schemas.openxmlformats.org/officeDocument/2006/relationships/hyperlink" Target="https://www.daloopa.com/src/1569957" TargetMode="External"/><Relationship Id="rId9467" Type="http://schemas.openxmlformats.org/officeDocument/2006/relationships/hyperlink" Target="https://www.daloopa.com/src/1566815" TargetMode="External"/><Relationship Id="rId12795" Type="http://schemas.openxmlformats.org/officeDocument/2006/relationships/hyperlink" Target="https://www.daloopa.com/src/63082751" TargetMode="External"/><Relationship Id="rId13846" Type="http://schemas.openxmlformats.org/officeDocument/2006/relationships/hyperlink" Target="https://www.daloopa.com/src/8788228" TargetMode="External"/><Relationship Id="rId2854" Type="http://schemas.openxmlformats.org/officeDocument/2006/relationships/hyperlink" Target="https://www.daloopa.com/src/66979287" TargetMode="External"/><Relationship Id="rId3905" Type="http://schemas.openxmlformats.org/officeDocument/2006/relationships/hyperlink" Target="https://www.daloopa.com/src/68722778" TargetMode="External"/><Relationship Id="rId8069" Type="http://schemas.openxmlformats.org/officeDocument/2006/relationships/hyperlink" Target="https://www.daloopa.com/src/10330729" TargetMode="External"/><Relationship Id="rId11397" Type="http://schemas.openxmlformats.org/officeDocument/2006/relationships/hyperlink" Target="https://www.daloopa.com/src/43316561" TargetMode="External"/><Relationship Id="rId12448" Type="http://schemas.openxmlformats.org/officeDocument/2006/relationships/hyperlink" Target="https://www.daloopa.com/src/1572495" TargetMode="External"/><Relationship Id="rId826" Type="http://schemas.openxmlformats.org/officeDocument/2006/relationships/hyperlink" Target="https://www.daloopa.com/document/26197607" TargetMode="External"/><Relationship Id="rId1109" Type="http://schemas.openxmlformats.org/officeDocument/2006/relationships/hyperlink" Target="https://www.daloopa.com/src/88976723" TargetMode="External"/><Relationship Id="rId1456" Type="http://schemas.openxmlformats.org/officeDocument/2006/relationships/hyperlink" Target="https://www.daloopa.com/src/43326960" TargetMode="External"/><Relationship Id="rId2507" Type="http://schemas.openxmlformats.org/officeDocument/2006/relationships/hyperlink" Target="https://www.daloopa.com/src/154358029" TargetMode="External"/><Relationship Id="rId18491" Type="http://schemas.openxmlformats.org/officeDocument/2006/relationships/hyperlink" Target="https://www.daloopa.com/src/82226717" TargetMode="External"/><Relationship Id="rId19542" Type="http://schemas.openxmlformats.org/officeDocument/2006/relationships/hyperlink" Target="https://www.daloopa.com/src/113026604" TargetMode="External"/><Relationship Id="rId4679" Type="http://schemas.openxmlformats.org/officeDocument/2006/relationships/hyperlink" Target="https://www.daloopa.com/src/1564134" TargetMode="External"/><Relationship Id="rId8550" Type="http://schemas.openxmlformats.org/officeDocument/2006/relationships/hyperlink" Target="https://www.daloopa.com/src/107679921" TargetMode="External"/><Relationship Id="rId9601" Type="http://schemas.openxmlformats.org/officeDocument/2006/relationships/hyperlink" Target="https://www.daloopa.com/src/107679928" TargetMode="External"/><Relationship Id="rId10480" Type="http://schemas.openxmlformats.org/officeDocument/2006/relationships/hyperlink" Target="https://www.daloopa.com/src/43294685" TargetMode="External"/><Relationship Id="rId11531" Type="http://schemas.openxmlformats.org/officeDocument/2006/relationships/hyperlink" Target="https://www.daloopa.com/src/1569490" TargetMode="External"/><Relationship Id="rId17093" Type="http://schemas.openxmlformats.org/officeDocument/2006/relationships/hyperlink" Target="https://www.daloopa.com/src/72185113" TargetMode="External"/><Relationship Id="rId18144" Type="http://schemas.openxmlformats.org/officeDocument/2006/relationships/hyperlink" Target="https://www.daloopa.com/src/65125867" TargetMode="External"/><Relationship Id="rId7152" Type="http://schemas.openxmlformats.org/officeDocument/2006/relationships/hyperlink" Target="https://www.daloopa.com/src/63033553" TargetMode="External"/><Relationship Id="rId8203" Type="http://schemas.openxmlformats.org/officeDocument/2006/relationships/hyperlink" Target="https://www.daloopa.com/src/43306469" TargetMode="External"/><Relationship Id="rId10133" Type="http://schemas.openxmlformats.org/officeDocument/2006/relationships/hyperlink" Target="https://www.daloopa.com/src/43315930" TargetMode="External"/><Relationship Id="rId3762" Type="http://schemas.openxmlformats.org/officeDocument/2006/relationships/hyperlink" Target="https://www.daloopa.com/src/8793894" TargetMode="External"/><Relationship Id="rId4813" Type="http://schemas.openxmlformats.org/officeDocument/2006/relationships/hyperlink" Target="https://www.daloopa.com/src/1564136" TargetMode="External"/><Relationship Id="rId13356" Type="http://schemas.openxmlformats.org/officeDocument/2006/relationships/hyperlink" Target="https://www.daloopa.com/src/38111043" TargetMode="External"/><Relationship Id="rId14754" Type="http://schemas.openxmlformats.org/officeDocument/2006/relationships/hyperlink" Target="https://marketplace.daloopa.com/src/134722329" TargetMode="External"/><Relationship Id="rId15805" Type="http://schemas.openxmlformats.org/officeDocument/2006/relationships/hyperlink" Target="https://www.daloopa.com/src/65069728" TargetMode="External"/><Relationship Id="rId683" Type="http://schemas.openxmlformats.org/officeDocument/2006/relationships/hyperlink" Target="https://www.daloopa.com/src/107682106" TargetMode="External"/><Relationship Id="rId2364" Type="http://schemas.openxmlformats.org/officeDocument/2006/relationships/hyperlink" Target="https://www.daloopa.com/src/66978720" TargetMode="External"/><Relationship Id="rId3415" Type="http://schemas.openxmlformats.org/officeDocument/2006/relationships/hyperlink" Target="https://www.daloopa.com/src/8795804" TargetMode="External"/><Relationship Id="rId13009" Type="http://schemas.openxmlformats.org/officeDocument/2006/relationships/hyperlink" Target="https://www.daloopa.com/src/14295954" TargetMode="External"/><Relationship Id="rId14407" Type="http://schemas.openxmlformats.org/officeDocument/2006/relationships/hyperlink" Target="https://www.daloopa.com/document/26799693" TargetMode="External"/><Relationship Id="rId17977" Type="http://schemas.openxmlformats.org/officeDocument/2006/relationships/hyperlink" Target="https://marketplace.daloopa.com/src/134722630" TargetMode="External"/><Relationship Id="rId336" Type="http://schemas.openxmlformats.org/officeDocument/2006/relationships/hyperlink" Target="https://www.daloopa.com/src/125055853" TargetMode="External"/><Relationship Id="rId2017" Type="http://schemas.openxmlformats.org/officeDocument/2006/relationships/hyperlink" Target="https://www.daloopa.com/src/96852235" TargetMode="External"/><Relationship Id="rId5587" Type="http://schemas.openxmlformats.org/officeDocument/2006/relationships/hyperlink" Target="https://www.daloopa.com/src/102322043" TargetMode="External"/><Relationship Id="rId6985" Type="http://schemas.openxmlformats.org/officeDocument/2006/relationships/hyperlink" Target="https://www.daloopa.com/src/20882353" TargetMode="External"/><Relationship Id="rId16579" Type="http://schemas.openxmlformats.org/officeDocument/2006/relationships/hyperlink" Target="https://www.daloopa.com/src/8789111" TargetMode="External"/><Relationship Id="rId4189" Type="http://schemas.openxmlformats.org/officeDocument/2006/relationships/hyperlink" Target="https://www.daloopa.com/src/43322139" TargetMode="External"/><Relationship Id="rId6638" Type="http://schemas.openxmlformats.org/officeDocument/2006/relationships/hyperlink" Target="https://www.daloopa.com/src/46534821" TargetMode="External"/><Relationship Id="rId8060" Type="http://schemas.openxmlformats.org/officeDocument/2006/relationships/hyperlink" Target="https://www.daloopa.com/src/1567444" TargetMode="External"/><Relationship Id="rId9111" Type="http://schemas.openxmlformats.org/officeDocument/2006/relationships/hyperlink" Target="https://www.daloopa.com/src/4715288" TargetMode="External"/><Relationship Id="rId19052" Type="http://schemas.openxmlformats.org/officeDocument/2006/relationships/hyperlink" Target="https://www.daloopa.com/src/113024130" TargetMode="External"/><Relationship Id="rId11041" Type="http://schemas.openxmlformats.org/officeDocument/2006/relationships/hyperlink" Target="https://www.daloopa.com/src/82226685" TargetMode="External"/><Relationship Id="rId15662" Type="http://schemas.openxmlformats.org/officeDocument/2006/relationships/hyperlink" Target="https://www.daloopa.com/src/107834393" TargetMode="External"/><Relationship Id="rId16713" Type="http://schemas.openxmlformats.org/officeDocument/2006/relationships/hyperlink" Target="https://www.daloopa.com/src/65063085" TargetMode="External"/><Relationship Id="rId1100" Type="http://schemas.openxmlformats.org/officeDocument/2006/relationships/hyperlink" Target="https://www.daloopa.com/src/46537786" TargetMode="External"/><Relationship Id="rId4670" Type="http://schemas.openxmlformats.org/officeDocument/2006/relationships/hyperlink" Target="https://www.daloopa.com/src/1602900" TargetMode="External"/><Relationship Id="rId5721" Type="http://schemas.openxmlformats.org/officeDocument/2006/relationships/hyperlink" Target="https://www.daloopa.com/src/20882461" TargetMode="External"/><Relationship Id="rId14264" Type="http://schemas.openxmlformats.org/officeDocument/2006/relationships/hyperlink" Target="https://www.daloopa.com/src/8787855" TargetMode="External"/><Relationship Id="rId15315" Type="http://schemas.openxmlformats.org/officeDocument/2006/relationships/hyperlink" Target="https://www.daloopa.com/src/43519447" TargetMode="External"/><Relationship Id="rId3272" Type="http://schemas.openxmlformats.org/officeDocument/2006/relationships/hyperlink" Target="https://www.daloopa.com/src/43337318" TargetMode="External"/><Relationship Id="rId4323" Type="http://schemas.openxmlformats.org/officeDocument/2006/relationships/hyperlink" Target="https://www.daloopa.com/src/43322691" TargetMode="External"/><Relationship Id="rId7893" Type="http://schemas.openxmlformats.org/officeDocument/2006/relationships/hyperlink" Target="https://www.daloopa.com/src/1567273" TargetMode="External"/><Relationship Id="rId8944" Type="http://schemas.openxmlformats.org/officeDocument/2006/relationships/hyperlink" Target="https://www.daloopa.com/src/113262685" TargetMode="External"/><Relationship Id="rId17487" Type="http://schemas.openxmlformats.org/officeDocument/2006/relationships/hyperlink" Target="https://marketplace.daloopa.com/src/154209509" TargetMode="External"/><Relationship Id="rId18538" Type="http://schemas.openxmlformats.org/officeDocument/2006/relationships/hyperlink" Target="https://www.daloopa.com/src/78021505" TargetMode="External"/><Relationship Id="rId18885" Type="http://schemas.openxmlformats.org/officeDocument/2006/relationships/hyperlink" Target="https://www.daloopa.com/src/113032078" TargetMode="External"/><Relationship Id="rId193" Type="http://schemas.openxmlformats.org/officeDocument/2006/relationships/hyperlink" Target="https://www.daloopa.com/src/154237028" TargetMode="External"/><Relationship Id="rId6495" Type="http://schemas.openxmlformats.org/officeDocument/2006/relationships/hyperlink" Target="https://marketplace.daloopa.com/src/113266374" TargetMode="External"/><Relationship Id="rId7546" Type="http://schemas.openxmlformats.org/officeDocument/2006/relationships/hyperlink" Target="https://www.daloopa.com/src/1565752" TargetMode="External"/><Relationship Id="rId10874" Type="http://schemas.openxmlformats.org/officeDocument/2006/relationships/hyperlink" Target="https://www.daloopa.com/src/1569250" TargetMode="External"/><Relationship Id="rId11925" Type="http://schemas.openxmlformats.org/officeDocument/2006/relationships/hyperlink" Target="https://www.daloopa.com/src/1569109" TargetMode="External"/><Relationship Id="rId16089" Type="http://schemas.openxmlformats.org/officeDocument/2006/relationships/hyperlink" Target="https://www.daloopa.com/src/113379243" TargetMode="External"/><Relationship Id="rId5097" Type="http://schemas.openxmlformats.org/officeDocument/2006/relationships/hyperlink" Target="https://www.daloopa.com/src/1563984" TargetMode="External"/><Relationship Id="rId6148" Type="http://schemas.openxmlformats.org/officeDocument/2006/relationships/hyperlink" Target="https://www.daloopa.com/src/1564737" TargetMode="External"/><Relationship Id="rId10527" Type="http://schemas.openxmlformats.org/officeDocument/2006/relationships/hyperlink" Target="https://www.daloopa.com/src/63034018" TargetMode="External"/><Relationship Id="rId12699" Type="http://schemas.openxmlformats.org/officeDocument/2006/relationships/hyperlink" Target="https://www.daloopa.com/src/1572382" TargetMode="External"/><Relationship Id="rId13000" Type="http://schemas.openxmlformats.org/officeDocument/2006/relationships/hyperlink" Target="https://www.daloopa.com/src/82268521" TargetMode="External"/><Relationship Id="rId16570" Type="http://schemas.openxmlformats.org/officeDocument/2006/relationships/hyperlink" Target="https://www.daloopa.com/src/94639344" TargetMode="External"/><Relationship Id="rId17621" Type="http://schemas.openxmlformats.org/officeDocument/2006/relationships/hyperlink" Target="https://www.daloopa.com/src/65218523" TargetMode="External"/><Relationship Id="rId2758" Type="http://schemas.openxmlformats.org/officeDocument/2006/relationships/hyperlink" Target="https://www.daloopa.com/src/47658415" TargetMode="External"/><Relationship Id="rId3809" Type="http://schemas.openxmlformats.org/officeDocument/2006/relationships/hyperlink" Target="https://www.daloopa.com/src/43340658" TargetMode="External"/><Relationship Id="rId15172" Type="http://schemas.openxmlformats.org/officeDocument/2006/relationships/hyperlink" Target="https://marketplace.daloopa.com/src/134722412" TargetMode="External"/><Relationship Id="rId16223" Type="http://schemas.openxmlformats.org/officeDocument/2006/relationships/hyperlink" Target="https://www.daloopa.com/src/87501139" TargetMode="External"/><Relationship Id="rId4180" Type="http://schemas.openxmlformats.org/officeDocument/2006/relationships/hyperlink" Target="https://www.daloopa.com/src/82233062" TargetMode="External"/><Relationship Id="rId5231" Type="http://schemas.openxmlformats.org/officeDocument/2006/relationships/hyperlink" Target="https://www.daloopa.com/src/1563961" TargetMode="External"/><Relationship Id="rId9852" Type="http://schemas.openxmlformats.org/officeDocument/2006/relationships/hyperlink" Target="https://www.daloopa.com/src/14161256" TargetMode="External"/><Relationship Id="rId11782" Type="http://schemas.openxmlformats.org/officeDocument/2006/relationships/hyperlink" Target="https://www.daloopa.com/src/43316585" TargetMode="External"/><Relationship Id="rId18395" Type="http://schemas.openxmlformats.org/officeDocument/2006/relationships/hyperlink" Target="https://www.daloopa.com/src/69045097" TargetMode="External"/><Relationship Id="rId19446" Type="http://schemas.openxmlformats.org/officeDocument/2006/relationships/hyperlink" Target="https://www.daloopa.com/src/114576819" TargetMode="External"/><Relationship Id="rId66" Type="http://schemas.openxmlformats.org/officeDocument/2006/relationships/hyperlink" Target="https://www.daloopa.com/document/210122" TargetMode="External"/><Relationship Id="rId1841" Type="http://schemas.openxmlformats.org/officeDocument/2006/relationships/hyperlink" Target="https://www.daloopa.com/src/8797298" TargetMode="External"/><Relationship Id="rId8454" Type="http://schemas.openxmlformats.org/officeDocument/2006/relationships/hyperlink" Target="https://www.daloopa.com/src/1567449" TargetMode="External"/><Relationship Id="rId9505" Type="http://schemas.openxmlformats.org/officeDocument/2006/relationships/hyperlink" Target="https://www.daloopa.com/src/1567622" TargetMode="External"/><Relationship Id="rId10384" Type="http://schemas.openxmlformats.org/officeDocument/2006/relationships/hyperlink" Target="https://www.daloopa.com/src/154250673" TargetMode="External"/><Relationship Id="rId11435" Type="http://schemas.openxmlformats.org/officeDocument/2006/relationships/hyperlink" Target="https://marketplace.daloopa.com/src?seriesId=2399855" TargetMode="External"/><Relationship Id="rId12833" Type="http://schemas.openxmlformats.org/officeDocument/2006/relationships/hyperlink" Target="https://www.daloopa.com/src/1572384" TargetMode="External"/><Relationship Id="rId18048" Type="http://schemas.openxmlformats.org/officeDocument/2006/relationships/hyperlink" Target="https://www.daloopa.com/src/87501522" TargetMode="External"/><Relationship Id="rId7056" Type="http://schemas.openxmlformats.org/officeDocument/2006/relationships/hyperlink" Target="https://www.daloopa.com/src/53534149" TargetMode="External"/><Relationship Id="rId8107" Type="http://schemas.openxmlformats.org/officeDocument/2006/relationships/hyperlink" Target="https://www.daloopa.com/src/1566205" TargetMode="External"/><Relationship Id="rId10037" Type="http://schemas.openxmlformats.org/officeDocument/2006/relationships/hyperlink" Target="https://www.daloopa.com/src/1568357" TargetMode="External"/><Relationship Id="rId3666" Type="http://schemas.openxmlformats.org/officeDocument/2006/relationships/hyperlink" Target="https://www.daloopa.com/src/154393263" TargetMode="External"/><Relationship Id="rId14658" Type="http://schemas.openxmlformats.org/officeDocument/2006/relationships/hyperlink" Target="https://www.daloopa.com/src/43517075" TargetMode="External"/><Relationship Id="rId15709" Type="http://schemas.openxmlformats.org/officeDocument/2006/relationships/hyperlink" Target="https://www.daloopa.com/src/46631531" TargetMode="External"/><Relationship Id="rId16080" Type="http://schemas.openxmlformats.org/officeDocument/2006/relationships/hyperlink" Target="https://www.daloopa.com/src/8789009" TargetMode="External"/><Relationship Id="rId587" Type="http://schemas.openxmlformats.org/officeDocument/2006/relationships/hyperlink" Target="https://www.daloopa.com/src/37971885" TargetMode="External"/><Relationship Id="rId2268" Type="http://schemas.openxmlformats.org/officeDocument/2006/relationships/hyperlink" Target="https://www.daloopa.com/src/1571728" TargetMode="External"/><Relationship Id="rId3319" Type="http://schemas.openxmlformats.org/officeDocument/2006/relationships/hyperlink" Target="https://www.daloopa.com/src/43769354" TargetMode="External"/><Relationship Id="rId4717" Type="http://schemas.openxmlformats.org/officeDocument/2006/relationships/hyperlink" Target="https://www.daloopa.com/src/43288876" TargetMode="External"/><Relationship Id="rId17131" Type="http://schemas.openxmlformats.org/officeDocument/2006/relationships/hyperlink" Target="https://www.daloopa.com/src/82270719" TargetMode="External"/><Relationship Id="rId6889" Type="http://schemas.openxmlformats.org/officeDocument/2006/relationships/hyperlink" Target="https://www.daloopa.com/src/1565939" TargetMode="External"/><Relationship Id="rId12690" Type="http://schemas.openxmlformats.org/officeDocument/2006/relationships/hyperlink" Target="https://www.daloopa.com/src/1572497" TargetMode="External"/><Relationship Id="rId13741" Type="http://schemas.openxmlformats.org/officeDocument/2006/relationships/hyperlink" Target="https://www.daloopa.com/src/8788100" TargetMode="External"/><Relationship Id="rId3800" Type="http://schemas.openxmlformats.org/officeDocument/2006/relationships/hyperlink" Target="https://www.daloopa.com/src/154393265" TargetMode="External"/><Relationship Id="rId9362" Type="http://schemas.openxmlformats.org/officeDocument/2006/relationships/hyperlink" Target="https://www.daloopa.com/src/66982565" TargetMode="External"/><Relationship Id="rId11292" Type="http://schemas.openxmlformats.org/officeDocument/2006/relationships/hyperlink" Target="https://www.daloopa.com/src/1569939" TargetMode="External"/><Relationship Id="rId12343" Type="http://schemas.openxmlformats.org/officeDocument/2006/relationships/hyperlink" Target="https://www.daloopa.com/src/7999084" TargetMode="External"/><Relationship Id="rId721" Type="http://schemas.openxmlformats.org/officeDocument/2006/relationships/hyperlink" Target="https://www.daloopa.com/src/8791724" TargetMode="External"/><Relationship Id="rId1351" Type="http://schemas.openxmlformats.org/officeDocument/2006/relationships/hyperlink" Target="https://www.daloopa.com/src/63030644" TargetMode="External"/><Relationship Id="rId2402" Type="http://schemas.openxmlformats.org/officeDocument/2006/relationships/hyperlink" Target="https://www.daloopa.com/src/113257023" TargetMode="External"/><Relationship Id="rId5972" Type="http://schemas.openxmlformats.org/officeDocument/2006/relationships/hyperlink" Target="https://www.daloopa.com/src/1564912" TargetMode="External"/><Relationship Id="rId9015" Type="http://schemas.openxmlformats.org/officeDocument/2006/relationships/hyperlink" Target="https://www.daloopa.com/src/43301775" TargetMode="External"/><Relationship Id="rId15566" Type="http://schemas.openxmlformats.org/officeDocument/2006/relationships/hyperlink" Target="https://www.daloopa.com/src/43518854" TargetMode="External"/><Relationship Id="rId16964" Type="http://schemas.openxmlformats.org/officeDocument/2006/relationships/hyperlink" Target="https://www.daloopa.com/src/78144493" TargetMode="External"/><Relationship Id="rId1004" Type="http://schemas.openxmlformats.org/officeDocument/2006/relationships/hyperlink" Target="https://www.daloopa.com/src/63034143" TargetMode="External"/><Relationship Id="rId4574" Type="http://schemas.openxmlformats.org/officeDocument/2006/relationships/hyperlink" Target="https://www.daloopa.com/src/8793759" TargetMode="External"/><Relationship Id="rId5625" Type="http://schemas.openxmlformats.org/officeDocument/2006/relationships/hyperlink" Target="https://www.daloopa.com/src/1564107" TargetMode="External"/><Relationship Id="rId14168" Type="http://schemas.openxmlformats.org/officeDocument/2006/relationships/hyperlink" Target="https://www.daloopa.com/src/8787776" TargetMode="External"/><Relationship Id="rId15219" Type="http://schemas.openxmlformats.org/officeDocument/2006/relationships/hyperlink" Target="https://marketplace.daloopa.com/src/134722422" TargetMode="External"/><Relationship Id="rId16617" Type="http://schemas.openxmlformats.org/officeDocument/2006/relationships/hyperlink" Target="https://www.daloopa.com/src/8789025" TargetMode="External"/><Relationship Id="rId3176" Type="http://schemas.openxmlformats.org/officeDocument/2006/relationships/hyperlink" Target="https://www.daloopa.com/src/87514756" TargetMode="External"/><Relationship Id="rId4227" Type="http://schemas.openxmlformats.org/officeDocument/2006/relationships/hyperlink" Target="https://www.daloopa.com/src/87382648" TargetMode="External"/><Relationship Id="rId7797" Type="http://schemas.openxmlformats.org/officeDocument/2006/relationships/hyperlink" Target="https://marketplace.daloopa.com/src/110684171" TargetMode="External"/><Relationship Id="rId18789" Type="http://schemas.openxmlformats.org/officeDocument/2006/relationships/hyperlink" Target="https://www.daloopa.com/src/65169608" TargetMode="External"/><Relationship Id="rId6399" Type="http://schemas.openxmlformats.org/officeDocument/2006/relationships/hyperlink" Target="https://www.daloopa.com/src/78018518" TargetMode="External"/><Relationship Id="rId8848" Type="http://schemas.openxmlformats.org/officeDocument/2006/relationships/hyperlink" Target="https://www.daloopa.com/src/37971630" TargetMode="External"/><Relationship Id="rId10778" Type="http://schemas.openxmlformats.org/officeDocument/2006/relationships/hyperlink" Target="https://www.daloopa.com/src/113257000" TargetMode="External"/><Relationship Id="rId11829" Type="http://schemas.openxmlformats.org/officeDocument/2006/relationships/hyperlink" Target="https://marketplace.daloopa.com/src?seriesId=3862" TargetMode="External"/><Relationship Id="rId15700" Type="http://schemas.openxmlformats.org/officeDocument/2006/relationships/hyperlink" Target="https://www.daloopa.com/src/43516900" TargetMode="External"/><Relationship Id="rId13251" Type="http://schemas.openxmlformats.org/officeDocument/2006/relationships/hyperlink" Target="https://www.daloopa.com/src/8787439" TargetMode="External"/><Relationship Id="rId14302" Type="http://schemas.openxmlformats.org/officeDocument/2006/relationships/hyperlink" Target="https://www.daloopa.com/src/8788278" TargetMode="External"/><Relationship Id="rId17872" Type="http://schemas.openxmlformats.org/officeDocument/2006/relationships/hyperlink" Target="https://marketplace.daloopa.com/src/134722583" TargetMode="External"/><Relationship Id="rId18923" Type="http://schemas.openxmlformats.org/officeDocument/2006/relationships/hyperlink" Target="https://www.daloopa.com/src/113032079" TargetMode="External"/><Relationship Id="rId3310" Type="http://schemas.openxmlformats.org/officeDocument/2006/relationships/hyperlink" Target="https://www.daloopa.com/src/87382802" TargetMode="External"/><Relationship Id="rId6880" Type="http://schemas.openxmlformats.org/officeDocument/2006/relationships/hyperlink" Target="https://marketplace.daloopa.com/src/110684027" TargetMode="External"/><Relationship Id="rId7931" Type="http://schemas.openxmlformats.org/officeDocument/2006/relationships/hyperlink" Target="https://www.daloopa.com/src/43297706" TargetMode="External"/><Relationship Id="rId16474" Type="http://schemas.openxmlformats.org/officeDocument/2006/relationships/hyperlink" Target="https://www.daloopa.com/src/8788873" TargetMode="External"/><Relationship Id="rId17525" Type="http://schemas.openxmlformats.org/officeDocument/2006/relationships/hyperlink" Target="https://www.daloopa.com/src/75524412" TargetMode="External"/><Relationship Id="rId231" Type="http://schemas.openxmlformats.org/officeDocument/2006/relationships/hyperlink" Target="https://www.daloopa.com/src/145001457" TargetMode="External"/><Relationship Id="rId5482" Type="http://schemas.openxmlformats.org/officeDocument/2006/relationships/hyperlink" Target="https://www.daloopa.com/src/1564304" TargetMode="External"/><Relationship Id="rId6533" Type="http://schemas.openxmlformats.org/officeDocument/2006/relationships/hyperlink" Target="https://www.daloopa.com/src/37971426" TargetMode="External"/><Relationship Id="rId10912" Type="http://schemas.openxmlformats.org/officeDocument/2006/relationships/hyperlink" Target="https://www.daloopa.com/src/113257008" TargetMode="External"/><Relationship Id="rId15076" Type="http://schemas.openxmlformats.org/officeDocument/2006/relationships/hyperlink" Target="https://www.daloopa.com/src/63082669" TargetMode="External"/><Relationship Id="rId16127" Type="http://schemas.openxmlformats.org/officeDocument/2006/relationships/hyperlink" Target="https://www.daloopa.com/src/8788783" TargetMode="External"/><Relationship Id="rId19697" Type="http://schemas.openxmlformats.org/officeDocument/2006/relationships/hyperlink" Target="https://www.daloopa.com/document/26799693" TargetMode="External"/><Relationship Id="rId4084" Type="http://schemas.openxmlformats.org/officeDocument/2006/relationships/hyperlink" Target="https://www.daloopa.com/src/1573021" TargetMode="External"/><Relationship Id="rId5135" Type="http://schemas.openxmlformats.org/officeDocument/2006/relationships/hyperlink" Target="https://www.daloopa.com/src/66982137" TargetMode="External"/><Relationship Id="rId9756" Type="http://schemas.openxmlformats.org/officeDocument/2006/relationships/hyperlink" Target="https://www.daloopa.com/src/10330743" TargetMode="External"/><Relationship Id="rId18299" Type="http://schemas.openxmlformats.org/officeDocument/2006/relationships/hyperlink" Target="https://www.daloopa.com/src/113370546" TargetMode="External"/><Relationship Id="rId8358" Type="http://schemas.openxmlformats.org/officeDocument/2006/relationships/hyperlink" Target="https://www.daloopa.com/src/154249512" TargetMode="External"/><Relationship Id="rId9409" Type="http://schemas.openxmlformats.org/officeDocument/2006/relationships/hyperlink" Target="https://www.daloopa.com/src/94491554" TargetMode="External"/><Relationship Id="rId10288" Type="http://schemas.openxmlformats.org/officeDocument/2006/relationships/hyperlink" Target="https://www.daloopa.com/src/1567709" TargetMode="External"/><Relationship Id="rId11686" Type="http://schemas.openxmlformats.org/officeDocument/2006/relationships/hyperlink" Target="https://www.daloopa.com/src/1569548" TargetMode="External"/><Relationship Id="rId12737" Type="http://schemas.openxmlformats.org/officeDocument/2006/relationships/hyperlink" Target="https://www.daloopa.com/src/113362788" TargetMode="External"/><Relationship Id="rId1745" Type="http://schemas.openxmlformats.org/officeDocument/2006/relationships/hyperlink" Target="https://www.daloopa.com/src/8796952" TargetMode="External"/><Relationship Id="rId11339" Type="http://schemas.openxmlformats.org/officeDocument/2006/relationships/hyperlink" Target="https://www.daloopa.com/src/1569032" TargetMode="External"/><Relationship Id="rId15210" Type="http://schemas.openxmlformats.org/officeDocument/2006/relationships/hyperlink" Target="https://www.daloopa.com/src/102435739" TargetMode="External"/><Relationship Id="rId18780" Type="http://schemas.openxmlformats.org/officeDocument/2006/relationships/hyperlink" Target="https://www.daloopa.com/src/65169793" TargetMode="External"/><Relationship Id="rId4968" Type="http://schemas.openxmlformats.org/officeDocument/2006/relationships/hyperlink" Target="https://www.daloopa.com/src/46534804" TargetMode="External"/><Relationship Id="rId11820" Type="http://schemas.openxmlformats.org/officeDocument/2006/relationships/hyperlink" Target="https://www.daloopa.com/src/1569329" TargetMode="External"/><Relationship Id="rId17382" Type="http://schemas.openxmlformats.org/officeDocument/2006/relationships/hyperlink" Target="https://www.daloopa.com/src/67019827" TargetMode="External"/><Relationship Id="rId18433" Type="http://schemas.openxmlformats.org/officeDocument/2006/relationships/hyperlink" Target="https://www.daloopa.com/src/72083423" TargetMode="External"/><Relationship Id="rId6390" Type="http://schemas.openxmlformats.org/officeDocument/2006/relationships/hyperlink" Target="https://www.daloopa.com/src/20882366" TargetMode="External"/><Relationship Id="rId7441" Type="http://schemas.openxmlformats.org/officeDocument/2006/relationships/hyperlink" Target="https://marketplace.daloopa.com/src/110684117" TargetMode="External"/><Relationship Id="rId10422" Type="http://schemas.openxmlformats.org/officeDocument/2006/relationships/hyperlink" Target="https://www.daloopa.com/src/43347972" TargetMode="External"/><Relationship Id="rId13992" Type="http://schemas.openxmlformats.org/officeDocument/2006/relationships/hyperlink" Target="https://www.daloopa.com/src/87514872" TargetMode="External"/><Relationship Id="rId17035" Type="http://schemas.openxmlformats.org/officeDocument/2006/relationships/hyperlink" Target="https://marketplace.daloopa.com/src/154209407" TargetMode="External"/><Relationship Id="rId6043" Type="http://schemas.openxmlformats.org/officeDocument/2006/relationships/hyperlink" Target="https://www.daloopa.com/src/1564709" TargetMode="External"/><Relationship Id="rId12594" Type="http://schemas.openxmlformats.org/officeDocument/2006/relationships/hyperlink" Target="https://www.daloopa.com/src/1572372" TargetMode="External"/><Relationship Id="rId13645" Type="http://schemas.openxmlformats.org/officeDocument/2006/relationships/hyperlink" Target="https://www.daloopa.com/src/8787449" TargetMode="External"/><Relationship Id="rId972" Type="http://schemas.openxmlformats.org/officeDocument/2006/relationships/hyperlink" Target="https://www.daloopa.com/src/125179367" TargetMode="External"/><Relationship Id="rId2653" Type="http://schemas.openxmlformats.org/officeDocument/2006/relationships/hyperlink" Target="https://www.daloopa.com/src/66979290" TargetMode="External"/><Relationship Id="rId3704" Type="http://schemas.openxmlformats.org/officeDocument/2006/relationships/hyperlink" Target="https://www.daloopa.com/src/68722780" TargetMode="External"/><Relationship Id="rId9266" Type="http://schemas.openxmlformats.org/officeDocument/2006/relationships/hyperlink" Target="https://www.daloopa.com/src/1567619" TargetMode="External"/><Relationship Id="rId11196" Type="http://schemas.openxmlformats.org/officeDocument/2006/relationships/hyperlink" Target="https://www.daloopa.com/src/113262806" TargetMode="External"/><Relationship Id="rId12247" Type="http://schemas.openxmlformats.org/officeDocument/2006/relationships/hyperlink" Target="https://www.daloopa.com/src/43515001" TargetMode="External"/><Relationship Id="rId625" Type="http://schemas.openxmlformats.org/officeDocument/2006/relationships/hyperlink" Target="https://www.daloopa.com/src/8795902" TargetMode="External"/><Relationship Id="rId1255" Type="http://schemas.openxmlformats.org/officeDocument/2006/relationships/hyperlink" Target="https://www.daloopa.com/src/8796104" TargetMode="External"/><Relationship Id="rId2306" Type="http://schemas.openxmlformats.org/officeDocument/2006/relationships/hyperlink" Target="https://www.daloopa.com/src/113257020" TargetMode="External"/><Relationship Id="rId5876" Type="http://schemas.openxmlformats.org/officeDocument/2006/relationships/hyperlink" Target="https://www.daloopa.com/src/43312783" TargetMode="External"/><Relationship Id="rId16868" Type="http://schemas.openxmlformats.org/officeDocument/2006/relationships/hyperlink" Target="https://www.daloopa.com/src/154395176" TargetMode="External"/><Relationship Id="rId17919" Type="http://schemas.openxmlformats.org/officeDocument/2006/relationships/hyperlink" Target="https://www.daloopa.com/src/65125743" TargetMode="External"/><Relationship Id="rId18290" Type="http://schemas.openxmlformats.org/officeDocument/2006/relationships/hyperlink" Target="https://www.daloopa.com/src/69045038" TargetMode="External"/><Relationship Id="rId4478" Type="http://schemas.openxmlformats.org/officeDocument/2006/relationships/hyperlink" Target="https://www.daloopa.com/src/8793873" TargetMode="External"/><Relationship Id="rId5529" Type="http://schemas.openxmlformats.org/officeDocument/2006/relationships/hyperlink" Target="https://www.daloopa.com/src/43287981" TargetMode="External"/><Relationship Id="rId6927" Type="http://schemas.openxmlformats.org/officeDocument/2006/relationships/hyperlink" Target="https://www.daloopa.com/src/78018516" TargetMode="External"/><Relationship Id="rId9400" Type="http://schemas.openxmlformats.org/officeDocument/2006/relationships/hyperlink" Target="https://www.daloopa.com/src/46535383" TargetMode="External"/><Relationship Id="rId19341" Type="http://schemas.openxmlformats.org/officeDocument/2006/relationships/hyperlink" Target="https://www.daloopa.com/src/113024187" TargetMode="External"/><Relationship Id="rId8002" Type="http://schemas.openxmlformats.org/officeDocument/2006/relationships/hyperlink" Target="https://www.daloopa.com/src/66982588" TargetMode="External"/><Relationship Id="rId11330" Type="http://schemas.openxmlformats.org/officeDocument/2006/relationships/hyperlink" Target="https://www.daloopa.com/src/113262815" TargetMode="External"/><Relationship Id="rId15951" Type="http://schemas.openxmlformats.org/officeDocument/2006/relationships/hyperlink" Target="https://www.daloopa.com/src/78144451" TargetMode="External"/><Relationship Id="rId14553" Type="http://schemas.openxmlformats.org/officeDocument/2006/relationships/hyperlink" Target="https://marketplace.daloopa.com/src/134722290" TargetMode="External"/><Relationship Id="rId15604" Type="http://schemas.openxmlformats.org/officeDocument/2006/relationships/hyperlink" Target="https://www.daloopa.com/src/107834388" TargetMode="External"/><Relationship Id="rId3561" Type="http://schemas.openxmlformats.org/officeDocument/2006/relationships/hyperlink" Target="https://www.daloopa.com/src/8794901" TargetMode="External"/><Relationship Id="rId4612" Type="http://schemas.openxmlformats.org/officeDocument/2006/relationships/hyperlink" Target="https://www.daloopa.com/src/1564133" TargetMode="External"/><Relationship Id="rId13155" Type="http://schemas.openxmlformats.org/officeDocument/2006/relationships/hyperlink" Target="https://www.daloopa.com/src/10356357" TargetMode="External"/><Relationship Id="rId14206" Type="http://schemas.openxmlformats.org/officeDocument/2006/relationships/hyperlink" Target="https://www.daloopa.com/src/72185870" TargetMode="External"/><Relationship Id="rId17776" Type="http://schemas.openxmlformats.org/officeDocument/2006/relationships/hyperlink" Target="https://www.daloopa.com/src/65074787" TargetMode="External"/><Relationship Id="rId482" Type="http://schemas.openxmlformats.org/officeDocument/2006/relationships/hyperlink" Target="https://marketplace.daloopa.com/src?seriesId=2541449" TargetMode="External"/><Relationship Id="rId2163" Type="http://schemas.openxmlformats.org/officeDocument/2006/relationships/hyperlink" Target="https://www.daloopa.com/src/66978718" TargetMode="External"/><Relationship Id="rId3214" Type="http://schemas.openxmlformats.org/officeDocument/2006/relationships/hyperlink" Target="https://www.daloopa.com/src/1571922" TargetMode="External"/><Relationship Id="rId6784" Type="http://schemas.openxmlformats.org/officeDocument/2006/relationships/hyperlink" Target="https://www.daloopa.com/src/72081247" TargetMode="External"/><Relationship Id="rId7835" Type="http://schemas.openxmlformats.org/officeDocument/2006/relationships/hyperlink" Target="https://www.daloopa.com/src/4715270" TargetMode="External"/><Relationship Id="rId16378" Type="http://schemas.openxmlformats.org/officeDocument/2006/relationships/hyperlink" Target="https://www.daloopa.com/src/87501432" TargetMode="External"/><Relationship Id="rId17429" Type="http://schemas.openxmlformats.org/officeDocument/2006/relationships/hyperlink" Target="https://marketplace.daloopa.com/src/154209501" TargetMode="External"/><Relationship Id="rId18827" Type="http://schemas.openxmlformats.org/officeDocument/2006/relationships/hyperlink" Target="https://www.daloopa.com/src/65174972" TargetMode="External"/><Relationship Id="rId135" Type="http://schemas.openxmlformats.org/officeDocument/2006/relationships/hyperlink" Target="https://marketplace.daloopa.com/src/134722102" TargetMode="External"/><Relationship Id="rId5386" Type="http://schemas.openxmlformats.org/officeDocument/2006/relationships/hyperlink" Target="https://www.daloopa.com/src/1564122" TargetMode="External"/><Relationship Id="rId6437" Type="http://schemas.openxmlformats.org/officeDocument/2006/relationships/hyperlink" Target="https://www.daloopa.com/src/1565867" TargetMode="External"/><Relationship Id="rId10816" Type="http://schemas.openxmlformats.org/officeDocument/2006/relationships/hyperlink" Target="https://www.daloopa.com/src/1569804" TargetMode="External"/><Relationship Id="rId5039" Type="http://schemas.openxmlformats.org/officeDocument/2006/relationships/hyperlink" Target="https://www.daloopa.com/src/66976836" TargetMode="External"/><Relationship Id="rId12988" Type="http://schemas.openxmlformats.org/officeDocument/2006/relationships/hyperlink" Target="https://www.daloopa.com/src/10356359" TargetMode="External"/><Relationship Id="rId17910" Type="http://schemas.openxmlformats.org/officeDocument/2006/relationships/hyperlink" Target="https://marketplace.daloopa.com/src/134722605" TargetMode="External"/><Relationship Id="rId1996" Type="http://schemas.openxmlformats.org/officeDocument/2006/relationships/hyperlink" Target="https://www.daloopa.com/src/125038805" TargetMode="External"/><Relationship Id="rId15461" Type="http://schemas.openxmlformats.org/officeDocument/2006/relationships/hyperlink" Target="https://www.daloopa.com/document/26799693" TargetMode="External"/><Relationship Id="rId16512" Type="http://schemas.openxmlformats.org/officeDocument/2006/relationships/hyperlink" Target="https://www.daloopa.com/src/8788878" TargetMode="External"/><Relationship Id="rId1649" Type="http://schemas.openxmlformats.org/officeDocument/2006/relationships/hyperlink" Target="https://www.daloopa.com/src/8797270" TargetMode="External"/><Relationship Id="rId3071" Type="http://schemas.openxmlformats.org/officeDocument/2006/relationships/hyperlink" Target="https://www.daloopa.com/src/82268255" TargetMode="External"/><Relationship Id="rId5520" Type="http://schemas.openxmlformats.org/officeDocument/2006/relationships/hyperlink" Target="https://www.daloopa.com/src/102322040" TargetMode="External"/><Relationship Id="rId14063" Type="http://schemas.openxmlformats.org/officeDocument/2006/relationships/hyperlink" Target="https://www.daloopa.com/src/8788184" TargetMode="External"/><Relationship Id="rId15114" Type="http://schemas.openxmlformats.org/officeDocument/2006/relationships/hyperlink" Target="https://www.daloopa.com/src/43516604" TargetMode="External"/><Relationship Id="rId18684" Type="http://schemas.openxmlformats.org/officeDocument/2006/relationships/hyperlink" Target="https://www.daloopa.com/src/65162775" TargetMode="External"/><Relationship Id="rId19735" Type="http://schemas.openxmlformats.org/officeDocument/2006/relationships/hyperlink" Target="https://www.daloopa.com/src/113032171" TargetMode="External"/><Relationship Id="rId4122" Type="http://schemas.openxmlformats.org/officeDocument/2006/relationships/hyperlink" Target="https://www.daloopa.com/src/154362027" TargetMode="External"/><Relationship Id="rId7692" Type="http://schemas.openxmlformats.org/officeDocument/2006/relationships/hyperlink" Target="https://www.daloopa.com/src/1565428" TargetMode="External"/><Relationship Id="rId8743" Type="http://schemas.openxmlformats.org/officeDocument/2006/relationships/hyperlink" Target="https://www.daloopa.com/src/1567612" TargetMode="External"/><Relationship Id="rId10673" Type="http://schemas.openxmlformats.org/officeDocument/2006/relationships/hyperlink" Target="https://www.daloopa.com/src/1569247" TargetMode="External"/><Relationship Id="rId11724" Type="http://schemas.openxmlformats.org/officeDocument/2006/relationships/hyperlink" Target="https://www.daloopa.com/src/1569047" TargetMode="External"/><Relationship Id="rId17286" Type="http://schemas.openxmlformats.org/officeDocument/2006/relationships/hyperlink" Target="https://marketplace.daloopa.com/src?seriesId=3669135" TargetMode="External"/><Relationship Id="rId18337" Type="http://schemas.openxmlformats.org/officeDocument/2006/relationships/hyperlink" Target="https://www.daloopa.com/src/78144842" TargetMode="External"/><Relationship Id="rId6294" Type="http://schemas.openxmlformats.org/officeDocument/2006/relationships/hyperlink" Target="https://www.daloopa.com/src/1565931" TargetMode="External"/><Relationship Id="rId7345" Type="http://schemas.openxmlformats.org/officeDocument/2006/relationships/hyperlink" Target="https://www.daloopa.com/src/136427070" TargetMode="External"/><Relationship Id="rId10326" Type="http://schemas.openxmlformats.org/officeDocument/2006/relationships/hyperlink" Target="https://www.daloopa.com/src/7961852" TargetMode="External"/><Relationship Id="rId12498" Type="http://schemas.openxmlformats.org/officeDocument/2006/relationships/hyperlink" Target="https://www.daloopa.com/src/145118852" TargetMode="External"/><Relationship Id="rId13896" Type="http://schemas.openxmlformats.org/officeDocument/2006/relationships/hyperlink" Target="https://www.daloopa.com/src/8787894" TargetMode="External"/><Relationship Id="rId14947" Type="http://schemas.openxmlformats.org/officeDocument/2006/relationships/hyperlink" Target="https://marketplace.daloopa.com/src/134722364" TargetMode="External"/><Relationship Id="rId876" Type="http://schemas.openxmlformats.org/officeDocument/2006/relationships/hyperlink" Target="https://www.daloopa.com/document/26769833" TargetMode="External"/><Relationship Id="rId2557" Type="http://schemas.openxmlformats.org/officeDocument/2006/relationships/hyperlink" Target="https://www.daloopa.com/src/154393250" TargetMode="External"/><Relationship Id="rId3608" Type="http://schemas.openxmlformats.org/officeDocument/2006/relationships/hyperlink" Target="https://www.daloopa.com/src/43340660" TargetMode="External"/><Relationship Id="rId3955" Type="http://schemas.openxmlformats.org/officeDocument/2006/relationships/hyperlink" Target="https://www.daloopa.com/src/1572909" TargetMode="External"/><Relationship Id="rId13549" Type="http://schemas.openxmlformats.org/officeDocument/2006/relationships/hyperlink" Target="https://www.daloopa.com/src/8787152" TargetMode="External"/><Relationship Id="rId16022" Type="http://schemas.openxmlformats.org/officeDocument/2006/relationships/hyperlink" Target="https://marketplace.daloopa.com/src/134722558" TargetMode="External"/><Relationship Id="rId17420" Type="http://schemas.openxmlformats.org/officeDocument/2006/relationships/hyperlink" Target="https://www.daloopa.com/src/94642529" TargetMode="External"/><Relationship Id="rId529" Type="http://schemas.openxmlformats.org/officeDocument/2006/relationships/hyperlink" Target="https://www.daloopa.com/src/1602078" TargetMode="External"/><Relationship Id="rId1159" Type="http://schemas.openxmlformats.org/officeDocument/2006/relationships/hyperlink" Target="https://www.daloopa.com/src/65049817" TargetMode="External"/><Relationship Id="rId5030" Type="http://schemas.openxmlformats.org/officeDocument/2006/relationships/hyperlink" Target="https://www.daloopa.com/src/10330594" TargetMode="External"/><Relationship Id="rId19592" Type="http://schemas.openxmlformats.org/officeDocument/2006/relationships/hyperlink" Target="https://www.daloopa.com/src/145129282" TargetMode="External"/><Relationship Id="rId9651" Type="http://schemas.openxmlformats.org/officeDocument/2006/relationships/hyperlink" Target="https://www.daloopa.com/src/43297321" TargetMode="External"/><Relationship Id="rId11581" Type="http://schemas.openxmlformats.org/officeDocument/2006/relationships/hyperlink" Target="https://www.daloopa.com/src/43316570" TargetMode="External"/><Relationship Id="rId12632" Type="http://schemas.openxmlformats.org/officeDocument/2006/relationships/hyperlink" Target="https://www.daloopa.com/src/63082744" TargetMode="External"/><Relationship Id="rId18194" Type="http://schemas.openxmlformats.org/officeDocument/2006/relationships/hyperlink" Target="https://marketplace.daloopa.com/src/134722731" TargetMode="External"/><Relationship Id="rId19245" Type="http://schemas.openxmlformats.org/officeDocument/2006/relationships/hyperlink" Target="https://www.daloopa.com/src/145118829" TargetMode="External"/><Relationship Id="rId1640" Type="http://schemas.openxmlformats.org/officeDocument/2006/relationships/hyperlink" Target="https://www.daloopa.com/src/66986921" TargetMode="External"/><Relationship Id="rId8253" Type="http://schemas.openxmlformats.org/officeDocument/2006/relationships/hyperlink" Target="https://www.daloopa.com/src/1567603" TargetMode="External"/><Relationship Id="rId9304" Type="http://schemas.openxmlformats.org/officeDocument/2006/relationships/hyperlink" Target="https://www.daloopa.com/src/1566387" TargetMode="External"/><Relationship Id="rId10183" Type="http://schemas.openxmlformats.org/officeDocument/2006/relationships/hyperlink" Target="https://www.daloopa.com/src/1567855" TargetMode="External"/><Relationship Id="rId11234" Type="http://schemas.openxmlformats.org/officeDocument/2006/relationships/hyperlink" Target="https://www.daloopa.com/src/37971560" TargetMode="External"/><Relationship Id="rId15855" Type="http://schemas.openxmlformats.org/officeDocument/2006/relationships/hyperlink" Target="https://www.daloopa.com/src/65069725" TargetMode="External"/><Relationship Id="rId4863" Type="http://schemas.openxmlformats.org/officeDocument/2006/relationships/hyperlink" Target="https://www.daloopa.com/src/154248811" TargetMode="External"/><Relationship Id="rId5914" Type="http://schemas.openxmlformats.org/officeDocument/2006/relationships/hyperlink" Target="https://www.daloopa.com/src/1565163" TargetMode="External"/><Relationship Id="rId14457" Type="http://schemas.openxmlformats.org/officeDocument/2006/relationships/hyperlink" Target="https://www.daloopa.com/src/114576757" TargetMode="External"/><Relationship Id="rId15508" Type="http://schemas.openxmlformats.org/officeDocument/2006/relationships/hyperlink" Target="https://www.daloopa.com/src/43518663" TargetMode="External"/><Relationship Id="rId16906" Type="http://schemas.openxmlformats.org/officeDocument/2006/relationships/hyperlink" Target="https://www.daloopa.com/src/20983857" TargetMode="External"/><Relationship Id="rId3465" Type="http://schemas.openxmlformats.org/officeDocument/2006/relationships/hyperlink" Target="https://www.daloopa.com/src/154257849" TargetMode="External"/><Relationship Id="rId4516" Type="http://schemas.openxmlformats.org/officeDocument/2006/relationships/hyperlink" Target="https://www.daloopa.com/src/8794074" TargetMode="External"/><Relationship Id="rId13059" Type="http://schemas.openxmlformats.org/officeDocument/2006/relationships/hyperlink" Target="https://www.daloopa.com/src/8787410" TargetMode="External"/><Relationship Id="rId386" Type="http://schemas.openxmlformats.org/officeDocument/2006/relationships/hyperlink" Target="https://www.daloopa.com/src/10331447" TargetMode="External"/><Relationship Id="rId2067" Type="http://schemas.openxmlformats.org/officeDocument/2006/relationships/hyperlink" Target="https://www.daloopa.com/src/1571726" TargetMode="External"/><Relationship Id="rId3118" Type="http://schemas.openxmlformats.org/officeDocument/2006/relationships/hyperlink" Target="https://www.daloopa.com/src/113403282" TargetMode="External"/><Relationship Id="rId6688" Type="http://schemas.openxmlformats.org/officeDocument/2006/relationships/hyperlink" Target="https://www.daloopa.com/src/136427062" TargetMode="External"/><Relationship Id="rId7739" Type="http://schemas.openxmlformats.org/officeDocument/2006/relationships/hyperlink" Target="https://www.daloopa.com/document/26798424" TargetMode="External"/><Relationship Id="rId9161" Type="http://schemas.openxmlformats.org/officeDocument/2006/relationships/hyperlink" Target="https://www.daloopa.com/src/1566222" TargetMode="External"/><Relationship Id="rId11091" Type="http://schemas.openxmlformats.org/officeDocument/2006/relationships/hyperlink" Target="https://www.daloopa.com/src/1569936" TargetMode="External"/><Relationship Id="rId13540" Type="http://schemas.openxmlformats.org/officeDocument/2006/relationships/hyperlink" Target="https://www.daloopa.com/src/8787445" TargetMode="External"/><Relationship Id="rId1150" Type="http://schemas.openxmlformats.org/officeDocument/2006/relationships/hyperlink" Target="https://www.daloopa.com/src/4742098" TargetMode="External"/><Relationship Id="rId12142" Type="http://schemas.openxmlformats.org/officeDocument/2006/relationships/hyperlink" Target="https://www.daloopa.com/src/14275018" TargetMode="External"/><Relationship Id="rId16763" Type="http://schemas.openxmlformats.org/officeDocument/2006/relationships/hyperlink" Target="https://www.daloopa.com/src/102434060" TargetMode="External"/><Relationship Id="rId17814" Type="http://schemas.openxmlformats.org/officeDocument/2006/relationships/hyperlink" Target="https://www.daloopa.com/src/154393448" TargetMode="External"/><Relationship Id="rId520" Type="http://schemas.openxmlformats.org/officeDocument/2006/relationships/hyperlink" Target="https://www.daloopa.com/src/1602109" TargetMode="External"/><Relationship Id="rId2201" Type="http://schemas.openxmlformats.org/officeDocument/2006/relationships/hyperlink" Target="https://www.daloopa.com/src/1571392" TargetMode="External"/><Relationship Id="rId5771" Type="http://schemas.openxmlformats.org/officeDocument/2006/relationships/hyperlink" Target="https://www.daloopa.com/src/1564909" TargetMode="External"/><Relationship Id="rId6822" Type="http://schemas.openxmlformats.org/officeDocument/2006/relationships/hyperlink" Target="https://www.daloopa.com/src/1565938" TargetMode="External"/><Relationship Id="rId15365" Type="http://schemas.openxmlformats.org/officeDocument/2006/relationships/hyperlink" Target="https://www.daloopa.com/src/78147065" TargetMode="External"/><Relationship Id="rId16416" Type="http://schemas.openxmlformats.org/officeDocument/2006/relationships/hyperlink" Target="https://www.daloopa.com/src/46628535" TargetMode="External"/><Relationship Id="rId4373" Type="http://schemas.openxmlformats.org/officeDocument/2006/relationships/hyperlink" Target="https://www.daloopa.com/src/43341798" TargetMode="External"/><Relationship Id="rId5424" Type="http://schemas.openxmlformats.org/officeDocument/2006/relationships/hyperlink" Target="https://www.daloopa.com/src/1564104" TargetMode="External"/><Relationship Id="rId8994" Type="http://schemas.openxmlformats.org/officeDocument/2006/relationships/hyperlink" Target="https://www.daloopa.com/src/37971655" TargetMode="External"/><Relationship Id="rId15018" Type="http://schemas.openxmlformats.org/officeDocument/2006/relationships/hyperlink" Target="https://marketplace.daloopa.com/src/134722382" TargetMode="External"/><Relationship Id="rId18588" Type="http://schemas.openxmlformats.org/officeDocument/2006/relationships/hyperlink" Target="https://www.daloopa.com/src/65143392" TargetMode="External"/><Relationship Id="rId19639" Type="http://schemas.openxmlformats.org/officeDocument/2006/relationships/hyperlink" Target="https://www.daloopa.com/document/26799693" TargetMode="External"/><Relationship Id="rId4026" Type="http://schemas.openxmlformats.org/officeDocument/2006/relationships/hyperlink" Target="https://www.daloopa.com/src/1572980" TargetMode="External"/><Relationship Id="rId7596" Type="http://schemas.openxmlformats.org/officeDocument/2006/relationships/hyperlink" Target="https://marketplace.daloopa.com/src/110684138" TargetMode="External"/><Relationship Id="rId8647" Type="http://schemas.openxmlformats.org/officeDocument/2006/relationships/hyperlink" Target="https://www.daloopa.com/src/1567283" TargetMode="External"/><Relationship Id="rId10577" Type="http://schemas.openxmlformats.org/officeDocument/2006/relationships/hyperlink" Target="https://www.daloopa.com/src/78021095" TargetMode="External"/><Relationship Id="rId11975" Type="http://schemas.openxmlformats.org/officeDocument/2006/relationships/hyperlink" Target="https://www.daloopa.com/src/43317083" TargetMode="External"/><Relationship Id="rId6198" Type="http://schemas.openxmlformats.org/officeDocument/2006/relationships/hyperlink" Target="https://www.daloopa.com/src/68541705" TargetMode="External"/><Relationship Id="rId7249" Type="http://schemas.openxmlformats.org/officeDocument/2006/relationships/hyperlink" Target="https://www.daloopa.com/src/1566014" TargetMode="External"/><Relationship Id="rId11628" Type="http://schemas.openxmlformats.org/officeDocument/2006/relationships/hyperlink" Target="https://www.daloopa.com/src/1569170" TargetMode="External"/><Relationship Id="rId13050" Type="http://schemas.openxmlformats.org/officeDocument/2006/relationships/hyperlink" Target="https://www.daloopa.com/src/8787270" TargetMode="External"/><Relationship Id="rId14101" Type="http://schemas.openxmlformats.org/officeDocument/2006/relationships/hyperlink" Target="https://www.daloopa.com/src/67023348" TargetMode="External"/><Relationship Id="rId17671" Type="http://schemas.openxmlformats.org/officeDocument/2006/relationships/hyperlink" Target="https://www.daloopa.com/document/26799693" TargetMode="External"/><Relationship Id="rId18722" Type="http://schemas.openxmlformats.org/officeDocument/2006/relationships/hyperlink" Target="https://www.daloopa.com/src/65161129" TargetMode="External"/><Relationship Id="rId3859" Type="http://schemas.openxmlformats.org/officeDocument/2006/relationships/hyperlink" Target="https://www.daloopa.com/src/42838103" TargetMode="External"/><Relationship Id="rId5281" Type="http://schemas.openxmlformats.org/officeDocument/2006/relationships/hyperlink" Target="https://www.daloopa.com/src/1564332" TargetMode="External"/><Relationship Id="rId7730" Type="http://schemas.openxmlformats.org/officeDocument/2006/relationships/hyperlink" Target="https://marketplace.daloopa.com/src/110684160" TargetMode="External"/><Relationship Id="rId10711" Type="http://schemas.openxmlformats.org/officeDocument/2006/relationships/hyperlink" Target="https://www.daloopa.com/src/113256996" TargetMode="External"/><Relationship Id="rId16273" Type="http://schemas.openxmlformats.org/officeDocument/2006/relationships/hyperlink" Target="https://www.daloopa.com/src/43525841" TargetMode="External"/><Relationship Id="rId17324" Type="http://schemas.openxmlformats.org/officeDocument/2006/relationships/hyperlink" Target="https://www.daloopa.com/src/65059258" TargetMode="External"/><Relationship Id="rId6332" Type="http://schemas.openxmlformats.org/officeDocument/2006/relationships/hyperlink" Target="https://www.daloopa.com/src/78018530" TargetMode="External"/><Relationship Id="rId12883" Type="http://schemas.openxmlformats.org/officeDocument/2006/relationships/hyperlink" Target="https://marketplace.daloopa.com/src/134722269" TargetMode="External"/><Relationship Id="rId13934" Type="http://schemas.openxmlformats.org/officeDocument/2006/relationships/hyperlink" Target="https://www.daloopa.com/src/78145419" TargetMode="External"/><Relationship Id="rId19496" Type="http://schemas.openxmlformats.org/officeDocument/2006/relationships/hyperlink" Target="https://www.daloopa.com/src/113029497" TargetMode="External"/><Relationship Id="rId1891" Type="http://schemas.openxmlformats.org/officeDocument/2006/relationships/hyperlink" Target="https://www.daloopa.com/src/14007731" TargetMode="External"/><Relationship Id="rId2942" Type="http://schemas.openxmlformats.org/officeDocument/2006/relationships/hyperlink" Target="https://www.daloopa.com/src/46552050" TargetMode="External"/><Relationship Id="rId9555" Type="http://schemas.openxmlformats.org/officeDocument/2006/relationships/hyperlink" Target="https://www.daloopa.com/src/63033701" TargetMode="External"/><Relationship Id="rId11485" Type="http://schemas.openxmlformats.org/officeDocument/2006/relationships/hyperlink" Target="https://www.daloopa.com/src/1568988" TargetMode="External"/><Relationship Id="rId12536" Type="http://schemas.openxmlformats.org/officeDocument/2006/relationships/hyperlink" Target="https://www.daloopa.com/src/1572207" TargetMode="External"/><Relationship Id="rId18098" Type="http://schemas.openxmlformats.org/officeDocument/2006/relationships/hyperlink" Target="https://www.daloopa.com/src/65125767" TargetMode="External"/><Relationship Id="rId19149" Type="http://schemas.openxmlformats.org/officeDocument/2006/relationships/hyperlink" Target="https://www.daloopa.com/src/113380737" TargetMode="External"/><Relationship Id="rId914" Type="http://schemas.openxmlformats.org/officeDocument/2006/relationships/hyperlink" Target="https://www.daloopa.com/src/8793041" TargetMode="External"/><Relationship Id="rId1544" Type="http://schemas.openxmlformats.org/officeDocument/2006/relationships/hyperlink" Target="https://www.daloopa.com/src/65218334" TargetMode="External"/><Relationship Id="rId8157" Type="http://schemas.openxmlformats.org/officeDocument/2006/relationships/hyperlink" Target="https://www.daloopa.com/src/154222591" TargetMode="External"/><Relationship Id="rId9208" Type="http://schemas.openxmlformats.org/officeDocument/2006/relationships/hyperlink" Target="https://www.daloopa.com/src/72081305" TargetMode="External"/><Relationship Id="rId10087" Type="http://schemas.openxmlformats.org/officeDocument/2006/relationships/hyperlink" Target="https://www.daloopa.com/src/43314811" TargetMode="External"/><Relationship Id="rId11138" Type="http://schemas.openxmlformats.org/officeDocument/2006/relationships/hyperlink" Target="https://www.daloopa.com/src/1569029" TargetMode="External"/><Relationship Id="rId4767" Type="http://schemas.openxmlformats.org/officeDocument/2006/relationships/hyperlink" Target="https://www.daloopa.com/src/46534797" TargetMode="External"/><Relationship Id="rId5818" Type="http://schemas.openxmlformats.org/officeDocument/2006/relationships/hyperlink" Target="https://www.daloopa.com/src/87497313" TargetMode="External"/><Relationship Id="rId15759" Type="http://schemas.openxmlformats.org/officeDocument/2006/relationships/hyperlink" Target="https://marketplace.daloopa.com/src/154209355" TargetMode="External"/><Relationship Id="rId17181" Type="http://schemas.openxmlformats.org/officeDocument/2006/relationships/hyperlink" Target="https://www.daloopa.com/src/72185128" TargetMode="External"/><Relationship Id="rId18232" Type="http://schemas.openxmlformats.org/officeDocument/2006/relationships/hyperlink" Target="https://www.daloopa.com/src/69045079" TargetMode="External"/><Relationship Id="rId19630" Type="http://schemas.openxmlformats.org/officeDocument/2006/relationships/hyperlink" Target="https://www.daloopa.com/src/154393503" TargetMode="External"/><Relationship Id="rId3369" Type="http://schemas.openxmlformats.org/officeDocument/2006/relationships/hyperlink" Target="https://www.daloopa.com/src/46539999" TargetMode="External"/><Relationship Id="rId7240" Type="http://schemas.openxmlformats.org/officeDocument/2006/relationships/hyperlink" Target="https://www.daloopa.com/src/1565667" TargetMode="External"/><Relationship Id="rId10221" Type="http://schemas.openxmlformats.org/officeDocument/2006/relationships/hyperlink" Target="https://www.daloopa.com/src/14161295" TargetMode="External"/><Relationship Id="rId13791" Type="http://schemas.openxmlformats.org/officeDocument/2006/relationships/hyperlink" Target="https://marketplace.daloopa.com/src?seriesId=4979947" TargetMode="External"/><Relationship Id="rId14842" Type="http://schemas.openxmlformats.org/officeDocument/2006/relationships/hyperlink" Target="https://www.daloopa.com/src/43518451" TargetMode="External"/><Relationship Id="rId3850" Type="http://schemas.openxmlformats.org/officeDocument/2006/relationships/hyperlink" Target="https://www.daloopa.com/src/113365995" TargetMode="External"/><Relationship Id="rId4901" Type="http://schemas.openxmlformats.org/officeDocument/2006/relationships/hyperlink" Target="https://www.daloopa.com/src/46534802" TargetMode="External"/><Relationship Id="rId9065" Type="http://schemas.openxmlformats.org/officeDocument/2006/relationships/hyperlink" Target="https://www.daloopa.com/src/63033688" TargetMode="External"/><Relationship Id="rId12393" Type="http://schemas.openxmlformats.org/officeDocument/2006/relationships/hyperlink" Target="https://www.daloopa.com/src/1572346" TargetMode="External"/><Relationship Id="rId13444" Type="http://schemas.openxmlformats.org/officeDocument/2006/relationships/hyperlink" Target="https://www.daloopa.com/src/8787351" TargetMode="External"/><Relationship Id="rId771" Type="http://schemas.openxmlformats.org/officeDocument/2006/relationships/hyperlink" Target="https://www.daloopa.com/src/1604369" TargetMode="External"/><Relationship Id="rId2452" Type="http://schemas.openxmlformats.org/officeDocument/2006/relationships/hyperlink" Target="https://www.daloopa.com/src/154351793" TargetMode="External"/><Relationship Id="rId3503" Type="http://schemas.openxmlformats.org/officeDocument/2006/relationships/hyperlink" Target="https://www.daloopa.com/src/46540001" TargetMode="External"/><Relationship Id="rId12046" Type="http://schemas.openxmlformats.org/officeDocument/2006/relationships/hyperlink" Target="https://www.daloopa.com/src/1570628" TargetMode="External"/><Relationship Id="rId16667" Type="http://schemas.openxmlformats.org/officeDocument/2006/relationships/hyperlink" Target="https://www.daloopa.com/src/102434061" TargetMode="External"/><Relationship Id="rId17718" Type="http://schemas.openxmlformats.org/officeDocument/2006/relationships/hyperlink" Target="https://www.daloopa.com/src/65074705" TargetMode="External"/><Relationship Id="rId424" Type="http://schemas.openxmlformats.org/officeDocument/2006/relationships/hyperlink" Target="https://www.daloopa.com/src/1602255" TargetMode="External"/><Relationship Id="rId1054" Type="http://schemas.openxmlformats.org/officeDocument/2006/relationships/hyperlink" Target="https://marketplace.daloopa.com/src?seriesId=233426" TargetMode="External"/><Relationship Id="rId2105" Type="http://schemas.openxmlformats.org/officeDocument/2006/relationships/hyperlink" Target="https://www.daloopa.com/src/113257025" TargetMode="External"/><Relationship Id="rId5675" Type="http://schemas.openxmlformats.org/officeDocument/2006/relationships/hyperlink" Target="https://www.daloopa.com/document/24302491" TargetMode="External"/><Relationship Id="rId6726" Type="http://schemas.openxmlformats.org/officeDocument/2006/relationships/hyperlink" Target="https://www.daloopa.com/src/20882355" TargetMode="External"/><Relationship Id="rId15269" Type="http://schemas.openxmlformats.org/officeDocument/2006/relationships/hyperlink" Target="https://www.daloopa.com/src/43518970" TargetMode="External"/><Relationship Id="rId19140" Type="http://schemas.openxmlformats.org/officeDocument/2006/relationships/hyperlink" Target="https://www.daloopa.com/src/114576794" TargetMode="External"/><Relationship Id="rId4277" Type="http://schemas.openxmlformats.org/officeDocument/2006/relationships/hyperlink" Target="https://www.daloopa.com/src/43322695" TargetMode="External"/><Relationship Id="rId5328" Type="http://schemas.openxmlformats.org/officeDocument/2006/relationships/hyperlink" Target="https://www.daloopa.com/src/43288605" TargetMode="External"/><Relationship Id="rId8898" Type="http://schemas.openxmlformats.org/officeDocument/2006/relationships/hyperlink" Target="https://www.daloopa.com/src/1567196" TargetMode="External"/><Relationship Id="rId9949" Type="http://schemas.openxmlformats.org/officeDocument/2006/relationships/hyperlink" Target="https://www.daloopa.com/src/1567500" TargetMode="External"/><Relationship Id="rId11879" Type="http://schemas.openxmlformats.org/officeDocument/2006/relationships/hyperlink" Target="https://www.daloopa.com/src/1569004" TargetMode="External"/><Relationship Id="rId15750" Type="http://schemas.openxmlformats.org/officeDocument/2006/relationships/hyperlink" Target="https://www.daloopa.com/src/65069705" TargetMode="External"/><Relationship Id="rId16801" Type="http://schemas.openxmlformats.org/officeDocument/2006/relationships/hyperlink" Target="https://marketplace.daloopa.com/src/67023242" TargetMode="External"/><Relationship Id="rId1938" Type="http://schemas.openxmlformats.org/officeDocument/2006/relationships/hyperlink" Target="https://www.daloopa.com/src/107697318" TargetMode="External"/><Relationship Id="rId3360" Type="http://schemas.openxmlformats.org/officeDocument/2006/relationships/hyperlink" Target="https://www.daloopa.com/src/8794903" TargetMode="External"/><Relationship Id="rId14352" Type="http://schemas.openxmlformats.org/officeDocument/2006/relationships/hyperlink" Target="https://www.daloopa.com/src/8788172" TargetMode="External"/><Relationship Id="rId15403" Type="http://schemas.openxmlformats.org/officeDocument/2006/relationships/hyperlink" Target="https://www.daloopa.com/src/94641818" TargetMode="External"/><Relationship Id="rId18973" Type="http://schemas.openxmlformats.org/officeDocument/2006/relationships/hyperlink" Target="https://www.daloopa.com/src/113026676" TargetMode="External"/><Relationship Id="rId281" Type="http://schemas.openxmlformats.org/officeDocument/2006/relationships/hyperlink" Target="https://marketplace.daloopa.com/src?seriesId=3669083" TargetMode="External"/><Relationship Id="rId3013" Type="http://schemas.openxmlformats.org/officeDocument/2006/relationships/hyperlink" Target="https://www.daloopa.com/src/1571832" TargetMode="External"/><Relationship Id="rId4411" Type="http://schemas.openxmlformats.org/officeDocument/2006/relationships/hyperlink" Target="https://www.daloopa.com/src/87384170" TargetMode="External"/><Relationship Id="rId7981" Type="http://schemas.openxmlformats.org/officeDocument/2006/relationships/hyperlink" Target="https://www.daloopa.com/src/72081317" TargetMode="External"/><Relationship Id="rId10962" Type="http://schemas.openxmlformats.org/officeDocument/2006/relationships/hyperlink" Target="https://www.daloopa.com/src/10330842" TargetMode="External"/><Relationship Id="rId14005" Type="http://schemas.openxmlformats.org/officeDocument/2006/relationships/hyperlink" Target="https://www.daloopa.com/document/24792640" TargetMode="External"/><Relationship Id="rId17575" Type="http://schemas.openxmlformats.org/officeDocument/2006/relationships/hyperlink" Target="https://www.daloopa.com/src/72441081" TargetMode="External"/><Relationship Id="rId18626" Type="http://schemas.openxmlformats.org/officeDocument/2006/relationships/hyperlink" Target="https://www.daloopa.com/document/26597395" TargetMode="External"/><Relationship Id="rId6583" Type="http://schemas.openxmlformats.org/officeDocument/2006/relationships/hyperlink" Target="https://www.daloopa.com/src/1565458" TargetMode="External"/><Relationship Id="rId7634" Type="http://schemas.openxmlformats.org/officeDocument/2006/relationships/hyperlink" Target="https://www.daloopa.com/src/4715267" TargetMode="External"/><Relationship Id="rId10615" Type="http://schemas.openxmlformats.org/officeDocument/2006/relationships/hyperlink" Target="https://www.daloopa.com/src/1569814" TargetMode="External"/><Relationship Id="rId16177" Type="http://schemas.openxmlformats.org/officeDocument/2006/relationships/hyperlink" Target="https://www.daloopa.com/src/67019368" TargetMode="External"/><Relationship Id="rId17228" Type="http://schemas.openxmlformats.org/officeDocument/2006/relationships/hyperlink" Target="https://www.daloopa.com/src/78144497" TargetMode="External"/><Relationship Id="rId5185" Type="http://schemas.openxmlformats.org/officeDocument/2006/relationships/hyperlink" Target="https://www.daloopa.com/src/94489682" TargetMode="External"/><Relationship Id="rId6236" Type="http://schemas.openxmlformats.org/officeDocument/2006/relationships/hyperlink" Target="https://www.daloopa.com/src/1565574" TargetMode="External"/><Relationship Id="rId12787" Type="http://schemas.openxmlformats.org/officeDocument/2006/relationships/hyperlink" Target="https://www.daloopa.com/src/10356310" TargetMode="External"/><Relationship Id="rId1795" Type="http://schemas.openxmlformats.org/officeDocument/2006/relationships/hyperlink" Target="https://www.daloopa.com/src/8797328" TargetMode="External"/><Relationship Id="rId2846" Type="http://schemas.openxmlformats.org/officeDocument/2006/relationships/hyperlink" Target="https://www.daloopa.com/src/43534676" TargetMode="External"/><Relationship Id="rId9459" Type="http://schemas.openxmlformats.org/officeDocument/2006/relationships/hyperlink" Target="https://www.daloopa.com/src/1566322" TargetMode="External"/><Relationship Id="rId11389" Type="http://schemas.openxmlformats.org/officeDocument/2006/relationships/hyperlink" Target="https://www.daloopa.com/src/1569372" TargetMode="External"/><Relationship Id="rId13838" Type="http://schemas.openxmlformats.org/officeDocument/2006/relationships/hyperlink" Target="https://www.daloopa.com/src/8787827" TargetMode="External"/><Relationship Id="rId15260" Type="http://schemas.openxmlformats.org/officeDocument/2006/relationships/hyperlink" Target="https://marketplace.daloopa.com/src/134722426" TargetMode="External"/><Relationship Id="rId16311" Type="http://schemas.openxmlformats.org/officeDocument/2006/relationships/hyperlink" Target="https://www.daloopa.com/src/46632063" TargetMode="External"/><Relationship Id="rId818" Type="http://schemas.openxmlformats.org/officeDocument/2006/relationships/hyperlink" Target="https://www.daloopa.com/src/1602363" TargetMode="External"/><Relationship Id="rId1448" Type="http://schemas.openxmlformats.org/officeDocument/2006/relationships/hyperlink" Target="https://marketplace.daloopa.com/src?seriesId=2541471" TargetMode="External"/><Relationship Id="rId7491" Type="http://schemas.openxmlformats.org/officeDocument/2006/relationships/hyperlink" Target="https://www.daloopa.com/src/1565425" TargetMode="External"/><Relationship Id="rId9940" Type="http://schemas.openxmlformats.org/officeDocument/2006/relationships/hyperlink" Target="https://www.daloopa.com/src/1566973" TargetMode="External"/><Relationship Id="rId11870" Type="http://schemas.openxmlformats.org/officeDocument/2006/relationships/hyperlink" Target="https://www.daloopa.com/src/43319076" TargetMode="External"/><Relationship Id="rId12921" Type="http://schemas.openxmlformats.org/officeDocument/2006/relationships/hyperlink" Target="https://www.daloopa.com/src/10356318" TargetMode="External"/><Relationship Id="rId17085" Type="http://schemas.openxmlformats.org/officeDocument/2006/relationships/hyperlink" Target="https://marketplace.daloopa.com/src/154393168" TargetMode="External"/><Relationship Id="rId18483" Type="http://schemas.openxmlformats.org/officeDocument/2006/relationships/hyperlink" Target="https://www.daloopa.com/src/82226716" TargetMode="External"/><Relationship Id="rId19534" Type="http://schemas.openxmlformats.org/officeDocument/2006/relationships/hyperlink" Target="https://www.daloopa.com/src/113029536" TargetMode="External"/><Relationship Id="rId6093" Type="http://schemas.openxmlformats.org/officeDocument/2006/relationships/hyperlink" Target="https://www.daloopa.com/src/1564886" TargetMode="External"/><Relationship Id="rId7144" Type="http://schemas.openxmlformats.org/officeDocument/2006/relationships/hyperlink" Target="https://www.daloopa.com/src/10330699" TargetMode="External"/><Relationship Id="rId8542" Type="http://schemas.openxmlformats.org/officeDocument/2006/relationships/hyperlink" Target="https://www.daloopa.com/src/63033686" TargetMode="External"/><Relationship Id="rId10472" Type="http://schemas.openxmlformats.org/officeDocument/2006/relationships/hyperlink" Target="https://www.daloopa.com/src/144995771" TargetMode="External"/><Relationship Id="rId11523" Type="http://schemas.openxmlformats.org/officeDocument/2006/relationships/hyperlink" Target="https://www.daloopa.com/src/1569039" TargetMode="External"/><Relationship Id="rId18136" Type="http://schemas.openxmlformats.org/officeDocument/2006/relationships/hyperlink" Target="https://www.daloopa.com/src/154362021" TargetMode="External"/><Relationship Id="rId10125" Type="http://schemas.openxmlformats.org/officeDocument/2006/relationships/hyperlink" Target="https://www.daloopa.com/src/1567952" TargetMode="External"/><Relationship Id="rId13695" Type="http://schemas.openxmlformats.org/officeDocument/2006/relationships/hyperlink" Target="https://www.daloopa.com/src/8787450" TargetMode="External"/><Relationship Id="rId14746" Type="http://schemas.openxmlformats.org/officeDocument/2006/relationships/hyperlink" Target="https://www.daloopa.com/src/113367216" TargetMode="External"/><Relationship Id="rId3754" Type="http://schemas.openxmlformats.org/officeDocument/2006/relationships/hyperlink" Target="https://www.daloopa.com/src/8794215" TargetMode="External"/><Relationship Id="rId4805" Type="http://schemas.openxmlformats.org/officeDocument/2006/relationships/hyperlink" Target="https://www.daloopa.com/src/1564325" TargetMode="External"/><Relationship Id="rId12297" Type="http://schemas.openxmlformats.org/officeDocument/2006/relationships/hyperlink" Target="https://www.daloopa.com/src/136447080" TargetMode="External"/><Relationship Id="rId13348" Type="http://schemas.openxmlformats.org/officeDocument/2006/relationships/hyperlink" Target="https://www.daloopa.com/src/8787605" TargetMode="External"/><Relationship Id="rId675" Type="http://schemas.openxmlformats.org/officeDocument/2006/relationships/hyperlink" Target="https://www.daloopa.com/src/63032208" TargetMode="External"/><Relationship Id="rId2356" Type="http://schemas.openxmlformats.org/officeDocument/2006/relationships/hyperlink" Target="https://www.daloopa.com/src/46548374" TargetMode="External"/><Relationship Id="rId3407" Type="http://schemas.openxmlformats.org/officeDocument/2006/relationships/hyperlink" Target="https://www.daloopa.com/src/43337256" TargetMode="External"/><Relationship Id="rId6977" Type="http://schemas.openxmlformats.org/officeDocument/2006/relationships/hyperlink" Target="https://www.daloopa.com/src/1565263" TargetMode="External"/><Relationship Id="rId17969" Type="http://schemas.openxmlformats.org/officeDocument/2006/relationships/hyperlink" Target="https://marketplace.daloopa.com/src/154393204" TargetMode="External"/><Relationship Id="rId19391" Type="http://schemas.openxmlformats.org/officeDocument/2006/relationships/hyperlink" Target="https://www.daloopa.com/src/114576813" TargetMode="External"/><Relationship Id="rId328" Type="http://schemas.openxmlformats.org/officeDocument/2006/relationships/hyperlink" Target="https://www.daloopa.com/src/72081882" TargetMode="External"/><Relationship Id="rId2009" Type="http://schemas.openxmlformats.org/officeDocument/2006/relationships/hyperlink" Target="https://www.daloopa.com/src/113264234" TargetMode="External"/><Relationship Id="rId5579" Type="http://schemas.openxmlformats.org/officeDocument/2006/relationships/hyperlink" Target="https://www.daloopa.com/src/58740086" TargetMode="External"/><Relationship Id="rId9450" Type="http://schemas.openxmlformats.org/officeDocument/2006/relationships/hyperlink" Target="https://www.daloopa.com/src/154222612" TargetMode="External"/><Relationship Id="rId19044" Type="http://schemas.openxmlformats.org/officeDocument/2006/relationships/hyperlink" Target="https://www.daloopa.com/src/113027631" TargetMode="External"/><Relationship Id="rId8052" Type="http://schemas.openxmlformats.org/officeDocument/2006/relationships/hyperlink" Target="https://www.daloopa.com/src/1566946" TargetMode="External"/><Relationship Id="rId9103" Type="http://schemas.openxmlformats.org/officeDocument/2006/relationships/hyperlink" Target="https://www.daloopa.com/src/1567427" TargetMode="External"/><Relationship Id="rId11033" Type="http://schemas.openxmlformats.org/officeDocument/2006/relationships/hyperlink" Target="https://www.daloopa.com/src/37971558" TargetMode="External"/><Relationship Id="rId11380" Type="http://schemas.openxmlformats.org/officeDocument/2006/relationships/hyperlink" Target="https://www.daloopa.com/src/1568818" TargetMode="External"/><Relationship Id="rId12431" Type="http://schemas.openxmlformats.org/officeDocument/2006/relationships/hyperlink" Target="https://www.daloopa.com/src/145118846" TargetMode="External"/><Relationship Id="rId15654" Type="http://schemas.openxmlformats.org/officeDocument/2006/relationships/hyperlink" Target="https://www.daloopa.com/src/63082679" TargetMode="External"/><Relationship Id="rId16705" Type="http://schemas.openxmlformats.org/officeDocument/2006/relationships/hyperlink" Target="https://marketplace.daloopa.com/src/67023239" TargetMode="External"/><Relationship Id="rId4662" Type="http://schemas.openxmlformats.org/officeDocument/2006/relationships/hyperlink" Target="https://www.daloopa.com/src/154248808" TargetMode="External"/><Relationship Id="rId5713" Type="http://schemas.openxmlformats.org/officeDocument/2006/relationships/hyperlink" Target="https://www.daloopa.com/src/1565160" TargetMode="External"/><Relationship Id="rId14256" Type="http://schemas.openxmlformats.org/officeDocument/2006/relationships/hyperlink" Target="https://www.daloopa.com/src/8788032" TargetMode="External"/><Relationship Id="rId15307" Type="http://schemas.openxmlformats.org/officeDocument/2006/relationships/hyperlink" Target="https://marketplace.daloopa.com/src/134722436" TargetMode="External"/><Relationship Id="rId18877" Type="http://schemas.openxmlformats.org/officeDocument/2006/relationships/hyperlink" Target="https://www.daloopa.com/src/113035929" TargetMode="External"/><Relationship Id="rId185" Type="http://schemas.openxmlformats.org/officeDocument/2006/relationships/hyperlink" Target="https://www.daloopa.com/src/78019577" TargetMode="External"/><Relationship Id="rId3264" Type="http://schemas.openxmlformats.org/officeDocument/2006/relationships/hyperlink" Target="https://www.daloopa.com/src/154366104" TargetMode="External"/><Relationship Id="rId4315" Type="http://schemas.openxmlformats.org/officeDocument/2006/relationships/hyperlink" Target="https://www.daloopa.com/src/66982874" TargetMode="External"/><Relationship Id="rId7885" Type="http://schemas.openxmlformats.org/officeDocument/2006/relationships/hyperlink" Target="https://www.daloopa.com/src/1566847" TargetMode="External"/><Relationship Id="rId8936" Type="http://schemas.openxmlformats.org/officeDocument/2006/relationships/hyperlink" Target="https://www.daloopa.com/src/43301766" TargetMode="External"/><Relationship Id="rId10866" Type="http://schemas.openxmlformats.org/officeDocument/2006/relationships/hyperlink" Target="https://www.daloopa.com/src/1568870" TargetMode="External"/><Relationship Id="rId17479" Type="http://schemas.openxmlformats.org/officeDocument/2006/relationships/hyperlink" Target="https://www.daloopa.com/src/78153046" TargetMode="External"/><Relationship Id="rId6487" Type="http://schemas.openxmlformats.org/officeDocument/2006/relationships/hyperlink" Target="https://marketplace.daloopa.com/src/110683958" TargetMode="External"/><Relationship Id="rId7538" Type="http://schemas.openxmlformats.org/officeDocument/2006/relationships/hyperlink" Target="https://www.daloopa.com/document/26798424" TargetMode="External"/><Relationship Id="rId10519" Type="http://schemas.openxmlformats.org/officeDocument/2006/relationships/hyperlink" Target="https://www.daloopa.com/src/10330849" TargetMode="External"/><Relationship Id="rId11917" Type="http://schemas.openxmlformats.org/officeDocument/2006/relationships/hyperlink" Target="https://marketplace.daloopa.com/src?seriesId=2399869" TargetMode="External"/><Relationship Id="rId5089" Type="http://schemas.openxmlformats.org/officeDocument/2006/relationships/hyperlink" Target="https://www.daloopa.com/src/1564140" TargetMode="External"/><Relationship Id="rId17960" Type="http://schemas.openxmlformats.org/officeDocument/2006/relationships/hyperlink" Target="https://www.daloopa.com/src/67020102" TargetMode="External"/><Relationship Id="rId1699" Type="http://schemas.openxmlformats.org/officeDocument/2006/relationships/hyperlink" Target="https://www.daloopa.com/src/8797072" TargetMode="External"/><Relationship Id="rId2000" Type="http://schemas.openxmlformats.org/officeDocument/2006/relationships/hyperlink" Target="https://marketplace.daloopa.com/src?seriesId=5697144" TargetMode="External"/><Relationship Id="rId5570" Type="http://schemas.openxmlformats.org/officeDocument/2006/relationships/hyperlink" Target="https://www.daloopa.com/src/4715239" TargetMode="External"/><Relationship Id="rId15164" Type="http://schemas.openxmlformats.org/officeDocument/2006/relationships/hyperlink" Target="https://www.daloopa.com/src/63082682" TargetMode="External"/><Relationship Id="rId16562" Type="http://schemas.openxmlformats.org/officeDocument/2006/relationships/hyperlink" Target="https://www.daloopa.com/src/46628567" TargetMode="External"/><Relationship Id="rId17613" Type="http://schemas.openxmlformats.org/officeDocument/2006/relationships/hyperlink" Target="https://www.daloopa.com/src/65218521" TargetMode="External"/><Relationship Id="rId4172" Type="http://schemas.openxmlformats.org/officeDocument/2006/relationships/hyperlink" Target="https://www.daloopa.com/src/37972196" TargetMode="External"/><Relationship Id="rId5223" Type="http://schemas.openxmlformats.org/officeDocument/2006/relationships/hyperlink" Target="https://www.daloopa.com/src/1564119" TargetMode="External"/><Relationship Id="rId6621" Type="http://schemas.openxmlformats.org/officeDocument/2006/relationships/hyperlink" Target="https://marketplace.daloopa.com/src/110683980" TargetMode="External"/><Relationship Id="rId16215" Type="http://schemas.openxmlformats.org/officeDocument/2006/relationships/hyperlink" Target="https://www.daloopa.com/src/8788833" TargetMode="External"/><Relationship Id="rId8793" Type="http://schemas.openxmlformats.org/officeDocument/2006/relationships/hyperlink" Target="https://www.daloopa.com/src/107679917" TargetMode="External"/><Relationship Id="rId9844" Type="http://schemas.openxmlformats.org/officeDocument/2006/relationships/hyperlink" Target="https://www.daloopa.com/src/154222617" TargetMode="External"/><Relationship Id="rId11774" Type="http://schemas.openxmlformats.org/officeDocument/2006/relationships/hyperlink" Target="https://www.daloopa.com/src/1569390" TargetMode="External"/><Relationship Id="rId12825" Type="http://schemas.openxmlformats.org/officeDocument/2006/relationships/hyperlink" Target="https://www.daloopa.com/src/1572490" TargetMode="External"/><Relationship Id="rId18387" Type="http://schemas.openxmlformats.org/officeDocument/2006/relationships/hyperlink" Target="https://marketplace.daloopa.com/src/154393220" TargetMode="External"/><Relationship Id="rId19438" Type="http://schemas.openxmlformats.org/officeDocument/2006/relationships/hyperlink" Target="https://www.daloopa.com/src/113036018" TargetMode="External"/><Relationship Id="rId58" Type="http://schemas.openxmlformats.org/officeDocument/2006/relationships/hyperlink" Target="https://www.daloopa.com/document/209531" TargetMode="External"/><Relationship Id="rId1833" Type="http://schemas.openxmlformats.org/officeDocument/2006/relationships/hyperlink" Target="https://www.daloopa.com/src/8797339" TargetMode="External"/><Relationship Id="rId7048" Type="http://schemas.openxmlformats.org/officeDocument/2006/relationships/hyperlink" Target="https://www.daloopa.com/src/4715258" TargetMode="External"/><Relationship Id="rId7395" Type="http://schemas.openxmlformats.org/officeDocument/2006/relationships/hyperlink" Target="https://www.daloopa.com/src/1565923" TargetMode="External"/><Relationship Id="rId8446" Type="http://schemas.openxmlformats.org/officeDocument/2006/relationships/hyperlink" Target="https://www.daloopa.com/src/1566953" TargetMode="External"/><Relationship Id="rId10376" Type="http://schemas.openxmlformats.org/officeDocument/2006/relationships/hyperlink" Target="https://www.daloopa.com/src/94491951" TargetMode="External"/><Relationship Id="rId11427" Type="http://schemas.openxmlformats.org/officeDocument/2006/relationships/hyperlink" Target="https://www.daloopa.com/src/1569428" TargetMode="External"/><Relationship Id="rId14997" Type="http://schemas.openxmlformats.org/officeDocument/2006/relationships/hyperlink" Target="https://www.daloopa.com/src/63082681" TargetMode="External"/><Relationship Id="rId10029" Type="http://schemas.openxmlformats.org/officeDocument/2006/relationships/hyperlink" Target="https://marketplace.daloopa.com/src?seriesId=2541580" TargetMode="External"/><Relationship Id="rId13599" Type="http://schemas.openxmlformats.org/officeDocument/2006/relationships/hyperlink" Target="https://www.daloopa.com/src/8787154" TargetMode="External"/><Relationship Id="rId17470" Type="http://schemas.openxmlformats.org/officeDocument/2006/relationships/hyperlink" Target="https://www.daloopa.com/src/154365816" TargetMode="External"/><Relationship Id="rId18521" Type="http://schemas.openxmlformats.org/officeDocument/2006/relationships/hyperlink" Target="https://www.daloopa.com/src/72083454" TargetMode="External"/><Relationship Id="rId3658" Type="http://schemas.openxmlformats.org/officeDocument/2006/relationships/hyperlink" Target="https://www.daloopa.com/src/42838115" TargetMode="External"/><Relationship Id="rId4709" Type="http://schemas.openxmlformats.org/officeDocument/2006/relationships/hyperlink" Target="https://www.daloopa.com/src/94489670" TargetMode="External"/><Relationship Id="rId16072" Type="http://schemas.openxmlformats.org/officeDocument/2006/relationships/hyperlink" Target="https://marketplace.daloopa.com/src/134722567" TargetMode="External"/><Relationship Id="rId17123" Type="http://schemas.openxmlformats.org/officeDocument/2006/relationships/hyperlink" Target="https://www.daloopa.com/document/26799693" TargetMode="External"/><Relationship Id="rId579" Type="http://schemas.openxmlformats.org/officeDocument/2006/relationships/hyperlink" Target="https://www.daloopa.com/src/1602156" TargetMode="External"/><Relationship Id="rId5080" Type="http://schemas.openxmlformats.org/officeDocument/2006/relationships/hyperlink" Target="https://www.daloopa.com/document/26798424" TargetMode="External"/><Relationship Id="rId6131" Type="http://schemas.openxmlformats.org/officeDocument/2006/relationships/hyperlink" Target="https://www.daloopa.com/src/1564820" TargetMode="External"/><Relationship Id="rId10510" Type="http://schemas.openxmlformats.org/officeDocument/2006/relationships/hyperlink" Target="https://www.daloopa.com/src/1569864" TargetMode="External"/><Relationship Id="rId19295" Type="http://schemas.openxmlformats.org/officeDocument/2006/relationships/hyperlink" Target="https://www.daloopa.com/src/113031523" TargetMode="External"/><Relationship Id="rId9354" Type="http://schemas.openxmlformats.org/officeDocument/2006/relationships/hyperlink" Target="https://www.daloopa.com/src/43305564" TargetMode="External"/><Relationship Id="rId12682" Type="http://schemas.openxmlformats.org/officeDocument/2006/relationships/hyperlink" Target="https://marketplace.daloopa.com/src/134722220" TargetMode="External"/><Relationship Id="rId13733" Type="http://schemas.openxmlformats.org/officeDocument/2006/relationships/hyperlink" Target="https://www.daloopa.com/src/87502076" TargetMode="External"/><Relationship Id="rId1690" Type="http://schemas.openxmlformats.org/officeDocument/2006/relationships/hyperlink" Target="https://www.daloopa.com/src/8797259" TargetMode="External"/><Relationship Id="rId2741" Type="http://schemas.openxmlformats.org/officeDocument/2006/relationships/hyperlink" Target="https://www.daloopa.com/src/46552048" TargetMode="External"/><Relationship Id="rId9007" Type="http://schemas.openxmlformats.org/officeDocument/2006/relationships/hyperlink" Target="https://www.daloopa.com/src/113256775" TargetMode="External"/><Relationship Id="rId11284" Type="http://schemas.openxmlformats.org/officeDocument/2006/relationships/hyperlink" Target="https://www.daloopa.com/src/1569798" TargetMode="External"/><Relationship Id="rId12335" Type="http://schemas.openxmlformats.org/officeDocument/2006/relationships/hyperlink" Target="https://www.daloopa.com/src/1572204" TargetMode="External"/><Relationship Id="rId16956" Type="http://schemas.openxmlformats.org/officeDocument/2006/relationships/hyperlink" Target="https://www.daloopa.com/src/113366149" TargetMode="External"/><Relationship Id="rId713" Type="http://schemas.openxmlformats.org/officeDocument/2006/relationships/hyperlink" Target="https://www.daloopa.com/src/8791974" TargetMode="External"/><Relationship Id="rId1343" Type="http://schemas.openxmlformats.org/officeDocument/2006/relationships/hyperlink" Target="https://www.daloopa.com/src/14007599" TargetMode="External"/><Relationship Id="rId5964" Type="http://schemas.openxmlformats.org/officeDocument/2006/relationships/hyperlink" Target="https://www.daloopa.com/src/1564759" TargetMode="External"/><Relationship Id="rId15558" Type="http://schemas.openxmlformats.org/officeDocument/2006/relationships/hyperlink" Target="https://marketplace.daloopa.com/src/134722497" TargetMode="External"/><Relationship Id="rId16609" Type="http://schemas.openxmlformats.org/officeDocument/2006/relationships/hyperlink" Target="https://www.daloopa.com/document/26597395" TargetMode="External"/><Relationship Id="rId4566" Type="http://schemas.openxmlformats.org/officeDocument/2006/relationships/hyperlink" Target="https://www.daloopa.com/src/8793952" TargetMode="External"/><Relationship Id="rId5617" Type="http://schemas.openxmlformats.org/officeDocument/2006/relationships/hyperlink" Target="https://www.daloopa.com/src/1564289" TargetMode="External"/><Relationship Id="rId18031" Type="http://schemas.openxmlformats.org/officeDocument/2006/relationships/hyperlink" Target="https://marketplace.daloopa.com/src/134722664" TargetMode="External"/><Relationship Id="rId3168" Type="http://schemas.openxmlformats.org/officeDocument/2006/relationships/hyperlink" Target="https://www.daloopa.com/src/46640485" TargetMode="External"/><Relationship Id="rId4219" Type="http://schemas.openxmlformats.org/officeDocument/2006/relationships/hyperlink" Target="https://www.daloopa.com/src/46537383" TargetMode="External"/><Relationship Id="rId7789" Type="http://schemas.openxmlformats.org/officeDocument/2006/relationships/hyperlink" Target="https://www.daloopa.com/src/136427078" TargetMode="External"/><Relationship Id="rId10020" Type="http://schemas.openxmlformats.org/officeDocument/2006/relationships/hyperlink" Target="https://www.daloopa.com/src/145795018" TargetMode="External"/><Relationship Id="rId13590" Type="http://schemas.openxmlformats.org/officeDocument/2006/relationships/hyperlink" Target="https://www.daloopa.com/src/8787355" TargetMode="External"/><Relationship Id="rId12192" Type="http://schemas.openxmlformats.org/officeDocument/2006/relationships/hyperlink" Target="https://www.daloopa.com/src/43520858" TargetMode="External"/><Relationship Id="rId13243" Type="http://schemas.openxmlformats.org/officeDocument/2006/relationships/hyperlink" Target="https://www.daloopa.com/src/8787311" TargetMode="External"/><Relationship Id="rId14641" Type="http://schemas.openxmlformats.org/officeDocument/2006/relationships/hyperlink" Target="https://www.daloopa.com/src/43518952" TargetMode="External"/><Relationship Id="rId570" Type="http://schemas.openxmlformats.org/officeDocument/2006/relationships/hyperlink" Target="https://www.daloopa.com/src/1602193" TargetMode="External"/><Relationship Id="rId2251" Type="http://schemas.openxmlformats.org/officeDocument/2006/relationships/hyperlink" Target="https://www.daloopa.com/src/46548286" TargetMode="External"/><Relationship Id="rId3302" Type="http://schemas.openxmlformats.org/officeDocument/2006/relationships/hyperlink" Target="https://www.daloopa.com/src/46539998" TargetMode="External"/><Relationship Id="rId4700" Type="http://schemas.openxmlformats.org/officeDocument/2006/relationships/hyperlink" Target="https://www.daloopa.com/src/46534794" TargetMode="External"/><Relationship Id="rId17864" Type="http://schemas.openxmlformats.org/officeDocument/2006/relationships/hyperlink" Target="https://www.daloopa.com/src/65125693" TargetMode="External"/><Relationship Id="rId18915" Type="http://schemas.openxmlformats.org/officeDocument/2006/relationships/hyperlink" Target="https://www.daloopa.com/src/154366319" TargetMode="External"/><Relationship Id="rId223" Type="http://schemas.openxmlformats.org/officeDocument/2006/relationships/hyperlink" Target="https://www.daloopa.com/src/82225486" TargetMode="External"/><Relationship Id="rId6872" Type="http://schemas.openxmlformats.org/officeDocument/2006/relationships/hyperlink" Target="https://marketplace.daloopa.com/src/110684019" TargetMode="External"/><Relationship Id="rId7923" Type="http://schemas.openxmlformats.org/officeDocument/2006/relationships/hyperlink" Target="https://www.daloopa.com/src/136428681" TargetMode="External"/><Relationship Id="rId10904" Type="http://schemas.openxmlformats.org/officeDocument/2006/relationships/hyperlink" Target="https://www.daloopa.com/src/66978678" TargetMode="External"/><Relationship Id="rId16466" Type="http://schemas.openxmlformats.org/officeDocument/2006/relationships/hyperlink" Target="https://www.daloopa.com/src/8788592" TargetMode="External"/><Relationship Id="rId17517" Type="http://schemas.openxmlformats.org/officeDocument/2006/relationships/hyperlink" Target="https://www.daloopa.com/src/113370791" TargetMode="External"/><Relationship Id="rId4076" Type="http://schemas.openxmlformats.org/officeDocument/2006/relationships/hyperlink" Target="https://www.daloopa.com/document/26799693" TargetMode="External"/><Relationship Id="rId5474" Type="http://schemas.openxmlformats.org/officeDocument/2006/relationships/hyperlink" Target="https://www.daloopa.com/document/26798424" TargetMode="External"/><Relationship Id="rId6525" Type="http://schemas.openxmlformats.org/officeDocument/2006/relationships/hyperlink" Target="https://www.daloopa.com/src/1565192" TargetMode="External"/><Relationship Id="rId15068" Type="http://schemas.openxmlformats.org/officeDocument/2006/relationships/hyperlink" Target="https://www.daloopa.com/src/43516708" TargetMode="External"/><Relationship Id="rId16119" Type="http://schemas.openxmlformats.org/officeDocument/2006/relationships/hyperlink" Target="https://www.daloopa.com/src/113379245" TargetMode="External"/><Relationship Id="rId19689" Type="http://schemas.openxmlformats.org/officeDocument/2006/relationships/hyperlink" Target="https://www.daloopa.com/src/114576849" TargetMode="External"/><Relationship Id="rId5127" Type="http://schemas.openxmlformats.org/officeDocument/2006/relationships/hyperlink" Target="https://www.daloopa.com/src/43288604" TargetMode="External"/><Relationship Id="rId8697" Type="http://schemas.openxmlformats.org/officeDocument/2006/relationships/hyperlink" Target="https://www.daloopa.com/src/1566378" TargetMode="External"/><Relationship Id="rId9748" Type="http://schemas.openxmlformats.org/officeDocument/2006/relationships/hyperlink" Target="https://www.daloopa.com/src/1567497" TargetMode="External"/><Relationship Id="rId11678" Type="http://schemas.openxmlformats.org/officeDocument/2006/relationships/hyperlink" Target="https://www.daloopa.com/src/1569098" TargetMode="External"/><Relationship Id="rId12729" Type="http://schemas.openxmlformats.org/officeDocument/2006/relationships/hyperlink" Target="https://www.daloopa.com/src/67018893" TargetMode="External"/><Relationship Id="rId16600" Type="http://schemas.openxmlformats.org/officeDocument/2006/relationships/hyperlink" Target="https://www.daloopa.com/src/72185880" TargetMode="External"/><Relationship Id="rId1737" Type="http://schemas.openxmlformats.org/officeDocument/2006/relationships/hyperlink" Target="https://www.daloopa.com/src/8797237" TargetMode="External"/><Relationship Id="rId7299" Type="http://schemas.openxmlformats.org/officeDocument/2006/relationships/hyperlink" Target="https://www.daloopa.com/src/154216245" TargetMode="External"/><Relationship Id="rId14151" Type="http://schemas.openxmlformats.org/officeDocument/2006/relationships/hyperlink" Target="https://www.daloopa.com/src/20973505" TargetMode="External"/><Relationship Id="rId15202" Type="http://schemas.openxmlformats.org/officeDocument/2006/relationships/hyperlink" Target="https://www.daloopa.com/src/43516599" TargetMode="External"/><Relationship Id="rId4210" Type="http://schemas.openxmlformats.org/officeDocument/2006/relationships/hyperlink" Target="https://www.daloopa.com/src/8790620" TargetMode="External"/><Relationship Id="rId7780" Type="http://schemas.openxmlformats.org/officeDocument/2006/relationships/hyperlink" Target="https://www.daloopa.com/src/72081249" TargetMode="External"/><Relationship Id="rId17374" Type="http://schemas.openxmlformats.org/officeDocument/2006/relationships/hyperlink" Target="https://marketplace.daloopa.com/src/154209484" TargetMode="External"/><Relationship Id="rId18772" Type="http://schemas.openxmlformats.org/officeDocument/2006/relationships/hyperlink" Target="https://www.daloopa.com/src/65169168" TargetMode="External"/><Relationship Id="rId6382" Type="http://schemas.openxmlformats.org/officeDocument/2006/relationships/hyperlink" Target="https://www.daloopa.com/src/1565254" TargetMode="External"/><Relationship Id="rId7433" Type="http://schemas.openxmlformats.org/officeDocument/2006/relationships/hyperlink" Target="https://www.daloopa.com/src/82224822" TargetMode="External"/><Relationship Id="rId8831" Type="http://schemas.openxmlformats.org/officeDocument/2006/relationships/hyperlink" Target="https://www.daloopa.com/src/1567195" TargetMode="External"/><Relationship Id="rId10761" Type="http://schemas.openxmlformats.org/officeDocument/2006/relationships/hyperlink" Target="https://www.daloopa.com/src/10330839" TargetMode="External"/><Relationship Id="rId11812" Type="http://schemas.openxmlformats.org/officeDocument/2006/relationships/hyperlink" Target="https://www.daloopa.com/src/1569446" TargetMode="External"/><Relationship Id="rId17027" Type="http://schemas.openxmlformats.org/officeDocument/2006/relationships/hyperlink" Target="https://www.daloopa.com/src/72185108" TargetMode="External"/><Relationship Id="rId18425" Type="http://schemas.openxmlformats.org/officeDocument/2006/relationships/hyperlink" Target="https://www.daloopa.com/src/72083424" TargetMode="External"/><Relationship Id="rId6035" Type="http://schemas.openxmlformats.org/officeDocument/2006/relationships/hyperlink" Target="https://www.daloopa.com/src/43310401" TargetMode="External"/><Relationship Id="rId10414" Type="http://schemas.openxmlformats.org/officeDocument/2006/relationships/hyperlink" Target="https://www.daloopa.com/src/113256866" TargetMode="External"/><Relationship Id="rId13984" Type="http://schemas.openxmlformats.org/officeDocument/2006/relationships/hyperlink" Target="https://www.daloopa.com/src/46640572" TargetMode="External"/><Relationship Id="rId2992" Type="http://schemas.openxmlformats.org/officeDocument/2006/relationships/hyperlink" Target="https://www.daloopa.com/src/87514723" TargetMode="External"/><Relationship Id="rId9258" Type="http://schemas.openxmlformats.org/officeDocument/2006/relationships/hyperlink" Target="https://www.daloopa.com/document/26798424" TargetMode="External"/><Relationship Id="rId12586" Type="http://schemas.openxmlformats.org/officeDocument/2006/relationships/hyperlink" Target="https://www.daloopa.com/src/1572468" TargetMode="External"/><Relationship Id="rId13637" Type="http://schemas.openxmlformats.org/officeDocument/2006/relationships/hyperlink" Target="https://www.daloopa.com/src/8787284" TargetMode="External"/><Relationship Id="rId19199" Type="http://schemas.openxmlformats.org/officeDocument/2006/relationships/hyperlink" Target="https://www.daloopa.com/src/113027635" TargetMode="External"/><Relationship Id="rId964" Type="http://schemas.openxmlformats.org/officeDocument/2006/relationships/hyperlink" Target="https://www.daloopa.com/src/72187111" TargetMode="External"/><Relationship Id="rId1594" Type="http://schemas.openxmlformats.org/officeDocument/2006/relationships/hyperlink" Target="https://www.daloopa.com/src/43327525" TargetMode="External"/><Relationship Id="rId2645" Type="http://schemas.openxmlformats.org/officeDocument/2006/relationships/hyperlink" Target="https://www.daloopa.com/src/43534712" TargetMode="External"/><Relationship Id="rId11188" Type="http://schemas.openxmlformats.org/officeDocument/2006/relationships/hyperlink" Target="https://www.daloopa.com/src/43296181" TargetMode="External"/><Relationship Id="rId12239" Type="http://schemas.openxmlformats.org/officeDocument/2006/relationships/hyperlink" Target="https://www.daloopa.com/src/43516480" TargetMode="External"/><Relationship Id="rId16110" Type="http://schemas.openxmlformats.org/officeDocument/2006/relationships/hyperlink" Target="https://www.daloopa.com/src/8789011" TargetMode="External"/><Relationship Id="rId19680" Type="http://schemas.openxmlformats.org/officeDocument/2006/relationships/hyperlink" Target="https://www.daloopa.com/src/113023918" TargetMode="External"/><Relationship Id="rId617" Type="http://schemas.openxmlformats.org/officeDocument/2006/relationships/hyperlink" Target="https://www.daloopa.com/src/8795951" TargetMode="External"/><Relationship Id="rId1247" Type="http://schemas.openxmlformats.org/officeDocument/2006/relationships/hyperlink" Target="https://www.daloopa.com/src/8796238" TargetMode="External"/><Relationship Id="rId5868" Type="http://schemas.openxmlformats.org/officeDocument/2006/relationships/hyperlink" Target="https://www.daloopa.com/src/102435137" TargetMode="External"/><Relationship Id="rId6919" Type="http://schemas.openxmlformats.org/officeDocument/2006/relationships/hyperlink" Target="https://www.daloopa.com/src/32357706" TargetMode="External"/><Relationship Id="rId18282" Type="http://schemas.openxmlformats.org/officeDocument/2006/relationships/hyperlink" Target="https://www.daloopa.com/src/69045177" TargetMode="External"/><Relationship Id="rId19333" Type="http://schemas.openxmlformats.org/officeDocument/2006/relationships/hyperlink" Target="https://www.daloopa.com/src/113027677" TargetMode="External"/><Relationship Id="rId7290" Type="http://schemas.openxmlformats.org/officeDocument/2006/relationships/hyperlink" Target="https://www.daloopa.com/src/82224826" TargetMode="External"/><Relationship Id="rId8341" Type="http://schemas.openxmlformats.org/officeDocument/2006/relationships/hyperlink" Target="https://www.daloopa.com/src/113256780" TargetMode="External"/><Relationship Id="rId10271" Type="http://schemas.openxmlformats.org/officeDocument/2006/relationships/hyperlink" Target="https://www.daloopa.com/src/87388693" TargetMode="External"/><Relationship Id="rId11322" Type="http://schemas.openxmlformats.org/officeDocument/2006/relationships/hyperlink" Target="https://www.daloopa.com/src/43296184" TargetMode="External"/><Relationship Id="rId12720" Type="http://schemas.openxmlformats.org/officeDocument/2006/relationships/hyperlink" Target="https://www.daloopa.com/src/10356311" TargetMode="External"/><Relationship Id="rId14892" Type="http://schemas.openxmlformats.org/officeDocument/2006/relationships/hyperlink" Target="https://marketplace.daloopa.com/src?seriesId=2541662" TargetMode="External"/><Relationship Id="rId15943" Type="http://schemas.openxmlformats.org/officeDocument/2006/relationships/hyperlink" Target="https://marketplace.daloopa.com/src?seriesId=4630889" TargetMode="External"/><Relationship Id="rId4951" Type="http://schemas.openxmlformats.org/officeDocument/2006/relationships/hyperlink" Target="https://www.daloopa.com/src/1564060" TargetMode="External"/><Relationship Id="rId12096" Type="http://schemas.openxmlformats.org/officeDocument/2006/relationships/hyperlink" Target="https://marketplace.daloopa.com/src/144951414" TargetMode="External"/><Relationship Id="rId13494" Type="http://schemas.openxmlformats.org/officeDocument/2006/relationships/hyperlink" Target="https://www.daloopa.com/src/8787444" TargetMode="External"/><Relationship Id="rId14545" Type="http://schemas.openxmlformats.org/officeDocument/2006/relationships/hyperlink" Target="https://www.daloopa.com/src/43516595" TargetMode="External"/><Relationship Id="rId474" Type="http://schemas.openxmlformats.org/officeDocument/2006/relationships/hyperlink" Target="https://www.daloopa.com/src/94494241" TargetMode="External"/><Relationship Id="rId2155" Type="http://schemas.openxmlformats.org/officeDocument/2006/relationships/hyperlink" Target="https://www.daloopa.com/src/46548376" TargetMode="External"/><Relationship Id="rId3553" Type="http://schemas.openxmlformats.org/officeDocument/2006/relationships/hyperlink" Target="https://www.daloopa.com/src/8795621" TargetMode="External"/><Relationship Id="rId4604" Type="http://schemas.openxmlformats.org/officeDocument/2006/relationships/hyperlink" Target="https://www.daloopa.com/src/1564322" TargetMode="External"/><Relationship Id="rId13147" Type="http://schemas.openxmlformats.org/officeDocument/2006/relationships/hyperlink" Target="https://www.daloopa.com/src/8787527" TargetMode="External"/><Relationship Id="rId17768" Type="http://schemas.openxmlformats.org/officeDocument/2006/relationships/hyperlink" Target="https://www.daloopa.com/src/65218532" TargetMode="External"/><Relationship Id="rId18819" Type="http://schemas.openxmlformats.org/officeDocument/2006/relationships/hyperlink" Target="https://www.daloopa.com/src/65173952" TargetMode="External"/><Relationship Id="rId127" Type="http://schemas.openxmlformats.org/officeDocument/2006/relationships/hyperlink" Target="https://www.daloopa.com/src/113257325" TargetMode="External"/><Relationship Id="rId3206" Type="http://schemas.openxmlformats.org/officeDocument/2006/relationships/hyperlink" Target="https://www.daloopa.com/src/1571946" TargetMode="External"/><Relationship Id="rId6776" Type="http://schemas.openxmlformats.org/officeDocument/2006/relationships/hyperlink" Target="https://www.daloopa.com/src/20882365" TargetMode="External"/><Relationship Id="rId7827" Type="http://schemas.openxmlformats.org/officeDocument/2006/relationships/hyperlink" Target="https://www.daloopa.com/src/1565393" TargetMode="External"/><Relationship Id="rId10808" Type="http://schemas.openxmlformats.org/officeDocument/2006/relationships/hyperlink" Target="https://www.daloopa.com/src/1569299" TargetMode="External"/><Relationship Id="rId19190" Type="http://schemas.openxmlformats.org/officeDocument/2006/relationships/hyperlink" Target="https://www.daloopa.com/src/113031880" TargetMode="External"/><Relationship Id="rId5378" Type="http://schemas.openxmlformats.org/officeDocument/2006/relationships/hyperlink" Target="https://www.daloopa.com/src/1564302" TargetMode="External"/><Relationship Id="rId6429" Type="http://schemas.openxmlformats.org/officeDocument/2006/relationships/hyperlink" Target="https://marketplace.daloopa.com/src/110683954" TargetMode="External"/><Relationship Id="rId9999" Type="http://schemas.openxmlformats.org/officeDocument/2006/relationships/hyperlink" Target="https://www.daloopa.com/src/1568375" TargetMode="External"/><Relationship Id="rId12230" Type="http://schemas.openxmlformats.org/officeDocument/2006/relationships/hyperlink" Target="https://www.daloopa.com/src/46631680" TargetMode="External"/><Relationship Id="rId1988" Type="http://schemas.openxmlformats.org/officeDocument/2006/relationships/hyperlink" Target="https://www.daloopa.com/src/96852263" TargetMode="External"/><Relationship Id="rId15453" Type="http://schemas.openxmlformats.org/officeDocument/2006/relationships/hyperlink" Target="https://marketplace.daloopa.com/src/134722474" TargetMode="External"/><Relationship Id="rId16851" Type="http://schemas.openxmlformats.org/officeDocument/2006/relationships/hyperlink" Target="https://www.daloopa.com/src/67023364" TargetMode="External"/><Relationship Id="rId17902" Type="http://schemas.openxmlformats.org/officeDocument/2006/relationships/hyperlink" Target="https://marketplace.daloopa.com/src/134722597" TargetMode="External"/><Relationship Id="rId4461" Type="http://schemas.openxmlformats.org/officeDocument/2006/relationships/hyperlink" Target="https://www.daloopa.com/src/43342035" TargetMode="External"/><Relationship Id="rId5512" Type="http://schemas.openxmlformats.org/officeDocument/2006/relationships/hyperlink" Target="https://www.daloopa.com/src/58740084" TargetMode="External"/><Relationship Id="rId6910" Type="http://schemas.openxmlformats.org/officeDocument/2006/relationships/hyperlink" Target="https://www.daloopa.com/src/1565262" TargetMode="External"/><Relationship Id="rId14055" Type="http://schemas.openxmlformats.org/officeDocument/2006/relationships/hyperlink" Target="https://www.daloopa.com/src/8787774" TargetMode="External"/><Relationship Id="rId15106" Type="http://schemas.openxmlformats.org/officeDocument/2006/relationships/hyperlink" Target="https://www.daloopa.com/src/43517083" TargetMode="External"/><Relationship Id="rId16504" Type="http://schemas.openxmlformats.org/officeDocument/2006/relationships/hyperlink" Target="https://www.daloopa.com/src/8788872" TargetMode="External"/><Relationship Id="rId3063" Type="http://schemas.openxmlformats.org/officeDocument/2006/relationships/hyperlink" Target="https://www.daloopa.com/src/38110870" TargetMode="External"/><Relationship Id="rId4114" Type="http://schemas.openxmlformats.org/officeDocument/2006/relationships/hyperlink" Target="https://www.daloopa.com/src/58790012" TargetMode="External"/><Relationship Id="rId18676" Type="http://schemas.openxmlformats.org/officeDocument/2006/relationships/hyperlink" Target="https://www.daloopa.com/src/65165827" TargetMode="External"/><Relationship Id="rId19727" Type="http://schemas.openxmlformats.org/officeDocument/2006/relationships/hyperlink" Target="https://www.daloopa.com/src/114576856" TargetMode="External"/><Relationship Id="rId6286" Type="http://schemas.openxmlformats.org/officeDocument/2006/relationships/hyperlink" Target="https://marketplace.daloopa.com/src/110683931" TargetMode="External"/><Relationship Id="rId7337" Type="http://schemas.openxmlformats.org/officeDocument/2006/relationships/hyperlink" Target="https://www.daloopa.com/src/78018532" TargetMode="External"/><Relationship Id="rId7684" Type="http://schemas.openxmlformats.org/officeDocument/2006/relationships/hyperlink" Target="https://www.daloopa.com/src/1565623" TargetMode="External"/><Relationship Id="rId8735" Type="http://schemas.openxmlformats.org/officeDocument/2006/relationships/hyperlink" Target="https://www.daloopa.com/src/43299091" TargetMode="External"/><Relationship Id="rId10665" Type="http://schemas.openxmlformats.org/officeDocument/2006/relationships/hyperlink" Target="https://www.daloopa.com/src/1568867" TargetMode="External"/><Relationship Id="rId11716" Type="http://schemas.openxmlformats.org/officeDocument/2006/relationships/hyperlink" Target="https://www.daloopa.com/src/43319090" TargetMode="External"/><Relationship Id="rId17278" Type="http://schemas.openxmlformats.org/officeDocument/2006/relationships/hyperlink" Target="https://www.daloopa.com/src/87502709" TargetMode="External"/><Relationship Id="rId18329" Type="http://schemas.openxmlformats.org/officeDocument/2006/relationships/hyperlink" Target="https://www.daloopa.com/document/26799693" TargetMode="External"/><Relationship Id="rId10318" Type="http://schemas.openxmlformats.org/officeDocument/2006/relationships/hyperlink" Target="https://www.daloopa.com/src/1567775" TargetMode="External"/><Relationship Id="rId13888" Type="http://schemas.openxmlformats.org/officeDocument/2006/relationships/hyperlink" Target="https://www.daloopa.com/src/8788044" TargetMode="External"/><Relationship Id="rId14939" Type="http://schemas.openxmlformats.org/officeDocument/2006/relationships/hyperlink" Target="https://www.daloopa.com/src/102435744" TargetMode="External"/><Relationship Id="rId18810" Type="http://schemas.openxmlformats.org/officeDocument/2006/relationships/hyperlink" Target="https://www.daloopa.com/document/8106" TargetMode="External"/><Relationship Id="rId2896" Type="http://schemas.openxmlformats.org/officeDocument/2006/relationships/hyperlink" Target="https://www.daloopa.com/src/47657183" TargetMode="External"/><Relationship Id="rId3947" Type="http://schemas.openxmlformats.org/officeDocument/2006/relationships/hyperlink" Target="https://www.daloopa.com/src/1572978" TargetMode="External"/><Relationship Id="rId16361" Type="http://schemas.openxmlformats.org/officeDocument/2006/relationships/hyperlink" Target="https://www.daloopa.com/document/8623217" TargetMode="External"/><Relationship Id="rId17412" Type="http://schemas.openxmlformats.org/officeDocument/2006/relationships/hyperlink" Target="https://marketplace.daloopa.com/src/154393189" TargetMode="External"/><Relationship Id="rId868" Type="http://schemas.openxmlformats.org/officeDocument/2006/relationships/hyperlink" Target="https://marketplace.daloopa.com/src/152291346" TargetMode="External"/><Relationship Id="rId1498" Type="http://schemas.openxmlformats.org/officeDocument/2006/relationships/hyperlink" Target="https://www.daloopa.com/src/65218316" TargetMode="External"/><Relationship Id="rId2549" Type="http://schemas.openxmlformats.org/officeDocument/2006/relationships/hyperlink" Target="https://www.daloopa.com/src/87514705" TargetMode="External"/><Relationship Id="rId6420" Type="http://schemas.openxmlformats.org/officeDocument/2006/relationships/hyperlink" Target="https://marketplace.daloopa.com/src/110683953" TargetMode="External"/><Relationship Id="rId9990" Type="http://schemas.openxmlformats.org/officeDocument/2006/relationships/hyperlink" Target="https://www.daloopa.com/src/113262682" TargetMode="External"/><Relationship Id="rId16014" Type="http://schemas.openxmlformats.org/officeDocument/2006/relationships/hyperlink" Target="https://www.daloopa.com/src/67019960" TargetMode="External"/><Relationship Id="rId19584" Type="http://schemas.openxmlformats.org/officeDocument/2006/relationships/hyperlink" Target="https://www.daloopa.com/src/113024213" TargetMode="External"/><Relationship Id="rId5022" Type="http://schemas.openxmlformats.org/officeDocument/2006/relationships/hyperlink" Target="https://www.daloopa.com/src/1563983" TargetMode="External"/><Relationship Id="rId8592" Type="http://schemas.openxmlformats.org/officeDocument/2006/relationships/hyperlink" Target="https://www.daloopa.com/src/1567451" TargetMode="External"/><Relationship Id="rId9643" Type="http://schemas.openxmlformats.org/officeDocument/2006/relationships/hyperlink" Target="https://www.daloopa.com/src/113256788" TargetMode="External"/><Relationship Id="rId12971" Type="http://schemas.openxmlformats.org/officeDocument/2006/relationships/hyperlink" Target="https://www.daloopa.com/src/8787389" TargetMode="External"/><Relationship Id="rId18186" Type="http://schemas.openxmlformats.org/officeDocument/2006/relationships/hyperlink" Target="https://marketplace.daloopa.com/src/134722723" TargetMode="External"/><Relationship Id="rId19237" Type="http://schemas.openxmlformats.org/officeDocument/2006/relationships/hyperlink" Target="https://www.daloopa.com/src/113024139" TargetMode="External"/><Relationship Id="rId7194" Type="http://schemas.openxmlformats.org/officeDocument/2006/relationships/hyperlink" Target="https://www.daloopa.com/src/1565565" TargetMode="External"/><Relationship Id="rId8245" Type="http://schemas.openxmlformats.org/officeDocument/2006/relationships/hyperlink" Target="https://www.daloopa.com/src/1567186" TargetMode="External"/><Relationship Id="rId10175" Type="http://schemas.openxmlformats.org/officeDocument/2006/relationships/hyperlink" Target="https://www.daloopa.com/src/1567858" TargetMode="External"/><Relationship Id="rId11573" Type="http://schemas.openxmlformats.org/officeDocument/2006/relationships/hyperlink" Target="https://www.daloopa.com/src/1569381" TargetMode="External"/><Relationship Id="rId12624" Type="http://schemas.openxmlformats.org/officeDocument/2006/relationships/hyperlink" Target="https://marketplace.daloopa.com/src/134722212" TargetMode="External"/><Relationship Id="rId1632" Type="http://schemas.openxmlformats.org/officeDocument/2006/relationships/hyperlink" Target="https://www.daloopa.com/src/65218343" TargetMode="External"/><Relationship Id="rId11226" Type="http://schemas.openxmlformats.org/officeDocument/2006/relationships/hyperlink" Target="https://www.daloopa.com/src/1569952" TargetMode="External"/><Relationship Id="rId14796" Type="http://schemas.openxmlformats.org/officeDocument/2006/relationships/hyperlink" Target="https://www.daloopa.com/src/43516608" TargetMode="External"/><Relationship Id="rId15847" Type="http://schemas.openxmlformats.org/officeDocument/2006/relationships/hyperlink" Target="https://marketplace.daloopa.com/src/154209375" TargetMode="External"/><Relationship Id="rId4855" Type="http://schemas.openxmlformats.org/officeDocument/2006/relationships/hyperlink" Target="https://www.daloopa.com/src/43287617" TargetMode="External"/><Relationship Id="rId5906" Type="http://schemas.openxmlformats.org/officeDocument/2006/relationships/hyperlink" Target="https://www.daloopa.com/src/1564925" TargetMode="External"/><Relationship Id="rId13398" Type="http://schemas.openxmlformats.org/officeDocument/2006/relationships/hyperlink" Target="https://www.daloopa.com/src/154395118" TargetMode="External"/><Relationship Id="rId14449" Type="http://schemas.openxmlformats.org/officeDocument/2006/relationships/hyperlink" Target="https://www.daloopa.com/src/145163676" TargetMode="External"/><Relationship Id="rId18320" Type="http://schemas.openxmlformats.org/officeDocument/2006/relationships/hyperlink" Target="https://www.daloopa.com/src/69045136" TargetMode="External"/><Relationship Id="rId3457" Type="http://schemas.openxmlformats.org/officeDocument/2006/relationships/hyperlink" Target="https://www.daloopa.com/src/42838085" TargetMode="External"/><Relationship Id="rId4508" Type="http://schemas.openxmlformats.org/officeDocument/2006/relationships/hyperlink" Target="https://www.daloopa.com/src/43341975" TargetMode="External"/><Relationship Id="rId378" Type="http://schemas.openxmlformats.org/officeDocument/2006/relationships/hyperlink" Target="https://marketplace.daloopa.com/src?seriesId=2635937" TargetMode="External"/><Relationship Id="rId2059" Type="http://schemas.openxmlformats.org/officeDocument/2006/relationships/hyperlink" Target="https://www.daloopa.com/src/1571826" TargetMode="External"/><Relationship Id="rId12481" Type="http://schemas.openxmlformats.org/officeDocument/2006/relationships/hyperlink" Target="https://www.daloopa.com/src/32424510" TargetMode="External"/><Relationship Id="rId13532" Type="http://schemas.openxmlformats.org/officeDocument/2006/relationships/hyperlink" Target="https://www.daloopa.com/src/8787281" TargetMode="External"/><Relationship Id="rId14930" Type="http://schemas.openxmlformats.org/officeDocument/2006/relationships/hyperlink" Target="https://www.daloopa.com/src/53602945" TargetMode="External"/><Relationship Id="rId19094" Type="http://schemas.openxmlformats.org/officeDocument/2006/relationships/hyperlink" Target="https://www.daloopa.com/src/113035821" TargetMode="External"/><Relationship Id="rId2540" Type="http://schemas.openxmlformats.org/officeDocument/2006/relationships/hyperlink" Target="https://www.daloopa.com/src/65072055" TargetMode="External"/><Relationship Id="rId9153" Type="http://schemas.openxmlformats.org/officeDocument/2006/relationships/hyperlink" Target="https://www.daloopa.com/src/14161214" TargetMode="External"/><Relationship Id="rId11083" Type="http://schemas.openxmlformats.org/officeDocument/2006/relationships/hyperlink" Target="https://www.daloopa.com/src/1569795" TargetMode="External"/><Relationship Id="rId12134" Type="http://schemas.openxmlformats.org/officeDocument/2006/relationships/hyperlink" Target="https://www.daloopa.com/src/1570122" TargetMode="External"/><Relationship Id="rId512" Type="http://schemas.openxmlformats.org/officeDocument/2006/relationships/hyperlink" Target="https://www.daloopa.com/src/1602126" TargetMode="External"/><Relationship Id="rId1142" Type="http://schemas.openxmlformats.org/officeDocument/2006/relationships/hyperlink" Target="https://www.daloopa.com/src/4742150" TargetMode="External"/><Relationship Id="rId16755" Type="http://schemas.openxmlformats.org/officeDocument/2006/relationships/hyperlink" Target="https://www.daloopa.com/src/65062628" TargetMode="External"/><Relationship Id="rId17806" Type="http://schemas.openxmlformats.org/officeDocument/2006/relationships/hyperlink" Target="https://www.daloopa.com/src/87514927" TargetMode="External"/><Relationship Id="rId4365" Type="http://schemas.openxmlformats.org/officeDocument/2006/relationships/hyperlink" Target="https://www.daloopa.com/src/87382646" TargetMode="External"/><Relationship Id="rId5763" Type="http://schemas.openxmlformats.org/officeDocument/2006/relationships/hyperlink" Target="https://www.daloopa.com/src/1564756" TargetMode="External"/><Relationship Id="rId6814" Type="http://schemas.openxmlformats.org/officeDocument/2006/relationships/hyperlink" Target="https://www.daloopa.com/src/1565913" TargetMode="External"/><Relationship Id="rId15357" Type="http://schemas.openxmlformats.org/officeDocument/2006/relationships/hyperlink" Target="https://www.daloopa.com/src/43519455" TargetMode="External"/><Relationship Id="rId16408" Type="http://schemas.openxmlformats.org/officeDocument/2006/relationships/hyperlink" Target="https://www.daloopa.com/src/8788875" TargetMode="External"/><Relationship Id="rId4018" Type="http://schemas.openxmlformats.org/officeDocument/2006/relationships/hyperlink" Target="https://www.daloopa.com/src/1573056" TargetMode="External"/><Relationship Id="rId5416" Type="http://schemas.openxmlformats.org/officeDocument/2006/relationships/hyperlink" Target="https://www.daloopa.com/src/1564286" TargetMode="External"/><Relationship Id="rId8986" Type="http://schemas.openxmlformats.org/officeDocument/2006/relationships/hyperlink" Target="https://www.daloopa.com/src/1567680" TargetMode="External"/><Relationship Id="rId11967" Type="http://schemas.openxmlformats.org/officeDocument/2006/relationships/hyperlink" Target="https://www.daloopa.com/src/1569336" TargetMode="External"/><Relationship Id="rId7588" Type="http://schemas.openxmlformats.org/officeDocument/2006/relationships/hyperlink" Target="https://www.daloopa.com/src/136427073" TargetMode="External"/><Relationship Id="rId8639" Type="http://schemas.openxmlformats.org/officeDocument/2006/relationships/hyperlink" Target="https://www.daloopa.com/src/1566859" TargetMode="External"/><Relationship Id="rId10569" Type="http://schemas.openxmlformats.org/officeDocument/2006/relationships/hyperlink" Target="https://www.daloopa.com/src/32358936" TargetMode="External"/><Relationship Id="rId14440" Type="http://schemas.openxmlformats.org/officeDocument/2006/relationships/hyperlink" Target="https://www.daloopa.com/src/113380279" TargetMode="External"/><Relationship Id="rId13042" Type="http://schemas.openxmlformats.org/officeDocument/2006/relationships/hyperlink" Target="https://www.daloopa.com/src/8787074" TargetMode="External"/><Relationship Id="rId17663" Type="http://schemas.openxmlformats.org/officeDocument/2006/relationships/hyperlink" Target="https://www.daloopa.com/src/125191038" TargetMode="External"/><Relationship Id="rId2050" Type="http://schemas.openxmlformats.org/officeDocument/2006/relationships/hyperlink" Target="https://www.daloopa.com/src/107697646" TargetMode="External"/><Relationship Id="rId3101" Type="http://schemas.openxmlformats.org/officeDocument/2006/relationships/hyperlink" Target="https://www.daloopa.com/src/10356306" TargetMode="External"/><Relationship Id="rId6671" Type="http://schemas.openxmlformats.org/officeDocument/2006/relationships/hyperlink" Target="https://www.daloopa.com/src/20882369" TargetMode="External"/><Relationship Id="rId7722" Type="http://schemas.openxmlformats.org/officeDocument/2006/relationships/hyperlink" Target="https://www.daloopa.com/src/136427077" TargetMode="External"/><Relationship Id="rId16265" Type="http://schemas.openxmlformats.org/officeDocument/2006/relationships/hyperlink" Target="https://www.daloopa.com/src/43525099" TargetMode="External"/><Relationship Id="rId17316" Type="http://schemas.openxmlformats.org/officeDocument/2006/relationships/hyperlink" Target="https://www.daloopa.com/src/154364415" TargetMode="External"/><Relationship Id="rId18714" Type="http://schemas.openxmlformats.org/officeDocument/2006/relationships/hyperlink" Target="https://www.daloopa.com/src/65218548" TargetMode="External"/><Relationship Id="rId5273" Type="http://schemas.openxmlformats.org/officeDocument/2006/relationships/hyperlink" Target="https://marketplace.daloopa.com/src?seriesId=2541510" TargetMode="External"/><Relationship Id="rId6324" Type="http://schemas.openxmlformats.org/officeDocument/2006/relationships/hyperlink" Target="https://www.daloopa.com/src/32357688" TargetMode="External"/><Relationship Id="rId10703" Type="http://schemas.openxmlformats.org/officeDocument/2006/relationships/hyperlink" Target="https://www.daloopa.com/src/66978676" TargetMode="External"/><Relationship Id="rId8496" Type="http://schemas.openxmlformats.org/officeDocument/2006/relationships/hyperlink" Target="https://www.daloopa.com/src/154249514" TargetMode="External"/><Relationship Id="rId9547" Type="http://schemas.openxmlformats.org/officeDocument/2006/relationships/hyperlink" Target="https://www.daloopa.com/src/10330733" TargetMode="External"/><Relationship Id="rId9894" Type="http://schemas.openxmlformats.org/officeDocument/2006/relationships/hyperlink" Target="https://www.daloopa.com/src/37971635" TargetMode="External"/><Relationship Id="rId12875" Type="http://schemas.openxmlformats.org/officeDocument/2006/relationships/hyperlink" Target="https://www.daloopa.com/src/154351910" TargetMode="External"/><Relationship Id="rId13926" Type="http://schemas.openxmlformats.org/officeDocument/2006/relationships/hyperlink" Target="https://www.daloopa.com/src/10356379" TargetMode="External"/><Relationship Id="rId19488" Type="http://schemas.openxmlformats.org/officeDocument/2006/relationships/hyperlink" Target="https://marketplace.daloopa.com/src?seriesId=6882984" TargetMode="External"/><Relationship Id="rId1883" Type="http://schemas.openxmlformats.org/officeDocument/2006/relationships/hyperlink" Target="https://www.daloopa.com/src/8797311" TargetMode="External"/><Relationship Id="rId2934" Type="http://schemas.openxmlformats.org/officeDocument/2006/relationships/hyperlink" Target="https://www.daloopa.com/src/47686416" TargetMode="External"/><Relationship Id="rId7098" Type="http://schemas.openxmlformats.org/officeDocument/2006/relationships/hyperlink" Target="https://www.daloopa.com/src/102324885" TargetMode="External"/><Relationship Id="rId8149" Type="http://schemas.openxmlformats.org/officeDocument/2006/relationships/hyperlink" Target="https://www.daloopa.com/src/87381681" TargetMode="External"/><Relationship Id="rId11477" Type="http://schemas.openxmlformats.org/officeDocument/2006/relationships/hyperlink" Target="https://www.daloopa.com/src/43317697" TargetMode="External"/><Relationship Id="rId12528" Type="http://schemas.openxmlformats.org/officeDocument/2006/relationships/hyperlink" Target="https://www.daloopa.com/src/1572336" TargetMode="External"/><Relationship Id="rId906" Type="http://schemas.openxmlformats.org/officeDocument/2006/relationships/hyperlink" Target="https://www.daloopa.com/document/26769840" TargetMode="External"/><Relationship Id="rId1536" Type="http://schemas.openxmlformats.org/officeDocument/2006/relationships/hyperlink" Target="https://www.daloopa.com/src/32362748" TargetMode="External"/><Relationship Id="rId10079" Type="http://schemas.openxmlformats.org/officeDocument/2006/relationships/hyperlink" Target="https://www.daloopa.com/src/125054175" TargetMode="External"/><Relationship Id="rId15001" Type="http://schemas.openxmlformats.org/officeDocument/2006/relationships/hyperlink" Target="https://www.daloopa.com/src/82270231" TargetMode="External"/><Relationship Id="rId18571" Type="http://schemas.openxmlformats.org/officeDocument/2006/relationships/hyperlink" Target="https://www.daloopa.com/src/65143585" TargetMode="External"/><Relationship Id="rId19622" Type="http://schemas.openxmlformats.org/officeDocument/2006/relationships/hyperlink" Target="https://www.daloopa.com/src/113023917" TargetMode="External"/><Relationship Id="rId4759" Type="http://schemas.openxmlformats.org/officeDocument/2006/relationships/hyperlink" Target="https://www.daloopa.com/src/2600126" TargetMode="External"/><Relationship Id="rId8630" Type="http://schemas.openxmlformats.org/officeDocument/2006/relationships/hyperlink" Target="https://www.daloopa.com/src/1566309" TargetMode="External"/><Relationship Id="rId10560" Type="http://schemas.openxmlformats.org/officeDocument/2006/relationships/hyperlink" Target="https://www.daloopa.com/src/1569916" TargetMode="External"/><Relationship Id="rId11611" Type="http://schemas.openxmlformats.org/officeDocument/2006/relationships/hyperlink" Target="https://www.daloopa.com/src/1569383" TargetMode="External"/><Relationship Id="rId17173" Type="http://schemas.openxmlformats.org/officeDocument/2006/relationships/hyperlink" Target="https://marketplace.daloopa.com/src/154209439" TargetMode="External"/><Relationship Id="rId18224" Type="http://schemas.openxmlformats.org/officeDocument/2006/relationships/hyperlink" Target="https://marketplace.daloopa.com/src?seriesId=4147195" TargetMode="External"/><Relationship Id="rId6181" Type="http://schemas.openxmlformats.org/officeDocument/2006/relationships/hyperlink" Target="https://www.daloopa.com/src/43310389" TargetMode="External"/><Relationship Id="rId7232" Type="http://schemas.openxmlformats.org/officeDocument/2006/relationships/hyperlink" Target="https://www.daloopa.com/src/1566013" TargetMode="External"/><Relationship Id="rId10213" Type="http://schemas.openxmlformats.org/officeDocument/2006/relationships/hyperlink" Target="https://www.daloopa.com/src/87397714" TargetMode="External"/><Relationship Id="rId2791" Type="http://schemas.openxmlformats.org/officeDocument/2006/relationships/hyperlink" Target="https://www.daloopa.com/src/87384562" TargetMode="External"/><Relationship Id="rId12385" Type="http://schemas.openxmlformats.org/officeDocument/2006/relationships/hyperlink" Target="https://www.daloopa.com/src/1572438" TargetMode="External"/><Relationship Id="rId13783" Type="http://schemas.openxmlformats.org/officeDocument/2006/relationships/hyperlink" Target="https://www.daloopa.com/src/8788264" TargetMode="External"/><Relationship Id="rId14834" Type="http://schemas.openxmlformats.org/officeDocument/2006/relationships/hyperlink" Target="https://www.daloopa.com/src/43519167" TargetMode="External"/><Relationship Id="rId763" Type="http://schemas.openxmlformats.org/officeDocument/2006/relationships/hyperlink" Target="https://www.daloopa.com/src/1604376" TargetMode="External"/><Relationship Id="rId1393" Type="http://schemas.openxmlformats.org/officeDocument/2006/relationships/hyperlink" Target="https://www.daloopa.com/src/8796175" TargetMode="External"/><Relationship Id="rId2444" Type="http://schemas.openxmlformats.org/officeDocument/2006/relationships/hyperlink" Target="https://www.daloopa.com/src/78147093" TargetMode="External"/><Relationship Id="rId3842" Type="http://schemas.openxmlformats.org/officeDocument/2006/relationships/hyperlink" Target="https://www.daloopa.com/src/68722859" TargetMode="External"/><Relationship Id="rId9057" Type="http://schemas.openxmlformats.org/officeDocument/2006/relationships/hyperlink" Target="https://www.daloopa.com/src/10330759" TargetMode="External"/><Relationship Id="rId12038" Type="http://schemas.openxmlformats.org/officeDocument/2006/relationships/hyperlink" Target="https://www.daloopa.com/src/43319945" TargetMode="External"/><Relationship Id="rId13436" Type="http://schemas.openxmlformats.org/officeDocument/2006/relationships/hyperlink" Target="https://www.daloopa.com/src/8787207" TargetMode="External"/><Relationship Id="rId416" Type="http://schemas.openxmlformats.org/officeDocument/2006/relationships/hyperlink" Target="https://www.daloopa.com/src/1602269" TargetMode="External"/><Relationship Id="rId1046" Type="http://schemas.openxmlformats.org/officeDocument/2006/relationships/hyperlink" Target="https://www.daloopa.com/src/53534766" TargetMode="External"/><Relationship Id="rId16659" Type="http://schemas.openxmlformats.org/officeDocument/2006/relationships/hyperlink" Target="https://www.daloopa.com/src/65062625" TargetMode="External"/><Relationship Id="rId5667" Type="http://schemas.openxmlformats.org/officeDocument/2006/relationships/hyperlink" Target="https://www.daloopa.com/src/43643169" TargetMode="External"/><Relationship Id="rId6718" Type="http://schemas.openxmlformats.org/officeDocument/2006/relationships/hyperlink" Target="https://www.daloopa.com/src/1565259" TargetMode="External"/><Relationship Id="rId18081" Type="http://schemas.openxmlformats.org/officeDocument/2006/relationships/hyperlink" Target="https://marketplace.daloopa.com/src/134722682" TargetMode="External"/><Relationship Id="rId19132" Type="http://schemas.openxmlformats.org/officeDocument/2006/relationships/hyperlink" Target="https://www.daloopa.com/src/113035967" TargetMode="External"/><Relationship Id="rId4269" Type="http://schemas.openxmlformats.org/officeDocument/2006/relationships/hyperlink" Target="https://www.daloopa.com/src/66982873" TargetMode="External"/><Relationship Id="rId8140" Type="http://schemas.openxmlformats.org/officeDocument/2006/relationships/hyperlink" Target="https://www.daloopa.com/src/37971646" TargetMode="External"/><Relationship Id="rId10070" Type="http://schemas.openxmlformats.org/officeDocument/2006/relationships/hyperlink" Target="https://www.daloopa.com/src/66978608" TargetMode="External"/><Relationship Id="rId11121" Type="http://schemas.openxmlformats.org/officeDocument/2006/relationships/hyperlink" Target="https://www.daloopa.com/src/43296182" TargetMode="External"/><Relationship Id="rId14691" Type="http://schemas.openxmlformats.org/officeDocument/2006/relationships/hyperlink" Target="https://marketplace.daloopa.com/src/134722316" TargetMode="External"/><Relationship Id="rId15742" Type="http://schemas.openxmlformats.org/officeDocument/2006/relationships/hyperlink" Target="https://www.daloopa.com/src/78144537" TargetMode="External"/><Relationship Id="rId4750" Type="http://schemas.openxmlformats.org/officeDocument/2006/relationships/hyperlink" Target="https://www.daloopa.com/src/1564057" TargetMode="External"/><Relationship Id="rId5801" Type="http://schemas.openxmlformats.org/officeDocument/2006/relationships/hyperlink" Target="https://www.daloopa.com/src/102435139" TargetMode="External"/><Relationship Id="rId13293" Type="http://schemas.openxmlformats.org/officeDocument/2006/relationships/hyperlink" Target="https://www.daloopa.com/src/8787222" TargetMode="External"/><Relationship Id="rId14344" Type="http://schemas.openxmlformats.org/officeDocument/2006/relationships/hyperlink" Target="https://www.daloopa.com/src/8788348" TargetMode="External"/><Relationship Id="rId3352" Type="http://schemas.openxmlformats.org/officeDocument/2006/relationships/hyperlink" Target="https://www.daloopa.com/src/8795623" TargetMode="External"/><Relationship Id="rId4403" Type="http://schemas.openxmlformats.org/officeDocument/2006/relationships/hyperlink" Target="https://www.daloopa.com/src/46540203" TargetMode="External"/><Relationship Id="rId18965" Type="http://schemas.openxmlformats.org/officeDocument/2006/relationships/hyperlink" Target="https://www.daloopa.com/src/113029573" TargetMode="External"/><Relationship Id="rId273" Type="http://schemas.openxmlformats.org/officeDocument/2006/relationships/hyperlink" Target="https://www.daloopa.com/src/72081879" TargetMode="External"/><Relationship Id="rId3005" Type="http://schemas.openxmlformats.org/officeDocument/2006/relationships/hyperlink" Target="https://marketplace.daloopa.com/src?seriesId=2541482" TargetMode="External"/><Relationship Id="rId6575" Type="http://schemas.openxmlformats.org/officeDocument/2006/relationships/hyperlink" Target="https://www.daloopa.com/src/1565658" TargetMode="External"/><Relationship Id="rId7626" Type="http://schemas.openxmlformats.org/officeDocument/2006/relationships/hyperlink" Target="https://www.daloopa.com/src/1565390" TargetMode="External"/><Relationship Id="rId7973" Type="http://schemas.openxmlformats.org/officeDocument/2006/relationships/hyperlink" Target="https://www.daloopa.com/src/20882449" TargetMode="External"/><Relationship Id="rId10954" Type="http://schemas.openxmlformats.org/officeDocument/2006/relationships/hyperlink" Target="https://www.daloopa.com/src/1569870" TargetMode="External"/><Relationship Id="rId16169" Type="http://schemas.openxmlformats.org/officeDocument/2006/relationships/hyperlink" Target="https://www.daloopa.com/src/8788851" TargetMode="External"/><Relationship Id="rId17567" Type="http://schemas.openxmlformats.org/officeDocument/2006/relationships/hyperlink" Target="https://www.daloopa.com/src/75524981" TargetMode="External"/><Relationship Id="rId18618" Type="http://schemas.openxmlformats.org/officeDocument/2006/relationships/hyperlink" Target="https://www.daloopa.com/document/8161" TargetMode="External"/><Relationship Id="rId5177" Type="http://schemas.openxmlformats.org/officeDocument/2006/relationships/hyperlink" Target="https://www.daloopa.com/src/53534085" TargetMode="External"/><Relationship Id="rId6228" Type="http://schemas.openxmlformats.org/officeDocument/2006/relationships/hyperlink" Target="https://www.daloopa.com/src/1565907" TargetMode="External"/><Relationship Id="rId10607" Type="http://schemas.openxmlformats.org/officeDocument/2006/relationships/hyperlink" Target="https://www.daloopa.com/src/1569342" TargetMode="External"/><Relationship Id="rId9798" Type="http://schemas.openxmlformats.org/officeDocument/2006/relationships/hyperlink" Target="https://www.daloopa.com/src/1566578" TargetMode="External"/><Relationship Id="rId12779" Type="http://schemas.openxmlformats.org/officeDocument/2006/relationships/hyperlink" Target="https://www.daloopa.com/src/1572188" TargetMode="External"/><Relationship Id="rId16650" Type="http://schemas.openxmlformats.org/officeDocument/2006/relationships/hyperlink" Target="https://www.daloopa.com/src/65062965" TargetMode="External"/><Relationship Id="rId17701" Type="http://schemas.openxmlformats.org/officeDocument/2006/relationships/hyperlink" Target="https://www.daloopa.com/src/65074971" TargetMode="External"/><Relationship Id="rId1787" Type="http://schemas.openxmlformats.org/officeDocument/2006/relationships/hyperlink" Target="https://www.daloopa.com/src/8797376" TargetMode="External"/><Relationship Id="rId2838" Type="http://schemas.openxmlformats.org/officeDocument/2006/relationships/hyperlink" Target="https://www.daloopa.com/src/47653311" TargetMode="External"/><Relationship Id="rId15252" Type="http://schemas.openxmlformats.org/officeDocument/2006/relationships/hyperlink" Target="https://www.daloopa.com/src/53602947" TargetMode="External"/><Relationship Id="rId16303" Type="http://schemas.openxmlformats.org/officeDocument/2006/relationships/hyperlink" Target="https://www.daloopa.com/src/43525840" TargetMode="External"/><Relationship Id="rId4260" Type="http://schemas.openxmlformats.org/officeDocument/2006/relationships/hyperlink" Target="https://www.daloopa.com/src/14007529" TargetMode="External"/><Relationship Id="rId5311" Type="http://schemas.openxmlformats.org/officeDocument/2006/relationships/hyperlink" Target="https://www.daloopa.com/src/53534089" TargetMode="External"/><Relationship Id="rId8881" Type="http://schemas.openxmlformats.org/officeDocument/2006/relationships/hyperlink" Target="https://www.daloopa.com/src/1566064" TargetMode="External"/><Relationship Id="rId9932" Type="http://schemas.openxmlformats.org/officeDocument/2006/relationships/hyperlink" Target="https://www.daloopa.com/src/1566580" TargetMode="External"/><Relationship Id="rId18475" Type="http://schemas.openxmlformats.org/officeDocument/2006/relationships/hyperlink" Target="https://www.daloopa.com/src/82226718" TargetMode="External"/><Relationship Id="rId19526" Type="http://schemas.openxmlformats.org/officeDocument/2006/relationships/hyperlink" Target="https://www.daloopa.com/src/154356799" TargetMode="External"/><Relationship Id="rId7483" Type="http://schemas.openxmlformats.org/officeDocument/2006/relationships/hyperlink" Target="https://www.daloopa.com/src/1565620" TargetMode="External"/><Relationship Id="rId8534" Type="http://schemas.openxmlformats.org/officeDocument/2006/relationships/hyperlink" Target="https://www.daloopa.com/src/10330736" TargetMode="External"/><Relationship Id="rId10464" Type="http://schemas.openxmlformats.org/officeDocument/2006/relationships/hyperlink" Target="https://www.daloopa.com/src/82226693" TargetMode="External"/><Relationship Id="rId11862" Type="http://schemas.openxmlformats.org/officeDocument/2006/relationships/hyperlink" Target="https://www.daloopa.com/src/1569281" TargetMode="External"/><Relationship Id="rId12913" Type="http://schemas.openxmlformats.org/officeDocument/2006/relationships/hyperlink" Target="https://www.daloopa.com/src/1572190" TargetMode="External"/><Relationship Id="rId17077" Type="http://schemas.openxmlformats.org/officeDocument/2006/relationships/hyperlink" Target="https://www.daloopa.com/src/82270723" TargetMode="External"/><Relationship Id="rId18128" Type="http://schemas.openxmlformats.org/officeDocument/2006/relationships/hyperlink" Target="https://marketplace.daloopa.com/src/134722704" TargetMode="External"/><Relationship Id="rId1921" Type="http://schemas.openxmlformats.org/officeDocument/2006/relationships/hyperlink" Target="https://www.daloopa.com/src/96852687" TargetMode="External"/><Relationship Id="rId6085" Type="http://schemas.openxmlformats.org/officeDocument/2006/relationships/hyperlink" Target="https://www.daloopa.com/src/1564690" TargetMode="External"/><Relationship Id="rId7136" Type="http://schemas.openxmlformats.org/officeDocument/2006/relationships/hyperlink" Target="https://www.daloopa.com/src/1565336" TargetMode="External"/><Relationship Id="rId10117" Type="http://schemas.openxmlformats.org/officeDocument/2006/relationships/hyperlink" Target="https://www.daloopa.com/src/1568097" TargetMode="External"/><Relationship Id="rId11515" Type="http://schemas.openxmlformats.org/officeDocument/2006/relationships/hyperlink" Target="https://www.daloopa.com/src/43316586" TargetMode="External"/><Relationship Id="rId13687" Type="http://schemas.openxmlformats.org/officeDocument/2006/relationships/hyperlink" Target="https://www.daloopa.com/src/8787321" TargetMode="External"/><Relationship Id="rId14738" Type="http://schemas.openxmlformats.org/officeDocument/2006/relationships/hyperlink" Target="https://www.daloopa.com/src/67019513" TargetMode="External"/><Relationship Id="rId1297" Type="http://schemas.openxmlformats.org/officeDocument/2006/relationships/hyperlink" Target="https://www.daloopa.com/src/8796090" TargetMode="External"/><Relationship Id="rId2695" Type="http://schemas.openxmlformats.org/officeDocument/2006/relationships/hyperlink" Target="https://www.daloopa.com/src/47657186" TargetMode="External"/><Relationship Id="rId3746" Type="http://schemas.openxmlformats.org/officeDocument/2006/relationships/hyperlink" Target="https://www.daloopa.com/src/8794486" TargetMode="External"/><Relationship Id="rId12289" Type="http://schemas.openxmlformats.org/officeDocument/2006/relationships/hyperlink" Target="https://www.daloopa.com/src/67019745" TargetMode="External"/><Relationship Id="rId16160" Type="http://schemas.openxmlformats.org/officeDocument/2006/relationships/hyperlink" Target="https://www.daloopa.com/src/14278608" TargetMode="External"/><Relationship Id="rId17211" Type="http://schemas.openxmlformats.org/officeDocument/2006/relationships/hyperlink" Target="https://www.daloopa.com/src/82270782" TargetMode="External"/><Relationship Id="rId667" Type="http://schemas.openxmlformats.org/officeDocument/2006/relationships/hyperlink" Target="https://www.daloopa.com/src/8790626" TargetMode="External"/><Relationship Id="rId2348" Type="http://schemas.openxmlformats.org/officeDocument/2006/relationships/hyperlink" Target="https://www.daloopa.com/src/46548282" TargetMode="External"/><Relationship Id="rId6969" Type="http://schemas.openxmlformats.org/officeDocument/2006/relationships/hyperlink" Target="https://www.daloopa.com/src/1565492" TargetMode="External"/><Relationship Id="rId12770" Type="http://schemas.openxmlformats.org/officeDocument/2006/relationships/hyperlink" Target="https://www.daloopa.com/src/1572339" TargetMode="External"/><Relationship Id="rId13821" Type="http://schemas.openxmlformats.org/officeDocument/2006/relationships/hyperlink" Target="https://www.daloopa.com/src/8788119" TargetMode="External"/><Relationship Id="rId19383" Type="http://schemas.openxmlformats.org/officeDocument/2006/relationships/hyperlink" Target="https://www.daloopa.com/src/114576815" TargetMode="External"/><Relationship Id="rId8391" Type="http://schemas.openxmlformats.org/officeDocument/2006/relationships/hyperlink" Target="https://www.daloopa.com/src/1567605" TargetMode="External"/><Relationship Id="rId9442" Type="http://schemas.openxmlformats.org/officeDocument/2006/relationships/hyperlink" Target="https://www.daloopa.com/document/209506" TargetMode="External"/><Relationship Id="rId11372" Type="http://schemas.openxmlformats.org/officeDocument/2006/relationships/hyperlink" Target="https://www.daloopa.com/src/43319928" TargetMode="External"/><Relationship Id="rId12423" Type="http://schemas.openxmlformats.org/officeDocument/2006/relationships/hyperlink" Target="https://www.daloopa.com/src/82268407" TargetMode="External"/><Relationship Id="rId19036" Type="http://schemas.openxmlformats.org/officeDocument/2006/relationships/hyperlink" Target="https://www.daloopa.com/src/113031438" TargetMode="External"/><Relationship Id="rId801" Type="http://schemas.openxmlformats.org/officeDocument/2006/relationships/hyperlink" Target="https://www.daloopa.com/src/1602331" TargetMode="External"/><Relationship Id="rId1431" Type="http://schemas.openxmlformats.org/officeDocument/2006/relationships/hyperlink" Target="https://www.daloopa.com/src/8801427" TargetMode="External"/><Relationship Id="rId8044" Type="http://schemas.openxmlformats.org/officeDocument/2006/relationships/hyperlink" Target="https://www.daloopa.com/src/1566552" TargetMode="External"/><Relationship Id="rId11025" Type="http://schemas.openxmlformats.org/officeDocument/2006/relationships/hyperlink" Target="https://www.daloopa.com/src/1569949" TargetMode="External"/><Relationship Id="rId14595" Type="http://schemas.openxmlformats.org/officeDocument/2006/relationships/hyperlink" Target="https://marketplace.daloopa.com/src/134722301" TargetMode="External"/><Relationship Id="rId15993" Type="http://schemas.openxmlformats.org/officeDocument/2006/relationships/hyperlink" Target="https://marketplace.daloopa.com/src/134722553" TargetMode="External"/><Relationship Id="rId4654" Type="http://schemas.openxmlformats.org/officeDocument/2006/relationships/hyperlink" Target="https://www.daloopa.com/src/43287615" TargetMode="External"/><Relationship Id="rId13197" Type="http://schemas.openxmlformats.org/officeDocument/2006/relationships/hyperlink" Target="https://www.daloopa.com/src/43769444" TargetMode="External"/><Relationship Id="rId14248" Type="http://schemas.openxmlformats.org/officeDocument/2006/relationships/hyperlink" Target="https://www.daloopa.com/document/3522229" TargetMode="External"/><Relationship Id="rId15646" Type="http://schemas.openxmlformats.org/officeDocument/2006/relationships/hyperlink" Target="https://www.daloopa.com/src/43516716" TargetMode="External"/><Relationship Id="rId3256" Type="http://schemas.openxmlformats.org/officeDocument/2006/relationships/hyperlink" Target="https://www.daloopa.com/src/1571899" TargetMode="External"/><Relationship Id="rId4307" Type="http://schemas.openxmlformats.org/officeDocument/2006/relationships/hyperlink" Target="https://www.daloopa.com/src/14185275" TargetMode="External"/><Relationship Id="rId5705" Type="http://schemas.openxmlformats.org/officeDocument/2006/relationships/hyperlink" Target="https://www.daloopa.com/src/1564922" TargetMode="External"/><Relationship Id="rId18869" Type="http://schemas.openxmlformats.org/officeDocument/2006/relationships/hyperlink" Target="https://www.daloopa.com/src/113026504" TargetMode="External"/><Relationship Id="rId177" Type="http://schemas.openxmlformats.org/officeDocument/2006/relationships/hyperlink" Target="https://marketplace.daloopa.com/src/134722110" TargetMode="External"/><Relationship Id="rId7877" Type="http://schemas.openxmlformats.org/officeDocument/2006/relationships/hyperlink" Target="https://www.daloopa.com/src/1566363" TargetMode="External"/><Relationship Id="rId8928" Type="http://schemas.openxmlformats.org/officeDocument/2006/relationships/hyperlink" Target="https://www.daloopa.com/src/113256782" TargetMode="External"/><Relationship Id="rId10858" Type="http://schemas.openxmlformats.org/officeDocument/2006/relationships/hyperlink" Target="https://www.daloopa.com/src/46537916" TargetMode="External"/><Relationship Id="rId11909" Type="http://schemas.openxmlformats.org/officeDocument/2006/relationships/hyperlink" Target="https://www.daloopa.com/src/1569451" TargetMode="External"/><Relationship Id="rId6479" Type="http://schemas.openxmlformats.org/officeDocument/2006/relationships/hyperlink" Target="https://www.daloopa.com/src/113256681" TargetMode="External"/><Relationship Id="rId12280" Type="http://schemas.openxmlformats.org/officeDocument/2006/relationships/hyperlink" Target="https://www.daloopa.com/src/49188006" TargetMode="External"/><Relationship Id="rId13331" Type="http://schemas.openxmlformats.org/officeDocument/2006/relationships/hyperlink" Target="https://www.daloopa.com/src/8787331" TargetMode="External"/><Relationship Id="rId17952" Type="http://schemas.openxmlformats.org/officeDocument/2006/relationships/hyperlink" Target="https://marketplace.daloopa.com/src/134722621" TargetMode="External"/><Relationship Id="rId6960" Type="http://schemas.openxmlformats.org/officeDocument/2006/relationships/hyperlink" Target="https://www.daloopa.com/src/1565743" TargetMode="External"/><Relationship Id="rId16554" Type="http://schemas.openxmlformats.org/officeDocument/2006/relationships/hyperlink" Target="https://www.daloopa.com/src/8789199" TargetMode="External"/><Relationship Id="rId17605" Type="http://schemas.openxmlformats.org/officeDocument/2006/relationships/hyperlink" Target="https://www.daloopa.com/src/65218519" TargetMode="External"/><Relationship Id="rId311" Type="http://schemas.openxmlformats.org/officeDocument/2006/relationships/hyperlink" Target="https://www.daloopa.com/src/102306920" TargetMode="External"/><Relationship Id="rId5562" Type="http://schemas.openxmlformats.org/officeDocument/2006/relationships/hyperlink" Target="https://www.daloopa.com/src/1564032" TargetMode="External"/><Relationship Id="rId6613" Type="http://schemas.openxmlformats.org/officeDocument/2006/relationships/hyperlink" Target="https://www.daloopa.com/src/113256683" TargetMode="External"/><Relationship Id="rId15156" Type="http://schemas.openxmlformats.org/officeDocument/2006/relationships/hyperlink" Target="https://www.daloopa.com/src/43516720" TargetMode="External"/><Relationship Id="rId16207" Type="http://schemas.openxmlformats.org/officeDocument/2006/relationships/hyperlink" Target="https://www.daloopa.com/src/67019373" TargetMode="External"/><Relationship Id="rId4164" Type="http://schemas.openxmlformats.org/officeDocument/2006/relationships/hyperlink" Target="https://www.daloopa.com/src/8790619" TargetMode="External"/><Relationship Id="rId5215" Type="http://schemas.openxmlformats.org/officeDocument/2006/relationships/hyperlink" Target="https://www.daloopa.com/src/1564299" TargetMode="External"/><Relationship Id="rId8785" Type="http://schemas.openxmlformats.org/officeDocument/2006/relationships/hyperlink" Target="https://www.daloopa.com/src/63033676" TargetMode="External"/><Relationship Id="rId9836" Type="http://schemas.openxmlformats.org/officeDocument/2006/relationships/hyperlink" Target="https://www.daloopa.com/src/87381677" TargetMode="External"/><Relationship Id="rId18379" Type="http://schemas.openxmlformats.org/officeDocument/2006/relationships/hyperlink" Target="https://marketplace.daloopa.com/src/134722790" TargetMode="External"/><Relationship Id="rId7387" Type="http://schemas.openxmlformats.org/officeDocument/2006/relationships/hyperlink" Target="https://marketplace.daloopa.com/src/113266399" TargetMode="External"/><Relationship Id="rId8438" Type="http://schemas.openxmlformats.org/officeDocument/2006/relationships/hyperlink" Target="https://www.daloopa.com/src/1566559" TargetMode="External"/><Relationship Id="rId11766" Type="http://schemas.openxmlformats.org/officeDocument/2006/relationships/hyperlink" Target="https://www.daloopa.com/src/1568948" TargetMode="External"/><Relationship Id="rId12817" Type="http://schemas.openxmlformats.org/officeDocument/2006/relationships/hyperlink" Target="https://marketplace.daloopa.com/src/134722258" TargetMode="External"/><Relationship Id="rId1825" Type="http://schemas.openxmlformats.org/officeDocument/2006/relationships/hyperlink" Target="https://www.daloopa.com/src/8797399" TargetMode="External"/><Relationship Id="rId10368" Type="http://schemas.openxmlformats.org/officeDocument/2006/relationships/hyperlink" Target="https://www.daloopa.com/src/53534284" TargetMode="External"/><Relationship Id="rId11419" Type="http://schemas.openxmlformats.org/officeDocument/2006/relationships/hyperlink" Target="https://www.daloopa.com/src/1568985" TargetMode="External"/><Relationship Id="rId14989" Type="http://schemas.openxmlformats.org/officeDocument/2006/relationships/hyperlink" Target="https://www.daloopa.com/src/43516719" TargetMode="External"/><Relationship Id="rId18860" Type="http://schemas.openxmlformats.org/officeDocument/2006/relationships/hyperlink" Target="https://www.daloopa.com/src/113029570" TargetMode="External"/><Relationship Id="rId3997" Type="http://schemas.openxmlformats.org/officeDocument/2006/relationships/hyperlink" Target="https://www.daloopa.com/document/8161" TargetMode="External"/><Relationship Id="rId11900" Type="http://schemas.openxmlformats.org/officeDocument/2006/relationships/hyperlink" Target="https://www.daloopa.com/src/1568954" TargetMode="External"/><Relationship Id="rId17462" Type="http://schemas.openxmlformats.org/officeDocument/2006/relationships/hyperlink" Target="https://www.daloopa.com/src/72441757" TargetMode="External"/><Relationship Id="rId18513" Type="http://schemas.openxmlformats.org/officeDocument/2006/relationships/hyperlink" Target="https://www.daloopa.com/src/72083452" TargetMode="External"/><Relationship Id="rId2599" Type="http://schemas.openxmlformats.org/officeDocument/2006/relationships/hyperlink" Target="https://www.daloopa.com/src/154358214" TargetMode="External"/><Relationship Id="rId6470" Type="http://schemas.openxmlformats.org/officeDocument/2006/relationships/hyperlink" Target="https://www.daloopa.com/src/63033545" TargetMode="External"/><Relationship Id="rId7521" Type="http://schemas.openxmlformats.org/officeDocument/2006/relationships/hyperlink" Target="https://www.daloopa.com/src/136427072" TargetMode="External"/><Relationship Id="rId10502" Type="http://schemas.openxmlformats.org/officeDocument/2006/relationships/hyperlink" Target="https://www.daloopa.com/src/1569515" TargetMode="External"/><Relationship Id="rId16064" Type="http://schemas.openxmlformats.org/officeDocument/2006/relationships/hyperlink" Target="https://www.daloopa.com/src/67019962" TargetMode="External"/><Relationship Id="rId17115" Type="http://schemas.openxmlformats.org/officeDocument/2006/relationships/hyperlink" Target="https://www.daloopa.com/src/113368124" TargetMode="External"/><Relationship Id="rId5072" Type="http://schemas.openxmlformats.org/officeDocument/2006/relationships/hyperlink" Target="https://marketplace.daloopa.com/src?seriesId=2399764" TargetMode="External"/><Relationship Id="rId6123" Type="http://schemas.openxmlformats.org/officeDocument/2006/relationships/hyperlink" Target="https://www.daloopa.com/document/209433" TargetMode="External"/><Relationship Id="rId9693" Type="http://schemas.openxmlformats.org/officeDocument/2006/relationships/hyperlink" Target="https://www.daloopa.com/src/32357762" TargetMode="External"/><Relationship Id="rId12674" Type="http://schemas.openxmlformats.org/officeDocument/2006/relationships/hyperlink" Target="https://www.daloopa.com/src/102435061" TargetMode="External"/><Relationship Id="rId19287" Type="http://schemas.openxmlformats.org/officeDocument/2006/relationships/hyperlink" Target="https://marketplace.daloopa.com/src/154209544" TargetMode="External"/><Relationship Id="rId1682" Type="http://schemas.openxmlformats.org/officeDocument/2006/relationships/hyperlink" Target="https://marketplace.daloopa.com/src?seriesId=233448" TargetMode="External"/><Relationship Id="rId2733" Type="http://schemas.openxmlformats.org/officeDocument/2006/relationships/hyperlink" Target="https://www.daloopa.com/src/47686410" TargetMode="External"/><Relationship Id="rId8295" Type="http://schemas.openxmlformats.org/officeDocument/2006/relationships/hyperlink" Target="https://www.daloopa.com/src/1566208" TargetMode="External"/><Relationship Id="rId9346" Type="http://schemas.openxmlformats.org/officeDocument/2006/relationships/hyperlink" Target="https://www.daloopa.com/src/102328169" TargetMode="External"/><Relationship Id="rId11276" Type="http://schemas.openxmlformats.org/officeDocument/2006/relationships/hyperlink" Target="https://www.daloopa.com/src/1569256" TargetMode="External"/><Relationship Id="rId12327" Type="http://schemas.openxmlformats.org/officeDocument/2006/relationships/hyperlink" Target="https://www.daloopa.com/src/1572333" TargetMode="External"/><Relationship Id="rId13725" Type="http://schemas.openxmlformats.org/officeDocument/2006/relationships/hyperlink" Target="https://www.daloopa.com/src/8787156" TargetMode="External"/><Relationship Id="rId705" Type="http://schemas.openxmlformats.org/officeDocument/2006/relationships/hyperlink" Target="https://www.daloopa.com/src/8792837" TargetMode="External"/><Relationship Id="rId1335" Type="http://schemas.openxmlformats.org/officeDocument/2006/relationships/hyperlink" Target="https://www.daloopa.com/src/8796177" TargetMode="External"/><Relationship Id="rId15897" Type="http://schemas.openxmlformats.org/officeDocument/2006/relationships/hyperlink" Target="https://marketplace.daloopa.com/src/134722537" TargetMode="External"/><Relationship Id="rId16948" Type="http://schemas.openxmlformats.org/officeDocument/2006/relationships/hyperlink" Target="https://www.daloopa.com/src/78147035" TargetMode="External"/><Relationship Id="rId5956" Type="http://schemas.openxmlformats.org/officeDocument/2006/relationships/hyperlink" Target="https://www.daloopa.com/document/26799693" TargetMode="External"/><Relationship Id="rId14499" Type="http://schemas.openxmlformats.org/officeDocument/2006/relationships/hyperlink" Target="https://www.daloopa.com/src/102402693" TargetMode="External"/><Relationship Id="rId18370" Type="http://schemas.openxmlformats.org/officeDocument/2006/relationships/hyperlink" Target="https://www.daloopa.com/src/94645326" TargetMode="External"/><Relationship Id="rId19421" Type="http://schemas.openxmlformats.org/officeDocument/2006/relationships/hyperlink" Target="https://www.daloopa.com/src/113029556" TargetMode="External"/><Relationship Id="rId41" Type="http://schemas.openxmlformats.org/officeDocument/2006/relationships/hyperlink" Target="https://www.daloopa.com/document/23848400" TargetMode="External"/><Relationship Id="rId4558" Type="http://schemas.openxmlformats.org/officeDocument/2006/relationships/hyperlink" Target="https://www.daloopa.com/src/43341716" TargetMode="External"/><Relationship Id="rId5609" Type="http://schemas.openxmlformats.org/officeDocument/2006/relationships/hyperlink" Target="https://www.daloopa.com/src/1564603" TargetMode="External"/><Relationship Id="rId7031" Type="http://schemas.openxmlformats.org/officeDocument/2006/relationships/hyperlink" Target="https://www.daloopa.com/src/1565613" TargetMode="External"/><Relationship Id="rId11410" Type="http://schemas.openxmlformats.org/officeDocument/2006/relationships/hyperlink" Target="https://www.daloopa.com/src/43319075" TargetMode="External"/><Relationship Id="rId14980" Type="http://schemas.openxmlformats.org/officeDocument/2006/relationships/hyperlink" Target="https://www.daloopa.com/src/43517402" TargetMode="External"/><Relationship Id="rId18023" Type="http://schemas.openxmlformats.org/officeDocument/2006/relationships/hyperlink" Target="https://marketplace.daloopa.com/src/134722644" TargetMode="External"/><Relationship Id="rId10012" Type="http://schemas.openxmlformats.org/officeDocument/2006/relationships/hyperlink" Target="https://www.daloopa.com/src/82225322" TargetMode="External"/><Relationship Id="rId13582" Type="http://schemas.openxmlformats.org/officeDocument/2006/relationships/hyperlink" Target="https://www.daloopa.com/src/8787211" TargetMode="External"/><Relationship Id="rId14633" Type="http://schemas.openxmlformats.org/officeDocument/2006/relationships/hyperlink" Target="https://www.daloopa.com/document/26799693" TargetMode="External"/><Relationship Id="rId2590" Type="http://schemas.openxmlformats.org/officeDocument/2006/relationships/hyperlink" Target="https://www.daloopa.com/src/145700437" TargetMode="External"/><Relationship Id="rId3641" Type="http://schemas.openxmlformats.org/officeDocument/2006/relationships/hyperlink" Target="https://www.daloopa.com/src/68722856" TargetMode="External"/><Relationship Id="rId12184" Type="http://schemas.openxmlformats.org/officeDocument/2006/relationships/hyperlink" Target="https://www.daloopa.com/src/43521204" TargetMode="External"/><Relationship Id="rId13235" Type="http://schemas.openxmlformats.org/officeDocument/2006/relationships/hyperlink" Target="https://www.daloopa.com/src/8787203" TargetMode="External"/><Relationship Id="rId562" Type="http://schemas.openxmlformats.org/officeDocument/2006/relationships/hyperlink" Target="https://www.daloopa.com/src/1602230" TargetMode="External"/><Relationship Id="rId1192" Type="http://schemas.openxmlformats.org/officeDocument/2006/relationships/hyperlink" Target="https://www.daloopa.com/src/10356343" TargetMode="External"/><Relationship Id="rId2243" Type="http://schemas.openxmlformats.org/officeDocument/2006/relationships/hyperlink" Target="https://www.daloopa.com/src/102327288" TargetMode="External"/><Relationship Id="rId6864" Type="http://schemas.openxmlformats.org/officeDocument/2006/relationships/hyperlink" Target="https://www.daloopa.com/src/102324883" TargetMode="External"/><Relationship Id="rId7915" Type="http://schemas.openxmlformats.org/officeDocument/2006/relationships/hyperlink" Target="https://www.daloopa.com/src/78018619" TargetMode="External"/><Relationship Id="rId16458" Type="http://schemas.openxmlformats.org/officeDocument/2006/relationships/hyperlink" Target="https://www.daloopa.com/src/102432277" TargetMode="External"/><Relationship Id="rId17856" Type="http://schemas.openxmlformats.org/officeDocument/2006/relationships/hyperlink" Target="https://marketplace.daloopa.com/src?seriesId=3669146" TargetMode="External"/><Relationship Id="rId18907" Type="http://schemas.openxmlformats.org/officeDocument/2006/relationships/hyperlink" Target="https://www.daloopa.com/src/125199127" TargetMode="External"/><Relationship Id="rId215" Type="http://schemas.openxmlformats.org/officeDocument/2006/relationships/hyperlink" Target="https://www.daloopa.com/src/37971460" TargetMode="External"/><Relationship Id="rId5466" Type="http://schemas.openxmlformats.org/officeDocument/2006/relationships/hyperlink" Target="https://www.daloopa.com/src/43643174" TargetMode="External"/><Relationship Id="rId6517" Type="http://schemas.openxmlformats.org/officeDocument/2006/relationships/hyperlink" Target="https://www.daloopa.com/src/1565435" TargetMode="External"/><Relationship Id="rId17509" Type="http://schemas.openxmlformats.org/officeDocument/2006/relationships/hyperlink" Target="https://www.daloopa.com/src/75524411" TargetMode="External"/><Relationship Id="rId4068" Type="http://schemas.openxmlformats.org/officeDocument/2006/relationships/hyperlink" Target="https://marketplace.daloopa.com/src/144951396" TargetMode="External"/><Relationship Id="rId5119" Type="http://schemas.openxmlformats.org/officeDocument/2006/relationships/hyperlink" Target="https://www.daloopa.com/src/94489676" TargetMode="External"/><Relationship Id="rId8689" Type="http://schemas.openxmlformats.org/officeDocument/2006/relationships/hyperlink" Target="https://www.daloopa.com/src/66982574" TargetMode="External"/><Relationship Id="rId14490" Type="http://schemas.openxmlformats.org/officeDocument/2006/relationships/hyperlink" Target="https://www.daloopa.com/src/107839733" TargetMode="External"/><Relationship Id="rId15541" Type="http://schemas.openxmlformats.org/officeDocument/2006/relationships/hyperlink" Target="https://www.daloopa.com/src/53602955" TargetMode="External"/><Relationship Id="rId1729" Type="http://schemas.openxmlformats.org/officeDocument/2006/relationships/hyperlink" Target="https://www.daloopa.com/src/43328679" TargetMode="External"/><Relationship Id="rId5600" Type="http://schemas.openxmlformats.org/officeDocument/2006/relationships/hyperlink" Target="https://www.daloopa.com/src/43643171" TargetMode="External"/><Relationship Id="rId13092" Type="http://schemas.openxmlformats.org/officeDocument/2006/relationships/hyperlink" Target="https://www.daloopa.com/src/8787361" TargetMode="External"/><Relationship Id="rId14143" Type="http://schemas.openxmlformats.org/officeDocument/2006/relationships/hyperlink" Target="https://www.daloopa.com/src/8787753" TargetMode="External"/><Relationship Id="rId18764" Type="http://schemas.openxmlformats.org/officeDocument/2006/relationships/hyperlink" Target="https://www.daloopa.com/src/65169200" TargetMode="External"/><Relationship Id="rId3151" Type="http://schemas.openxmlformats.org/officeDocument/2006/relationships/hyperlink" Target="https://www.daloopa.com/src/1571902" TargetMode="External"/><Relationship Id="rId4202" Type="http://schemas.openxmlformats.org/officeDocument/2006/relationships/hyperlink" Target="https://www.daloopa.com/src/8790913" TargetMode="External"/><Relationship Id="rId7772" Type="http://schemas.openxmlformats.org/officeDocument/2006/relationships/hyperlink" Target="https://www.daloopa.com/src/20882358" TargetMode="External"/><Relationship Id="rId8823" Type="http://schemas.openxmlformats.org/officeDocument/2006/relationships/hyperlink" Target="https://www.daloopa.com/src/1566775" TargetMode="External"/><Relationship Id="rId10753" Type="http://schemas.openxmlformats.org/officeDocument/2006/relationships/hyperlink" Target="https://www.daloopa.com/src/1569867" TargetMode="External"/><Relationship Id="rId17366" Type="http://schemas.openxmlformats.org/officeDocument/2006/relationships/hyperlink" Target="https://www.daloopa.com/src/78144501" TargetMode="External"/><Relationship Id="rId18417" Type="http://schemas.openxmlformats.org/officeDocument/2006/relationships/hyperlink" Target="https://marketplace.daloopa.com/src/134722806" TargetMode="External"/><Relationship Id="rId6374" Type="http://schemas.openxmlformats.org/officeDocument/2006/relationships/hyperlink" Target="https://www.daloopa.com/src/1565484" TargetMode="External"/><Relationship Id="rId7425" Type="http://schemas.openxmlformats.org/officeDocument/2006/relationships/hyperlink" Target="https://www.daloopa.com/src/37971447" TargetMode="External"/><Relationship Id="rId10406" Type="http://schemas.openxmlformats.org/officeDocument/2006/relationships/hyperlink" Target="https://www.daloopa.com/src/66978501" TargetMode="External"/><Relationship Id="rId11804" Type="http://schemas.openxmlformats.org/officeDocument/2006/relationships/hyperlink" Target="https://www.daloopa.com/src/43316580" TargetMode="External"/><Relationship Id="rId17019" Type="http://schemas.openxmlformats.org/officeDocument/2006/relationships/hyperlink" Target="https://marketplace.daloopa.com/src/154393160" TargetMode="External"/><Relationship Id="rId6027" Type="http://schemas.openxmlformats.org/officeDocument/2006/relationships/hyperlink" Target="https://www.daloopa.com/src/1564788" TargetMode="External"/><Relationship Id="rId9597" Type="http://schemas.openxmlformats.org/officeDocument/2006/relationships/hyperlink" Target="https://marketplace.daloopa.com/src?seriesId=5696895" TargetMode="External"/><Relationship Id="rId13976" Type="http://schemas.openxmlformats.org/officeDocument/2006/relationships/hyperlink" Target="https://www.daloopa.com/src/43769514" TargetMode="External"/><Relationship Id="rId1586" Type="http://schemas.openxmlformats.org/officeDocument/2006/relationships/hyperlink" Target="https://www.daloopa.com/document/24791519" TargetMode="External"/><Relationship Id="rId2984" Type="http://schemas.openxmlformats.org/officeDocument/2006/relationships/hyperlink" Target="https://www.daloopa.com/src/82172181" TargetMode="External"/><Relationship Id="rId8199" Type="http://schemas.openxmlformats.org/officeDocument/2006/relationships/hyperlink" Target="https://www.daloopa.com/src/1566851" TargetMode="External"/><Relationship Id="rId12578" Type="http://schemas.openxmlformats.org/officeDocument/2006/relationships/hyperlink" Target="https://marketplace.daloopa.com/src/134722197" TargetMode="External"/><Relationship Id="rId13629" Type="http://schemas.openxmlformats.org/officeDocument/2006/relationships/hyperlink" Target="https://www.daloopa.com/src/67018976" TargetMode="External"/><Relationship Id="rId15051" Type="http://schemas.openxmlformats.org/officeDocument/2006/relationships/hyperlink" Target="https://www.daloopa.com/src/43518452" TargetMode="External"/><Relationship Id="rId17500" Type="http://schemas.openxmlformats.org/officeDocument/2006/relationships/hyperlink" Target="https://www.daloopa.com/src/107838630" TargetMode="External"/><Relationship Id="rId609" Type="http://schemas.openxmlformats.org/officeDocument/2006/relationships/hyperlink" Target="https://www.daloopa.com/src/8796005" TargetMode="External"/><Relationship Id="rId956" Type="http://schemas.openxmlformats.org/officeDocument/2006/relationships/hyperlink" Target="https://www.daloopa.com/src/10356481" TargetMode="External"/><Relationship Id="rId1239" Type="http://schemas.openxmlformats.org/officeDocument/2006/relationships/hyperlink" Target="https://www.daloopa.com/src/8796340" TargetMode="External"/><Relationship Id="rId2637" Type="http://schemas.openxmlformats.org/officeDocument/2006/relationships/hyperlink" Target="https://www.daloopa.com/src/47653314" TargetMode="External"/><Relationship Id="rId5110" Type="http://schemas.openxmlformats.org/officeDocument/2006/relationships/hyperlink" Target="https://www.daloopa.com/src/46534796" TargetMode="External"/><Relationship Id="rId16102" Type="http://schemas.openxmlformats.org/officeDocument/2006/relationships/hyperlink" Target="https://www.daloopa.com/src/67019287" TargetMode="External"/><Relationship Id="rId19672" Type="http://schemas.openxmlformats.org/officeDocument/2006/relationships/hyperlink" Target="https://www.daloopa.com/src/113027041" TargetMode="External"/><Relationship Id="rId8680" Type="http://schemas.openxmlformats.org/officeDocument/2006/relationships/hyperlink" Target="https://www.daloopa.com/src/43306473" TargetMode="External"/><Relationship Id="rId9731" Type="http://schemas.openxmlformats.org/officeDocument/2006/relationships/hyperlink" Target="https://www.daloopa.com/src/1566577" TargetMode="External"/><Relationship Id="rId11661" Type="http://schemas.openxmlformats.org/officeDocument/2006/relationships/hyperlink" Target="https://www.daloopa.com/src/43317691" TargetMode="External"/><Relationship Id="rId12712" Type="http://schemas.openxmlformats.org/officeDocument/2006/relationships/hyperlink" Target="https://www.daloopa.com/src/1572187" TargetMode="External"/><Relationship Id="rId18274" Type="http://schemas.openxmlformats.org/officeDocument/2006/relationships/hyperlink" Target="https://marketplace.daloopa.com/src/134722757" TargetMode="External"/><Relationship Id="rId19325" Type="http://schemas.openxmlformats.org/officeDocument/2006/relationships/hyperlink" Target="https://www.daloopa.com/src/113031524" TargetMode="External"/><Relationship Id="rId1720" Type="http://schemas.openxmlformats.org/officeDocument/2006/relationships/hyperlink" Target="https://www.daloopa.com/src/65218363" TargetMode="External"/><Relationship Id="rId7282" Type="http://schemas.openxmlformats.org/officeDocument/2006/relationships/hyperlink" Target="https://www.daloopa.com/src/37971436" TargetMode="External"/><Relationship Id="rId8333" Type="http://schemas.openxmlformats.org/officeDocument/2006/relationships/hyperlink" Target="https://www.daloopa.com/src/66978273" TargetMode="External"/><Relationship Id="rId10263" Type="http://schemas.openxmlformats.org/officeDocument/2006/relationships/hyperlink" Target="https://www.daloopa.com/src/37971801" TargetMode="External"/><Relationship Id="rId11314" Type="http://schemas.openxmlformats.org/officeDocument/2006/relationships/hyperlink" Target="https://www.daloopa.com/src/113257003" TargetMode="External"/><Relationship Id="rId14884" Type="http://schemas.openxmlformats.org/officeDocument/2006/relationships/hyperlink" Target="https://marketplace.daloopa.com/src/134722354" TargetMode="External"/><Relationship Id="rId3892" Type="http://schemas.openxmlformats.org/officeDocument/2006/relationships/hyperlink" Target="https://www.daloopa.com/src/8794050" TargetMode="External"/><Relationship Id="rId4943" Type="http://schemas.openxmlformats.org/officeDocument/2006/relationships/hyperlink" Target="https://www.daloopa.com/src/1564224" TargetMode="External"/><Relationship Id="rId13486" Type="http://schemas.openxmlformats.org/officeDocument/2006/relationships/hyperlink" Target="https://www.daloopa.com/src/8787280" TargetMode="External"/><Relationship Id="rId14537" Type="http://schemas.openxmlformats.org/officeDocument/2006/relationships/hyperlink" Target="https://www.daloopa.com/src/43517074" TargetMode="External"/><Relationship Id="rId15935" Type="http://schemas.openxmlformats.org/officeDocument/2006/relationships/hyperlink" Target="https://www.daloopa.com/src/87502567" TargetMode="External"/><Relationship Id="rId2494" Type="http://schemas.openxmlformats.org/officeDocument/2006/relationships/hyperlink" Target="https://www.daloopa.com/src/94644635" TargetMode="External"/><Relationship Id="rId3545" Type="http://schemas.openxmlformats.org/officeDocument/2006/relationships/hyperlink" Target="https://www.daloopa.com/src/8795913" TargetMode="External"/><Relationship Id="rId12088" Type="http://schemas.openxmlformats.org/officeDocument/2006/relationships/hyperlink" Target="https://www.daloopa.com/src/94638467" TargetMode="External"/><Relationship Id="rId13139" Type="http://schemas.openxmlformats.org/officeDocument/2006/relationships/hyperlink" Target="https://www.daloopa.com/src/8787327" TargetMode="External"/><Relationship Id="rId17010" Type="http://schemas.openxmlformats.org/officeDocument/2006/relationships/hyperlink" Target="https://www.daloopa.com/src/78144488" TargetMode="External"/><Relationship Id="rId466" Type="http://schemas.openxmlformats.org/officeDocument/2006/relationships/hyperlink" Target="https://www.daloopa.com/src/53534822" TargetMode="External"/><Relationship Id="rId1096" Type="http://schemas.openxmlformats.org/officeDocument/2006/relationships/hyperlink" Target="https://www.daloopa.com/src/14189920" TargetMode="External"/><Relationship Id="rId2147" Type="http://schemas.openxmlformats.org/officeDocument/2006/relationships/hyperlink" Target="https://www.daloopa.com/src/46548284" TargetMode="External"/><Relationship Id="rId19182" Type="http://schemas.openxmlformats.org/officeDocument/2006/relationships/hyperlink" Target="https://marketplace.daloopa.com/src/154209537" TargetMode="External"/><Relationship Id="rId119" Type="http://schemas.openxmlformats.org/officeDocument/2006/relationships/hyperlink" Target="https://www.daloopa.com/src/66979013" TargetMode="External"/><Relationship Id="rId6768" Type="http://schemas.openxmlformats.org/officeDocument/2006/relationships/hyperlink" Target="https://www.daloopa.com/src/1565260" TargetMode="External"/><Relationship Id="rId7819" Type="http://schemas.openxmlformats.org/officeDocument/2006/relationships/hyperlink" Target="https://www.daloopa.com/src/1565595" TargetMode="External"/><Relationship Id="rId8190" Type="http://schemas.openxmlformats.org/officeDocument/2006/relationships/hyperlink" Target="https://www.daloopa.com/src/1566302" TargetMode="External"/><Relationship Id="rId9241" Type="http://schemas.openxmlformats.org/officeDocument/2006/relationships/hyperlink" Target="https://www.daloopa.com/src/1566781" TargetMode="External"/><Relationship Id="rId13620" Type="http://schemas.openxmlformats.org/officeDocument/2006/relationships/hyperlink" Target="https://www.daloopa.com/src/53601328" TargetMode="External"/><Relationship Id="rId11171" Type="http://schemas.openxmlformats.org/officeDocument/2006/relationships/hyperlink" Target="https://www.daloopa.com/src/63034025" TargetMode="External"/><Relationship Id="rId12222" Type="http://schemas.openxmlformats.org/officeDocument/2006/relationships/hyperlink" Target="https://www.daloopa.com/src/43521328" TargetMode="External"/><Relationship Id="rId15792" Type="http://schemas.openxmlformats.org/officeDocument/2006/relationships/hyperlink" Target="https://www.daloopa.com/src/82270961" TargetMode="External"/><Relationship Id="rId16843" Type="http://schemas.openxmlformats.org/officeDocument/2006/relationships/hyperlink" Target="https://www.daloopa.com/src/154395175" TargetMode="External"/><Relationship Id="rId600" Type="http://schemas.openxmlformats.org/officeDocument/2006/relationships/hyperlink" Target="https://www.daloopa.com/src/43324749" TargetMode="External"/><Relationship Id="rId1230" Type="http://schemas.openxmlformats.org/officeDocument/2006/relationships/hyperlink" Target="https://www.daloopa.com/src/113362085" TargetMode="External"/><Relationship Id="rId5851" Type="http://schemas.openxmlformats.org/officeDocument/2006/relationships/hyperlink" Target="https://www.daloopa.com/src/4715243" TargetMode="External"/><Relationship Id="rId6902" Type="http://schemas.openxmlformats.org/officeDocument/2006/relationships/hyperlink" Target="https://www.daloopa.com/src/1565491" TargetMode="External"/><Relationship Id="rId14394" Type="http://schemas.openxmlformats.org/officeDocument/2006/relationships/hyperlink" Target="https://www.daloopa.com/src/87514899" TargetMode="External"/><Relationship Id="rId15445" Type="http://schemas.openxmlformats.org/officeDocument/2006/relationships/hyperlink" Target="https://www.daloopa.com/src/94641824" TargetMode="External"/><Relationship Id="rId4453" Type="http://schemas.openxmlformats.org/officeDocument/2006/relationships/hyperlink" Target="https://www.daloopa.com/src/66979264" TargetMode="External"/><Relationship Id="rId5504" Type="http://schemas.openxmlformats.org/officeDocument/2006/relationships/hyperlink" Target="https://www.daloopa.com/src/7961773" TargetMode="External"/><Relationship Id="rId14047" Type="http://schemas.openxmlformats.org/officeDocument/2006/relationships/hyperlink" Target="https://www.daloopa.com/src/78145418" TargetMode="External"/><Relationship Id="rId18668" Type="http://schemas.openxmlformats.org/officeDocument/2006/relationships/hyperlink" Target="https://www.daloopa.com/src/65167401" TargetMode="External"/><Relationship Id="rId3055" Type="http://schemas.openxmlformats.org/officeDocument/2006/relationships/hyperlink" Target="https://www.daloopa.com/src/1571833" TargetMode="External"/><Relationship Id="rId4106" Type="http://schemas.openxmlformats.org/officeDocument/2006/relationships/hyperlink" Target="https://www.daloopa.com/src/7999099" TargetMode="External"/><Relationship Id="rId7676" Type="http://schemas.openxmlformats.org/officeDocument/2006/relationships/hyperlink" Target="https://www.daloopa.com/src/1565951" TargetMode="External"/><Relationship Id="rId8727" Type="http://schemas.openxmlformats.org/officeDocument/2006/relationships/hyperlink" Target="https://www.daloopa.com/src/46535374" TargetMode="External"/><Relationship Id="rId19719" Type="http://schemas.openxmlformats.org/officeDocument/2006/relationships/hyperlink" Target="https://www.daloopa.com/src/113035675" TargetMode="External"/><Relationship Id="rId6278" Type="http://schemas.openxmlformats.org/officeDocument/2006/relationships/hyperlink" Target="https://marketplace.daloopa.com/src/110683923" TargetMode="External"/><Relationship Id="rId7329" Type="http://schemas.openxmlformats.org/officeDocument/2006/relationships/hyperlink" Target="https://marketplace.daloopa.com/src/110684103" TargetMode="External"/><Relationship Id="rId10657" Type="http://schemas.openxmlformats.org/officeDocument/2006/relationships/hyperlink" Target="https://www.daloopa.com/src/46537924" TargetMode="External"/><Relationship Id="rId11708" Type="http://schemas.openxmlformats.org/officeDocument/2006/relationships/hyperlink" Target="https://www.daloopa.com/src/1569549" TargetMode="External"/><Relationship Id="rId13130" Type="http://schemas.openxmlformats.org/officeDocument/2006/relationships/hyperlink" Target="https://marketplace.daloopa.com/src?seriesId=2635969" TargetMode="External"/><Relationship Id="rId17751" Type="http://schemas.openxmlformats.org/officeDocument/2006/relationships/hyperlink" Target="https://www.daloopa.com/src/65074854" TargetMode="External"/><Relationship Id="rId18802" Type="http://schemas.openxmlformats.org/officeDocument/2006/relationships/hyperlink" Target="https://marketplace.daloopa.com/src?seriesId=3669175" TargetMode="External"/><Relationship Id="rId110" Type="http://schemas.openxmlformats.org/officeDocument/2006/relationships/hyperlink" Target="https://www.daloopa.com/document/26461846" TargetMode="External"/><Relationship Id="rId2888" Type="http://schemas.openxmlformats.org/officeDocument/2006/relationships/hyperlink" Target="https://www.daloopa.com/src/47676083" TargetMode="External"/><Relationship Id="rId3939" Type="http://schemas.openxmlformats.org/officeDocument/2006/relationships/hyperlink" Target="https://www.daloopa.com/src/1573054" TargetMode="External"/><Relationship Id="rId7810" Type="http://schemas.openxmlformats.org/officeDocument/2006/relationships/hyperlink" Target="https://www.daloopa.com/src/1565953" TargetMode="External"/><Relationship Id="rId16353" Type="http://schemas.openxmlformats.org/officeDocument/2006/relationships/hyperlink" Target="https://www.daloopa.com/src/43525296" TargetMode="External"/><Relationship Id="rId17404" Type="http://schemas.openxmlformats.org/officeDocument/2006/relationships/hyperlink" Target="https://www.daloopa.com/src/113367749" TargetMode="External"/><Relationship Id="rId5361" Type="http://schemas.openxmlformats.org/officeDocument/2006/relationships/hyperlink" Target="https://www.daloopa.com/src/1564047" TargetMode="External"/><Relationship Id="rId6412" Type="http://schemas.openxmlformats.org/officeDocument/2006/relationships/hyperlink" Target="https://marketplace.daloopa.com/src/110683945" TargetMode="External"/><Relationship Id="rId9982" Type="http://schemas.openxmlformats.org/officeDocument/2006/relationships/hyperlink" Target="https://www.daloopa.com/src/43301783" TargetMode="External"/><Relationship Id="rId12963" Type="http://schemas.openxmlformats.org/officeDocument/2006/relationships/hyperlink" Target="https://www.daloopa.com/src/8787268" TargetMode="External"/><Relationship Id="rId16006" Type="http://schemas.openxmlformats.org/officeDocument/2006/relationships/hyperlink" Target="https://www.daloopa.com/src/154364119" TargetMode="External"/><Relationship Id="rId19576" Type="http://schemas.openxmlformats.org/officeDocument/2006/relationships/hyperlink" Target="https://www.daloopa.com/src/113027700" TargetMode="External"/><Relationship Id="rId1971" Type="http://schemas.openxmlformats.org/officeDocument/2006/relationships/hyperlink" Target="https://www.daloopa.com/src/154230931" TargetMode="External"/><Relationship Id="rId5014" Type="http://schemas.openxmlformats.org/officeDocument/2006/relationships/hyperlink" Target="https://www.daloopa.com/src/1564139" TargetMode="External"/><Relationship Id="rId8584" Type="http://schemas.openxmlformats.org/officeDocument/2006/relationships/hyperlink" Target="https://www.daloopa.com/src/1566955" TargetMode="External"/><Relationship Id="rId9635" Type="http://schemas.openxmlformats.org/officeDocument/2006/relationships/hyperlink" Target="https://www.daloopa.com/src/66978289" TargetMode="External"/><Relationship Id="rId11565" Type="http://schemas.openxmlformats.org/officeDocument/2006/relationships/hyperlink" Target="https://www.daloopa.com/src/1568939" TargetMode="External"/><Relationship Id="rId12616" Type="http://schemas.openxmlformats.org/officeDocument/2006/relationships/hyperlink" Target="https://www.daloopa.com/src/20972754" TargetMode="External"/><Relationship Id="rId18178" Type="http://schemas.openxmlformats.org/officeDocument/2006/relationships/hyperlink" Target="https://www.daloopa.com/src/65125601" TargetMode="External"/><Relationship Id="rId19229" Type="http://schemas.openxmlformats.org/officeDocument/2006/relationships/hyperlink" Target="https://www.daloopa.com/src/113027636" TargetMode="External"/><Relationship Id="rId1624" Type="http://schemas.openxmlformats.org/officeDocument/2006/relationships/hyperlink" Target="https://www.daloopa.com/src/58741185" TargetMode="External"/><Relationship Id="rId7186" Type="http://schemas.openxmlformats.org/officeDocument/2006/relationships/hyperlink" Target="https://www.daloopa.com/src/1565876" TargetMode="External"/><Relationship Id="rId8237" Type="http://schemas.openxmlformats.org/officeDocument/2006/relationships/hyperlink" Target="https://www.daloopa.com/src/1566766" TargetMode="External"/><Relationship Id="rId10167" Type="http://schemas.openxmlformats.org/officeDocument/2006/relationships/hyperlink" Target="https://www.daloopa.com/src/1567941" TargetMode="External"/><Relationship Id="rId11218" Type="http://schemas.openxmlformats.org/officeDocument/2006/relationships/hyperlink" Target="https://www.daloopa.com/src/1569810" TargetMode="External"/><Relationship Id="rId3796" Type="http://schemas.openxmlformats.org/officeDocument/2006/relationships/hyperlink" Target="https://www.daloopa.com/src/68727793" TargetMode="External"/><Relationship Id="rId14788" Type="http://schemas.openxmlformats.org/officeDocument/2006/relationships/hyperlink" Target="https://www.daloopa.com/src/43517087" TargetMode="External"/><Relationship Id="rId15839" Type="http://schemas.openxmlformats.org/officeDocument/2006/relationships/hyperlink" Target="https://www.daloopa.com/src/67019921" TargetMode="External"/><Relationship Id="rId17261" Type="http://schemas.openxmlformats.org/officeDocument/2006/relationships/hyperlink" Target="https://www.daloopa.com/src/113368375" TargetMode="External"/><Relationship Id="rId19710" Type="http://schemas.openxmlformats.org/officeDocument/2006/relationships/hyperlink" Target="https://www.daloopa.com/src/113026885" TargetMode="External"/><Relationship Id="rId2398" Type="http://schemas.openxmlformats.org/officeDocument/2006/relationships/hyperlink" Target="https://www.daloopa.com/src/87382087" TargetMode="External"/><Relationship Id="rId3449" Type="http://schemas.openxmlformats.org/officeDocument/2006/relationships/hyperlink" Target="https://www.daloopa.com/src/125061937" TargetMode="External"/><Relationship Id="rId4847" Type="http://schemas.openxmlformats.org/officeDocument/2006/relationships/hyperlink" Target="https://www.daloopa.com/src/125013283" TargetMode="External"/><Relationship Id="rId7320" Type="http://schemas.openxmlformats.org/officeDocument/2006/relationships/hyperlink" Target="https://www.daloopa.com/src/1565879" TargetMode="External"/><Relationship Id="rId18312" Type="http://schemas.openxmlformats.org/officeDocument/2006/relationships/hyperlink" Target="https://marketplace.daloopa.com/src/134722773" TargetMode="External"/><Relationship Id="rId10301" Type="http://schemas.openxmlformats.org/officeDocument/2006/relationships/hyperlink" Target="https://www.daloopa.com/src/66978502" TargetMode="External"/><Relationship Id="rId13871" Type="http://schemas.openxmlformats.org/officeDocument/2006/relationships/hyperlink" Target="https://www.daloopa.com/src/8787828" TargetMode="External"/><Relationship Id="rId14922" Type="http://schemas.openxmlformats.org/officeDocument/2006/relationships/hyperlink" Target="https://www.daloopa.com/src/43516736" TargetMode="External"/><Relationship Id="rId3930" Type="http://schemas.openxmlformats.org/officeDocument/2006/relationships/hyperlink" Target="https://www.daloopa.com/src/68727797" TargetMode="External"/><Relationship Id="rId8094" Type="http://schemas.openxmlformats.org/officeDocument/2006/relationships/hyperlink" Target="https://www.daloopa.com/src/43301791" TargetMode="External"/><Relationship Id="rId9492" Type="http://schemas.openxmlformats.org/officeDocument/2006/relationships/hyperlink" Target="https://www.daloopa.com/src/43305560" TargetMode="External"/><Relationship Id="rId12473" Type="http://schemas.openxmlformats.org/officeDocument/2006/relationships/hyperlink" Target="https://www.daloopa.com/src/1572122" TargetMode="External"/><Relationship Id="rId13524" Type="http://schemas.openxmlformats.org/officeDocument/2006/relationships/hyperlink" Target="https://www.daloopa.com/src/67018975" TargetMode="External"/><Relationship Id="rId19086" Type="http://schemas.openxmlformats.org/officeDocument/2006/relationships/hyperlink" Target="https://www.daloopa.com/src/113026663" TargetMode="External"/><Relationship Id="rId851" Type="http://schemas.openxmlformats.org/officeDocument/2006/relationships/hyperlink" Target="https://marketplace.daloopa.com/src?seriesId=7163930" TargetMode="External"/><Relationship Id="rId1481" Type="http://schemas.openxmlformats.org/officeDocument/2006/relationships/hyperlink" Target="https://www.daloopa.com/src/14189150" TargetMode="External"/><Relationship Id="rId2532" Type="http://schemas.openxmlformats.org/officeDocument/2006/relationships/hyperlink" Target="https://www.daloopa.com/src/67018625" TargetMode="External"/><Relationship Id="rId9145" Type="http://schemas.openxmlformats.org/officeDocument/2006/relationships/hyperlink" Target="https://www.daloopa.com/src/144990523" TargetMode="External"/><Relationship Id="rId11075" Type="http://schemas.openxmlformats.org/officeDocument/2006/relationships/hyperlink" Target="https://www.daloopa.com/src/1569253" TargetMode="External"/><Relationship Id="rId12126" Type="http://schemas.openxmlformats.org/officeDocument/2006/relationships/hyperlink" Target="https://www.daloopa.com/src/1570323" TargetMode="External"/><Relationship Id="rId15696" Type="http://schemas.openxmlformats.org/officeDocument/2006/relationships/hyperlink" Target="https://www.daloopa.com/src/43517316" TargetMode="External"/><Relationship Id="rId16747" Type="http://schemas.openxmlformats.org/officeDocument/2006/relationships/hyperlink" Target="https://www.daloopa.com/src/65062936" TargetMode="External"/><Relationship Id="rId504" Type="http://schemas.openxmlformats.org/officeDocument/2006/relationships/hyperlink" Target="https://www.daloopa.com/src/87386911" TargetMode="External"/><Relationship Id="rId1134" Type="http://schemas.openxmlformats.org/officeDocument/2006/relationships/hyperlink" Target="https://www.daloopa.com/src/113394731" TargetMode="External"/><Relationship Id="rId5755" Type="http://schemas.openxmlformats.org/officeDocument/2006/relationships/hyperlink" Target="https://www.daloopa.com/document/26799693" TargetMode="External"/><Relationship Id="rId6806" Type="http://schemas.openxmlformats.org/officeDocument/2006/relationships/hyperlink" Target="https://marketplace.daloopa.com/src/113266388" TargetMode="External"/><Relationship Id="rId14298" Type="http://schemas.openxmlformats.org/officeDocument/2006/relationships/hyperlink" Target="https://www.daloopa.com/document/8263" TargetMode="External"/><Relationship Id="rId15349" Type="http://schemas.openxmlformats.org/officeDocument/2006/relationships/hyperlink" Target="https://www.daloopa.com/src/145147110" TargetMode="External"/><Relationship Id="rId19220" Type="http://schemas.openxmlformats.org/officeDocument/2006/relationships/hyperlink" Target="https://www.daloopa.com/src/113031881" TargetMode="External"/><Relationship Id="rId4357" Type="http://schemas.openxmlformats.org/officeDocument/2006/relationships/hyperlink" Target="https://www.daloopa.com/src/46537381" TargetMode="External"/><Relationship Id="rId5408" Type="http://schemas.openxmlformats.org/officeDocument/2006/relationships/hyperlink" Target="https://www.daloopa.com/src/1564600" TargetMode="External"/><Relationship Id="rId8978" Type="http://schemas.openxmlformats.org/officeDocument/2006/relationships/hyperlink" Target="https://www.daloopa.com/src/1567255" TargetMode="External"/><Relationship Id="rId11959" Type="http://schemas.openxmlformats.org/officeDocument/2006/relationships/hyperlink" Target="https://www.daloopa.com/src/43317737" TargetMode="External"/><Relationship Id="rId15830" Type="http://schemas.openxmlformats.org/officeDocument/2006/relationships/hyperlink" Target="https://marketplace.daloopa.com/src/154209373" TargetMode="External"/><Relationship Id="rId13381" Type="http://schemas.openxmlformats.org/officeDocument/2006/relationships/hyperlink" Target="https://www.daloopa.com/src/8787242" TargetMode="External"/><Relationship Id="rId14432" Type="http://schemas.openxmlformats.org/officeDocument/2006/relationships/hyperlink" Target="https://www.daloopa.com/src/94651388" TargetMode="External"/><Relationship Id="rId361" Type="http://schemas.openxmlformats.org/officeDocument/2006/relationships/hyperlink" Target="https://www.daloopa.com/src/125070779" TargetMode="External"/><Relationship Id="rId2042" Type="http://schemas.openxmlformats.org/officeDocument/2006/relationships/hyperlink" Target="https://marketplace.daloopa.com/src?seriesId=5697147" TargetMode="External"/><Relationship Id="rId3440" Type="http://schemas.openxmlformats.org/officeDocument/2006/relationships/hyperlink" Target="https://www.daloopa.com/src/66979248" TargetMode="External"/><Relationship Id="rId13034" Type="http://schemas.openxmlformats.org/officeDocument/2006/relationships/hyperlink" Target="https://www.daloopa.com/src/154395079" TargetMode="External"/><Relationship Id="rId17655" Type="http://schemas.openxmlformats.org/officeDocument/2006/relationships/hyperlink" Target="https://www.daloopa.com/src/72185370" TargetMode="External"/><Relationship Id="rId18706" Type="http://schemas.openxmlformats.org/officeDocument/2006/relationships/hyperlink" Target="https://www.daloopa.com/src/65163878" TargetMode="External"/><Relationship Id="rId6663" Type="http://schemas.openxmlformats.org/officeDocument/2006/relationships/hyperlink" Target="https://www.daloopa.com/src/1565258" TargetMode="External"/><Relationship Id="rId7714" Type="http://schemas.openxmlformats.org/officeDocument/2006/relationships/hyperlink" Target="https://www.daloopa.com/src/78018538" TargetMode="External"/><Relationship Id="rId16257" Type="http://schemas.openxmlformats.org/officeDocument/2006/relationships/hyperlink" Target="https://www.daloopa.com/document/26799693" TargetMode="External"/><Relationship Id="rId17308" Type="http://schemas.openxmlformats.org/officeDocument/2006/relationships/hyperlink" Target="https://www.daloopa.com/src/65059399" TargetMode="External"/><Relationship Id="rId5265" Type="http://schemas.openxmlformats.org/officeDocument/2006/relationships/hyperlink" Target="https://www.daloopa.com/src/43287245" TargetMode="External"/><Relationship Id="rId6316" Type="http://schemas.openxmlformats.org/officeDocument/2006/relationships/hyperlink" Target="https://www.daloopa.com/src/1565228" TargetMode="External"/><Relationship Id="rId9886" Type="http://schemas.openxmlformats.org/officeDocument/2006/relationships/hyperlink" Target="https://www.daloopa.com/src/1567693" TargetMode="External"/><Relationship Id="rId1875" Type="http://schemas.openxmlformats.org/officeDocument/2006/relationships/hyperlink" Target="https://www.daloopa.com/src/8797344" TargetMode="External"/><Relationship Id="rId8488" Type="http://schemas.openxmlformats.org/officeDocument/2006/relationships/hyperlink" Target="https://www.daloopa.com/src/43299086" TargetMode="External"/><Relationship Id="rId9539" Type="http://schemas.openxmlformats.org/officeDocument/2006/relationships/hyperlink" Target="https://marketplace.daloopa.com/src?seriesId=2541572" TargetMode="External"/><Relationship Id="rId11469" Type="http://schemas.openxmlformats.org/officeDocument/2006/relationships/hyperlink" Target="https://www.daloopa.com/src/1569313" TargetMode="External"/><Relationship Id="rId12867" Type="http://schemas.openxmlformats.org/officeDocument/2006/relationships/hyperlink" Target="https://www.daloopa.com/src/87497959" TargetMode="External"/><Relationship Id="rId13918" Type="http://schemas.openxmlformats.org/officeDocument/2006/relationships/hyperlink" Target="https://www.daloopa.com/src/8787848" TargetMode="External"/><Relationship Id="rId15340" Type="http://schemas.openxmlformats.org/officeDocument/2006/relationships/hyperlink" Target="https://www.daloopa.com/src/43519237" TargetMode="External"/><Relationship Id="rId1528" Type="http://schemas.openxmlformats.org/officeDocument/2006/relationships/hyperlink" Target="https://www.daloopa.com/src/8801436" TargetMode="External"/><Relationship Id="rId2926" Type="http://schemas.openxmlformats.org/officeDocument/2006/relationships/hyperlink" Target="https://www.daloopa.com/src/94500986" TargetMode="External"/><Relationship Id="rId4001" Type="http://schemas.openxmlformats.org/officeDocument/2006/relationships/hyperlink" Target="https://www.daloopa.com/src/1573041" TargetMode="External"/><Relationship Id="rId11950" Type="http://schemas.openxmlformats.org/officeDocument/2006/relationships/hyperlink" Target="https://www.daloopa.com/src/1569285" TargetMode="External"/><Relationship Id="rId18563" Type="http://schemas.openxmlformats.org/officeDocument/2006/relationships/hyperlink" Target="https://www.daloopa.com/src/65146074" TargetMode="External"/><Relationship Id="rId19614" Type="http://schemas.openxmlformats.org/officeDocument/2006/relationships/hyperlink" Target="https://www.daloopa.com/src/113027040" TargetMode="External"/><Relationship Id="rId6173" Type="http://schemas.openxmlformats.org/officeDocument/2006/relationships/hyperlink" Target="https://www.daloopa.com/src/1564860" TargetMode="External"/><Relationship Id="rId7571" Type="http://schemas.openxmlformats.org/officeDocument/2006/relationships/hyperlink" Target="https://www.daloopa.com/src/20882361" TargetMode="External"/><Relationship Id="rId8622" Type="http://schemas.openxmlformats.org/officeDocument/2006/relationships/hyperlink" Target="https://www.daloopa.com/src/14161236" TargetMode="External"/><Relationship Id="rId10552" Type="http://schemas.openxmlformats.org/officeDocument/2006/relationships/hyperlink" Target="https://www.daloopa.com/src/113262811" TargetMode="External"/><Relationship Id="rId11603" Type="http://schemas.openxmlformats.org/officeDocument/2006/relationships/hyperlink" Target="https://www.daloopa.com/src/43316565" TargetMode="External"/><Relationship Id="rId17165" Type="http://schemas.openxmlformats.org/officeDocument/2006/relationships/hyperlink" Target="https://www.daloopa.com/src/72185117" TargetMode="External"/><Relationship Id="rId18216" Type="http://schemas.openxmlformats.org/officeDocument/2006/relationships/hyperlink" Target="https://marketplace.daloopa.com/src/134722737" TargetMode="External"/><Relationship Id="rId7224" Type="http://schemas.openxmlformats.org/officeDocument/2006/relationships/hyperlink" Target="https://marketplace.daloopa.com/src/110684082" TargetMode="External"/><Relationship Id="rId10205" Type="http://schemas.openxmlformats.org/officeDocument/2006/relationships/hyperlink" Target="https://www.daloopa.com/src/113256919" TargetMode="External"/><Relationship Id="rId13775" Type="http://schemas.openxmlformats.org/officeDocument/2006/relationships/hyperlink" Target="https://www.daloopa.com/src/67023318" TargetMode="External"/><Relationship Id="rId14826" Type="http://schemas.openxmlformats.org/officeDocument/2006/relationships/hyperlink" Target="https://marketplace.daloopa.com/src/154393104" TargetMode="External"/><Relationship Id="rId2783" Type="http://schemas.openxmlformats.org/officeDocument/2006/relationships/hyperlink" Target="https://www.daloopa.com/src/46540525" TargetMode="External"/><Relationship Id="rId3834" Type="http://schemas.openxmlformats.org/officeDocument/2006/relationships/hyperlink" Target="https://www.daloopa.com/src/14191238" TargetMode="External"/><Relationship Id="rId9396" Type="http://schemas.openxmlformats.org/officeDocument/2006/relationships/hyperlink" Target="https://www.daloopa.com/src/14161218" TargetMode="External"/><Relationship Id="rId12377" Type="http://schemas.openxmlformats.org/officeDocument/2006/relationships/hyperlink" Target="https://marketplace.daloopa.com/src/134722163" TargetMode="External"/><Relationship Id="rId13428" Type="http://schemas.openxmlformats.org/officeDocument/2006/relationships/hyperlink" Target="https://www.daloopa.com/src/8787082" TargetMode="External"/><Relationship Id="rId755" Type="http://schemas.openxmlformats.org/officeDocument/2006/relationships/hyperlink" Target="https://www.daloopa.com/src/14279706" TargetMode="External"/><Relationship Id="rId1385" Type="http://schemas.openxmlformats.org/officeDocument/2006/relationships/hyperlink" Target="https://www.daloopa.com/src/8796310" TargetMode="External"/><Relationship Id="rId2436" Type="http://schemas.openxmlformats.org/officeDocument/2006/relationships/hyperlink" Target="https://marketplace.daloopa.com/src?seriesId=3669093" TargetMode="External"/><Relationship Id="rId9049" Type="http://schemas.openxmlformats.org/officeDocument/2006/relationships/hyperlink" Target="https://www.daloopa.com/src/1567488" TargetMode="External"/><Relationship Id="rId16998" Type="http://schemas.openxmlformats.org/officeDocument/2006/relationships/hyperlink" Target="https://marketplace.daloopa.com/src/154209390" TargetMode="External"/><Relationship Id="rId19471" Type="http://schemas.openxmlformats.org/officeDocument/2006/relationships/hyperlink" Target="https://www.daloopa.com/src/113024190" TargetMode="External"/><Relationship Id="rId91" Type="http://schemas.openxmlformats.org/officeDocument/2006/relationships/hyperlink" Target="https://www.daloopa.com/document/23222056" TargetMode="External"/><Relationship Id="rId408" Type="http://schemas.openxmlformats.org/officeDocument/2006/relationships/hyperlink" Target="https://www.daloopa.com/src/1604302" TargetMode="External"/><Relationship Id="rId1038" Type="http://schemas.openxmlformats.org/officeDocument/2006/relationships/hyperlink" Target="https://www.daloopa.com/src/4715420" TargetMode="External"/><Relationship Id="rId5659" Type="http://schemas.openxmlformats.org/officeDocument/2006/relationships/hyperlink" Target="https://www.daloopa.com/src/144966781" TargetMode="External"/><Relationship Id="rId9530" Type="http://schemas.openxmlformats.org/officeDocument/2006/relationships/hyperlink" Target="https://www.daloopa.com/src/43299066" TargetMode="External"/><Relationship Id="rId18073" Type="http://schemas.openxmlformats.org/officeDocument/2006/relationships/hyperlink" Target="https://www.daloopa.com/src/65125635" TargetMode="External"/><Relationship Id="rId19124" Type="http://schemas.openxmlformats.org/officeDocument/2006/relationships/hyperlink" Target="https://www.daloopa.com/src/113026514" TargetMode="External"/><Relationship Id="rId7081" Type="http://schemas.openxmlformats.org/officeDocument/2006/relationships/hyperlink" Target="https://www.daloopa.com/src/4715259" TargetMode="External"/><Relationship Id="rId8132" Type="http://schemas.openxmlformats.org/officeDocument/2006/relationships/hyperlink" Target="https://www.daloopa.com/src/1567667" TargetMode="External"/><Relationship Id="rId11460" Type="http://schemas.openxmlformats.org/officeDocument/2006/relationships/hyperlink" Target="https://www.daloopa.com/src/1568882" TargetMode="External"/><Relationship Id="rId12511" Type="http://schemas.openxmlformats.org/officeDocument/2006/relationships/hyperlink" Target="https://marketplace.daloopa.com/src/134722187" TargetMode="External"/><Relationship Id="rId10062" Type="http://schemas.openxmlformats.org/officeDocument/2006/relationships/hyperlink" Target="https://www.daloopa.com/src/14161294" TargetMode="External"/><Relationship Id="rId11113" Type="http://schemas.openxmlformats.org/officeDocument/2006/relationships/hyperlink" Target="https://www.daloopa.com/src/113256998" TargetMode="External"/><Relationship Id="rId14683" Type="http://schemas.openxmlformats.org/officeDocument/2006/relationships/hyperlink" Target="https://www.daloopa.com/src/154360586" TargetMode="External"/><Relationship Id="rId15734" Type="http://schemas.openxmlformats.org/officeDocument/2006/relationships/hyperlink" Target="https://marketplace.daloopa.com/src/134722532" TargetMode="External"/><Relationship Id="rId3691" Type="http://schemas.openxmlformats.org/officeDocument/2006/relationships/hyperlink" Target="https://www.daloopa.com/src/8794054" TargetMode="External"/><Relationship Id="rId4742" Type="http://schemas.openxmlformats.org/officeDocument/2006/relationships/hyperlink" Target="https://www.daloopa.com/src/1564221" TargetMode="External"/><Relationship Id="rId13285" Type="http://schemas.openxmlformats.org/officeDocument/2006/relationships/hyperlink" Target="https://www.daloopa.com/src/8787051" TargetMode="External"/><Relationship Id="rId14336" Type="http://schemas.openxmlformats.org/officeDocument/2006/relationships/hyperlink" Target="https://www.daloopa.com/src/78145415" TargetMode="External"/><Relationship Id="rId18957" Type="http://schemas.openxmlformats.org/officeDocument/2006/relationships/hyperlink" Target="https://www.daloopa.com/src/154366318" TargetMode="External"/><Relationship Id="rId2293" Type="http://schemas.openxmlformats.org/officeDocument/2006/relationships/hyperlink" Target="https://www.daloopa.com/src/38110926" TargetMode="External"/><Relationship Id="rId3344" Type="http://schemas.openxmlformats.org/officeDocument/2006/relationships/hyperlink" Target="https://www.daloopa.com/src/8795915" TargetMode="External"/><Relationship Id="rId7965" Type="http://schemas.openxmlformats.org/officeDocument/2006/relationships/hyperlink" Target="https://www.daloopa.com/src/1567563" TargetMode="External"/><Relationship Id="rId17559" Type="http://schemas.openxmlformats.org/officeDocument/2006/relationships/hyperlink" Target="https://www.daloopa.com/src/113370794" TargetMode="External"/><Relationship Id="rId265" Type="http://schemas.openxmlformats.org/officeDocument/2006/relationships/hyperlink" Target="https://marketplace.daloopa.com/src/134722118" TargetMode="External"/><Relationship Id="rId6567" Type="http://schemas.openxmlformats.org/officeDocument/2006/relationships/hyperlink" Target="https://www.daloopa.com/src/1566005" TargetMode="External"/><Relationship Id="rId7618" Type="http://schemas.openxmlformats.org/officeDocument/2006/relationships/hyperlink" Target="https://www.daloopa.com/src/1565592" TargetMode="External"/><Relationship Id="rId10946" Type="http://schemas.openxmlformats.org/officeDocument/2006/relationships/hyperlink" Target="https://www.daloopa.com/src/1569526" TargetMode="External"/><Relationship Id="rId5169" Type="http://schemas.openxmlformats.org/officeDocument/2006/relationships/hyperlink" Target="https://www.daloopa.com/src/4715234" TargetMode="External"/><Relationship Id="rId9040" Type="http://schemas.openxmlformats.org/officeDocument/2006/relationships/hyperlink" Target="https://www.daloopa.com/src/1566962" TargetMode="External"/><Relationship Id="rId12021" Type="http://schemas.openxmlformats.org/officeDocument/2006/relationships/hyperlink" Target="https://www.daloopa.com/document/209433" TargetMode="External"/><Relationship Id="rId15591" Type="http://schemas.openxmlformats.org/officeDocument/2006/relationships/hyperlink" Target="https://www.daloopa.com/src/43516558" TargetMode="External"/><Relationship Id="rId16642" Type="http://schemas.openxmlformats.org/officeDocument/2006/relationships/hyperlink" Target="https://www.daloopa.com/src/125187544" TargetMode="External"/><Relationship Id="rId1779" Type="http://schemas.openxmlformats.org/officeDocument/2006/relationships/hyperlink" Target="https://marketplace.daloopa.com/src?seriesId=233450" TargetMode="External"/><Relationship Id="rId4252" Type="http://schemas.openxmlformats.org/officeDocument/2006/relationships/hyperlink" Target="https://www.daloopa.com/src/8790779" TargetMode="External"/><Relationship Id="rId5650" Type="http://schemas.openxmlformats.org/officeDocument/2006/relationships/hyperlink" Target="https://www.daloopa.com/src/78016423" TargetMode="External"/><Relationship Id="rId6701" Type="http://schemas.openxmlformats.org/officeDocument/2006/relationships/hyperlink" Target="https://www.daloopa.com/src/1565739" TargetMode="External"/><Relationship Id="rId14193" Type="http://schemas.openxmlformats.org/officeDocument/2006/relationships/hyperlink" Target="https://www.daloopa.com/src/8787814" TargetMode="External"/><Relationship Id="rId15244" Type="http://schemas.openxmlformats.org/officeDocument/2006/relationships/hyperlink" Target="https://www.daloopa.com/src/43516738" TargetMode="External"/><Relationship Id="rId5303" Type="http://schemas.openxmlformats.org/officeDocument/2006/relationships/hyperlink" Target="https://www.daloopa.com/src/4715236" TargetMode="External"/><Relationship Id="rId8873" Type="http://schemas.openxmlformats.org/officeDocument/2006/relationships/hyperlink" Target="https://www.daloopa.com/src/14161240" TargetMode="External"/><Relationship Id="rId9924" Type="http://schemas.openxmlformats.org/officeDocument/2006/relationships/hyperlink" Target="https://www.daloopa.com/src/154249537" TargetMode="External"/><Relationship Id="rId11854" Type="http://schemas.openxmlformats.org/officeDocument/2006/relationships/hyperlink" Target="https://www.daloopa.com/src/1568898" TargetMode="External"/><Relationship Id="rId12905" Type="http://schemas.openxmlformats.org/officeDocument/2006/relationships/hyperlink" Target="https://www.daloopa.com/src/1572325" TargetMode="External"/><Relationship Id="rId18467" Type="http://schemas.openxmlformats.org/officeDocument/2006/relationships/hyperlink" Target="https://www.daloopa.com/src/82226715" TargetMode="External"/><Relationship Id="rId19518" Type="http://schemas.openxmlformats.org/officeDocument/2006/relationships/hyperlink" Target="https://marketplace.daloopa.com/src?seriesId=6882985" TargetMode="External"/><Relationship Id="rId1913" Type="http://schemas.openxmlformats.org/officeDocument/2006/relationships/hyperlink" Target="https://www.daloopa.com/src/65218396" TargetMode="External"/><Relationship Id="rId7475" Type="http://schemas.openxmlformats.org/officeDocument/2006/relationships/hyperlink" Target="https://www.daloopa.com/src/1565948" TargetMode="External"/><Relationship Id="rId8526" Type="http://schemas.openxmlformats.org/officeDocument/2006/relationships/hyperlink" Target="https://www.daloopa.com/src/1567480" TargetMode="External"/><Relationship Id="rId10456" Type="http://schemas.openxmlformats.org/officeDocument/2006/relationships/hyperlink" Target="https://www.daloopa.com/src/37971562" TargetMode="External"/><Relationship Id="rId11507" Type="http://schemas.openxmlformats.org/officeDocument/2006/relationships/hyperlink" Target="https://www.daloopa.com/src/1569315" TargetMode="External"/><Relationship Id="rId17069" Type="http://schemas.openxmlformats.org/officeDocument/2006/relationships/hyperlink" Target="https://www.daloopa.com/document/26799693" TargetMode="External"/><Relationship Id="rId6077" Type="http://schemas.openxmlformats.org/officeDocument/2006/relationships/hyperlink" Target="https://www.daloopa.com/src/43312780" TargetMode="External"/><Relationship Id="rId7128" Type="http://schemas.openxmlformats.org/officeDocument/2006/relationships/hyperlink" Target="https://www.daloopa.com/src/1565538" TargetMode="External"/><Relationship Id="rId10109" Type="http://schemas.openxmlformats.org/officeDocument/2006/relationships/hyperlink" Target="https://www.daloopa.com/src/1568407" TargetMode="External"/><Relationship Id="rId13679" Type="http://schemas.openxmlformats.org/officeDocument/2006/relationships/hyperlink" Target="https://www.daloopa.com/src/8787213" TargetMode="External"/><Relationship Id="rId17550" Type="http://schemas.openxmlformats.org/officeDocument/2006/relationships/hyperlink" Target="https://www.daloopa.com/document/26799693" TargetMode="External"/><Relationship Id="rId2687" Type="http://schemas.openxmlformats.org/officeDocument/2006/relationships/hyperlink" Target="https://www.daloopa.com/src/47676086" TargetMode="External"/><Relationship Id="rId3738" Type="http://schemas.openxmlformats.org/officeDocument/2006/relationships/hyperlink" Target="https://www.daloopa.com/src/43340872" TargetMode="External"/><Relationship Id="rId16152" Type="http://schemas.openxmlformats.org/officeDocument/2006/relationships/hyperlink" Target="https://www.daloopa.com/document/26799693" TargetMode="External"/><Relationship Id="rId17203" Type="http://schemas.openxmlformats.org/officeDocument/2006/relationships/hyperlink" Target="https://www.daloopa.com/document/26799693" TargetMode="External"/><Relationship Id="rId18601" Type="http://schemas.openxmlformats.org/officeDocument/2006/relationships/hyperlink" Target="https://www.daloopa.com/src/65218540" TargetMode="External"/><Relationship Id="rId659" Type="http://schemas.openxmlformats.org/officeDocument/2006/relationships/hyperlink" Target="https://www.daloopa.com/src/8791821" TargetMode="External"/><Relationship Id="rId1289" Type="http://schemas.openxmlformats.org/officeDocument/2006/relationships/hyperlink" Target="https://www.daloopa.com/src/8801811" TargetMode="External"/><Relationship Id="rId5160" Type="http://schemas.openxmlformats.org/officeDocument/2006/relationships/hyperlink" Target="https://www.daloopa.com/src/1564044" TargetMode="External"/><Relationship Id="rId6211" Type="http://schemas.openxmlformats.org/officeDocument/2006/relationships/hyperlink" Target="https://www.daloopa.com/src/1564824" TargetMode="External"/><Relationship Id="rId8383" Type="http://schemas.openxmlformats.org/officeDocument/2006/relationships/hyperlink" Target="https://www.daloopa.com/src/1567188" TargetMode="External"/><Relationship Id="rId9781" Type="http://schemas.openxmlformats.org/officeDocument/2006/relationships/hyperlink" Target="https://www.daloopa.com/src/43301772" TargetMode="External"/><Relationship Id="rId12762" Type="http://schemas.openxmlformats.org/officeDocument/2006/relationships/hyperlink" Target="https://www.daloopa.com/src/1572423" TargetMode="External"/><Relationship Id="rId13813" Type="http://schemas.openxmlformats.org/officeDocument/2006/relationships/hyperlink" Target="https://www.daloopa.com/src/8788265" TargetMode="External"/><Relationship Id="rId19375" Type="http://schemas.openxmlformats.org/officeDocument/2006/relationships/hyperlink" Target="https://www.daloopa.com/src/113024711" TargetMode="External"/><Relationship Id="rId1770" Type="http://schemas.openxmlformats.org/officeDocument/2006/relationships/hyperlink" Target="https://www.daloopa.com/src/65218367" TargetMode="External"/><Relationship Id="rId2821" Type="http://schemas.openxmlformats.org/officeDocument/2006/relationships/hyperlink" Target="https://www.daloopa.com/src/47676084" TargetMode="External"/><Relationship Id="rId8036" Type="http://schemas.openxmlformats.org/officeDocument/2006/relationships/hyperlink" Target="https://www.daloopa.com/src/43306463" TargetMode="External"/><Relationship Id="rId9434" Type="http://schemas.openxmlformats.org/officeDocument/2006/relationships/hyperlink" Target="https://www.daloopa.com/src/1566390" TargetMode="External"/><Relationship Id="rId11364" Type="http://schemas.openxmlformats.org/officeDocument/2006/relationships/hyperlink" Target="https://www.daloopa.com/src/1569203" TargetMode="External"/><Relationship Id="rId12415" Type="http://schemas.openxmlformats.org/officeDocument/2006/relationships/hyperlink" Target="https://www.daloopa.com/src/38110876" TargetMode="External"/><Relationship Id="rId15985" Type="http://schemas.openxmlformats.org/officeDocument/2006/relationships/hyperlink" Target="https://www.daloopa.com/src/72185077" TargetMode="External"/><Relationship Id="rId19028" Type="http://schemas.openxmlformats.org/officeDocument/2006/relationships/hyperlink" Target="https://marketplace.daloopa.com/src/154209532" TargetMode="External"/><Relationship Id="rId1423" Type="http://schemas.openxmlformats.org/officeDocument/2006/relationships/hyperlink" Target="https://www.daloopa.com/src/8796334" TargetMode="External"/><Relationship Id="rId4993" Type="http://schemas.openxmlformats.org/officeDocument/2006/relationships/hyperlink" Target="https://www.daloopa.com/src/46534777" TargetMode="External"/><Relationship Id="rId11017" Type="http://schemas.openxmlformats.org/officeDocument/2006/relationships/hyperlink" Target="https://www.daloopa.com/src/1569807" TargetMode="External"/><Relationship Id="rId14587" Type="http://schemas.openxmlformats.org/officeDocument/2006/relationships/hyperlink" Target="https://www.daloopa.com/src/46631518" TargetMode="External"/><Relationship Id="rId15638" Type="http://schemas.openxmlformats.org/officeDocument/2006/relationships/hyperlink" Target="https://www.daloopa.com/src/43517310" TargetMode="External"/><Relationship Id="rId3595" Type="http://schemas.openxmlformats.org/officeDocument/2006/relationships/hyperlink" Target="https://www.daloopa.com/src/46552055" TargetMode="External"/><Relationship Id="rId4646" Type="http://schemas.openxmlformats.org/officeDocument/2006/relationships/hyperlink" Target="https://www.daloopa.com/src/125013280" TargetMode="External"/><Relationship Id="rId13189" Type="http://schemas.openxmlformats.org/officeDocument/2006/relationships/hyperlink" Target="https://www.daloopa.com/src/43769442" TargetMode="External"/><Relationship Id="rId17060" Type="http://schemas.openxmlformats.org/officeDocument/2006/relationships/hyperlink" Target="https://www.daloopa.com/src/87502675" TargetMode="External"/><Relationship Id="rId18111" Type="http://schemas.openxmlformats.org/officeDocument/2006/relationships/hyperlink" Target="https://marketplace.daloopa.com/src/134722696" TargetMode="External"/><Relationship Id="rId2197" Type="http://schemas.openxmlformats.org/officeDocument/2006/relationships/hyperlink" Target="https://www.daloopa.com/src/1571565" TargetMode="External"/><Relationship Id="rId3248" Type="http://schemas.openxmlformats.org/officeDocument/2006/relationships/hyperlink" Target="https://www.daloopa.com/src/125181295" TargetMode="External"/><Relationship Id="rId7869" Type="http://schemas.openxmlformats.org/officeDocument/2006/relationships/hyperlink" Target="https://marketplace.daloopa.com/src/110684198" TargetMode="External"/><Relationship Id="rId10100" Type="http://schemas.openxmlformats.org/officeDocument/2006/relationships/hyperlink" Target="https://www.daloopa.com/src/1568377" TargetMode="External"/><Relationship Id="rId169" Type="http://schemas.openxmlformats.org/officeDocument/2006/relationships/hyperlink" Target="https://marketplace.daloopa.com/src/134722108" TargetMode="External"/><Relationship Id="rId9291" Type="http://schemas.openxmlformats.org/officeDocument/2006/relationships/hyperlink" Target="https://www.daloopa.com/src/43297726" TargetMode="External"/><Relationship Id="rId13670" Type="http://schemas.openxmlformats.org/officeDocument/2006/relationships/hyperlink" Target="https://www.daloopa.com/src/8787118" TargetMode="External"/><Relationship Id="rId14721" Type="http://schemas.openxmlformats.org/officeDocument/2006/relationships/hyperlink" Target="https://www.daloopa.com/src/43517306" TargetMode="External"/><Relationship Id="rId650" Type="http://schemas.openxmlformats.org/officeDocument/2006/relationships/hyperlink" Target="https://www.daloopa.com/src/8792251" TargetMode="External"/><Relationship Id="rId1280" Type="http://schemas.openxmlformats.org/officeDocument/2006/relationships/hyperlink" Target="https://www.daloopa.com/src/8796324" TargetMode="External"/><Relationship Id="rId2331" Type="http://schemas.openxmlformats.org/officeDocument/2006/relationships/hyperlink" Target="https://www.daloopa.com/src/53535150" TargetMode="External"/><Relationship Id="rId12272" Type="http://schemas.openxmlformats.org/officeDocument/2006/relationships/hyperlink" Target="https://www.daloopa.com/src/43515213" TargetMode="External"/><Relationship Id="rId13323" Type="http://schemas.openxmlformats.org/officeDocument/2006/relationships/hyperlink" Target="https://www.daloopa.com/src/8787223" TargetMode="External"/><Relationship Id="rId16893" Type="http://schemas.openxmlformats.org/officeDocument/2006/relationships/hyperlink" Target="https://www.daloopa.com/src/87502405" TargetMode="External"/><Relationship Id="rId17944" Type="http://schemas.openxmlformats.org/officeDocument/2006/relationships/hyperlink" Target="https://www.daloopa.com/src/65125597" TargetMode="External"/><Relationship Id="rId303" Type="http://schemas.openxmlformats.org/officeDocument/2006/relationships/hyperlink" Target="https://www.daloopa.com/src/20882381" TargetMode="External"/><Relationship Id="rId6952" Type="http://schemas.openxmlformats.org/officeDocument/2006/relationships/hyperlink" Target="https://www.daloopa.com/document/26798424" TargetMode="External"/><Relationship Id="rId15495" Type="http://schemas.openxmlformats.org/officeDocument/2006/relationships/hyperlink" Target="https://marketplace.daloopa.com/src/134722482" TargetMode="External"/><Relationship Id="rId16546" Type="http://schemas.openxmlformats.org/officeDocument/2006/relationships/hyperlink" Target="https://www.daloopa.com/src/8789070" TargetMode="External"/><Relationship Id="rId5554" Type="http://schemas.openxmlformats.org/officeDocument/2006/relationships/hyperlink" Target="https://www.daloopa.com/src/1564186" TargetMode="External"/><Relationship Id="rId6605" Type="http://schemas.openxmlformats.org/officeDocument/2006/relationships/hyperlink" Target="https://www.daloopa.com/src/66978114" TargetMode="External"/><Relationship Id="rId14097" Type="http://schemas.openxmlformats.org/officeDocument/2006/relationships/hyperlink" Target="https://www.daloopa.com/src/46640589" TargetMode="External"/><Relationship Id="rId15148" Type="http://schemas.openxmlformats.org/officeDocument/2006/relationships/hyperlink" Target="https://www.daloopa.com/src/43517314" TargetMode="External"/><Relationship Id="rId19769" Type="http://schemas.openxmlformats.org/officeDocument/2006/relationships/hyperlink" Target="https://marketplace.daloopa.com/src/154393226" TargetMode="External"/><Relationship Id="rId4156" Type="http://schemas.openxmlformats.org/officeDocument/2006/relationships/hyperlink" Target="https://www.daloopa.com/src/8790912" TargetMode="External"/><Relationship Id="rId5207" Type="http://schemas.openxmlformats.org/officeDocument/2006/relationships/hyperlink" Target="https://www.daloopa.com/document/26798424" TargetMode="External"/><Relationship Id="rId8777" Type="http://schemas.openxmlformats.org/officeDocument/2006/relationships/hyperlink" Target="https://www.daloopa.com/src/10330739" TargetMode="External"/><Relationship Id="rId9828" Type="http://schemas.openxmlformats.org/officeDocument/2006/relationships/hyperlink" Target="https://www.daloopa.com/src/46535368" TargetMode="External"/><Relationship Id="rId11758" Type="http://schemas.openxmlformats.org/officeDocument/2006/relationships/hyperlink" Target="https://www.daloopa.com/src/43319086" TargetMode="External"/><Relationship Id="rId1817" Type="http://schemas.openxmlformats.org/officeDocument/2006/relationships/hyperlink" Target="https://www.daloopa.com/src/65218379" TargetMode="External"/><Relationship Id="rId7379" Type="http://schemas.openxmlformats.org/officeDocument/2006/relationships/hyperlink" Target="https://www.daloopa.com/src/136427069" TargetMode="External"/><Relationship Id="rId12809" Type="http://schemas.openxmlformats.org/officeDocument/2006/relationships/hyperlink" Target="https://marketplace.daloopa.com/src/134722250" TargetMode="External"/><Relationship Id="rId13180" Type="http://schemas.openxmlformats.org/officeDocument/2006/relationships/hyperlink" Target="https://www.daloopa.com/src/8787238" TargetMode="External"/><Relationship Id="rId14231" Type="http://schemas.openxmlformats.org/officeDocument/2006/relationships/hyperlink" Target="https://www.daloopa.com/src/8787995" TargetMode="External"/><Relationship Id="rId18852" Type="http://schemas.openxmlformats.org/officeDocument/2006/relationships/hyperlink" Target="https://www.daloopa.com/src/67042691" TargetMode="External"/><Relationship Id="rId160" Type="http://schemas.openxmlformats.org/officeDocument/2006/relationships/hyperlink" Target="https://marketplace.daloopa.com/src/134722106" TargetMode="External"/><Relationship Id="rId3989" Type="http://schemas.openxmlformats.org/officeDocument/2006/relationships/hyperlink" Target="https://marketplace.daloopa.com/src/144951381" TargetMode="External"/><Relationship Id="rId6462" Type="http://schemas.openxmlformats.org/officeDocument/2006/relationships/hyperlink" Target="https://www.daloopa.com/src/10330708" TargetMode="External"/><Relationship Id="rId7860" Type="http://schemas.openxmlformats.org/officeDocument/2006/relationships/hyperlink" Target="https://marketplace.daloopa.com/src/110684188" TargetMode="External"/><Relationship Id="rId8911" Type="http://schemas.openxmlformats.org/officeDocument/2006/relationships/hyperlink" Target="https://www.daloopa.com/src/10330758" TargetMode="External"/><Relationship Id="rId10841" Type="http://schemas.openxmlformats.org/officeDocument/2006/relationships/hyperlink" Target="https://www.daloopa.com/src/87385044" TargetMode="External"/><Relationship Id="rId16056" Type="http://schemas.openxmlformats.org/officeDocument/2006/relationships/hyperlink" Target="https://www.daloopa.com/src/154364822" TargetMode="External"/><Relationship Id="rId17454" Type="http://schemas.openxmlformats.org/officeDocument/2006/relationships/hyperlink" Target="https://www.daloopa.com/src/78153048" TargetMode="External"/><Relationship Id="rId18505" Type="http://schemas.openxmlformats.org/officeDocument/2006/relationships/hyperlink" Target="https://www.daloopa.com/src/72083446" TargetMode="External"/><Relationship Id="rId5064" Type="http://schemas.openxmlformats.org/officeDocument/2006/relationships/hyperlink" Target="https://www.daloopa.com/src/154248814" TargetMode="External"/><Relationship Id="rId6115" Type="http://schemas.openxmlformats.org/officeDocument/2006/relationships/hyperlink" Target="https://www.daloopa.com/src/1564887" TargetMode="External"/><Relationship Id="rId7513" Type="http://schemas.openxmlformats.org/officeDocument/2006/relationships/hyperlink" Target="https://www.daloopa.com/src/78018536" TargetMode="External"/><Relationship Id="rId17107" Type="http://schemas.openxmlformats.org/officeDocument/2006/relationships/hyperlink" Target="https://www.daloopa.com/src/65059130" TargetMode="External"/><Relationship Id="rId9685" Type="http://schemas.openxmlformats.org/officeDocument/2006/relationships/hyperlink" Target="https://www.daloopa.com/src/1567626" TargetMode="External"/><Relationship Id="rId12666" Type="http://schemas.openxmlformats.org/officeDocument/2006/relationships/hyperlink" Target="https://www.daloopa.com/src/58788466" TargetMode="External"/><Relationship Id="rId13717" Type="http://schemas.openxmlformats.org/officeDocument/2006/relationships/hyperlink" Target="https://www.daloopa.com/src/63082551" TargetMode="External"/><Relationship Id="rId19279" Type="http://schemas.openxmlformats.org/officeDocument/2006/relationships/hyperlink" Target="https://www.daloopa.com/src/113380830" TargetMode="External"/><Relationship Id="rId1674" Type="http://schemas.openxmlformats.org/officeDocument/2006/relationships/hyperlink" Target="https://www.daloopa.com/src/37972374" TargetMode="External"/><Relationship Id="rId2725" Type="http://schemas.openxmlformats.org/officeDocument/2006/relationships/hyperlink" Target="https://www.daloopa.com/src/94500989" TargetMode="External"/><Relationship Id="rId8287" Type="http://schemas.openxmlformats.org/officeDocument/2006/relationships/hyperlink" Target="https://www.daloopa.com/src/46535299" TargetMode="External"/><Relationship Id="rId9338" Type="http://schemas.openxmlformats.org/officeDocument/2006/relationships/hyperlink" Target="https://www.daloopa.com/src/58740268" TargetMode="External"/><Relationship Id="rId11268" Type="http://schemas.openxmlformats.org/officeDocument/2006/relationships/hyperlink" Target="https://www.daloopa.com/src/1568876" TargetMode="External"/><Relationship Id="rId12319" Type="http://schemas.openxmlformats.org/officeDocument/2006/relationships/hyperlink" Target="https://www.daloopa.com/src/1572418" TargetMode="External"/><Relationship Id="rId15889" Type="http://schemas.openxmlformats.org/officeDocument/2006/relationships/hyperlink" Target="https://www.daloopa.com/document/24792640" TargetMode="External"/><Relationship Id="rId19760" Type="http://schemas.openxmlformats.org/officeDocument/2006/relationships/hyperlink" Target="https://www.daloopa.com/src/136587035" TargetMode="External"/><Relationship Id="rId1327" Type="http://schemas.openxmlformats.org/officeDocument/2006/relationships/hyperlink" Target="https://www.daloopa.com/src/8796294" TargetMode="External"/><Relationship Id="rId4897" Type="http://schemas.openxmlformats.org/officeDocument/2006/relationships/hyperlink" Target="https://www.daloopa.com/src/14160890" TargetMode="External"/><Relationship Id="rId5948" Type="http://schemas.openxmlformats.org/officeDocument/2006/relationships/hyperlink" Target="https://www.daloopa.com/src/43643465" TargetMode="External"/><Relationship Id="rId18362" Type="http://schemas.openxmlformats.org/officeDocument/2006/relationships/hyperlink" Target="https://www.daloopa.com/src/69045077" TargetMode="External"/><Relationship Id="rId19413" Type="http://schemas.openxmlformats.org/officeDocument/2006/relationships/hyperlink" Target="https://www.daloopa.com/src/154368229" TargetMode="External"/><Relationship Id="rId33" Type="http://schemas.openxmlformats.org/officeDocument/2006/relationships/hyperlink" Target="https://www.daloopa.com/document/19993289" TargetMode="External"/><Relationship Id="rId3499" Type="http://schemas.openxmlformats.org/officeDocument/2006/relationships/hyperlink" Target="https://www.daloopa.com/src/14190718" TargetMode="External"/><Relationship Id="rId7370" Type="http://schemas.openxmlformats.org/officeDocument/2006/relationships/hyperlink" Target="https://www.daloopa.com/src/72081260" TargetMode="External"/><Relationship Id="rId8421" Type="http://schemas.openxmlformats.org/officeDocument/2006/relationships/hyperlink" Target="https://www.daloopa.com/src/43301784" TargetMode="External"/><Relationship Id="rId12800" Type="http://schemas.openxmlformats.org/officeDocument/2006/relationships/hyperlink" Target="https://www.daloopa.com/src/87497958" TargetMode="External"/><Relationship Id="rId18015" Type="http://schemas.openxmlformats.org/officeDocument/2006/relationships/hyperlink" Target="https://www.daloopa.com/src/65125750" TargetMode="External"/><Relationship Id="rId7023" Type="http://schemas.openxmlformats.org/officeDocument/2006/relationships/hyperlink" Target="https://www.daloopa.com/src/1565941" TargetMode="External"/><Relationship Id="rId10351" Type="http://schemas.openxmlformats.org/officeDocument/2006/relationships/hyperlink" Target="https://www.daloopa.com/document/26798424" TargetMode="External"/><Relationship Id="rId11402" Type="http://schemas.openxmlformats.org/officeDocument/2006/relationships/hyperlink" Target="https://www.daloopa.com/src/1569205" TargetMode="External"/><Relationship Id="rId14972" Type="http://schemas.openxmlformats.org/officeDocument/2006/relationships/hyperlink" Target="https://www.daloopa.com/src/43518465" TargetMode="External"/><Relationship Id="rId3980" Type="http://schemas.openxmlformats.org/officeDocument/2006/relationships/hyperlink" Target="https://www.daloopa.com/src/87501856" TargetMode="External"/><Relationship Id="rId9195" Type="http://schemas.openxmlformats.org/officeDocument/2006/relationships/hyperlink" Target="https://www.daloopa.com/src/1567490" TargetMode="External"/><Relationship Id="rId10004" Type="http://schemas.openxmlformats.org/officeDocument/2006/relationships/hyperlink" Target="https://www.daloopa.com/src/1568095" TargetMode="External"/><Relationship Id="rId13574" Type="http://schemas.openxmlformats.org/officeDocument/2006/relationships/hyperlink" Target="https://www.daloopa.com/src/8787192" TargetMode="External"/><Relationship Id="rId14625" Type="http://schemas.openxmlformats.org/officeDocument/2006/relationships/hyperlink" Target="https://marketplace.daloopa.com/src/134722302" TargetMode="External"/><Relationship Id="rId1184" Type="http://schemas.openxmlformats.org/officeDocument/2006/relationships/hyperlink" Target="https://www.daloopa.com/src/4742114" TargetMode="External"/><Relationship Id="rId2582" Type="http://schemas.openxmlformats.org/officeDocument/2006/relationships/hyperlink" Target="https://www.daloopa.com/src/145700435" TargetMode="External"/><Relationship Id="rId3633" Type="http://schemas.openxmlformats.org/officeDocument/2006/relationships/hyperlink" Target="https://www.daloopa.com/src/14191240" TargetMode="External"/><Relationship Id="rId12176" Type="http://schemas.openxmlformats.org/officeDocument/2006/relationships/hyperlink" Target="https://marketplace.daloopa.com/src?seriesId=2541520" TargetMode="External"/><Relationship Id="rId13227" Type="http://schemas.openxmlformats.org/officeDocument/2006/relationships/hyperlink" Target="https://www.daloopa.com/src/8787078" TargetMode="External"/><Relationship Id="rId16797" Type="http://schemas.openxmlformats.org/officeDocument/2006/relationships/hyperlink" Target="https://www.daloopa.com/src/154364590" TargetMode="External"/><Relationship Id="rId17848" Type="http://schemas.openxmlformats.org/officeDocument/2006/relationships/hyperlink" Target="https://marketplace.daloopa.com/src/134722575" TargetMode="External"/><Relationship Id="rId554" Type="http://schemas.openxmlformats.org/officeDocument/2006/relationships/hyperlink" Target="https://www.daloopa.com/src/1602253" TargetMode="External"/><Relationship Id="rId2235" Type="http://schemas.openxmlformats.org/officeDocument/2006/relationships/hyperlink" Target="https://www.daloopa.com/src/58741917" TargetMode="External"/><Relationship Id="rId6856" Type="http://schemas.openxmlformats.org/officeDocument/2006/relationships/hyperlink" Target="https://www.daloopa.com/src/58740153" TargetMode="External"/><Relationship Id="rId7907" Type="http://schemas.openxmlformats.org/officeDocument/2006/relationships/hyperlink" Target="https://www.daloopa.com/src/32357775" TargetMode="External"/><Relationship Id="rId15399" Type="http://schemas.openxmlformats.org/officeDocument/2006/relationships/hyperlink" Target="https://www.daloopa.com/src/72186667" TargetMode="External"/><Relationship Id="rId19270" Type="http://schemas.openxmlformats.org/officeDocument/2006/relationships/hyperlink" Target="https://www.daloopa.com/src/113026538" TargetMode="External"/><Relationship Id="rId207" Type="http://schemas.openxmlformats.org/officeDocument/2006/relationships/hyperlink" Target="https://marketplace.daloopa.com/src?seriesId=2635932" TargetMode="External"/><Relationship Id="rId5458" Type="http://schemas.openxmlformats.org/officeDocument/2006/relationships/hyperlink" Target="https://www.daloopa.com/src/144966778" TargetMode="External"/><Relationship Id="rId6509" Type="http://schemas.openxmlformats.org/officeDocument/2006/relationships/hyperlink" Target="https://www.daloopa.com/src/1565633" TargetMode="External"/><Relationship Id="rId12310" Type="http://schemas.openxmlformats.org/officeDocument/2006/relationships/hyperlink" Target="https://marketplace.daloopa.com/src/145690399" TargetMode="External"/><Relationship Id="rId15880" Type="http://schemas.openxmlformats.org/officeDocument/2006/relationships/hyperlink" Target="https://www.daloopa.com/src/63083949" TargetMode="External"/><Relationship Id="rId16931" Type="http://schemas.openxmlformats.org/officeDocument/2006/relationships/hyperlink" Target="https://www.daloopa.com/src/20983957" TargetMode="External"/><Relationship Id="rId3490" Type="http://schemas.openxmlformats.org/officeDocument/2006/relationships/hyperlink" Target="https://www.daloopa.com/src/8795063" TargetMode="External"/><Relationship Id="rId4541" Type="http://schemas.openxmlformats.org/officeDocument/2006/relationships/hyperlink" Target="https://www.daloopa.com/src/46540206" TargetMode="External"/><Relationship Id="rId13084" Type="http://schemas.openxmlformats.org/officeDocument/2006/relationships/hyperlink" Target="https://www.daloopa.com/src/8787217" TargetMode="External"/><Relationship Id="rId14135" Type="http://schemas.openxmlformats.org/officeDocument/2006/relationships/hyperlink" Target="https://www.daloopa.com/src/8787932" TargetMode="External"/><Relationship Id="rId14482" Type="http://schemas.openxmlformats.org/officeDocument/2006/relationships/hyperlink" Target="https://www.daloopa.com/src/136653718" TargetMode="External"/><Relationship Id="rId15533" Type="http://schemas.openxmlformats.org/officeDocument/2006/relationships/hyperlink" Target="https://www.daloopa.com/document/26799693" TargetMode="External"/><Relationship Id="rId2092" Type="http://schemas.openxmlformats.org/officeDocument/2006/relationships/hyperlink" Target="https://www.daloopa.com/src/38110927" TargetMode="External"/><Relationship Id="rId3143" Type="http://schemas.openxmlformats.org/officeDocument/2006/relationships/hyperlink" Target="https://www.daloopa.com/src/1571933" TargetMode="External"/><Relationship Id="rId18756" Type="http://schemas.openxmlformats.org/officeDocument/2006/relationships/hyperlink" Target="https://www.daloopa.com/src/65168571" TargetMode="External"/><Relationship Id="rId7764" Type="http://schemas.openxmlformats.org/officeDocument/2006/relationships/hyperlink" Target="https://www.daloopa.com/src/1565275" TargetMode="External"/><Relationship Id="rId8815" Type="http://schemas.openxmlformats.org/officeDocument/2006/relationships/hyperlink" Target="https://www.daloopa.com/src/1566217" TargetMode="External"/><Relationship Id="rId10745" Type="http://schemas.openxmlformats.org/officeDocument/2006/relationships/hyperlink" Target="https://www.daloopa.com/src/1569523" TargetMode="External"/><Relationship Id="rId17358" Type="http://schemas.openxmlformats.org/officeDocument/2006/relationships/hyperlink" Target="https://marketplace.daloopa.com/src?seriesId=3669139" TargetMode="External"/><Relationship Id="rId18409" Type="http://schemas.openxmlformats.org/officeDocument/2006/relationships/hyperlink" Target="https://marketplace.daloopa.com/src/134722798" TargetMode="External"/><Relationship Id="rId6366" Type="http://schemas.openxmlformats.org/officeDocument/2006/relationships/hyperlink" Target="https://www.daloopa.com/src/1565679" TargetMode="External"/><Relationship Id="rId7417" Type="http://schemas.openxmlformats.org/officeDocument/2006/relationships/hyperlink" Target="https://www.daloopa.com/src/1565206" TargetMode="External"/><Relationship Id="rId13968" Type="http://schemas.openxmlformats.org/officeDocument/2006/relationships/hyperlink" Target="https://www.daloopa.com/src/43769512" TargetMode="External"/><Relationship Id="rId2976" Type="http://schemas.openxmlformats.org/officeDocument/2006/relationships/hyperlink" Target="https://www.daloopa.com/src/82172179" TargetMode="External"/><Relationship Id="rId6019" Type="http://schemas.openxmlformats.org/officeDocument/2006/relationships/hyperlink" Target="https://www.daloopa.com/src/87497309" TargetMode="External"/><Relationship Id="rId9589" Type="http://schemas.openxmlformats.org/officeDocument/2006/relationships/hyperlink" Target="https://www.daloopa.com/src/37971648" TargetMode="External"/><Relationship Id="rId15390" Type="http://schemas.openxmlformats.org/officeDocument/2006/relationships/hyperlink" Target="https://www.daloopa.com/src/43518505" TargetMode="External"/><Relationship Id="rId16441" Type="http://schemas.openxmlformats.org/officeDocument/2006/relationships/hyperlink" Target="https://www.daloopa.com/src/8788531" TargetMode="External"/><Relationship Id="rId948" Type="http://schemas.openxmlformats.org/officeDocument/2006/relationships/hyperlink" Target="https://marketplace.daloopa.com/src?seriesId=2541478" TargetMode="External"/><Relationship Id="rId1578" Type="http://schemas.openxmlformats.org/officeDocument/2006/relationships/hyperlink" Target="https://www.daloopa.com/src/65218335" TargetMode="External"/><Relationship Id="rId2629" Type="http://schemas.openxmlformats.org/officeDocument/2006/relationships/hyperlink" Target="https://www.daloopa.com/src/47656934" TargetMode="External"/><Relationship Id="rId6500" Type="http://schemas.openxmlformats.org/officeDocument/2006/relationships/hyperlink" Target="https://www.daloopa.com/src/1566004" TargetMode="External"/><Relationship Id="rId15043" Type="http://schemas.openxmlformats.org/officeDocument/2006/relationships/hyperlink" Target="https://marketplace.daloopa.com/src?seriesId=2541664" TargetMode="External"/><Relationship Id="rId4051" Type="http://schemas.openxmlformats.org/officeDocument/2006/relationships/hyperlink" Target="https://www.daloopa.com/src/46628143" TargetMode="External"/><Relationship Id="rId5102" Type="http://schemas.openxmlformats.org/officeDocument/2006/relationships/hyperlink" Target="https://www.daloopa.com/src/2600131" TargetMode="External"/><Relationship Id="rId8672" Type="http://schemas.openxmlformats.org/officeDocument/2006/relationships/hyperlink" Target="https://www.daloopa.com/src/94491551" TargetMode="External"/><Relationship Id="rId18266" Type="http://schemas.openxmlformats.org/officeDocument/2006/relationships/hyperlink" Target="https://www.daloopa.com/src/82271385" TargetMode="External"/><Relationship Id="rId19664" Type="http://schemas.openxmlformats.org/officeDocument/2006/relationships/hyperlink" Target="https://www.daloopa.com/src/113030704" TargetMode="External"/><Relationship Id="rId7274" Type="http://schemas.openxmlformats.org/officeDocument/2006/relationships/hyperlink" Target="https://www.daloopa.com/src/1565204" TargetMode="External"/><Relationship Id="rId8325" Type="http://schemas.openxmlformats.org/officeDocument/2006/relationships/hyperlink" Target="https://www.daloopa.com/src/14161201" TargetMode="External"/><Relationship Id="rId9723" Type="http://schemas.openxmlformats.org/officeDocument/2006/relationships/hyperlink" Target="https://www.daloopa.com/src/113262696" TargetMode="External"/><Relationship Id="rId11653" Type="http://schemas.openxmlformats.org/officeDocument/2006/relationships/hyperlink" Target="https://www.daloopa.com/src/1569322" TargetMode="External"/><Relationship Id="rId12704" Type="http://schemas.openxmlformats.org/officeDocument/2006/relationships/hyperlink" Target="https://www.daloopa.com/src/1572322" TargetMode="External"/><Relationship Id="rId19317" Type="http://schemas.openxmlformats.org/officeDocument/2006/relationships/hyperlink" Target="https://www.daloopa.com/src/136654330" TargetMode="External"/><Relationship Id="rId1712" Type="http://schemas.openxmlformats.org/officeDocument/2006/relationships/hyperlink" Target="https://www.daloopa.com/src/20882754" TargetMode="External"/><Relationship Id="rId10255" Type="http://schemas.openxmlformats.org/officeDocument/2006/relationships/hyperlink" Target="https://www.daloopa.com/src/72081748" TargetMode="External"/><Relationship Id="rId11306" Type="http://schemas.openxmlformats.org/officeDocument/2006/relationships/hyperlink" Target="https://www.daloopa.com/src/66978683" TargetMode="External"/><Relationship Id="rId14876" Type="http://schemas.openxmlformats.org/officeDocument/2006/relationships/hyperlink" Target="https://www.daloopa.com/src/113367210" TargetMode="External"/><Relationship Id="rId15927" Type="http://schemas.openxmlformats.org/officeDocument/2006/relationships/hyperlink" Target="https://www.daloopa.com/src/78144447" TargetMode="External"/><Relationship Id="rId3884" Type="http://schemas.openxmlformats.org/officeDocument/2006/relationships/hyperlink" Target="https://www.daloopa.com/src/8794348" TargetMode="External"/><Relationship Id="rId4935" Type="http://schemas.openxmlformats.org/officeDocument/2006/relationships/hyperlink" Target="https://www.daloopa.com/src/1564526" TargetMode="External"/><Relationship Id="rId9099" Type="http://schemas.openxmlformats.org/officeDocument/2006/relationships/hyperlink" Target="https://www.daloopa.com/src/1567109" TargetMode="External"/><Relationship Id="rId13478" Type="http://schemas.openxmlformats.org/officeDocument/2006/relationships/hyperlink" Target="https://www.daloopa.com/src/67018974" TargetMode="External"/><Relationship Id="rId14529" Type="http://schemas.openxmlformats.org/officeDocument/2006/relationships/hyperlink" Target="https://www.daloopa.com/src/43517866" TargetMode="External"/><Relationship Id="rId18400" Type="http://schemas.openxmlformats.org/officeDocument/2006/relationships/hyperlink" Target="https://www.daloopa.com/src/72199535" TargetMode="External"/><Relationship Id="rId2486" Type="http://schemas.openxmlformats.org/officeDocument/2006/relationships/hyperlink" Target="https://www.daloopa.com/src/65071698" TargetMode="External"/><Relationship Id="rId3537" Type="http://schemas.openxmlformats.org/officeDocument/2006/relationships/hyperlink" Target="https://www.daloopa.com/src/43338961" TargetMode="External"/><Relationship Id="rId17002" Type="http://schemas.openxmlformats.org/officeDocument/2006/relationships/hyperlink" Target="https://marketplace.daloopa.com/src?seriesId=3669118" TargetMode="External"/><Relationship Id="rId458" Type="http://schemas.openxmlformats.org/officeDocument/2006/relationships/hyperlink" Target="https://www.daloopa.com/src/4715419" TargetMode="External"/><Relationship Id="rId1088" Type="http://schemas.openxmlformats.org/officeDocument/2006/relationships/hyperlink" Target="https://www.daloopa.com/src/43331336" TargetMode="External"/><Relationship Id="rId2139" Type="http://schemas.openxmlformats.org/officeDocument/2006/relationships/hyperlink" Target="https://www.daloopa.com/src/102327286" TargetMode="External"/><Relationship Id="rId6010" Type="http://schemas.openxmlformats.org/officeDocument/2006/relationships/hyperlink" Target="https://www.daloopa.com/src/43312777" TargetMode="External"/><Relationship Id="rId9580" Type="http://schemas.openxmlformats.org/officeDocument/2006/relationships/hyperlink" Target="https://www.daloopa.com/src/1567624" TargetMode="External"/><Relationship Id="rId19174" Type="http://schemas.openxmlformats.org/officeDocument/2006/relationships/hyperlink" Target="https://www.daloopa.com/src/113035969" TargetMode="External"/><Relationship Id="rId2620" Type="http://schemas.openxmlformats.org/officeDocument/2006/relationships/hyperlink" Target="https://www.daloopa.com/src/47676087" TargetMode="External"/><Relationship Id="rId8182" Type="http://schemas.openxmlformats.org/officeDocument/2006/relationships/hyperlink" Target="https://www.daloopa.com/src/113256773" TargetMode="External"/><Relationship Id="rId9233" Type="http://schemas.openxmlformats.org/officeDocument/2006/relationships/hyperlink" Target="https://marketplace.daloopa.com/src?seriesId=2399818" TargetMode="External"/><Relationship Id="rId11163" Type="http://schemas.openxmlformats.org/officeDocument/2006/relationships/hyperlink" Target="https://www.daloopa.com/src/10330845" TargetMode="External"/><Relationship Id="rId12214" Type="http://schemas.openxmlformats.org/officeDocument/2006/relationships/hyperlink" Target="https://www.daloopa.com/src/53603017" TargetMode="External"/><Relationship Id="rId12561" Type="http://schemas.openxmlformats.org/officeDocument/2006/relationships/hyperlink" Target="https://www.daloopa.com/src/53599707" TargetMode="External"/><Relationship Id="rId13612" Type="http://schemas.openxmlformats.org/officeDocument/2006/relationships/hyperlink" Target="https://www.daloopa.com/src/8787596" TargetMode="External"/><Relationship Id="rId1222" Type="http://schemas.openxmlformats.org/officeDocument/2006/relationships/hyperlink" Target="https://www.daloopa.com/src/75519488" TargetMode="External"/><Relationship Id="rId15784" Type="http://schemas.openxmlformats.org/officeDocument/2006/relationships/hyperlink" Target="https://www.daloopa.com/document/26799693" TargetMode="External"/><Relationship Id="rId16835" Type="http://schemas.openxmlformats.org/officeDocument/2006/relationships/hyperlink" Target="https://www.daloopa.com/document/26799693" TargetMode="External"/><Relationship Id="rId3394" Type="http://schemas.openxmlformats.org/officeDocument/2006/relationships/hyperlink" Target="https://www.daloopa.com/src/46552052" TargetMode="External"/><Relationship Id="rId4792" Type="http://schemas.openxmlformats.org/officeDocument/2006/relationships/hyperlink" Target="https://www.daloopa.com/src/46534789" TargetMode="External"/><Relationship Id="rId5843" Type="http://schemas.openxmlformats.org/officeDocument/2006/relationships/hyperlink" Target="https://www.daloopa.com/src/1565131" TargetMode="External"/><Relationship Id="rId14386" Type="http://schemas.openxmlformats.org/officeDocument/2006/relationships/hyperlink" Target="https://www.daloopa.com/src/46640599" TargetMode="External"/><Relationship Id="rId15437" Type="http://schemas.openxmlformats.org/officeDocument/2006/relationships/hyperlink" Target="https://www.daloopa.com/src/53602948" TargetMode="External"/><Relationship Id="rId3047" Type="http://schemas.openxmlformats.org/officeDocument/2006/relationships/hyperlink" Target="https://marketplace.daloopa.com/src?seriesId=2541484" TargetMode="External"/><Relationship Id="rId4445" Type="http://schemas.openxmlformats.org/officeDocument/2006/relationships/hyperlink" Target="https://www.daloopa.com/src/14192439" TargetMode="External"/><Relationship Id="rId10996" Type="http://schemas.openxmlformats.org/officeDocument/2006/relationships/hyperlink" Target="https://www.daloopa.com/src/154251316" TargetMode="External"/><Relationship Id="rId14039" Type="http://schemas.openxmlformats.org/officeDocument/2006/relationships/hyperlink" Target="https://www.daloopa.com/src/32426129" TargetMode="External"/><Relationship Id="rId7668" Type="http://schemas.openxmlformats.org/officeDocument/2006/relationships/hyperlink" Target="https://marketplace.daloopa.com/src/110684154" TargetMode="External"/><Relationship Id="rId8719" Type="http://schemas.openxmlformats.org/officeDocument/2006/relationships/hyperlink" Target="https://www.daloopa.com/src/2600181" TargetMode="External"/><Relationship Id="rId10649" Type="http://schemas.openxmlformats.org/officeDocument/2006/relationships/hyperlink" Target="https://www.daloopa.com/src/43348206" TargetMode="External"/><Relationship Id="rId14520" Type="http://schemas.openxmlformats.org/officeDocument/2006/relationships/hyperlink" Target="https://www.daloopa.com/src/43518951" TargetMode="External"/><Relationship Id="rId9090" Type="http://schemas.openxmlformats.org/officeDocument/2006/relationships/hyperlink" Target="https://www.daloopa.com/src/1566662" TargetMode="External"/><Relationship Id="rId12071" Type="http://schemas.openxmlformats.org/officeDocument/2006/relationships/hyperlink" Target="https://www.daloopa.com/src/2745329" TargetMode="External"/><Relationship Id="rId13122" Type="http://schemas.openxmlformats.org/officeDocument/2006/relationships/hyperlink" Target="https://www.daloopa.com/src/8787436" TargetMode="External"/><Relationship Id="rId2130" Type="http://schemas.openxmlformats.org/officeDocument/2006/relationships/hyperlink" Target="https://www.daloopa.com/src/53535145" TargetMode="External"/><Relationship Id="rId6751" Type="http://schemas.openxmlformats.org/officeDocument/2006/relationships/hyperlink" Target="https://www.daloopa.com/src/1565740" TargetMode="External"/><Relationship Id="rId15294" Type="http://schemas.openxmlformats.org/officeDocument/2006/relationships/hyperlink" Target="https://www.daloopa.com/src/43516611" TargetMode="External"/><Relationship Id="rId16345" Type="http://schemas.openxmlformats.org/officeDocument/2006/relationships/hyperlink" Target="https://www.daloopa.com/src/43514778" TargetMode="External"/><Relationship Id="rId16692" Type="http://schemas.openxmlformats.org/officeDocument/2006/relationships/hyperlink" Target="https://www.daloopa.com/src/65062667" TargetMode="External"/><Relationship Id="rId17743" Type="http://schemas.openxmlformats.org/officeDocument/2006/relationships/hyperlink" Target="https://www.daloopa.com/src/102436800" TargetMode="External"/><Relationship Id="rId102" Type="http://schemas.openxmlformats.org/officeDocument/2006/relationships/hyperlink" Target="https://www.daloopa.com/document/26234928" TargetMode="External"/><Relationship Id="rId5353" Type="http://schemas.openxmlformats.org/officeDocument/2006/relationships/hyperlink" Target="https://www.daloopa.com/src/1564206" TargetMode="External"/><Relationship Id="rId6404" Type="http://schemas.openxmlformats.org/officeDocument/2006/relationships/hyperlink" Target="https://www.daloopa.com/src/107675915" TargetMode="External"/><Relationship Id="rId7802" Type="http://schemas.openxmlformats.org/officeDocument/2006/relationships/hyperlink" Target="https://marketplace.daloopa.com/src/110684186" TargetMode="External"/><Relationship Id="rId5006" Type="http://schemas.openxmlformats.org/officeDocument/2006/relationships/hyperlink" Target="https://www.daloopa.com/src/1564328" TargetMode="External"/><Relationship Id="rId9974" Type="http://schemas.openxmlformats.org/officeDocument/2006/relationships/hyperlink" Target="https://www.daloopa.com/src/113256789" TargetMode="External"/><Relationship Id="rId12955" Type="http://schemas.openxmlformats.org/officeDocument/2006/relationships/hyperlink" Target="https://marketplace.daloopa.com/src/154393101" TargetMode="External"/><Relationship Id="rId19568" Type="http://schemas.openxmlformats.org/officeDocument/2006/relationships/hyperlink" Target="https://www.daloopa.com/src/113031588" TargetMode="External"/><Relationship Id="rId1963" Type="http://schemas.openxmlformats.org/officeDocument/2006/relationships/hyperlink" Target="https://www.daloopa.com/src/96852826" TargetMode="External"/><Relationship Id="rId7178" Type="http://schemas.openxmlformats.org/officeDocument/2006/relationships/hyperlink" Target="https://marketplace.daloopa.com/src/154257797" TargetMode="External"/><Relationship Id="rId8576" Type="http://schemas.openxmlformats.org/officeDocument/2006/relationships/hyperlink" Target="https://www.daloopa.com/src/1566561" TargetMode="External"/><Relationship Id="rId9627" Type="http://schemas.openxmlformats.org/officeDocument/2006/relationships/hyperlink" Target="https://www.daloopa.com/src/4715296" TargetMode="External"/><Relationship Id="rId11557" Type="http://schemas.openxmlformats.org/officeDocument/2006/relationships/hyperlink" Target="https://www.daloopa.com/src/43319093" TargetMode="External"/><Relationship Id="rId12608" Type="http://schemas.openxmlformats.org/officeDocument/2006/relationships/hyperlink" Target="https://www.daloopa.com/src/1572156" TargetMode="External"/><Relationship Id="rId1616" Type="http://schemas.openxmlformats.org/officeDocument/2006/relationships/hyperlink" Target="https://www.daloopa.com/src/8792887" TargetMode="External"/><Relationship Id="rId8229" Type="http://schemas.openxmlformats.org/officeDocument/2006/relationships/hyperlink" Target="https://www.daloopa.com/src/43302636" TargetMode="External"/><Relationship Id="rId10159" Type="http://schemas.openxmlformats.org/officeDocument/2006/relationships/hyperlink" Target="https://marketplace.daloopa.com/src?seriesId=2872271" TargetMode="External"/><Relationship Id="rId14030" Type="http://schemas.openxmlformats.org/officeDocument/2006/relationships/hyperlink" Target="https://www.daloopa.com/src/8787752" TargetMode="External"/><Relationship Id="rId18651" Type="http://schemas.openxmlformats.org/officeDocument/2006/relationships/hyperlink" Target="https://www.daloopa.com/src/65168000" TargetMode="External"/><Relationship Id="rId19702" Type="http://schemas.openxmlformats.org/officeDocument/2006/relationships/hyperlink" Target="https://www.daloopa.com/src/113030509" TargetMode="External"/><Relationship Id="rId3788" Type="http://schemas.openxmlformats.org/officeDocument/2006/relationships/hyperlink" Target="https://www.daloopa.com/src/43769371" TargetMode="External"/><Relationship Id="rId4839" Type="http://schemas.openxmlformats.org/officeDocument/2006/relationships/hyperlink" Target="https://www.daloopa.com/src/72080212" TargetMode="External"/><Relationship Id="rId8710" Type="http://schemas.openxmlformats.org/officeDocument/2006/relationships/hyperlink" Target="https://www.daloopa.com/src/1567193" TargetMode="External"/><Relationship Id="rId17253" Type="http://schemas.openxmlformats.org/officeDocument/2006/relationships/hyperlink" Target="https://marketplace.daloopa.com/src/154209455" TargetMode="External"/><Relationship Id="rId18304" Type="http://schemas.openxmlformats.org/officeDocument/2006/relationships/hyperlink" Target="https://marketplace.daloopa.com/src/134722765" TargetMode="External"/><Relationship Id="rId6261" Type="http://schemas.openxmlformats.org/officeDocument/2006/relationships/hyperlink" Target="https://www.daloopa.com/src/58740135" TargetMode="External"/><Relationship Id="rId7312" Type="http://schemas.openxmlformats.org/officeDocument/2006/relationships/hyperlink" Target="https://marketplace.daloopa.com/src/154257798" TargetMode="External"/><Relationship Id="rId10640" Type="http://schemas.openxmlformats.org/officeDocument/2006/relationships/hyperlink" Target="https://www.daloopa.com/src/87385047" TargetMode="External"/><Relationship Id="rId9484" Type="http://schemas.openxmlformats.org/officeDocument/2006/relationships/hyperlink" Target="https://www.daloopa.com/src/1566729" TargetMode="External"/><Relationship Id="rId13863" Type="http://schemas.openxmlformats.org/officeDocument/2006/relationships/hyperlink" Target="https://www.daloopa.com/src/8788007" TargetMode="External"/><Relationship Id="rId14914" Type="http://schemas.openxmlformats.org/officeDocument/2006/relationships/hyperlink" Target="https://www.daloopa.com/src/43517484" TargetMode="External"/><Relationship Id="rId19078" Type="http://schemas.openxmlformats.org/officeDocument/2006/relationships/hyperlink" Target="https://www.daloopa.com/src/113029567" TargetMode="External"/><Relationship Id="rId1473" Type="http://schemas.openxmlformats.org/officeDocument/2006/relationships/hyperlink" Target="https://www.daloopa.com/src/8796262" TargetMode="External"/><Relationship Id="rId2871" Type="http://schemas.openxmlformats.org/officeDocument/2006/relationships/hyperlink" Target="https://www.daloopa.com/src/47661682" TargetMode="External"/><Relationship Id="rId3922" Type="http://schemas.openxmlformats.org/officeDocument/2006/relationships/hyperlink" Target="https://www.daloopa.com/src/43769377" TargetMode="External"/><Relationship Id="rId8086" Type="http://schemas.openxmlformats.org/officeDocument/2006/relationships/hyperlink" Target="https://www.daloopa.com/src/113256784" TargetMode="External"/><Relationship Id="rId9137" Type="http://schemas.openxmlformats.org/officeDocument/2006/relationships/hyperlink" Target="https://www.daloopa.com/src/82224871" TargetMode="External"/><Relationship Id="rId12465" Type="http://schemas.openxmlformats.org/officeDocument/2006/relationships/hyperlink" Target="https://www.daloopa.com/src/1572269" TargetMode="External"/><Relationship Id="rId13516" Type="http://schemas.openxmlformats.org/officeDocument/2006/relationships/hyperlink" Target="https://www.daloopa.com/src/8787169" TargetMode="External"/><Relationship Id="rId843" Type="http://schemas.openxmlformats.org/officeDocument/2006/relationships/hyperlink" Target="https://marketplace.daloopa.com/src?seriesId=7163928" TargetMode="External"/><Relationship Id="rId1126" Type="http://schemas.openxmlformats.org/officeDocument/2006/relationships/hyperlink" Target="https://www.daloopa.com/src/107696574" TargetMode="External"/><Relationship Id="rId2524" Type="http://schemas.openxmlformats.org/officeDocument/2006/relationships/hyperlink" Target="https://www.daloopa.com/src/107838292" TargetMode="External"/><Relationship Id="rId11067" Type="http://schemas.openxmlformats.org/officeDocument/2006/relationships/hyperlink" Target="https://www.daloopa.com/src/1568873" TargetMode="External"/><Relationship Id="rId12118" Type="http://schemas.openxmlformats.org/officeDocument/2006/relationships/hyperlink" Target="https://www.daloopa.com/src/1570511" TargetMode="External"/><Relationship Id="rId15688" Type="http://schemas.openxmlformats.org/officeDocument/2006/relationships/hyperlink" Target="https://www.daloopa.com/src/43518112" TargetMode="External"/><Relationship Id="rId16739" Type="http://schemas.openxmlformats.org/officeDocument/2006/relationships/hyperlink" Target="https://marketplace.daloopa.com/src/154393152" TargetMode="External"/><Relationship Id="rId4696" Type="http://schemas.openxmlformats.org/officeDocument/2006/relationships/hyperlink" Target="https://www.daloopa.com/src/14160895" TargetMode="External"/><Relationship Id="rId5747" Type="http://schemas.openxmlformats.org/officeDocument/2006/relationships/hyperlink" Target="https://www.daloopa.com/src/43643464" TargetMode="External"/><Relationship Id="rId18161" Type="http://schemas.openxmlformats.org/officeDocument/2006/relationships/hyperlink" Target="https://marketplace.daloopa.com/src/134722714" TargetMode="External"/><Relationship Id="rId19212" Type="http://schemas.openxmlformats.org/officeDocument/2006/relationships/hyperlink" Target="https://www.daloopa.com/src/125199523" TargetMode="External"/><Relationship Id="rId3298" Type="http://schemas.openxmlformats.org/officeDocument/2006/relationships/hyperlink" Target="https://www.daloopa.com/src/14190715" TargetMode="External"/><Relationship Id="rId4349" Type="http://schemas.openxmlformats.org/officeDocument/2006/relationships/hyperlink" Target="https://www.daloopa.com/src/8790490" TargetMode="External"/><Relationship Id="rId8220" Type="http://schemas.openxmlformats.org/officeDocument/2006/relationships/hyperlink" Target="https://www.daloopa.com/src/1566709" TargetMode="External"/><Relationship Id="rId10150" Type="http://schemas.openxmlformats.org/officeDocument/2006/relationships/hyperlink" Target="https://www.daloopa.com/document/209448" TargetMode="External"/><Relationship Id="rId11201" Type="http://schemas.openxmlformats.org/officeDocument/2006/relationships/hyperlink" Target="https://www.daloopa.com/src/1568875" TargetMode="External"/><Relationship Id="rId4830" Type="http://schemas.openxmlformats.org/officeDocument/2006/relationships/hyperlink" Target="https://www.daloopa.com/src/14160889" TargetMode="External"/><Relationship Id="rId13373" Type="http://schemas.openxmlformats.org/officeDocument/2006/relationships/hyperlink" Target="https://www.daloopa.com/src/14295957" TargetMode="External"/><Relationship Id="rId14424" Type="http://schemas.openxmlformats.org/officeDocument/2006/relationships/hyperlink" Target="https://www.daloopa.com/src/125198329" TargetMode="External"/><Relationship Id="rId14771" Type="http://schemas.openxmlformats.org/officeDocument/2006/relationships/hyperlink" Target="https://www.daloopa.com/src/43518967" TargetMode="External"/><Relationship Id="rId15822" Type="http://schemas.openxmlformats.org/officeDocument/2006/relationships/hyperlink" Target="https://www.daloopa.com/document/26799693" TargetMode="External"/><Relationship Id="rId2381" Type="http://schemas.openxmlformats.org/officeDocument/2006/relationships/hyperlink" Target="https://www.daloopa.com/src/87394477" TargetMode="External"/><Relationship Id="rId3432" Type="http://schemas.openxmlformats.org/officeDocument/2006/relationships/hyperlink" Target="https://www.daloopa.com/src/14190717" TargetMode="External"/><Relationship Id="rId13026" Type="http://schemas.openxmlformats.org/officeDocument/2006/relationships/hyperlink" Target="https://www.daloopa.com/src/154395077" TargetMode="External"/><Relationship Id="rId17994" Type="http://schemas.openxmlformats.org/officeDocument/2006/relationships/hyperlink" Target="https://www.daloopa.com/src/154362015" TargetMode="External"/><Relationship Id="rId353" Type="http://schemas.openxmlformats.org/officeDocument/2006/relationships/hyperlink" Target="https://www.daloopa.com/src/66979019" TargetMode="External"/><Relationship Id="rId2034" Type="http://schemas.openxmlformats.org/officeDocument/2006/relationships/hyperlink" Target="https://www.daloopa.com/src/94509915" TargetMode="External"/><Relationship Id="rId15198" Type="http://schemas.openxmlformats.org/officeDocument/2006/relationships/hyperlink" Target="https://www.daloopa.com/src/43516732" TargetMode="External"/><Relationship Id="rId16596" Type="http://schemas.openxmlformats.org/officeDocument/2006/relationships/hyperlink" Target="https://www.daloopa.com/src/53601563" TargetMode="External"/><Relationship Id="rId17647" Type="http://schemas.openxmlformats.org/officeDocument/2006/relationships/hyperlink" Target="https://www.daloopa.com/src/136649020" TargetMode="External"/><Relationship Id="rId5257" Type="http://schemas.openxmlformats.org/officeDocument/2006/relationships/hyperlink" Target="https://www.daloopa.com/src/136426162" TargetMode="External"/><Relationship Id="rId6655" Type="http://schemas.openxmlformats.org/officeDocument/2006/relationships/hyperlink" Target="https://marketplace.daloopa.com/src/110683988" TargetMode="External"/><Relationship Id="rId7706" Type="http://schemas.openxmlformats.org/officeDocument/2006/relationships/hyperlink" Target="https://www.daloopa.com/src/32357683" TargetMode="External"/><Relationship Id="rId16249" Type="http://schemas.openxmlformats.org/officeDocument/2006/relationships/hyperlink" Target="https://www.daloopa.com/src/8788743" TargetMode="External"/><Relationship Id="rId6308" Type="http://schemas.openxmlformats.org/officeDocument/2006/relationships/hyperlink" Target="https://www.daloopa.com/src/1565454" TargetMode="External"/><Relationship Id="rId9878" Type="http://schemas.openxmlformats.org/officeDocument/2006/relationships/hyperlink" Target="https://www.daloopa.com/src/1567267" TargetMode="External"/><Relationship Id="rId12859" Type="http://schemas.openxmlformats.org/officeDocument/2006/relationships/hyperlink" Target="https://www.daloopa.com/src/46627934" TargetMode="External"/><Relationship Id="rId16730" Type="http://schemas.openxmlformats.org/officeDocument/2006/relationships/hyperlink" Target="https://www.daloopa.com/src/87502807" TargetMode="External"/><Relationship Id="rId1867" Type="http://schemas.openxmlformats.org/officeDocument/2006/relationships/hyperlink" Target="https://www.daloopa.com/src/43329498" TargetMode="External"/><Relationship Id="rId2918" Type="http://schemas.openxmlformats.org/officeDocument/2006/relationships/hyperlink" Target="https://www.daloopa.com/src/53538621" TargetMode="External"/><Relationship Id="rId14281" Type="http://schemas.openxmlformats.org/officeDocument/2006/relationships/hyperlink" Target="https://www.daloopa.com/src/8788130" TargetMode="External"/><Relationship Id="rId15332" Type="http://schemas.openxmlformats.org/officeDocument/2006/relationships/hyperlink" Target="https://marketplace.daloopa.com/src/134722444" TargetMode="External"/><Relationship Id="rId4340" Type="http://schemas.openxmlformats.org/officeDocument/2006/relationships/hyperlink" Target="https://www.daloopa.com/src/8790911" TargetMode="External"/><Relationship Id="rId8961" Type="http://schemas.openxmlformats.org/officeDocument/2006/relationships/hyperlink" Target="https://www.daloopa.com/src/1566219" TargetMode="External"/><Relationship Id="rId18555" Type="http://schemas.openxmlformats.org/officeDocument/2006/relationships/hyperlink" Target="https://www.daloopa.com/src/65153684" TargetMode="External"/><Relationship Id="rId7563" Type="http://schemas.openxmlformats.org/officeDocument/2006/relationships/hyperlink" Target="https://www.daloopa.com/src/1565272" TargetMode="External"/><Relationship Id="rId8614" Type="http://schemas.openxmlformats.org/officeDocument/2006/relationships/hyperlink" Target="https://www.daloopa.com/src/87381680" TargetMode="External"/><Relationship Id="rId10891" Type="http://schemas.openxmlformats.org/officeDocument/2006/relationships/hyperlink" Target="https://www.daloopa.com/src/1569947" TargetMode="External"/><Relationship Id="rId11942" Type="http://schemas.openxmlformats.org/officeDocument/2006/relationships/hyperlink" Target="https://www.daloopa.com/src/1568902" TargetMode="External"/><Relationship Id="rId17157" Type="http://schemas.openxmlformats.org/officeDocument/2006/relationships/hyperlink" Target="https://marketplace.daloopa.com/src/154393172" TargetMode="External"/><Relationship Id="rId18208" Type="http://schemas.openxmlformats.org/officeDocument/2006/relationships/hyperlink" Target="https://www.daloopa.com/src/87501526" TargetMode="External"/><Relationship Id="rId19606" Type="http://schemas.openxmlformats.org/officeDocument/2006/relationships/hyperlink" Target="https://www.daloopa.com/src/113030703" TargetMode="External"/><Relationship Id="rId6165" Type="http://schemas.openxmlformats.org/officeDocument/2006/relationships/hyperlink" Target="https://www.daloopa.com/src/68541656" TargetMode="External"/><Relationship Id="rId7216" Type="http://schemas.openxmlformats.org/officeDocument/2006/relationships/hyperlink" Target="https://www.daloopa.com/src/46534827" TargetMode="External"/><Relationship Id="rId10544" Type="http://schemas.openxmlformats.org/officeDocument/2006/relationships/hyperlink" Target="https://www.daloopa.com/src/43348780" TargetMode="External"/><Relationship Id="rId9388" Type="http://schemas.openxmlformats.org/officeDocument/2006/relationships/hyperlink" Target="https://www.daloopa.com/src/1567548" TargetMode="External"/><Relationship Id="rId13767" Type="http://schemas.openxmlformats.org/officeDocument/2006/relationships/hyperlink" Target="https://www.daloopa.com/src/154395133" TargetMode="External"/><Relationship Id="rId14818" Type="http://schemas.openxmlformats.org/officeDocument/2006/relationships/hyperlink" Target="https://marketplace.daloopa.com/src/134722340" TargetMode="External"/><Relationship Id="rId2775" Type="http://schemas.openxmlformats.org/officeDocument/2006/relationships/hyperlink" Target="https://www.daloopa.com/src/43540239" TargetMode="External"/><Relationship Id="rId3826" Type="http://schemas.openxmlformats.org/officeDocument/2006/relationships/hyperlink" Target="https://www.daloopa.com/src/8794029" TargetMode="External"/><Relationship Id="rId12369" Type="http://schemas.openxmlformats.org/officeDocument/2006/relationships/hyperlink" Target="https://marketplace.daloopa.com/src/134722155" TargetMode="External"/><Relationship Id="rId16240" Type="http://schemas.openxmlformats.org/officeDocument/2006/relationships/hyperlink" Target="https://www.daloopa.com/src/154361013" TargetMode="External"/><Relationship Id="rId747" Type="http://schemas.openxmlformats.org/officeDocument/2006/relationships/hyperlink" Target="https://www.daloopa.com/src/154216687" TargetMode="External"/><Relationship Id="rId1377" Type="http://schemas.openxmlformats.org/officeDocument/2006/relationships/hyperlink" Target="https://www.daloopa.com/src/8796609" TargetMode="External"/><Relationship Id="rId2428" Type="http://schemas.openxmlformats.org/officeDocument/2006/relationships/hyperlink" Target="https://www.daloopa.com/src/113362305" TargetMode="External"/><Relationship Id="rId5998" Type="http://schemas.openxmlformats.org/officeDocument/2006/relationships/hyperlink" Target="https://www.daloopa.com/src/78142978" TargetMode="External"/><Relationship Id="rId19463" Type="http://schemas.openxmlformats.org/officeDocument/2006/relationships/hyperlink" Target="https://www.daloopa.com/src/113027680" TargetMode="External"/><Relationship Id="rId83" Type="http://schemas.openxmlformats.org/officeDocument/2006/relationships/hyperlink" Target="https://www.daloopa.com/document/17276039" TargetMode="External"/><Relationship Id="rId8471" Type="http://schemas.openxmlformats.org/officeDocument/2006/relationships/hyperlink" Target="https://www.daloopa.com/src/66978265" TargetMode="External"/><Relationship Id="rId9522" Type="http://schemas.openxmlformats.org/officeDocument/2006/relationships/hyperlink" Target="https://www.daloopa.com/src/82224897" TargetMode="External"/><Relationship Id="rId11452" Type="http://schemas.openxmlformats.org/officeDocument/2006/relationships/hyperlink" Target="https://www.daloopa.com/src/1569657" TargetMode="External"/><Relationship Id="rId12503" Type="http://schemas.openxmlformats.org/officeDocument/2006/relationships/hyperlink" Target="https://marketplace.daloopa.com/src/134722179" TargetMode="External"/><Relationship Id="rId12850" Type="http://schemas.openxmlformats.org/officeDocument/2006/relationships/hyperlink" Target="https://www.daloopa.com/src/1572059" TargetMode="External"/><Relationship Id="rId13901" Type="http://schemas.openxmlformats.org/officeDocument/2006/relationships/hyperlink" Target="https://marketplace.daloopa.com/src?seriesId=2635978" TargetMode="External"/><Relationship Id="rId18065" Type="http://schemas.openxmlformats.org/officeDocument/2006/relationships/hyperlink" Target="https://www.daloopa.com/document/26799693" TargetMode="External"/><Relationship Id="rId19116" Type="http://schemas.openxmlformats.org/officeDocument/2006/relationships/hyperlink" Target="https://www.daloopa.com/src/113029475" TargetMode="External"/><Relationship Id="rId1511" Type="http://schemas.openxmlformats.org/officeDocument/2006/relationships/hyperlink" Target="https://www.daloopa.com/src/8797101" TargetMode="External"/><Relationship Id="rId7073" Type="http://schemas.openxmlformats.org/officeDocument/2006/relationships/hyperlink" Target="https://marketplace.daloopa.com/src/110684060" TargetMode="External"/><Relationship Id="rId8124" Type="http://schemas.openxmlformats.org/officeDocument/2006/relationships/hyperlink" Target="https://www.daloopa.com/src/1567243" TargetMode="External"/><Relationship Id="rId10054" Type="http://schemas.openxmlformats.org/officeDocument/2006/relationships/hyperlink" Target="https://www.daloopa.com/src/1567890" TargetMode="External"/><Relationship Id="rId11105" Type="http://schemas.openxmlformats.org/officeDocument/2006/relationships/hyperlink" Target="https://www.daloopa.com/src/66978679" TargetMode="External"/><Relationship Id="rId3683" Type="http://schemas.openxmlformats.org/officeDocument/2006/relationships/hyperlink" Target="https://www.daloopa.com/src/8794352" TargetMode="External"/><Relationship Id="rId14675" Type="http://schemas.openxmlformats.org/officeDocument/2006/relationships/hyperlink" Target="https://www.daloopa.com/src/78147052" TargetMode="External"/><Relationship Id="rId15726" Type="http://schemas.openxmlformats.org/officeDocument/2006/relationships/hyperlink" Target="https://marketplace.daloopa.com/src/134722524" TargetMode="External"/><Relationship Id="rId2285" Type="http://schemas.openxmlformats.org/officeDocument/2006/relationships/hyperlink" Target="https://www.daloopa.com/src/1570879" TargetMode="External"/><Relationship Id="rId3336" Type="http://schemas.openxmlformats.org/officeDocument/2006/relationships/hyperlink" Target="https://www.daloopa.com/src/43338963" TargetMode="External"/><Relationship Id="rId4734" Type="http://schemas.openxmlformats.org/officeDocument/2006/relationships/hyperlink" Target="https://www.daloopa.com/src/1564523" TargetMode="External"/><Relationship Id="rId13277" Type="http://schemas.openxmlformats.org/officeDocument/2006/relationships/hyperlink" Target="https://www.daloopa.com/src/82268523" TargetMode="External"/><Relationship Id="rId14328" Type="http://schemas.openxmlformats.org/officeDocument/2006/relationships/hyperlink" Target="https://www.daloopa.com/src/10356374" TargetMode="External"/><Relationship Id="rId17898" Type="http://schemas.openxmlformats.org/officeDocument/2006/relationships/hyperlink" Target="https://www.daloopa.com/src/154362013" TargetMode="External"/><Relationship Id="rId18949" Type="http://schemas.openxmlformats.org/officeDocument/2006/relationships/hyperlink" Target="https://www.daloopa.com/src/145118842" TargetMode="External"/><Relationship Id="rId257" Type="http://schemas.openxmlformats.org/officeDocument/2006/relationships/hyperlink" Target="https://www.daloopa.com/src/94492891" TargetMode="External"/><Relationship Id="rId7957" Type="http://schemas.openxmlformats.org/officeDocument/2006/relationships/hyperlink" Target="https://www.daloopa.com/src/1567093" TargetMode="External"/><Relationship Id="rId10938" Type="http://schemas.openxmlformats.org/officeDocument/2006/relationships/hyperlink" Target="https://www.daloopa.com/src/1569076" TargetMode="External"/><Relationship Id="rId6559" Type="http://schemas.openxmlformats.org/officeDocument/2006/relationships/hyperlink" Target="https://marketplace.daloopa.com/src/110683974" TargetMode="External"/><Relationship Id="rId12360" Type="http://schemas.openxmlformats.org/officeDocument/2006/relationships/hyperlink" Target="https://www.daloopa.com/src/107833942" TargetMode="External"/><Relationship Id="rId13411" Type="http://schemas.openxmlformats.org/officeDocument/2006/relationships/hyperlink" Target="https://www.daloopa.com/src/20973377" TargetMode="External"/><Relationship Id="rId9032" Type="http://schemas.openxmlformats.org/officeDocument/2006/relationships/hyperlink" Target="https://www.daloopa.com/src/1566568" TargetMode="External"/><Relationship Id="rId12013" Type="http://schemas.openxmlformats.org/officeDocument/2006/relationships/hyperlink" Target="https://www.daloopa.com/src/1569512" TargetMode="External"/><Relationship Id="rId15583" Type="http://schemas.openxmlformats.org/officeDocument/2006/relationships/hyperlink" Target="https://www.daloopa.com/src/43517004" TargetMode="External"/><Relationship Id="rId16634" Type="http://schemas.openxmlformats.org/officeDocument/2006/relationships/hyperlink" Target="https://www.daloopa.com/src/63082817" TargetMode="External"/><Relationship Id="rId16981" Type="http://schemas.openxmlformats.org/officeDocument/2006/relationships/hyperlink" Target="https://marketplace.daloopa.com/src/154209387" TargetMode="External"/><Relationship Id="rId1021" Type="http://schemas.openxmlformats.org/officeDocument/2006/relationships/hyperlink" Target="https://www.daloopa.com/src/154248234" TargetMode="External"/><Relationship Id="rId4591" Type="http://schemas.openxmlformats.org/officeDocument/2006/relationships/hyperlink" Target="https://www.daloopa.com/src/66979262" TargetMode="External"/><Relationship Id="rId5642" Type="http://schemas.openxmlformats.org/officeDocument/2006/relationships/hyperlink" Target="https://www.daloopa.com/src/32357654" TargetMode="External"/><Relationship Id="rId14185" Type="http://schemas.openxmlformats.org/officeDocument/2006/relationships/hyperlink" Target="https://www.daloopa.com/src/8787994" TargetMode="External"/><Relationship Id="rId15236" Type="http://schemas.openxmlformats.org/officeDocument/2006/relationships/hyperlink" Target="https://www.daloopa.com/src/43517486" TargetMode="External"/><Relationship Id="rId3193" Type="http://schemas.openxmlformats.org/officeDocument/2006/relationships/hyperlink" Target="https://www.daloopa.com/src/46627800" TargetMode="External"/><Relationship Id="rId4244" Type="http://schemas.openxmlformats.org/officeDocument/2006/relationships/hyperlink" Target="https://www.daloopa.com/src/8791304" TargetMode="External"/><Relationship Id="rId7467" Type="http://schemas.openxmlformats.org/officeDocument/2006/relationships/hyperlink" Target="https://www.daloopa.com/src/154216220" TargetMode="External"/><Relationship Id="rId8865" Type="http://schemas.openxmlformats.org/officeDocument/2006/relationships/hyperlink" Target="https://www.daloopa.com/src/154222600" TargetMode="External"/><Relationship Id="rId9916" Type="http://schemas.openxmlformats.org/officeDocument/2006/relationships/hyperlink" Target="https://www.daloopa.com/src/43299064" TargetMode="External"/><Relationship Id="rId10795" Type="http://schemas.openxmlformats.org/officeDocument/2006/relationships/hyperlink" Target="https://www.daloopa.com/src/154251313" TargetMode="External"/><Relationship Id="rId11846" Type="http://schemas.openxmlformats.org/officeDocument/2006/relationships/hyperlink" Target="https://www.daloopa.com/src/1569675" TargetMode="External"/><Relationship Id="rId18459" Type="http://schemas.openxmlformats.org/officeDocument/2006/relationships/hyperlink" Target="https://www.daloopa.com/src/82226706" TargetMode="External"/><Relationship Id="rId1905" Type="http://schemas.openxmlformats.org/officeDocument/2006/relationships/hyperlink" Target="https://www.daloopa.com/src/65218388" TargetMode="External"/><Relationship Id="rId6069" Type="http://schemas.openxmlformats.org/officeDocument/2006/relationships/hyperlink" Target="https://www.daloopa.com/src/1564817" TargetMode="External"/><Relationship Id="rId8518" Type="http://schemas.openxmlformats.org/officeDocument/2006/relationships/hyperlink" Target="https://www.daloopa.com/src/1567008" TargetMode="External"/><Relationship Id="rId10448" Type="http://schemas.openxmlformats.org/officeDocument/2006/relationships/hyperlink" Target="https://www.daloopa.com/src/1569954" TargetMode="External"/><Relationship Id="rId18940" Type="http://schemas.openxmlformats.org/officeDocument/2006/relationships/hyperlink" Target="https://www.daloopa.com/src/113024405" TargetMode="External"/><Relationship Id="rId16491" Type="http://schemas.openxmlformats.org/officeDocument/2006/relationships/hyperlink" Target="https://www.daloopa.com/src/72185875" TargetMode="External"/><Relationship Id="rId17542" Type="http://schemas.openxmlformats.org/officeDocument/2006/relationships/hyperlink" Target="https://www.daloopa.com/src/107838632" TargetMode="External"/><Relationship Id="rId998" Type="http://schemas.openxmlformats.org/officeDocument/2006/relationships/hyperlink" Target="https://www.daloopa.com/src/8793029" TargetMode="External"/><Relationship Id="rId2679" Type="http://schemas.openxmlformats.org/officeDocument/2006/relationships/hyperlink" Target="https://marketplace.daloopa.com/src?seriesId=2635950" TargetMode="External"/><Relationship Id="rId6550" Type="http://schemas.openxmlformats.org/officeDocument/2006/relationships/hyperlink" Target="https://www.daloopa.com/src/154216227" TargetMode="External"/><Relationship Id="rId7601" Type="http://schemas.openxmlformats.org/officeDocument/2006/relationships/hyperlink" Target="https://marketplace.daloopa.com/src/110684143" TargetMode="External"/><Relationship Id="rId15093" Type="http://schemas.openxmlformats.org/officeDocument/2006/relationships/hyperlink" Target="https://www.daloopa.com/src/43518539" TargetMode="External"/><Relationship Id="rId16144" Type="http://schemas.openxmlformats.org/officeDocument/2006/relationships/hyperlink" Target="https://www.daloopa.com/src/8788736" TargetMode="External"/><Relationship Id="rId5152" Type="http://schemas.openxmlformats.org/officeDocument/2006/relationships/hyperlink" Target="https://www.daloopa.com/src/1564203" TargetMode="External"/><Relationship Id="rId6203" Type="http://schemas.openxmlformats.org/officeDocument/2006/relationships/hyperlink" Target="https://www.daloopa.com/document/209433" TargetMode="External"/><Relationship Id="rId9773" Type="http://schemas.openxmlformats.org/officeDocument/2006/relationships/hyperlink" Target="https://www.daloopa.com/src/113256785" TargetMode="External"/><Relationship Id="rId19367" Type="http://schemas.openxmlformats.org/officeDocument/2006/relationships/hyperlink" Target="https://www.daloopa.com/src/113028449" TargetMode="External"/><Relationship Id="rId1762" Type="http://schemas.openxmlformats.org/officeDocument/2006/relationships/hyperlink" Target="https://www.daloopa.com/src/63030749" TargetMode="External"/><Relationship Id="rId8375" Type="http://schemas.openxmlformats.org/officeDocument/2006/relationships/hyperlink" Target="https://www.daloopa.com/src/1566768" TargetMode="External"/><Relationship Id="rId9426" Type="http://schemas.openxmlformats.org/officeDocument/2006/relationships/hyperlink" Target="https://www.daloopa.com/src/87394304" TargetMode="External"/><Relationship Id="rId12754" Type="http://schemas.openxmlformats.org/officeDocument/2006/relationships/hyperlink" Target="https://marketplace.daloopa.com/src/154393098" TargetMode="External"/><Relationship Id="rId13805" Type="http://schemas.openxmlformats.org/officeDocument/2006/relationships/hyperlink" Target="https://www.daloopa.com/src/8787964" TargetMode="External"/><Relationship Id="rId1415" Type="http://schemas.openxmlformats.org/officeDocument/2006/relationships/hyperlink" Target="https://www.daloopa.com/src/8796636" TargetMode="External"/><Relationship Id="rId2813" Type="http://schemas.openxmlformats.org/officeDocument/2006/relationships/hyperlink" Target="https://marketplace.daloopa.com/src?seriesId=2635952" TargetMode="External"/><Relationship Id="rId8028" Type="http://schemas.openxmlformats.org/officeDocument/2006/relationships/hyperlink" Target="https://www.daloopa.com/src/66982585" TargetMode="External"/><Relationship Id="rId11009" Type="http://schemas.openxmlformats.org/officeDocument/2006/relationships/hyperlink" Target="https://www.daloopa.com/src/1569302" TargetMode="External"/><Relationship Id="rId11356" Type="http://schemas.openxmlformats.org/officeDocument/2006/relationships/hyperlink" Target="https://www.daloopa.com/src/1568671" TargetMode="External"/><Relationship Id="rId12407" Type="http://schemas.openxmlformats.org/officeDocument/2006/relationships/hyperlink" Target="https://www.daloopa.com/src/1572052" TargetMode="External"/><Relationship Id="rId15977" Type="http://schemas.openxmlformats.org/officeDocument/2006/relationships/hyperlink" Target="https://marketplace.daloopa.com/src/134722549" TargetMode="External"/><Relationship Id="rId4985" Type="http://schemas.openxmlformats.org/officeDocument/2006/relationships/hyperlink" Target="https://www.daloopa.com/src/43288881" TargetMode="External"/><Relationship Id="rId14579" Type="http://schemas.openxmlformats.org/officeDocument/2006/relationships/hyperlink" Target="https://www.daloopa.com/src/43516790" TargetMode="External"/><Relationship Id="rId18450" Type="http://schemas.openxmlformats.org/officeDocument/2006/relationships/hyperlink" Target="https://www.daloopa.com/src/78021374" TargetMode="External"/><Relationship Id="rId19501" Type="http://schemas.openxmlformats.org/officeDocument/2006/relationships/hyperlink" Target="https://www.daloopa.com/src/113027037" TargetMode="External"/><Relationship Id="rId2189" Type="http://schemas.openxmlformats.org/officeDocument/2006/relationships/hyperlink" Target="https://www.daloopa.com/src/1571779" TargetMode="External"/><Relationship Id="rId3587" Type="http://schemas.openxmlformats.org/officeDocument/2006/relationships/hyperlink" Target="https://www.daloopa.com/src/43769362" TargetMode="External"/><Relationship Id="rId4638" Type="http://schemas.openxmlformats.org/officeDocument/2006/relationships/hyperlink" Target="https://www.daloopa.com/src/72080209" TargetMode="External"/><Relationship Id="rId6060" Type="http://schemas.openxmlformats.org/officeDocument/2006/relationships/hyperlink" Target="https://www.daloopa.com/src/1564637" TargetMode="External"/><Relationship Id="rId17052" Type="http://schemas.openxmlformats.org/officeDocument/2006/relationships/hyperlink" Target="https://www.daloopa.com/src/65059216" TargetMode="External"/><Relationship Id="rId18103" Type="http://schemas.openxmlformats.org/officeDocument/2006/relationships/hyperlink" Target="https://www.daloopa.com/src/67020107" TargetMode="External"/><Relationship Id="rId7111" Type="http://schemas.openxmlformats.org/officeDocument/2006/relationships/hyperlink" Target="https://marketplace.daloopa.com/src/154257796" TargetMode="External"/><Relationship Id="rId13662" Type="http://schemas.openxmlformats.org/officeDocument/2006/relationships/hyperlink" Target="https://www.daloopa.com/src/63082552" TargetMode="External"/><Relationship Id="rId14713" Type="http://schemas.openxmlformats.org/officeDocument/2006/relationships/hyperlink" Target="https://www.daloopa.com/src/43518100" TargetMode="External"/><Relationship Id="rId2670" Type="http://schemas.openxmlformats.org/officeDocument/2006/relationships/hyperlink" Target="https://www.daloopa.com/src/47661670" TargetMode="External"/><Relationship Id="rId3721" Type="http://schemas.openxmlformats.org/officeDocument/2006/relationships/hyperlink" Target="https://www.daloopa.com/src/43769375" TargetMode="External"/><Relationship Id="rId9283" Type="http://schemas.openxmlformats.org/officeDocument/2006/relationships/hyperlink" Target="https://www.daloopa.com/src/87381669" TargetMode="External"/><Relationship Id="rId12264" Type="http://schemas.openxmlformats.org/officeDocument/2006/relationships/hyperlink" Target="https://www.daloopa.com/src/154393273" TargetMode="External"/><Relationship Id="rId13315" Type="http://schemas.openxmlformats.org/officeDocument/2006/relationships/hyperlink" Target="https://www.daloopa.com/src/8787165" TargetMode="External"/><Relationship Id="rId642" Type="http://schemas.openxmlformats.org/officeDocument/2006/relationships/hyperlink" Target="https://www.daloopa.com/src/87386306" TargetMode="External"/><Relationship Id="rId1272" Type="http://schemas.openxmlformats.org/officeDocument/2006/relationships/hyperlink" Target="https://www.daloopa.com/document/21777170" TargetMode="External"/><Relationship Id="rId2323" Type="http://schemas.openxmlformats.org/officeDocument/2006/relationships/hyperlink" Target="https://www.daloopa.com/src/154248565" TargetMode="External"/><Relationship Id="rId5893" Type="http://schemas.openxmlformats.org/officeDocument/2006/relationships/hyperlink" Target="https://www.daloopa.com/src/1564676" TargetMode="External"/><Relationship Id="rId15487" Type="http://schemas.openxmlformats.org/officeDocument/2006/relationships/hyperlink" Target="https://www.daloopa.com/src/94641829" TargetMode="External"/><Relationship Id="rId16885" Type="http://schemas.openxmlformats.org/officeDocument/2006/relationships/hyperlink" Target="https://www.daloopa.com/src/94641005" TargetMode="External"/><Relationship Id="rId17936" Type="http://schemas.openxmlformats.org/officeDocument/2006/relationships/hyperlink" Target="https://marketplace.daloopa.com/src/134722615" TargetMode="External"/><Relationship Id="rId4495" Type="http://schemas.openxmlformats.org/officeDocument/2006/relationships/hyperlink" Target="https://www.daloopa.com/src/46540205" TargetMode="External"/><Relationship Id="rId5546" Type="http://schemas.openxmlformats.org/officeDocument/2006/relationships/hyperlink" Target="https://www.daloopa.com/src/1564458" TargetMode="External"/><Relationship Id="rId6944" Type="http://schemas.openxmlformats.org/officeDocument/2006/relationships/hyperlink" Target="https://marketplace.daloopa.com/src/110684035" TargetMode="External"/><Relationship Id="rId14089" Type="http://schemas.openxmlformats.org/officeDocument/2006/relationships/hyperlink" Target="https://www.daloopa.com/src/154395162" TargetMode="External"/><Relationship Id="rId16538" Type="http://schemas.openxmlformats.org/officeDocument/2006/relationships/hyperlink" Target="https://www.daloopa.com/src/63049143" TargetMode="External"/><Relationship Id="rId19011" Type="http://schemas.openxmlformats.org/officeDocument/2006/relationships/hyperlink" Target="https://www.daloopa.com/src/113026508" TargetMode="External"/><Relationship Id="rId3097" Type="http://schemas.openxmlformats.org/officeDocument/2006/relationships/hyperlink" Target="https://www.daloopa.com/src/1571834" TargetMode="External"/><Relationship Id="rId4148" Type="http://schemas.openxmlformats.org/officeDocument/2006/relationships/hyperlink" Target="https://www.daloopa.com/src/8791835" TargetMode="External"/><Relationship Id="rId8769" Type="http://schemas.openxmlformats.org/officeDocument/2006/relationships/hyperlink" Target="https://www.daloopa.com/src/1567484" TargetMode="External"/><Relationship Id="rId10699" Type="http://schemas.openxmlformats.org/officeDocument/2006/relationships/hyperlink" Target="https://www.daloopa.com/src/46537938" TargetMode="External"/><Relationship Id="rId11000" Type="http://schemas.openxmlformats.org/officeDocument/2006/relationships/hyperlink" Target="https://www.daloopa.com/src/1568872" TargetMode="External"/><Relationship Id="rId14570" Type="http://schemas.openxmlformats.org/officeDocument/2006/relationships/hyperlink" Target="https://www.daloopa.com/src/43517667" TargetMode="External"/><Relationship Id="rId15621" Type="http://schemas.openxmlformats.org/officeDocument/2006/relationships/hyperlink" Target="https://www.daloopa.com/document/26799693" TargetMode="External"/><Relationship Id="rId1809" Type="http://schemas.openxmlformats.org/officeDocument/2006/relationships/hyperlink" Target="https://www.daloopa.com/src/20882736" TargetMode="External"/><Relationship Id="rId13172" Type="http://schemas.openxmlformats.org/officeDocument/2006/relationships/hyperlink" Target="https://www.daloopa.com/src/14277035" TargetMode="External"/><Relationship Id="rId14223" Type="http://schemas.openxmlformats.org/officeDocument/2006/relationships/hyperlink" Target="https://www.daloopa.com/src/8788168" TargetMode="External"/><Relationship Id="rId17793" Type="http://schemas.openxmlformats.org/officeDocument/2006/relationships/hyperlink" Target="https://www.daloopa.com/src/65074635" TargetMode="External"/><Relationship Id="rId18844" Type="http://schemas.openxmlformats.org/officeDocument/2006/relationships/hyperlink" Target="https://marketplace.daloopa.com/src?seriesId=4243632" TargetMode="External"/><Relationship Id="rId2180" Type="http://schemas.openxmlformats.org/officeDocument/2006/relationships/hyperlink" Target="https://www.daloopa.com/src/87394473" TargetMode="External"/><Relationship Id="rId3231" Type="http://schemas.openxmlformats.org/officeDocument/2006/relationships/hyperlink" Target="https://www.daloopa.com/src/42838070" TargetMode="External"/><Relationship Id="rId7852" Type="http://schemas.openxmlformats.org/officeDocument/2006/relationships/hyperlink" Target="https://www.daloopa.com/src/102324887" TargetMode="External"/><Relationship Id="rId8903" Type="http://schemas.openxmlformats.org/officeDocument/2006/relationships/hyperlink" Target="https://www.daloopa.com/src/1567486" TargetMode="External"/><Relationship Id="rId16395" Type="http://schemas.openxmlformats.org/officeDocument/2006/relationships/hyperlink" Target="https://www.daloopa.com/src/154361755" TargetMode="External"/><Relationship Id="rId17446" Type="http://schemas.openxmlformats.org/officeDocument/2006/relationships/hyperlink" Target="https://www.daloopa.com/src/154351864" TargetMode="External"/><Relationship Id="rId152" Type="http://schemas.openxmlformats.org/officeDocument/2006/relationships/hyperlink" Target="https://www.daloopa.com/src/113257327" TargetMode="External"/><Relationship Id="rId6454" Type="http://schemas.openxmlformats.org/officeDocument/2006/relationships/hyperlink" Target="https://www.daloopa.com/src/1565327" TargetMode="External"/><Relationship Id="rId7505" Type="http://schemas.openxmlformats.org/officeDocument/2006/relationships/hyperlink" Target="https://www.daloopa.com/src/32357684" TargetMode="External"/><Relationship Id="rId10833" Type="http://schemas.openxmlformats.org/officeDocument/2006/relationships/hyperlink" Target="https://www.daloopa.com/src/46537940" TargetMode="External"/><Relationship Id="rId16048" Type="http://schemas.openxmlformats.org/officeDocument/2006/relationships/hyperlink" Target="https://www.daloopa.com/src/65070890" TargetMode="External"/><Relationship Id="rId5056" Type="http://schemas.openxmlformats.org/officeDocument/2006/relationships/hyperlink" Target="https://www.daloopa.com/src/43287621" TargetMode="External"/><Relationship Id="rId6107" Type="http://schemas.openxmlformats.org/officeDocument/2006/relationships/hyperlink" Target="https://www.daloopa.com/src/1564711" TargetMode="External"/><Relationship Id="rId9677" Type="http://schemas.openxmlformats.org/officeDocument/2006/relationships/hyperlink" Target="https://www.daloopa.com/src/1567206" TargetMode="External"/><Relationship Id="rId8279" Type="http://schemas.openxmlformats.org/officeDocument/2006/relationships/hyperlink" Target="https://www.daloopa.com/src/154222593" TargetMode="External"/><Relationship Id="rId12658" Type="http://schemas.openxmlformats.org/officeDocument/2006/relationships/hyperlink" Target="https://www.daloopa.com/src/7999089" TargetMode="External"/><Relationship Id="rId13709" Type="http://schemas.openxmlformats.org/officeDocument/2006/relationships/hyperlink" Target="https://www.daloopa.com/src/10356360" TargetMode="External"/><Relationship Id="rId1666" Type="http://schemas.openxmlformats.org/officeDocument/2006/relationships/hyperlink" Target="https://www.daloopa.com/src/8796848" TargetMode="External"/><Relationship Id="rId2717" Type="http://schemas.openxmlformats.org/officeDocument/2006/relationships/hyperlink" Target="https://www.daloopa.com/src/53538639" TargetMode="External"/><Relationship Id="rId14080" Type="http://schemas.openxmlformats.org/officeDocument/2006/relationships/hyperlink" Target="https://www.daloopa.com/src/8787914" TargetMode="External"/><Relationship Id="rId15131" Type="http://schemas.openxmlformats.org/officeDocument/2006/relationships/hyperlink" Target="https://marketplace.daloopa.com/src?seriesId=2541666" TargetMode="External"/><Relationship Id="rId19752" Type="http://schemas.openxmlformats.org/officeDocument/2006/relationships/hyperlink" Target="https://www.daloopa.com/src/113024294" TargetMode="External"/><Relationship Id="rId1319" Type="http://schemas.openxmlformats.org/officeDocument/2006/relationships/hyperlink" Target="https://www.daloopa.com/src/43326625" TargetMode="External"/><Relationship Id="rId4889" Type="http://schemas.openxmlformats.org/officeDocument/2006/relationships/hyperlink" Target="https://www.daloopa.com/src/1563956" TargetMode="External"/><Relationship Id="rId8760" Type="http://schemas.openxmlformats.org/officeDocument/2006/relationships/hyperlink" Target="https://www.daloopa.com/src/1566958" TargetMode="External"/><Relationship Id="rId9811" Type="http://schemas.openxmlformats.org/officeDocument/2006/relationships/hyperlink" Target="https://www.daloopa.com/src/1567266" TargetMode="External"/><Relationship Id="rId10690" Type="http://schemas.openxmlformats.org/officeDocument/2006/relationships/hyperlink" Target="https://www.daloopa.com/src/1569944" TargetMode="External"/><Relationship Id="rId11741" Type="http://schemas.openxmlformats.org/officeDocument/2006/relationships/hyperlink" Target="https://www.daloopa.com/src/1568687" TargetMode="External"/><Relationship Id="rId18354" Type="http://schemas.openxmlformats.org/officeDocument/2006/relationships/hyperlink" Target="https://marketplace.daloopa.com/src?seriesId=4147202" TargetMode="External"/><Relationship Id="rId19405" Type="http://schemas.openxmlformats.org/officeDocument/2006/relationships/hyperlink" Target="https://www.daloopa.com/src/113381131" TargetMode="External"/><Relationship Id="rId25" Type="http://schemas.openxmlformats.org/officeDocument/2006/relationships/hyperlink" Target="https://www.daloopa.com/document/3522229" TargetMode="External"/><Relationship Id="rId1800" Type="http://schemas.openxmlformats.org/officeDocument/2006/relationships/hyperlink" Target="https://www.daloopa.com/src/8797300" TargetMode="External"/><Relationship Id="rId7362" Type="http://schemas.openxmlformats.org/officeDocument/2006/relationships/hyperlink" Target="https://www.daloopa.com/src/20882359" TargetMode="External"/><Relationship Id="rId8413" Type="http://schemas.openxmlformats.org/officeDocument/2006/relationships/hyperlink" Target="https://www.daloopa.com/src/113256768" TargetMode="External"/><Relationship Id="rId10343" Type="http://schemas.openxmlformats.org/officeDocument/2006/relationships/hyperlink" Target="https://www.daloopa.com/src/107680529" TargetMode="External"/><Relationship Id="rId18007" Type="http://schemas.openxmlformats.org/officeDocument/2006/relationships/hyperlink" Target="https://marketplace.daloopa.com/src/154393206" TargetMode="External"/><Relationship Id="rId3972" Type="http://schemas.openxmlformats.org/officeDocument/2006/relationships/hyperlink" Target="https://www.daloopa.com/src/46628144" TargetMode="External"/><Relationship Id="rId7015" Type="http://schemas.openxmlformats.org/officeDocument/2006/relationships/hyperlink" Target="https://marketplace.daloopa.com/src/110684050" TargetMode="External"/><Relationship Id="rId14964" Type="http://schemas.openxmlformats.org/officeDocument/2006/relationships/hyperlink" Target="https://www.daloopa.com/src/43519175" TargetMode="External"/><Relationship Id="rId893" Type="http://schemas.openxmlformats.org/officeDocument/2006/relationships/hyperlink" Target="https://www.daloopa.com/document/26769833" TargetMode="External"/><Relationship Id="rId2574" Type="http://schemas.openxmlformats.org/officeDocument/2006/relationships/hyperlink" Target="https://www.daloopa.com/src/145700433" TargetMode="External"/><Relationship Id="rId3625" Type="http://schemas.openxmlformats.org/officeDocument/2006/relationships/hyperlink" Target="https://www.daloopa.com/src/8794031" TargetMode="External"/><Relationship Id="rId9187" Type="http://schemas.openxmlformats.org/officeDocument/2006/relationships/hyperlink" Target="https://www.daloopa.com/src/1566964" TargetMode="External"/><Relationship Id="rId12168" Type="http://schemas.openxmlformats.org/officeDocument/2006/relationships/hyperlink" Target="https://marketplace.daloopa.com/src/144951431" TargetMode="External"/><Relationship Id="rId13219" Type="http://schemas.openxmlformats.org/officeDocument/2006/relationships/hyperlink" Target="https://www.daloopa.com/src/78145392" TargetMode="External"/><Relationship Id="rId13566" Type="http://schemas.openxmlformats.org/officeDocument/2006/relationships/hyperlink" Target="https://www.daloopa.com/src/8787422" TargetMode="External"/><Relationship Id="rId14617" Type="http://schemas.openxmlformats.org/officeDocument/2006/relationships/hyperlink" Target="https://www.daloopa.com/src/43516895" TargetMode="External"/><Relationship Id="rId546" Type="http://schemas.openxmlformats.org/officeDocument/2006/relationships/hyperlink" Target="https://www.daloopa.com/src/66977125" TargetMode="External"/><Relationship Id="rId1176" Type="http://schemas.openxmlformats.org/officeDocument/2006/relationships/hyperlink" Target="https://www.daloopa.com/document/18276836" TargetMode="External"/><Relationship Id="rId2227" Type="http://schemas.openxmlformats.org/officeDocument/2006/relationships/hyperlink" Target="https://www.daloopa.com/src/14275342" TargetMode="External"/><Relationship Id="rId16789" Type="http://schemas.openxmlformats.org/officeDocument/2006/relationships/hyperlink" Target="https://www.daloopa.com/src/65062629" TargetMode="External"/><Relationship Id="rId4399" Type="http://schemas.openxmlformats.org/officeDocument/2006/relationships/hyperlink" Target="https://www.daloopa.com/src/14192438" TargetMode="External"/><Relationship Id="rId5797" Type="http://schemas.openxmlformats.org/officeDocument/2006/relationships/hyperlink" Target="https://www.daloopa.com/src/78142975" TargetMode="External"/><Relationship Id="rId6848" Type="http://schemas.openxmlformats.org/officeDocument/2006/relationships/hyperlink" Target="https://www.daloopa.com/src/7961804" TargetMode="External"/><Relationship Id="rId8270" Type="http://schemas.openxmlformats.org/officeDocument/2006/relationships/hyperlink" Target="https://www.daloopa.com/src/82224883" TargetMode="External"/><Relationship Id="rId13700" Type="http://schemas.openxmlformats.org/officeDocument/2006/relationships/hyperlink" Target="https://www.daloopa.com/src/8787559" TargetMode="External"/><Relationship Id="rId19262" Type="http://schemas.openxmlformats.org/officeDocument/2006/relationships/hyperlink" Target="https://www.daloopa.com/src/113029485" TargetMode="External"/><Relationship Id="rId9321" Type="http://schemas.openxmlformats.org/officeDocument/2006/relationships/hyperlink" Target="https://www.daloopa.com/src/1567430" TargetMode="External"/><Relationship Id="rId11251" Type="http://schemas.openxmlformats.org/officeDocument/2006/relationships/hyperlink" Target="https://www.daloopa.com/src/154216217" TargetMode="External"/><Relationship Id="rId12302" Type="http://schemas.openxmlformats.org/officeDocument/2006/relationships/hyperlink" Target="https://marketplace.daloopa.com/src?seriesId=7163934" TargetMode="External"/><Relationship Id="rId15872" Type="http://schemas.openxmlformats.org/officeDocument/2006/relationships/hyperlink" Target="https://www.daloopa.com/document/26799693" TargetMode="External"/><Relationship Id="rId16923" Type="http://schemas.openxmlformats.org/officeDocument/2006/relationships/hyperlink" Target="https://www.daloopa.com/src/46490234" TargetMode="External"/><Relationship Id="rId1310" Type="http://schemas.openxmlformats.org/officeDocument/2006/relationships/hyperlink" Target="https://www.daloopa.com/src/65218284" TargetMode="External"/><Relationship Id="rId4880" Type="http://schemas.openxmlformats.org/officeDocument/2006/relationships/hyperlink" Target="https://www.daloopa.com/src/1564137" TargetMode="External"/><Relationship Id="rId5931" Type="http://schemas.openxmlformats.org/officeDocument/2006/relationships/hyperlink" Target="https://www.daloopa.com/src/78142976" TargetMode="External"/><Relationship Id="rId14474" Type="http://schemas.openxmlformats.org/officeDocument/2006/relationships/hyperlink" Target="https://www.daloopa.com/src/113380282" TargetMode="External"/><Relationship Id="rId15525" Type="http://schemas.openxmlformats.org/officeDocument/2006/relationships/hyperlink" Target="https://marketplace.daloopa.com/src/134722488" TargetMode="External"/><Relationship Id="rId3482" Type="http://schemas.openxmlformats.org/officeDocument/2006/relationships/hyperlink" Target="https://www.daloopa.com/src/8795805" TargetMode="External"/><Relationship Id="rId4533" Type="http://schemas.openxmlformats.org/officeDocument/2006/relationships/hyperlink" Target="https://www.daloopa.com/src/8793665" TargetMode="External"/><Relationship Id="rId13076" Type="http://schemas.openxmlformats.org/officeDocument/2006/relationships/hyperlink" Target="https://www.daloopa.com/src/8787122" TargetMode="External"/><Relationship Id="rId14127" Type="http://schemas.openxmlformats.org/officeDocument/2006/relationships/hyperlink" Target="https://www.daloopa.com/src/8788049" TargetMode="External"/><Relationship Id="rId17697" Type="http://schemas.openxmlformats.org/officeDocument/2006/relationships/hyperlink" Target="https://marketplace.daloopa.com/src?seriesId=3669143" TargetMode="External"/><Relationship Id="rId2084" Type="http://schemas.openxmlformats.org/officeDocument/2006/relationships/hyperlink" Target="https://www.daloopa.com/src/1570877" TargetMode="External"/><Relationship Id="rId3135" Type="http://schemas.openxmlformats.org/officeDocument/2006/relationships/hyperlink" Target="https://www.daloopa.com/src/1571973" TargetMode="External"/><Relationship Id="rId7756" Type="http://schemas.openxmlformats.org/officeDocument/2006/relationships/hyperlink" Target="https://www.daloopa.com/src/1565502" TargetMode="External"/><Relationship Id="rId16299" Type="http://schemas.openxmlformats.org/officeDocument/2006/relationships/hyperlink" Target="https://www.daloopa.com/src/113379754" TargetMode="External"/><Relationship Id="rId18748" Type="http://schemas.openxmlformats.org/officeDocument/2006/relationships/hyperlink" Target="https://www.daloopa.com/src/65169136" TargetMode="External"/><Relationship Id="rId6358" Type="http://schemas.openxmlformats.org/officeDocument/2006/relationships/hyperlink" Target="https://www.daloopa.com/src/1566026" TargetMode="External"/><Relationship Id="rId7409" Type="http://schemas.openxmlformats.org/officeDocument/2006/relationships/hyperlink" Target="https://www.daloopa.com/src/1565446" TargetMode="External"/><Relationship Id="rId8807" Type="http://schemas.openxmlformats.org/officeDocument/2006/relationships/hyperlink" Target="https://www.daloopa.com/src/46535303" TargetMode="External"/><Relationship Id="rId10737" Type="http://schemas.openxmlformats.org/officeDocument/2006/relationships/hyperlink" Target="https://www.daloopa.com/src/1569073" TargetMode="External"/><Relationship Id="rId13210" Type="http://schemas.openxmlformats.org/officeDocument/2006/relationships/hyperlink" Target="https://www.daloopa.com/src/20973368" TargetMode="External"/><Relationship Id="rId16780" Type="http://schemas.openxmlformats.org/officeDocument/2006/relationships/hyperlink" Target="https://www.daloopa.com/src/65062964" TargetMode="External"/><Relationship Id="rId17831" Type="http://schemas.openxmlformats.org/officeDocument/2006/relationships/hyperlink" Target="https://www.daloopa.com/src/65125840" TargetMode="External"/><Relationship Id="rId2968" Type="http://schemas.openxmlformats.org/officeDocument/2006/relationships/hyperlink" Target="https://www.daloopa.com/src/42838045" TargetMode="External"/><Relationship Id="rId15382" Type="http://schemas.openxmlformats.org/officeDocument/2006/relationships/hyperlink" Target="https://www.daloopa.com/src/43519234" TargetMode="External"/><Relationship Id="rId16433" Type="http://schemas.openxmlformats.org/officeDocument/2006/relationships/hyperlink" Target="https://www.daloopa.com/src/8788597" TargetMode="External"/><Relationship Id="rId4390" Type="http://schemas.openxmlformats.org/officeDocument/2006/relationships/hyperlink" Target="https://www.daloopa.com/src/8793760" TargetMode="External"/><Relationship Id="rId5441" Type="http://schemas.openxmlformats.org/officeDocument/2006/relationships/hyperlink" Target="https://www.daloopa.com/src/32357658" TargetMode="External"/><Relationship Id="rId15035" Type="http://schemas.openxmlformats.org/officeDocument/2006/relationships/hyperlink" Target="https://marketplace.daloopa.com/src/154393109" TargetMode="External"/><Relationship Id="rId19656" Type="http://schemas.openxmlformats.org/officeDocument/2006/relationships/hyperlink" Target="https://www.daloopa.com/src/154393505" TargetMode="External"/><Relationship Id="rId4043" Type="http://schemas.openxmlformats.org/officeDocument/2006/relationships/hyperlink" Target="https://www.daloopa.com/src/2745370" TargetMode="External"/><Relationship Id="rId8664" Type="http://schemas.openxmlformats.org/officeDocument/2006/relationships/hyperlink" Target="https://www.daloopa.com/src/53534253" TargetMode="External"/><Relationship Id="rId9715" Type="http://schemas.openxmlformats.org/officeDocument/2006/relationships/hyperlink" Target="https://www.daloopa.com/src/43301781" TargetMode="External"/><Relationship Id="rId10594" Type="http://schemas.openxmlformats.org/officeDocument/2006/relationships/hyperlink" Target="https://www.daloopa.com/src/154251324" TargetMode="External"/><Relationship Id="rId11992" Type="http://schemas.openxmlformats.org/officeDocument/2006/relationships/hyperlink" Target="https://www.daloopa.com/src/1569562" TargetMode="External"/><Relationship Id="rId18258" Type="http://schemas.openxmlformats.org/officeDocument/2006/relationships/hyperlink" Target="https://marketplace.daloopa.com/src?seriesId=4147196" TargetMode="External"/><Relationship Id="rId19309" Type="http://schemas.openxmlformats.org/officeDocument/2006/relationships/hyperlink" Target="https://www.daloopa.com/src/113024519" TargetMode="External"/><Relationship Id="rId1704" Type="http://schemas.openxmlformats.org/officeDocument/2006/relationships/hyperlink" Target="https://www.daloopa.com/src/8796856" TargetMode="External"/><Relationship Id="rId7266" Type="http://schemas.openxmlformats.org/officeDocument/2006/relationships/hyperlink" Target="https://www.daloopa.com/src/1565445" TargetMode="External"/><Relationship Id="rId8317" Type="http://schemas.openxmlformats.org/officeDocument/2006/relationships/hyperlink" Target="https://www.daloopa.com/src/1567533" TargetMode="External"/><Relationship Id="rId10247" Type="http://schemas.openxmlformats.org/officeDocument/2006/relationships/hyperlink" Target="https://www.daloopa.com/document/24302491" TargetMode="External"/><Relationship Id="rId11645" Type="http://schemas.openxmlformats.org/officeDocument/2006/relationships/hyperlink" Target="https://www.daloopa.com/src/1568828" TargetMode="External"/><Relationship Id="rId14868" Type="http://schemas.openxmlformats.org/officeDocument/2006/relationships/hyperlink" Target="https://www.daloopa.com/src/67019507" TargetMode="External"/><Relationship Id="rId15919" Type="http://schemas.openxmlformats.org/officeDocument/2006/relationships/hyperlink" Target="https://www.daloopa.com/document/26799693" TargetMode="External"/><Relationship Id="rId797" Type="http://schemas.openxmlformats.org/officeDocument/2006/relationships/hyperlink" Target="https://www.daloopa.com/src/1602341" TargetMode="External"/><Relationship Id="rId2478" Type="http://schemas.openxmlformats.org/officeDocument/2006/relationships/hyperlink" Target="https://marketplace.daloopa.com/src/134722147" TargetMode="External"/><Relationship Id="rId3876" Type="http://schemas.openxmlformats.org/officeDocument/2006/relationships/hyperlink" Target="https://www.daloopa.com/src/43340657" TargetMode="External"/><Relationship Id="rId4927" Type="http://schemas.openxmlformats.org/officeDocument/2006/relationships/hyperlink" Target="https://www.daloopa.com/src/66982146" TargetMode="External"/><Relationship Id="rId16290" Type="http://schemas.openxmlformats.org/officeDocument/2006/relationships/hyperlink" Target="https://www.daloopa.com/src/43525490" TargetMode="External"/><Relationship Id="rId17341" Type="http://schemas.openxmlformats.org/officeDocument/2006/relationships/hyperlink" Target="https://www.daloopa.com/document/26799693" TargetMode="External"/><Relationship Id="rId3529" Type="http://schemas.openxmlformats.org/officeDocument/2006/relationships/hyperlink" Target="https://www.daloopa.com/src/66986943" TargetMode="External"/><Relationship Id="rId6002" Type="http://schemas.openxmlformats.org/officeDocument/2006/relationships/hyperlink" Target="https://www.daloopa.com/src/102435138" TargetMode="External"/><Relationship Id="rId7400" Type="http://schemas.openxmlformats.org/officeDocument/2006/relationships/hyperlink" Target="https://www.daloopa.com/src/1565670" TargetMode="External"/><Relationship Id="rId13951" Type="http://schemas.openxmlformats.org/officeDocument/2006/relationships/hyperlink" Target="https://www.daloopa.com/src/8788145" TargetMode="External"/><Relationship Id="rId9572" Type="http://schemas.openxmlformats.org/officeDocument/2006/relationships/hyperlink" Target="https://www.daloopa.com/src/66982576" TargetMode="External"/><Relationship Id="rId12553" Type="http://schemas.openxmlformats.org/officeDocument/2006/relationships/hyperlink" Target="https://marketplace.daloopa.com/src/134722191" TargetMode="External"/><Relationship Id="rId13604" Type="http://schemas.openxmlformats.org/officeDocument/2006/relationships/hyperlink" Target="https://www.daloopa.com/src/8787424" TargetMode="External"/><Relationship Id="rId19166" Type="http://schemas.openxmlformats.org/officeDocument/2006/relationships/hyperlink" Target="https://www.daloopa.com/src/113026515" TargetMode="External"/><Relationship Id="rId931" Type="http://schemas.openxmlformats.org/officeDocument/2006/relationships/hyperlink" Target="https://www.daloopa.com/src/94639528" TargetMode="External"/><Relationship Id="rId1561" Type="http://schemas.openxmlformats.org/officeDocument/2006/relationships/hyperlink" Target="https://www.daloopa.com/src/8796831" TargetMode="External"/><Relationship Id="rId2612" Type="http://schemas.openxmlformats.org/officeDocument/2006/relationships/hyperlink" Target="https://marketplace.daloopa.com/src?seriesId=2635949" TargetMode="External"/><Relationship Id="rId8174" Type="http://schemas.openxmlformats.org/officeDocument/2006/relationships/hyperlink" Target="https://www.daloopa.com/src/66978271" TargetMode="External"/><Relationship Id="rId9225" Type="http://schemas.openxmlformats.org/officeDocument/2006/relationships/hyperlink" Target="https://www.daloopa.com/src/43297718" TargetMode="External"/><Relationship Id="rId11155" Type="http://schemas.openxmlformats.org/officeDocument/2006/relationships/hyperlink" Target="https://www.daloopa.com/src/1569873" TargetMode="External"/><Relationship Id="rId12206" Type="http://schemas.openxmlformats.org/officeDocument/2006/relationships/hyperlink" Target="https://www.daloopa.com/src/43519837" TargetMode="External"/><Relationship Id="rId15776" Type="http://schemas.openxmlformats.org/officeDocument/2006/relationships/hyperlink" Target="https://www.daloopa.com/src/145161342" TargetMode="External"/><Relationship Id="rId1214" Type="http://schemas.openxmlformats.org/officeDocument/2006/relationships/hyperlink" Target="https://www.daloopa.com/document/26350576" TargetMode="External"/><Relationship Id="rId4784" Type="http://schemas.openxmlformats.org/officeDocument/2006/relationships/hyperlink" Target="https://www.daloopa.com/src/43288880" TargetMode="External"/><Relationship Id="rId5835" Type="http://schemas.openxmlformats.org/officeDocument/2006/relationships/hyperlink" Target="https://www.daloopa.com/src/1564865" TargetMode="External"/><Relationship Id="rId14378" Type="http://schemas.openxmlformats.org/officeDocument/2006/relationships/hyperlink" Target="https://www.daloopa.com/src/43769545" TargetMode="External"/><Relationship Id="rId15429" Type="http://schemas.openxmlformats.org/officeDocument/2006/relationships/hyperlink" Target="https://www.daloopa.com/src/43518796" TargetMode="External"/><Relationship Id="rId16827" Type="http://schemas.openxmlformats.org/officeDocument/2006/relationships/hyperlink" Target="https://www.daloopa.com/src/20984019" TargetMode="External"/><Relationship Id="rId19300" Type="http://schemas.openxmlformats.org/officeDocument/2006/relationships/hyperlink" Target="https://www.daloopa.com/src/113028447" TargetMode="External"/><Relationship Id="rId3386" Type="http://schemas.openxmlformats.org/officeDocument/2006/relationships/hyperlink" Target="https://www.daloopa.com/src/43769356" TargetMode="External"/><Relationship Id="rId4437" Type="http://schemas.openxmlformats.org/officeDocument/2006/relationships/hyperlink" Target="https://www.daloopa.com/src/8793756" TargetMode="External"/><Relationship Id="rId18999" Type="http://schemas.openxmlformats.org/officeDocument/2006/relationships/hyperlink" Target="https://www.daloopa.com/src/113032717" TargetMode="External"/><Relationship Id="rId3039" Type="http://schemas.openxmlformats.org/officeDocument/2006/relationships/hyperlink" Target="https://www.daloopa.com/src/1571853" TargetMode="External"/><Relationship Id="rId10988" Type="http://schemas.openxmlformats.org/officeDocument/2006/relationships/hyperlink" Target="https://www.daloopa.com/src/43295735" TargetMode="External"/><Relationship Id="rId15910" Type="http://schemas.openxmlformats.org/officeDocument/2006/relationships/hyperlink" Target="https://www.daloopa.com/src/63083952" TargetMode="External"/><Relationship Id="rId9082" Type="http://schemas.openxmlformats.org/officeDocument/2006/relationships/hyperlink" Target="https://www.daloopa.com/document/23459594" TargetMode="External"/><Relationship Id="rId13461" Type="http://schemas.openxmlformats.org/officeDocument/2006/relationships/hyperlink" Target="https://www.daloopa.com/src/32426019" TargetMode="External"/><Relationship Id="rId14512" Type="http://schemas.openxmlformats.org/officeDocument/2006/relationships/hyperlink" Target="https://www.daloopa.com/src/125198338" TargetMode="External"/><Relationship Id="rId3520" Type="http://schemas.openxmlformats.org/officeDocument/2006/relationships/hyperlink" Target="https://www.daloopa.com/src/43769360" TargetMode="External"/><Relationship Id="rId12063" Type="http://schemas.openxmlformats.org/officeDocument/2006/relationships/hyperlink" Target="https://www.daloopa.com/src/1570143" TargetMode="External"/><Relationship Id="rId13114" Type="http://schemas.openxmlformats.org/officeDocument/2006/relationships/hyperlink" Target="https://www.daloopa.com/src/8787272" TargetMode="External"/><Relationship Id="rId16684" Type="http://schemas.openxmlformats.org/officeDocument/2006/relationships/hyperlink" Target="https://www.daloopa.com/src/65062967" TargetMode="External"/><Relationship Id="rId17735" Type="http://schemas.openxmlformats.org/officeDocument/2006/relationships/hyperlink" Target="https://www.daloopa.com/src/65074460" TargetMode="External"/><Relationship Id="rId441" Type="http://schemas.openxmlformats.org/officeDocument/2006/relationships/hyperlink" Target="https://www.daloopa.com/src/87380145" TargetMode="External"/><Relationship Id="rId1071" Type="http://schemas.openxmlformats.org/officeDocument/2006/relationships/hyperlink" Target="https://www.daloopa.com/document/21777170" TargetMode="External"/><Relationship Id="rId2122" Type="http://schemas.openxmlformats.org/officeDocument/2006/relationships/hyperlink" Target="https://www.daloopa.com/src/154248561" TargetMode="External"/><Relationship Id="rId5692" Type="http://schemas.openxmlformats.org/officeDocument/2006/relationships/hyperlink" Target="https://www.daloopa.com/src/1564673" TargetMode="External"/><Relationship Id="rId6743" Type="http://schemas.openxmlformats.org/officeDocument/2006/relationships/hyperlink" Target="https://marketplace.daloopa.com/src/110684002" TargetMode="External"/><Relationship Id="rId15286" Type="http://schemas.openxmlformats.org/officeDocument/2006/relationships/hyperlink" Target="https://www.daloopa.com/src/43517090" TargetMode="External"/><Relationship Id="rId16337" Type="http://schemas.openxmlformats.org/officeDocument/2006/relationships/hyperlink" Target="https://marketplace.daloopa.com/src?seriesId=2541696" TargetMode="External"/><Relationship Id="rId4294" Type="http://schemas.openxmlformats.org/officeDocument/2006/relationships/hyperlink" Target="https://www.daloopa.com/src/8790915" TargetMode="External"/><Relationship Id="rId5345" Type="http://schemas.openxmlformats.org/officeDocument/2006/relationships/hyperlink" Target="https://www.daloopa.com/src/1564502" TargetMode="External"/><Relationship Id="rId9966" Type="http://schemas.openxmlformats.org/officeDocument/2006/relationships/hyperlink" Target="https://www.daloopa.com/src/66978291" TargetMode="External"/><Relationship Id="rId8568" Type="http://schemas.openxmlformats.org/officeDocument/2006/relationships/hyperlink" Target="https://www.daloopa.com/src/154249515" TargetMode="External"/><Relationship Id="rId9619" Type="http://schemas.openxmlformats.org/officeDocument/2006/relationships/hyperlink" Target="https://www.daloopa.com/src/1567433" TargetMode="External"/><Relationship Id="rId11896" Type="http://schemas.openxmlformats.org/officeDocument/2006/relationships/hyperlink" Target="https://www.daloopa.com/document/209433" TargetMode="External"/><Relationship Id="rId12947" Type="http://schemas.openxmlformats.org/officeDocument/2006/relationships/hyperlink" Target="https://marketplace.daloopa.com/src/134722278" TargetMode="External"/><Relationship Id="rId1955" Type="http://schemas.openxmlformats.org/officeDocument/2006/relationships/hyperlink" Target="https://www.daloopa.com/src/136424910" TargetMode="External"/><Relationship Id="rId10498" Type="http://schemas.openxmlformats.org/officeDocument/2006/relationships/hyperlink" Target="https://www.daloopa.com/src/1569291" TargetMode="External"/><Relationship Id="rId11549" Type="http://schemas.openxmlformats.org/officeDocument/2006/relationships/hyperlink" Target="https://www.daloopa.com/src/1569267" TargetMode="External"/><Relationship Id="rId15420" Type="http://schemas.openxmlformats.org/officeDocument/2006/relationships/hyperlink" Target="https://www.daloopa.com/src/43519452" TargetMode="External"/><Relationship Id="rId18990" Type="http://schemas.openxmlformats.org/officeDocument/2006/relationships/hyperlink" Target="https://www.daloopa.com/src/114576781" TargetMode="External"/><Relationship Id="rId1608" Type="http://schemas.openxmlformats.org/officeDocument/2006/relationships/hyperlink" Target="https://www.daloopa.com/src/8796678" TargetMode="External"/><Relationship Id="rId3030" Type="http://schemas.openxmlformats.org/officeDocument/2006/relationships/hyperlink" Target="https://www.daloopa.com/src/87514724" TargetMode="External"/><Relationship Id="rId14022" Type="http://schemas.openxmlformats.org/officeDocument/2006/relationships/hyperlink" Target="https://www.daloopa.com/src/8787930" TargetMode="External"/><Relationship Id="rId17592" Type="http://schemas.openxmlformats.org/officeDocument/2006/relationships/hyperlink" Target="https://www.daloopa.com/src/65074882" TargetMode="External"/><Relationship Id="rId18643" Type="http://schemas.openxmlformats.org/officeDocument/2006/relationships/hyperlink" Target="https://www.daloopa.com/src/65165845" TargetMode="External"/><Relationship Id="rId7651" Type="http://schemas.openxmlformats.org/officeDocument/2006/relationships/hyperlink" Target="https://www.daloopa.com/src/102324873" TargetMode="External"/><Relationship Id="rId8702" Type="http://schemas.openxmlformats.org/officeDocument/2006/relationships/hyperlink" Target="https://www.daloopa.com/src/1566773" TargetMode="External"/><Relationship Id="rId10632" Type="http://schemas.openxmlformats.org/officeDocument/2006/relationships/hyperlink" Target="https://www.daloopa.com/src/46537939" TargetMode="External"/><Relationship Id="rId16194" Type="http://schemas.openxmlformats.org/officeDocument/2006/relationships/hyperlink" Target="https://www.daloopa.com/src/113379465" TargetMode="External"/><Relationship Id="rId17245" Type="http://schemas.openxmlformats.org/officeDocument/2006/relationships/hyperlink" Target="https://www.daloopa.com/src/72185130" TargetMode="External"/><Relationship Id="rId6253" Type="http://schemas.openxmlformats.org/officeDocument/2006/relationships/hyperlink" Target="https://www.daloopa.com/src/7961795" TargetMode="External"/><Relationship Id="rId7304" Type="http://schemas.openxmlformats.org/officeDocument/2006/relationships/hyperlink" Target="https://marketplace.daloopa.com/src/110684094" TargetMode="External"/><Relationship Id="rId2863" Type="http://schemas.openxmlformats.org/officeDocument/2006/relationships/hyperlink" Target="https://www.daloopa.com/src/125065312" TargetMode="External"/><Relationship Id="rId3914" Type="http://schemas.openxmlformats.org/officeDocument/2006/relationships/hyperlink" Target="https://www.daloopa.com/src/94640329" TargetMode="External"/><Relationship Id="rId9476" Type="http://schemas.openxmlformats.org/officeDocument/2006/relationships/hyperlink" Target="https://www.daloopa.com/src/1566074" TargetMode="External"/><Relationship Id="rId12457" Type="http://schemas.openxmlformats.org/officeDocument/2006/relationships/hyperlink" Target="https://www.daloopa.com/src/1572379" TargetMode="External"/><Relationship Id="rId13508" Type="http://schemas.openxmlformats.org/officeDocument/2006/relationships/hyperlink" Target="https://www.daloopa.com/src/38111039" TargetMode="External"/><Relationship Id="rId13855" Type="http://schemas.openxmlformats.org/officeDocument/2006/relationships/hyperlink" Target="https://www.daloopa.com/src/8788179" TargetMode="External"/><Relationship Id="rId14906" Type="http://schemas.openxmlformats.org/officeDocument/2006/relationships/hyperlink" Target="https://www.daloopa.com/src/43518509" TargetMode="External"/><Relationship Id="rId835" Type="http://schemas.openxmlformats.org/officeDocument/2006/relationships/hyperlink" Target="https://marketplace.daloopa.com/src/151805257" TargetMode="External"/><Relationship Id="rId1465" Type="http://schemas.openxmlformats.org/officeDocument/2006/relationships/hyperlink" Target="https://www.daloopa.com/src/8801417" TargetMode="External"/><Relationship Id="rId2516" Type="http://schemas.openxmlformats.org/officeDocument/2006/relationships/hyperlink" Target="https://www.daloopa.com/src/65071599" TargetMode="External"/><Relationship Id="rId8078" Type="http://schemas.openxmlformats.org/officeDocument/2006/relationships/hyperlink" Target="https://www.daloopa.com/src/66978272" TargetMode="External"/><Relationship Id="rId9129" Type="http://schemas.openxmlformats.org/officeDocument/2006/relationships/hyperlink" Target="https://www.daloopa.com/src/43297318" TargetMode="External"/><Relationship Id="rId11059" Type="http://schemas.openxmlformats.org/officeDocument/2006/relationships/hyperlink" Target="https://www.daloopa.com/src/46537923" TargetMode="External"/><Relationship Id="rId1118" Type="http://schemas.openxmlformats.org/officeDocument/2006/relationships/hyperlink" Target="https://www.daloopa.com/src/128080912" TargetMode="External"/><Relationship Id="rId4688" Type="http://schemas.openxmlformats.org/officeDocument/2006/relationships/hyperlink" Target="https://www.daloopa.com/src/1563953" TargetMode="External"/><Relationship Id="rId19551" Type="http://schemas.openxmlformats.org/officeDocument/2006/relationships/hyperlink" Target="https://www.daloopa.com/src/113036076" TargetMode="External"/><Relationship Id="rId5739" Type="http://schemas.openxmlformats.org/officeDocument/2006/relationships/hyperlink" Target="https://www.daloopa.com/src/145118822" TargetMode="External"/><Relationship Id="rId7161" Type="http://schemas.openxmlformats.org/officeDocument/2006/relationships/hyperlink" Target="https://www.daloopa.com/src/113256677" TargetMode="External"/><Relationship Id="rId8212" Type="http://schemas.openxmlformats.org/officeDocument/2006/relationships/hyperlink" Target="https://www.daloopa.com/src/1566055" TargetMode="External"/><Relationship Id="rId9610" Type="http://schemas.openxmlformats.org/officeDocument/2006/relationships/hyperlink" Target="https://www.daloopa.com/document/26798424" TargetMode="External"/><Relationship Id="rId11540" Type="http://schemas.openxmlformats.org/officeDocument/2006/relationships/hyperlink" Target="https://www.daloopa.com/src/1568678" TargetMode="External"/><Relationship Id="rId18153" Type="http://schemas.openxmlformats.org/officeDocument/2006/relationships/hyperlink" Target="https://www.daloopa.com/document/26799693" TargetMode="External"/><Relationship Id="rId19204" Type="http://schemas.openxmlformats.org/officeDocument/2006/relationships/hyperlink" Target="https://www.daloopa.com/src/113025771" TargetMode="External"/><Relationship Id="rId10142" Type="http://schemas.openxmlformats.org/officeDocument/2006/relationships/hyperlink" Target="https://www.daloopa.com/document/209494" TargetMode="External"/><Relationship Id="rId14763" Type="http://schemas.openxmlformats.org/officeDocument/2006/relationships/hyperlink" Target="https://www.daloopa.com/document/26799693" TargetMode="External"/><Relationship Id="rId15814" Type="http://schemas.openxmlformats.org/officeDocument/2006/relationships/hyperlink" Target="https://www.daloopa.com/src/145161344" TargetMode="External"/><Relationship Id="rId3771" Type="http://schemas.openxmlformats.org/officeDocument/2006/relationships/hyperlink" Target="https://www.daloopa.com/src/68722781" TargetMode="External"/><Relationship Id="rId4822" Type="http://schemas.openxmlformats.org/officeDocument/2006/relationships/hyperlink" Target="https://www.daloopa.com/src/1563955" TargetMode="External"/><Relationship Id="rId13365" Type="http://schemas.openxmlformats.org/officeDocument/2006/relationships/hyperlink" Target="https://www.daloopa.com/src/87514825" TargetMode="External"/><Relationship Id="rId14416" Type="http://schemas.openxmlformats.org/officeDocument/2006/relationships/hyperlink" Target="https://www.daloopa.com/src/113380277" TargetMode="External"/><Relationship Id="rId17986" Type="http://schemas.openxmlformats.org/officeDocument/2006/relationships/hyperlink" Target="https://www.daloopa.com/src/65125764" TargetMode="External"/><Relationship Id="rId692" Type="http://schemas.openxmlformats.org/officeDocument/2006/relationships/hyperlink" Target="https://www.daloopa.com/src/8792863" TargetMode="External"/><Relationship Id="rId2373" Type="http://schemas.openxmlformats.org/officeDocument/2006/relationships/hyperlink" Target="https://www.daloopa.com/src/125013727" TargetMode="External"/><Relationship Id="rId3424" Type="http://schemas.openxmlformats.org/officeDocument/2006/relationships/hyperlink" Target="https://www.daloopa.com/src/8795037" TargetMode="External"/><Relationship Id="rId6994" Type="http://schemas.openxmlformats.org/officeDocument/2006/relationships/hyperlink" Target="https://www.daloopa.com/src/78018521" TargetMode="External"/><Relationship Id="rId13018" Type="http://schemas.openxmlformats.org/officeDocument/2006/relationships/hyperlink" Target="https://www.daloopa.com/src/154395075" TargetMode="External"/><Relationship Id="rId16588" Type="http://schemas.openxmlformats.org/officeDocument/2006/relationships/hyperlink" Target="https://www.daloopa.com/src/8788957" TargetMode="External"/><Relationship Id="rId17639" Type="http://schemas.openxmlformats.org/officeDocument/2006/relationships/hyperlink" Target="https://www.daloopa.com/src/78147760" TargetMode="External"/><Relationship Id="rId345" Type="http://schemas.openxmlformats.org/officeDocument/2006/relationships/hyperlink" Target="https://www.daloopa.com/src/7961911" TargetMode="External"/><Relationship Id="rId2026" Type="http://schemas.openxmlformats.org/officeDocument/2006/relationships/hyperlink" Target="https://www.daloopa.com/src/144989047" TargetMode="External"/><Relationship Id="rId5596" Type="http://schemas.openxmlformats.org/officeDocument/2006/relationships/hyperlink" Target="https://www.daloopa.com/src/43287985" TargetMode="External"/><Relationship Id="rId6647" Type="http://schemas.openxmlformats.org/officeDocument/2006/relationships/hyperlink" Target="https://www.daloopa.com/src/94490840" TargetMode="External"/><Relationship Id="rId19061" Type="http://schemas.openxmlformats.org/officeDocument/2006/relationships/hyperlink" Target="https://www.daloopa.com/src/154356793" TargetMode="External"/><Relationship Id="rId4198" Type="http://schemas.openxmlformats.org/officeDocument/2006/relationships/hyperlink" Target="https://www.daloopa.com/src/8791302" TargetMode="External"/><Relationship Id="rId5249" Type="http://schemas.openxmlformats.org/officeDocument/2006/relationships/hyperlink" Target="https://www.daloopa.com/src/78016425" TargetMode="External"/><Relationship Id="rId9120" Type="http://schemas.openxmlformats.org/officeDocument/2006/relationships/hyperlink" Target="https://www.daloopa.com/src/58740256" TargetMode="External"/><Relationship Id="rId11050" Type="http://schemas.openxmlformats.org/officeDocument/2006/relationships/hyperlink" Target="https://www.daloopa.com/src/154240889" TargetMode="External"/><Relationship Id="rId12101" Type="http://schemas.openxmlformats.org/officeDocument/2006/relationships/hyperlink" Target="https://marketplace.daloopa.com/src/144951419" TargetMode="External"/><Relationship Id="rId15671" Type="http://schemas.openxmlformats.org/officeDocument/2006/relationships/hyperlink" Target="https://marketplace.daloopa.com/src/134722516" TargetMode="External"/><Relationship Id="rId16722" Type="http://schemas.openxmlformats.org/officeDocument/2006/relationships/hyperlink" Target="https://www.daloopa.com/src/65062681" TargetMode="External"/><Relationship Id="rId1859" Type="http://schemas.openxmlformats.org/officeDocument/2006/relationships/hyperlink" Target="https://marketplace.daloopa.com/src?seriesId=2541474" TargetMode="External"/><Relationship Id="rId5730" Type="http://schemas.openxmlformats.org/officeDocument/2006/relationships/hyperlink" Target="https://www.daloopa.com/src/78142977" TargetMode="External"/><Relationship Id="rId14273" Type="http://schemas.openxmlformats.org/officeDocument/2006/relationships/hyperlink" Target="https://marketplace.daloopa.com/src?seriesId=233509" TargetMode="External"/><Relationship Id="rId15324" Type="http://schemas.openxmlformats.org/officeDocument/2006/relationships/hyperlink" Target="https://www.daloopa.com/src/82270129" TargetMode="External"/><Relationship Id="rId18894" Type="http://schemas.openxmlformats.org/officeDocument/2006/relationships/hyperlink" Target="https://www.daloopa.com/src/113027576" TargetMode="External"/><Relationship Id="rId3281" Type="http://schemas.openxmlformats.org/officeDocument/2006/relationships/hyperlink" Target="https://www.daloopa.com/src/8795802" TargetMode="External"/><Relationship Id="rId4332" Type="http://schemas.openxmlformats.org/officeDocument/2006/relationships/hyperlink" Target="https://www.daloopa.com/src/8791834" TargetMode="External"/><Relationship Id="rId8953" Type="http://schemas.openxmlformats.org/officeDocument/2006/relationships/hyperlink" Target="https://www.daloopa.com/src/78018632" TargetMode="External"/><Relationship Id="rId10883" Type="http://schemas.openxmlformats.org/officeDocument/2006/relationships/hyperlink" Target="https://www.daloopa.com/src/1569805" TargetMode="External"/><Relationship Id="rId17496" Type="http://schemas.openxmlformats.org/officeDocument/2006/relationships/hyperlink" Target="https://www.daloopa.com/src/82271511" TargetMode="External"/><Relationship Id="rId18547" Type="http://schemas.openxmlformats.org/officeDocument/2006/relationships/hyperlink" Target="https://www.daloopa.com/src/82226743" TargetMode="External"/><Relationship Id="rId7555" Type="http://schemas.openxmlformats.org/officeDocument/2006/relationships/hyperlink" Target="https://www.daloopa.com/src/1565499" TargetMode="External"/><Relationship Id="rId8606" Type="http://schemas.openxmlformats.org/officeDocument/2006/relationships/hyperlink" Target="https://www.daloopa.com/src/46535381" TargetMode="External"/><Relationship Id="rId10536" Type="http://schemas.openxmlformats.org/officeDocument/2006/relationships/hyperlink" Target="https://www.daloopa.com/src/113257007" TargetMode="External"/><Relationship Id="rId11934" Type="http://schemas.openxmlformats.org/officeDocument/2006/relationships/hyperlink" Target="https://www.daloopa.com/src/1569679" TargetMode="External"/><Relationship Id="rId16098" Type="http://schemas.openxmlformats.org/officeDocument/2006/relationships/hyperlink" Target="https://www.daloopa.com/src/8788943" TargetMode="External"/><Relationship Id="rId17149" Type="http://schemas.openxmlformats.org/officeDocument/2006/relationships/hyperlink" Target="https://www.daloopa.com/src/82270720" TargetMode="External"/><Relationship Id="rId6157" Type="http://schemas.openxmlformats.org/officeDocument/2006/relationships/hyperlink" Target="https://www.daloopa.com/src/1564918" TargetMode="External"/><Relationship Id="rId7208" Type="http://schemas.openxmlformats.org/officeDocument/2006/relationships/hyperlink" Target="https://www.daloopa.com/src/2600160" TargetMode="External"/><Relationship Id="rId2767" Type="http://schemas.openxmlformats.org/officeDocument/2006/relationships/hyperlink" Target="https://www.daloopa.com/src/43541083" TargetMode="External"/><Relationship Id="rId13759" Type="http://schemas.openxmlformats.org/officeDocument/2006/relationships/hyperlink" Target="https://www.daloopa.com/src/154395131" TargetMode="External"/><Relationship Id="rId15181" Type="http://schemas.openxmlformats.org/officeDocument/2006/relationships/hyperlink" Target="https://www.daloopa.com/src/43518532" TargetMode="External"/><Relationship Id="rId17630" Type="http://schemas.openxmlformats.org/officeDocument/2006/relationships/hyperlink" Target="https://www.daloopa.com/src/65074707" TargetMode="External"/><Relationship Id="rId739" Type="http://schemas.openxmlformats.org/officeDocument/2006/relationships/hyperlink" Target="https://www.daloopa.com/src/87386177" TargetMode="External"/><Relationship Id="rId1369" Type="http://schemas.openxmlformats.org/officeDocument/2006/relationships/hyperlink" Target="https://www.daloopa.com/document/21777170" TargetMode="External"/><Relationship Id="rId3818" Type="http://schemas.openxmlformats.org/officeDocument/2006/relationships/hyperlink" Target="https://www.daloopa.com/src/8802280" TargetMode="External"/><Relationship Id="rId5240" Type="http://schemas.openxmlformats.org/officeDocument/2006/relationships/hyperlink" Target="https://www.daloopa.com/src/20882327" TargetMode="External"/><Relationship Id="rId16232" Type="http://schemas.openxmlformats.org/officeDocument/2006/relationships/hyperlink" Target="https://www.daloopa.com/src/8788790" TargetMode="External"/><Relationship Id="rId9861" Type="http://schemas.openxmlformats.org/officeDocument/2006/relationships/hyperlink" Target="https://www.daloopa.com/src/1566233" TargetMode="External"/><Relationship Id="rId11791" Type="http://schemas.openxmlformats.org/officeDocument/2006/relationships/hyperlink" Target="https://www.daloopa.com/src/1569103" TargetMode="External"/><Relationship Id="rId12842" Type="http://schemas.openxmlformats.org/officeDocument/2006/relationships/hyperlink" Target="https://www.daloopa.com/src/1572262" TargetMode="External"/><Relationship Id="rId19455" Type="http://schemas.openxmlformats.org/officeDocument/2006/relationships/hyperlink" Target="https://www.daloopa.com/src/113031527" TargetMode="External"/><Relationship Id="rId75" Type="http://schemas.openxmlformats.org/officeDocument/2006/relationships/hyperlink" Target="https://www.daloopa.com/document/210272" TargetMode="External"/><Relationship Id="rId1850" Type="http://schemas.openxmlformats.org/officeDocument/2006/relationships/hyperlink" Target="https://www.daloopa.com/src/32362696" TargetMode="External"/><Relationship Id="rId2901" Type="http://schemas.openxmlformats.org/officeDocument/2006/relationships/hyperlink" Target="https://www.daloopa.com/src/43541081" TargetMode="External"/><Relationship Id="rId7065" Type="http://schemas.openxmlformats.org/officeDocument/2006/relationships/hyperlink" Target="https://marketplace.daloopa.com/src/110684052" TargetMode="External"/><Relationship Id="rId8463" Type="http://schemas.openxmlformats.org/officeDocument/2006/relationships/hyperlink" Target="https://www.daloopa.com/src/14161203" TargetMode="External"/><Relationship Id="rId9514" Type="http://schemas.openxmlformats.org/officeDocument/2006/relationships/hyperlink" Target="https://www.daloopa.com/src/37971653" TargetMode="External"/><Relationship Id="rId10393" Type="http://schemas.openxmlformats.org/officeDocument/2006/relationships/hyperlink" Target="https://www.daloopa.com/src/1567712" TargetMode="External"/><Relationship Id="rId11444" Type="http://schemas.openxmlformats.org/officeDocument/2006/relationships/hyperlink" Target="https://www.daloopa.com/src/1569161" TargetMode="External"/><Relationship Id="rId18057" Type="http://schemas.openxmlformats.org/officeDocument/2006/relationships/hyperlink" Target="https://marketplace.daloopa.com/src/134722674" TargetMode="External"/><Relationship Id="rId19108" Type="http://schemas.openxmlformats.org/officeDocument/2006/relationships/hyperlink" Target="https://marketplace.daloopa.com/src?seriesId=6882972" TargetMode="External"/><Relationship Id="rId1503" Type="http://schemas.openxmlformats.org/officeDocument/2006/relationships/hyperlink" Target="https://www.daloopa.com/src/66986920" TargetMode="External"/><Relationship Id="rId8116" Type="http://schemas.openxmlformats.org/officeDocument/2006/relationships/hyperlink" Target="https://www.daloopa.com/src/1566794" TargetMode="External"/><Relationship Id="rId10046" Type="http://schemas.openxmlformats.org/officeDocument/2006/relationships/hyperlink" Target="https://www.daloopa.com/src/1568022" TargetMode="External"/><Relationship Id="rId14667" Type="http://schemas.openxmlformats.org/officeDocument/2006/relationships/hyperlink" Target="https://www.daloopa.com/src/43516554" TargetMode="External"/><Relationship Id="rId15718" Type="http://schemas.openxmlformats.org/officeDocument/2006/relationships/hyperlink" Target="https://www.daloopa.com/src/94641831" TargetMode="External"/><Relationship Id="rId3675" Type="http://schemas.openxmlformats.org/officeDocument/2006/relationships/hyperlink" Target="https://www.daloopa.com/src/43340661" TargetMode="External"/><Relationship Id="rId4726" Type="http://schemas.openxmlformats.org/officeDocument/2006/relationships/hyperlink" Target="https://www.daloopa.com/src/66982144" TargetMode="External"/><Relationship Id="rId13269" Type="http://schemas.openxmlformats.org/officeDocument/2006/relationships/hyperlink" Target="https://www.daloopa.com/src/38111045" TargetMode="External"/><Relationship Id="rId17140" Type="http://schemas.openxmlformats.org/officeDocument/2006/relationships/hyperlink" Target="https://marketplace.daloopa.com/src?seriesId=3669126" TargetMode="External"/><Relationship Id="rId596" Type="http://schemas.openxmlformats.org/officeDocument/2006/relationships/hyperlink" Target="https://www.daloopa.com/src/87386114" TargetMode="External"/><Relationship Id="rId2277" Type="http://schemas.openxmlformats.org/officeDocument/2006/relationships/hyperlink" Target="https://www.daloopa.com/src/1571303" TargetMode="External"/><Relationship Id="rId3328" Type="http://schemas.openxmlformats.org/officeDocument/2006/relationships/hyperlink" Target="https://www.daloopa.com/src/66986940" TargetMode="External"/><Relationship Id="rId6898" Type="http://schemas.openxmlformats.org/officeDocument/2006/relationships/hyperlink" Target="https://www.daloopa.com/src/1565583" TargetMode="External"/><Relationship Id="rId249" Type="http://schemas.openxmlformats.org/officeDocument/2006/relationships/hyperlink" Target="https://www.daloopa.com/src/53534239" TargetMode="External"/><Relationship Id="rId7949" Type="http://schemas.openxmlformats.org/officeDocument/2006/relationships/hyperlink" Target="https://www.daloopa.com/src/1566705" TargetMode="External"/><Relationship Id="rId9371" Type="http://schemas.openxmlformats.org/officeDocument/2006/relationships/hyperlink" Target="https://www.daloopa.com/document/26798424" TargetMode="External"/><Relationship Id="rId13750" Type="http://schemas.openxmlformats.org/officeDocument/2006/relationships/hyperlink" Target="https://www.daloopa.com/src/8787942" TargetMode="External"/><Relationship Id="rId14801" Type="http://schemas.openxmlformats.org/officeDocument/2006/relationships/hyperlink" Target="https://www.daloopa.com/src/58793906" TargetMode="External"/><Relationship Id="rId9024" Type="http://schemas.openxmlformats.org/officeDocument/2006/relationships/hyperlink" Target="https://www.daloopa.com/src/154249520" TargetMode="External"/><Relationship Id="rId12352" Type="http://schemas.openxmlformats.org/officeDocument/2006/relationships/hyperlink" Target="https://www.daloopa.com/src/63082747" TargetMode="External"/><Relationship Id="rId13403" Type="http://schemas.openxmlformats.org/officeDocument/2006/relationships/hyperlink" Target="https://www.daloopa.com/src/8787580" TargetMode="External"/><Relationship Id="rId16973" Type="http://schemas.openxmlformats.org/officeDocument/2006/relationships/hyperlink" Target="https://www.daloopa.com/src/72185110" TargetMode="External"/><Relationship Id="rId730" Type="http://schemas.openxmlformats.org/officeDocument/2006/relationships/hyperlink" Target="https://www.daloopa.com/src/38111217" TargetMode="External"/><Relationship Id="rId1013" Type="http://schemas.openxmlformats.org/officeDocument/2006/relationships/hyperlink" Target="https://www.daloopa.com/src/113256598" TargetMode="External"/><Relationship Id="rId1360" Type="http://schemas.openxmlformats.org/officeDocument/2006/relationships/hyperlink" Target="https://www.daloopa.com/src/65434937" TargetMode="External"/><Relationship Id="rId2411" Type="http://schemas.openxmlformats.org/officeDocument/2006/relationships/hyperlink" Target="https://www.daloopa.com/src/87394478" TargetMode="External"/><Relationship Id="rId5981" Type="http://schemas.openxmlformats.org/officeDocument/2006/relationships/hyperlink" Target="https://www.daloopa.com/src/1565164" TargetMode="External"/><Relationship Id="rId12005" Type="http://schemas.openxmlformats.org/officeDocument/2006/relationships/hyperlink" Target="https://www.daloopa.com/src/1569058" TargetMode="External"/><Relationship Id="rId15575" Type="http://schemas.openxmlformats.org/officeDocument/2006/relationships/hyperlink" Target="https://www.daloopa.com/src/43517715" TargetMode="External"/><Relationship Id="rId16626" Type="http://schemas.openxmlformats.org/officeDocument/2006/relationships/hyperlink" Target="https://www.daloopa.com/src/10356390" TargetMode="External"/><Relationship Id="rId4583" Type="http://schemas.openxmlformats.org/officeDocument/2006/relationships/hyperlink" Target="https://www.daloopa.com/src/14192437" TargetMode="External"/><Relationship Id="rId5634" Type="http://schemas.openxmlformats.org/officeDocument/2006/relationships/hyperlink" Target="https://www.daloopa.com/src/1563926" TargetMode="External"/><Relationship Id="rId14177" Type="http://schemas.openxmlformats.org/officeDocument/2006/relationships/hyperlink" Target="https://www.daloopa.com/src/8788167" TargetMode="External"/><Relationship Id="rId15228" Type="http://schemas.openxmlformats.org/officeDocument/2006/relationships/hyperlink" Target="https://www.daloopa.com/src/43518511" TargetMode="External"/><Relationship Id="rId18798" Type="http://schemas.openxmlformats.org/officeDocument/2006/relationships/hyperlink" Target="https://www.daloopa.com/src/67041932" TargetMode="External"/><Relationship Id="rId3185" Type="http://schemas.openxmlformats.org/officeDocument/2006/relationships/hyperlink" Target="https://www.daloopa.com/src/1571963" TargetMode="External"/><Relationship Id="rId4236" Type="http://schemas.openxmlformats.org/officeDocument/2006/relationships/hyperlink" Target="https://www.daloopa.com/src/43322080" TargetMode="External"/><Relationship Id="rId8857" Type="http://schemas.openxmlformats.org/officeDocument/2006/relationships/hyperlink" Target="https://www.daloopa.com/src/87381663" TargetMode="External"/><Relationship Id="rId9908" Type="http://schemas.openxmlformats.org/officeDocument/2006/relationships/hyperlink" Target="https://www.daloopa.com/src/125048961" TargetMode="External"/><Relationship Id="rId7459" Type="http://schemas.openxmlformats.org/officeDocument/2006/relationships/hyperlink" Target="https://www.daloopa.com/document/26798424" TargetMode="External"/><Relationship Id="rId10787" Type="http://schemas.openxmlformats.org/officeDocument/2006/relationships/hyperlink" Target="https://www.daloopa.com/src/43295730" TargetMode="External"/><Relationship Id="rId11838" Type="http://schemas.openxmlformats.org/officeDocument/2006/relationships/hyperlink" Target="https://www.daloopa.com/src/1569179" TargetMode="External"/><Relationship Id="rId13260" Type="http://schemas.openxmlformats.org/officeDocument/2006/relationships/hyperlink" Target="https://www.daloopa.com/src/8787591" TargetMode="External"/><Relationship Id="rId14311" Type="http://schemas.openxmlformats.org/officeDocument/2006/relationships/hyperlink" Target="https://www.daloopa.com/src/8788054" TargetMode="External"/><Relationship Id="rId17881" Type="http://schemas.openxmlformats.org/officeDocument/2006/relationships/hyperlink" Target="https://marketplace.daloopa.com/src/134722592" TargetMode="External"/><Relationship Id="rId18932" Type="http://schemas.openxmlformats.org/officeDocument/2006/relationships/hyperlink" Target="https://www.daloopa.com/src/113028019" TargetMode="External"/><Relationship Id="rId240" Type="http://schemas.openxmlformats.org/officeDocument/2006/relationships/hyperlink" Target="https://www.daloopa.com/document/26798424" TargetMode="External"/><Relationship Id="rId7940" Type="http://schemas.openxmlformats.org/officeDocument/2006/relationships/hyperlink" Target="https://www.daloopa.com/document/26798424" TargetMode="External"/><Relationship Id="rId10921" Type="http://schemas.openxmlformats.org/officeDocument/2006/relationships/hyperlink" Target="https://www.daloopa.com/src/43295734" TargetMode="External"/><Relationship Id="rId16483" Type="http://schemas.openxmlformats.org/officeDocument/2006/relationships/hyperlink" Target="https://www.daloopa.com/src/20973592" TargetMode="External"/><Relationship Id="rId17534" Type="http://schemas.openxmlformats.org/officeDocument/2006/relationships/hyperlink" Target="https://www.daloopa.com/document/26799693" TargetMode="External"/><Relationship Id="rId4093" Type="http://schemas.openxmlformats.org/officeDocument/2006/relationships/hyperlink" Target="https://www.daloopa.com/src/1572925" TargetMode="External"/><Relationship Id="rId5144" Type="http://schemas.openxmlformats.org/officeDocument/2006/relationships/hyperlink" Target="https://www.daloopa.com/src/1564499" TargetMode="External"/><Relationship Id="rId5491" Type="http://schemas.openxmlformats.org/officeDocument/2006/relationships/hyperlink" Target="https://www.daloopa.com/src/1564105" TargetMode="External"/><Relationship Id="rId6542" Type="http://schemas.openxmlformats.org/officeDocument/2006/relationships/hyperlink" Target="https://www.daloopa.com/src/87381331" TargetMode="External"/><Relationship Id="rId15085" Type="http://schemas.openxmlformats.org/officeDocument/2006/relationships/hyperlink" Target="https://marketplace.daloopa.com/src/134722395" TargetMode="External"/><Relationship Id="rId16136" Type="http://schemas.openxmlformats.org/officeDocument/2006/relationships/hyperlink" Target="https://marketplace.daloopa.com/src?seriesId=2541682" TargetMode="External"/><Relationship Id="rId9765" Type="http://schemas.openxmlformats.org/officeDocument/2006/relationships/hyperlink" Target="https://www.daloopa.com/src/66978260" TargetMode="External"/><Relationship Id="rId11695" Type="http://schemas.openxmlformats.org/officeDocument/2006/relationships/hyperlink" Target="https://www.daloopa.com/src/1568892" TargetMode="External"/><Relationship Id="rId12746" Type="http://schemas.openxmlformats.org/officeDocument/2006/relationships/hyperlink" Target="https://marketplace.daloopa.com/src/134722229" TargetMode="External"/><Relationship Id="rId19359" Type="http://schemas.openxmlformats.org/officeDocument/2006/relationships/hyperlink" Target="https://www.daloopa.com/document/26799693" TargetMode="External"/><Relationship Id="rId1754" Type="http://schemas.openxmlformats.org/officeDocument/2006/relationships/hyperlink" Target="https://www.daloopa.com/src/14007708" TargetMode="External"/><Relationship Id="rId2805" Type="http://schemas.openxmlformats.org/officeDocument/2006/relationships/hyperlink" Target="https://www.daloopa.com/src/47661679" TargetMode="External"/><Relationship Id="rId8367" Type="http://schemas.openxmlformats.org/officeDocument/2006/relationships/hyperlink" Target="https://www.daloopa.com/src/1566210" TargetMode="External"/><Relationship Id="rId9418" Type="http://schemas.openxmlformats.org/officeDocument/2006/relationships/hyperlink" Target="https://www.daloopa.com/src/43305563" TargetMode="External"/><Relationship Id="rId10297" Type="http://schemas.openxmlformats.org/officeDocument/2006/relationships/hyperlink" Target="https://www.daloopa.com/src/46535570" TargetMode="External"/><Relationship Id="rId11348" Type="http://schemas.openxmlformats.org/officeDocument/2006/relationships/hyperlink" Target="https://www.daloopa.com/src/1569532" TargetMode="External"/><Relationship Id="rId1407" Type="http://schemas.openxmlformats.org/officeDocument/2006/relationships/hyperlink" Target="https://www.daloopa.com/src/65218300" TargetMode="External"/><Relationship Id="rId4977" Type="http://schemas.openxmlformats.org/officeDocument/2006/relationships/hyperlink" Target="https://www.daloopa.com/src/94489680" TargetMode="External"/><Relationship Id="rId15969" Type="http://schemas.openxmlformats.org/officeDocument/2006/relationships/hyperlink" Target="https://www.daloopa.com/src/67019790" TargetMode="External"/><Relationship Id="rId17391" Type="http://schemas.openxmlformats.org/officeDocument/2006/relationships/hyperlink" Target="https://marketplace.daloopa.com/src/154209487" TargetMode="External"/><Relationship Id="rId3579" Type="http://schemas.openxmlformats.org/officeDocument/2006/relationships/hyperlink" Target="https://www.daloopa.com/src/94500023" TargetMode="External"/><Relationship Id="rId7450" Type="http://schemas.openxmlformats.org/officeDocument/2006/relationships/hyperlink" Target="https://www.daloopa.com/src/107675908" TargetMode="External"/><Relationship Id="rId8501" Type="http://schemas.openxmlformats.org/officeDocument/2006/relationships/hyperlink" Target="https://www.daloopa.com/src/1567671" TargetMode="External"/><Relationship Id="rId17044" Type="http://schemas.openxmlformats.org/officeDocument/2006/relationships/hyperlink" Target="https://www.daloopa.com/src/154364340" TargetMode="External"/><Relationship Id="rId18442" Type="http://schemas.openxmlformats.org/officeDocument/2006/relationships/hyperlink" Target="https://www.daloopa.com/src/78021375" TargetMode="External"/><Relationship Id="rId6052" Type="http://schemas.openxmlformats.org/officeDocument/2006/relationships/hyperlink" Target="https://www.daloopa.com/src/1564899" TargetMode="External"/><Relationship Id="rId7103" Type="http://schemas.openxmlformats.org/officeDocument/2006/relationships/hyperlink" Target="https://www.daloopa.com/src/144969014" TargetMode="External"/><Relationship Id="rId10431" Type="http://schemas.openxmlformats.org/officeDocument/2006/relationships/hyperlink" Target="https://www.daloopa.com/src/1569290" TargetMode="External"/><Relationship Id="rId9275" Type="http://schemas.openxmlformats.org/officeDocument/2006/relationships/hyperlink" Target="https://www.daloopa.com/src/46535373" TargetMode="External"/><Relationship Id="rId13654" Type="http://schemas.openxmlformats.org/officeDocument/2006/relationships/hyperlink" Target="https://www.daloopa.com/src/8787004" TargetMode="External"/><Relationship Id="rId14705" Type="http://schemas.openxmlformats.org/officeDocument/2006/relationships/hyperlink" Target="https://www.daloopa.com/src/43519061" TargetMode="External"/><Relationship Id="rId981" Type="http://schemas.openxmlformats.org/officeDocument/2006/relationships/hyperlink" Target="https://www.daloopa.com/src/67017501" TargetMode="External"/><Relationship Id="rId2662" Type="http://schemas.openxmlformats.org/officeDocument/2006/relationships/hyperlink" Target="https://www.daloopa.com/src/125065315" TargetMode="External"/><Relationship Id="rId3713" Type="http://schemas.openxmlformats.org/officeDocument/2006/relationships/hyperlink" Target="https://www.daloopa.com/src/94640743" TargetMode="External"/><Relationship Id="rId12256" Type="http://schemas.openxmlformats.org/officeDocument/2006/relationships/hyperlink" Target="https://www.daloopa.com/src/87514775" TargetMode="External"/><Relationship Id="rId13307" Type="http://schemas.openxmlformats.org/officeDocument/2006/relationships/hyperlink" Target="https://www.daloopa.com/src/154395102" TargetMode="External"/><Relationship Id="rId16877" Type="http://schemas.openxmlformats.org/officeDocument/2006/relationships/hyperlink" Target="https://www.daloopa.com/src/53602500" TargetMode="External"/><Relationship Id="rId17928" Type="http://schemas.openxmlformats.org/officeDocument/2006/relationships/hyperlink" Target="https://marketplace.daloopa.com/src/134722607" TargetMode="External"/><Relationship Id="rId634" Type="http://schemas.openxmlformats.org/officeDocument/2006/relationships/hyperlink" Target="https://www.daloopa.com/src/46537417" TargetMode="External"/><Relationship Id="rId1264" Type="http://schemas.openxmlformats.org/officeDocument/2006/relationships/hyperlink" Target="https://www.daloopa.com/src/65218271" TargetMode="External"/><Relationship Id="rId2315" Type="http://schemas.openxmlformats.org/officeDocument/2006/relationships/hyperlink" Target="https://www.daloopa.com/src/1571257" TargetMode="External"/><Relationship Id="rId5885" Type="http://schemas.openxmlformats.org/officeDocument/2006/relationships/hyperlink" Target="https://www.daloopa.com/src/87497311" TargetMode="External"/><Relationship Id="rId6936" Type="http://schemas.openxmlformats.org/officeDocument/2006/relationships/hyperlink" Target="https://www.daloopa.com/src/144969002" TargetMode="External"/><Relationship Id="rId15479" Type="http://schemas.openxmlformats.org/officeDocument/2006/relationships/hyperlink" Target="https://www.daloopa.com/src/53602954" TargetMode="External"/><Relationship Id="rId19350" Type="http://schemas.openxmlformats.org/officeDocument/2006/relationships/hyperlink" Target="https://www.daloopa.com/src/154393491" TargetMode="External"/><Relationship Id="rId4487" Type="http://schemas.openxmlformats.org/officeDocument/2006/relationships/hyperlink" Target="https://www.daloopa.com/src/8793664" TargetMode="External"/><Relationship Id="rId5538" Type="http://schemas.openxmlformats.org/officeDocument/2006/relationships/hyperlink" Target="https://www.daloopa.com/src/113265251" TargetMode="External"/><Relationship Id="rId19003" Type="http://schemas.openxmlformats.org/officeDocument/2006/relationships/hyperlink" Target="https://www.daloopa.com/src/113029444" TargetMode="External"/><Relationship Id="rId3089" Type="http://schemas.openxmlformats.org/officeDocument/2006/relationships/hyperlink" Target="https://marketplace.daloopa.com/src?seriesId=2541485" TargetMode="External"/><Relationship Id="rId8011" Type="http://schemas.openxmlformats.org/officeDocument/2006/relationships/hyperlink" Target="https://www.daloopa.com/src/1566431" TargetMode="External"/><Relationship Id="rId15960" Type="http://schemas.openxmlformats.org/officeDocument/2006/relationships/hyperlink" Target="https://marketplace.daloopa.com/src/134722548" TargetMode="External"/><Relationship Id="rId14562" Type="http://schemas.openxmlformats.org/officeDocument/2006/relationships/hyperlink" Target="https://www.daloopa.com/src/43518665" TargetMode="External"/><Relationship Id="rId15613" Type="http://schemas.openxmlformats.org/officeDocument/2006/relationships/hyperlink" Target="https://marketplace.daloopa.com/src/134722505" TargetMode="External"/><Relationship Id="rId491" Type="http://schemas.openxmlformats.org/officeDocument/2006/relationships/hyperlink" Target="https://www.daloopa.com/src/14007776" TargetMode="External"/><Relationship Id="rId2172" Type="http://schemas.openxmlformats.org/officeDocument/2006/relationships/hyperlink" Target="https://www.daloopa.com/src/125013743" TargetMode="External"/><Relationship Id="rId3223" Type="http://schemas.openxmlformats.org/officeDocument/2006/relationships/hyperlink" Target="https://www.daloopa.com/src/42838068" TargetMode="External"/><Relationship Id="rId3570" Type="http://schemas.openxmlformats.org/officeDocument/2006/relationships/hyperlink" Target="https://www.daloopa.com/src/46539997" TargetMode="External"/><Relationship Id="rId4621" Type="http://schemas.openxmlformats.org/officeDocument/2006/relationships/hyperlink" Target="https://www.daloopa.com/src/1563952" TargetMode="External"/><Relationship Id="rId13164" Type="http://schemas.openxmlformats.org/officeDocument/2006/relationships/hyperlink" Target="https://www.daloopa.com/src/82268527" TargetMode="External"/><Relationship Id="rId14215" Type="http://schemas.openxmlformats.org/officeDocument/2006/relationships/hyperlink" Target="https://www.daloopa.com/src/8788346" TargetMode="External"/><Relationship Id="rId17785" Type="http://schemas.openxmlformats.org/officeDocument/2006/relationships/hyperlink" Target="https://www.daloopa.com/src/65074699" TargetMode="External"/><Relationship Id="rId18836" Type="http://schemas.openxmlformats.org/officeDocument/2006/relationships/hyperlink" Target="https://www.daloopa.com/src/65175061" TargetMode="External"/><Relationship Id="rId144" Type="http://schemas.openxmlformats.org/officeDocument/2006/relationships/hyperlink" Target="https://www.daloopa.com/src/66979014" TargetMode="External"/><Relationship Id="rId6793" Type="http://schemas.openxmlformats.org/officeDocument/2006/relationships/hyperlink" Target="https://www.daloopa.com/src/136427063" TargetMode="External"/><Relationship Id="rId7844" Type="http://schemas.openxmlformats.org/officeDocument/2006/relationships/hyperlink" Target="https://www.daloopa.com/src/58740136" TargetMode="External"/><Relationship Id="rId10825" Type="http://schemas.openxmlformats.org/officeDocument/2006/relationships/hyperlink" Target="https://www.daloopa.com/src/2600209" TargetMode="External"/><Relationship Id="rId16387" Type="http://schemas.openxmlformats.org/officeDocument/2006/relationships/hyperlink" Target="https://www.daloopa.com/src/43525298" TargetMode="External"/><Relationship Id="rId17438" Type="http://schemas.openxmlformats.org/officeDocument/2006/relationships/hyperlink" Target="https://www.daloopa.com/src/87502487" TargetMode="External"/><Relationship Id="rId5395" Type="http://schemas.openxmlformats.org/officeDocument/2006/relationships/hyperlink" Target="https://www.daloopa.com/src/1563942" TargetMode="External"/><Relationship Id="rId6446" Type="http://schemas.openxmlformats.org/officeDocument/2006/relationships/hyperlink" Target="https://www.daloopa.com/src/1565529" TargetMode="External"/><Relationship Id="rId5048" Type="http://schemas.openxmlformats.org/officeDocument/2006/relationships/hyperlink" Target="https://www.daloopa.com/src/125013271" TargetMode="External"/><Relationship Id="rId9669" Type="http://schemas.openxmlformats.org/officeDocument/2006/relationships/hyperlink" Target="https://www.daloopa.com/src/1566786" TargetMode="External"/><Relationship Id="rId11599" Type="http://schemas.openxmlformats.org/officeDocument/2006/relationships/hyperlink" Target="https://www.daloopa.com/src/1569664" TargetMode="External"/><Relationship Id="rId12997" Type="http://schemas.openxmlformats.org/officeDocument/2006/relationships/hyperlink" Target="https://www.daloopa.com/src/67023261" TargetMode="External"/><Relationship Id="rId15470" Type="http://schemas.openxmlformats.org/officeDocument/2006/relationships/hyperlink" Target="https://www.daloopa.com/src/43518867" TargetMode="External"/><Relationship Id="rId1658" Type="http://schemas.openxmlformats.org/officeDocument/2006/relationships/hyperlink" Target="https://www.daloopa.com/src/8797090" TargetMode="External"/><Relationship Id="rId2709" Type="http://schemas.openxmlformats.org/officeDocument/2006/relationships/hyperlink" Target="https://www.daloopa.com/src/43537164" TargetMode="External"/><Relationship Id="rId14072" Type="http://schemas.openxmlformats.org/officeDocument/2006/relationships/hyperlink" Target="https://www.daloopa.com/src/8788028" TargetMode="External"/><Relationship Id="rId15123" Type="http://schemas.openxmlformats.org/officeDocument/2006/relationships/hyperlink" Target="https://marketplace.daloopa.com/src/134722398" TargetMode="External"/><Relationship Id="rId16521" Type="http://schemas.openxmlformats.org/officeDocument/2006/relationships/hyperlink" Target="https://www.daloopa.com/src/53601530" TargetMode="External"/><Relationship Id="rId3080" Type="http://schemas.openxmlformats.org/officeDocument/2006/relationships/hyperlink" Target="https://www.daloopa.com/src/154393259" TargetMode="External"/><Relationship Id="rId4131" Type="http://schemas.openxmlformats.org/officeDocument/2006/relationships/hyperlink" Target="https://marketplace.daloopa.com/src/144951410" TargetMode="External"/><Relationship Id="rId18693" Type="http://schemas.openxmlformats.org/officeDocument/2006/relationships/hyperlink" Target="https://www.daloopa.com/src/65218545" TargetMode="External"/><Relationship Id="rId19744" Type="http://schemas.openxmlformats.org/officeDocument/2006/relationships/hyperlink" Target="https://www.daloopa.com/src/113027813" TargetMode="External"/><Relationship Id="rId7354" Type="http://schemas.openxmlformats.org/officeDocument/2006/relationships/hyperlink" Target="https://www.daloopa.com/src/1565269" TargetMode="External"/><Relationship Id="rId8752" Type="http://schemas.openxmlformats.org/officeDocument/2006/relationships/hyperlink" Target="https://www.daloopa.com/src/1566564" TargetMode="External"/><Relationship Id="rId9803" Type="http://schemas.openxmlformats.org/officeDocument/2006/relationships/hyperlink" Target="https://www.daloopa.com/src/1566819" TargetMode="External"/><Relationship Id="rId10682" Type="http://schemas.openxmlformats.org/officeDocument/2006/relationships/hyperlink" Target="https://www.daloopa.com/src/1569802" TargetMode="External"/><Relationship Id="rId11733" Type="http://schemas.openxmlformats.org/officeDocument/2006/relationships/hyperlink" Target="https://www.daloopa.com/src/1569550" TargetMode="External"/><Relationship Id="rId17295" Type="http://schemas.openxmlformats.org/officeDocument/2006/relationships/hyperlink" Target="https://www.daloopa.com/src/82270780" TargetMode="External"/><Relationship Id="rId18346" Type="http://schemas.openxmlformats.org/officeDocument/2006/relationships/hyperlink" Target="https://marketplace.daloopa.com/src/134722779" TargetMode="External"/><Relationship Id="rId17" Type="http://schemas.openxmlformats.org/officeDocument/2006/relationships/hyperlink" Target="https://www.daloopa.com/document/8263" TargetMode="External"/><Relationship Id="rId7007" Type="http://schemas.openxmlformats.org/officeDocument/2006/relationships/hyperlink" Target="https://marketplace.daloopa.com/src/110684042" TargetMode="External"/><Relationship Id="rId8405" Type="http://schemas.openxmlformats.org/officeDocument/2006/relationships/hyperlink" Target="https://www.daloopa.com/src/66978262" TargetMode="External"/><Relationship Id="rId10335" Type="http://schemas.openxmlformats.org/officeDocument/2006/relationships/hyperlink" Target="https://www.daloopa.com/src/63033804" TargetMode="External"/><Relationship Id="rId14956" Type="http://schemas.openxmlformats.org/officeDocument/2006/relationships/hyperlink" Target="https://marketplace.daloopa.com/src/154393106" TargetMode="External"/><Relationship Id="rId3964" Type="http://schemas.openxmlformats.org/officeDocument/2006/relationships/hyperlink" Target="https://www.daloopa.com/src/2745369" TargetMode="External"/><Relationship Id="rId13558" Type="http://schemas.openxmlformats.org/officeDocument/2006/relationships/hyperlink" Target="https://www.daloopa.com/src/8787264" TargetMode="External"/><Relationship Id="rId14609" Type="http://schemas.openxmlformats.org/officeDocument/2006/relationships/hyperlink" Target="https://www.daloopa.com/src/43517673" TargetMode="External"/><Relationship Id="rId1" Type="http://schemas.openxmlformats.org/officeDocument/2006/relationships/hyperlink" Target="https://www.daloopa.com/document/7967" TargetMode="External"/><Relationship Id="rId885" Type="http://schemas.openxmlformats.org/officeDocument/2006/relationships/hyperlink" Target="https://marketplace.daloopa.com/src?seriesId=7737238" TargetMode="External"/><Relationship Id="rId2566" Type="http://schemas.openxmlformats.org/officeDocument/2006/relationships/hyperlink" Target="https://www.daloopa.com/src/145700431" TargetMode="External"/><Relationship Id="rId3617" Type="http://schemas.openxmlformats.org/officeDocument/2006/relationships/hyperlink" Target="https://www.daloopa.com/src/8802282" TargetMode="External"/><Relationship Id="rId9179" Type="http://schemas.openxmlformats.org/officeDocument/2006/relationships/hyperlink" Target="https://www.daloopa.com/src/1566570" TargetMode="External"/><Relationship Id="rId16031" Type="http://schemas.openxmlformats.org/officeDocument/2006/relationships/hyperlink" Target="https://www.daloopa.com/src/154364819" TargetMode="External"/><Relationship Id="rId538" Type="http://schemas.openxmlformats.org/officeDocument/2006/relationships/hyperlink" Target="https://www.daloopa.com/src/14161313" TargetMode="External"/><Relationship Id="rId1168" Type="http://schemas.openxmlformats.org/officeDocument/2006/relationships/hyperlink" Target="https://www.daloopa.com/src/102401171" TargetMode="External"/><Relationship Id="rId2219" Type="http://schemas.openxmlformats.org/officeDocument/2006/relationships/hyperlink" Target="https://www.daloopa.com/src/38110925" TargetMode="External"/><Relationship Id="rId5789" Type="http://schemas.openxmlformats.org/officeDocument/2006/relationships/hyperlink" Target="https://www.daloopa.com/src/32357672" TargetMode="External"/><Relationship Id="rId9660" Type="http://schemas.openxmlformats.org/officeDocument/2006/relationships/hyperlink" Target="https://www.daloopa.com/src/1566075" TargetMode="External"/><Relationship Id="rId19254" Type="http://schemas.openxmlformats.org/officeDocument/2006/relationships/hyperlink" Target="https://marketplace.daloopa.com/src?seriesId=6882977" TargetMode="External"/><Relationship Id="rId8262" Type="http://schemas.openxmlformats.org/officeDocument/2006/relationships/hyperlink" Target="https://www.daloopa.com/src/37971645" TargetMode="External"/><Relationship Id="rId9313" Type="http://schemas.openxmlformats.org/officeDocument/2006/relationships/hyperlink" Target="https://www.daloopa.com/src/1566935" TargetMode="External"/><Relationship Id="rId10192" Type="http://schemas.openxmlformats.org/officeDocument/2006/relationships/hyperlink" Target="https://www.daloopa.com/src/37971798" TargetMode="External"/><Relationship Id="rId11590" Type="http://schemas.openxmlformats.org/officeDocument/2006/relationships/hyperlink" Target="https://www.daloopa.com/src/1569094" TargetMode="External"/><Relationship Id="rId12641" Type="http://schemas.openxmlformats.org/officeDocument/2006/relationships/hyperlink" Target="https://www.daloopa.com/src/113362786" TargetMode="External"/><Relationship Id="rId1302" Type="http://schemas.openxmlformats.org/officeDocument/2006/relationships/hyperlink" Target="https://www.daloopa.com/src/32362794" TargetMode="External"/><Relationship Id="rId2700" Type="http://schemas.openxmlformats.org/officeDocument/2006/relationships/hyperlink" Target="https://www.daloopa.com/src/43541084" TargetMode="External"/><Relationship Id="rId11243" Type="http://schemas.openxmlformats.org/officeDocument/2006/relationships/hyperlink" Target="https://www.daloopa.com/src/87385038" TargetMode="External"/><Relationship Id="rId15864" Type="http://schemas.openxmlformats.org/officeDocument/2006/relationships/hyperlink" Target="https://www.daloopa.com/src/145161346" TargetMode="External"/><Relationship Id="rId16915" Type="http://schemas.openxmlformats.org/officeDocument/2006/relationships/hyperlink" Target="https://www.daloopa.com/src/78147032" TargetMode="External"/><Relationship Id="rId4872" Type="http://schemas.openxmlformats.org/officeDocument/2006/relationships/hyperlink" Target="https://www.daloopa.com/src/1564326" TargetMode="External"/><Relationship Id="rId5923" Type="http://schemas.openxmlformats.org/officeDocument/2006/relationships/hyperlink" Target="https://www.daloopa.com/src/32357671" TargetMode="External"/><Relationship Id="rId14466" Type="http://schemas.openxmlformats.org/officeDocument/2006/relationships/hyperlink" Target="https://www.daloopa.com/src/94651386" TargetMode="External"/><Relationship Id="rId15517" Type="http://schemas.openxmlformats.org/officeDocument/2006/relationships/hyperlink" Target="https://www.daloopa.com/src/82270127" TargetMode="External"/><Relationship Id="rId395" Type="http://schemas.openxmlformats.org/officeDocument/2006/relationships/hyperlink" Target="https://www.daloopa.com/src/82225616" TargetMode="External"/><Relationship Id="rId2076" Type="http://schemas.openxmlformats.org/officeDocument/2006/relationships/hyperlink" Target="https://www.daloopa.com/src/1571301" TargetMode="External"/><Relationship Id="rId3474" Type="http://schemas.openxmlformats.org/officeDocument/2006/relationships/hyperlink" Target="https://www.daloopa.com/src/43337257" TargetMode="External"/><Relationship Id="rId4525" Type="http://schemas.openxmlformats.org/officeDocument/2006/relationships/hyperlink" Target="https://www.daloopa.com/src/8793841" TargetMode="External"/><Relationship Id="rId13068" Type="http://schemas.openxmlformats.org/officeDocument/2006/relationships/hyperlink" Target="https://www.daloopa.com/src/154395086" TargetMode="External"/><Relationship Id="rId14119" Type="http://schemas.openxmlformats.org/officeDocument/2006/relationships/hyperlink" Target="https://www.daloopa.com/src/8788185" TargetMode="External"/><Relationship Id="rId17689" Type="http://schemas.openxmlformats.org/officeDocument/2006/relationships/hyperlink" Target="https://www.daloopa.com/src/145162523" TargetMode="External"/><Relationship Id="rId3127" Type="http://schemas.openxmlformats.org/officeDocument/2006/relationships/hyperlink" Target="https://www.daloopa.com/src/67018820" TargetMode="External"/><Relationship Id="rId6697" Type="http://schemas.openxmlformats.org/officeDocument/2006/relationships/hyperlink" Target="https://marketplace.daloopa.com/src/154257791" TargetMode="External"/><Relationship Id="rId7748" Type="http://schemas.openxmlformats.org/officeDocument/2006/relationships/hyperlink" Target="https://www.daloopa.com/src/1565699" TargetMode="External"/><Relationship Id="rId5299" Type="http://schemas.openxmlformats.org/officeDocument/2006/relationships/hyperlink" Target="https://www.daloopa.com/src/1563941" TargetMode="External"/><Relationship Id="rId9170" Type="http://schemas.openxmlformats.org/officeDocument/2006/relationships/hyperlink" Target="https://www.daloopa.com/src/144990525" TargetMode="External"/><Relationship Id="rId10729" Type="http://schemas.openxmlformats.org/officeDocument/2006/relationships/hyperlink" Target="https://marketplace.daloopa.com/src?seriesId=2541590" TargetMode="External"/><Relationship Id="rId12151" Type="http://schemas.openxmlformats.org/officeDocument/2006/relationships/hyperlink" Target="https://www.daloopa.com/src/72185813" TargetMode="External"/><Relationship Id="rId13202" Type="http://schemas.openxmlformats.org/officeDocument/2006/relationships/hyperlink" Target="https://www.daloopa.com/src/8787577" TargetMode="External"/><Relationship Id="rId14600" Type="http://schemas.openxmlformats.org/officeDocument/2006/relationships/hyperlink" Target="https://www.daloopa.com/src/43518798" TargetMode="External"/><Relationship Id="rId2210" Type="http://schemas.openxmlformats.org/officeDocument/2006/relationships/hyperlink" Target="https://www.daloopa.com/src/1570881" TargetMode="External"/><Relationship Id="rId16772" Type="http://schemas.openxmlformats.org/officeDocument/2006/relationships/hyperlink" Target="https://marketplace.daloopa.com/src/113403250" TargetMode="External"/><Relationship Id="rId17823" Type="http://schemas.openxmlformats.org/officeDocument/2006/relationships/hyperlink" Target="https://www.daloopa.com/src/65074510" TargetMode="External"/><Relationship Id="rId4382" Type="http://schemas.openxmlformats.org/officeDocument/2006/relationships/hyperlink" Target="https://www.daloopa.com/src/8793953" TargetMode="External"/><Relationship Id="rId5433" Type="http://schemas.openxmlformats.org/officeDocument/2006/relationships/hyperlink" Target="https://www.daloopa.com/src/1563923" TargetMode="External"/><Relationship Id="rId5780" Type="http://schemas.openxmlformats.org/officeDocument/2006/relationships/hyperlink" Target="https://www.daloopa.com/src/1565161" TargetMode="External"/><Relationship Id="rId6831" Type="http://schemas.openxmlformats.org/officeDocument/2006/relationships/hyperlink" Target="https://www.daloopa.com/src/1565582" TargetMode="External"/><Relationship Id="rId15374" Type="http://schemas.openxmlformats.org/officeDocument/2006/relationships/hyperlink" Target="https://marketplace.daloopa.com/src/134722450" TargetMode="External"/><Relationship Id="rId16425" Type="http://schemas.openxmlformats.org/officeDocument/2006/relationships/hyperlink" Target="https://www.daloopa.com/src/102432278" TargetMode="External"/><Relationship Id="rId4035" Type="http://schemas.openxmlformats.org/officeDocument/2006/relationships/hyperlink" Target="https://www.daloopa.com/src/1572890" TargetMode="External"/><Relationship Id="rId11984" Type="http://schemas.openxmlformats.org/officeDocument/2006/relationships/hyperlink" Target="https://www.daloopa.com/src/1569112" TargetMode="External"/><Relationship Id="rId15027" Type="http://schemas.openxmlformats.org/officeDocument/2006/relationships/hyperlink" Target="https://marketplace.daloopa.com/src/134722385" TargetMode="External"/><Relationship Id="rId18597" Type="http://schemas.openxmlformats.org/officeDocument/2006/relationships/hyperlink" Target="https://www.daloopa.com/src/65218539" TargetMode="External"/><Relationship Id="rId19648" Type="http://schemas.openxmlformats.org/officeDocument/2006/relationships/hyperlink" Target="https://www.daloopa.com/src/113381204" TargetMode="External"/><Relationship Id="rId8656" Type="http://schemas.openxmlformats.org/officeDocument/2006/relationships/hyperlink" Target="https://www.daloopa.com/src/4715281" TargetMode="External"/><Relationship Id="rId9707" Type="http://schemas.openxmlformats.org/officeDocument/2006/relationships/hyperlink" Target="https://www.daloopa.com/src/113256793" TargetMode="External"/><Relationship Id="rId10586" Type="http://schemas.openxmlformats.org/officeDocument/2006/relationships/hyperlink" Target="https://www.daloopa.com/src/144995773" TargetMode="External"/><Relationship Id="rId11637" Type="http://schemas.openxmlformats.org/officeDocument/2006/relationships/hyperlink" Target="https://www.daloopa.com/src/43319934" TargetMode="External"/><Relationship Id="rId17199" Type="http://schemas.openxmlformats.org/officeDocument/2006/relationships/hyperlink" Target="https://marketplace.daloopa.com/src/154209443" TargetMode="External"/><Relationship Id="rId7258" Type="http://schemas.openxmlformats.org/officeDocument/2006/relationships/hyperlink" Target="https://www.daloopa.com/src/1565644" TargetMode="External"/><Relationship Id="rId8309" Type="http://schemas.openxmlformats.org/officeDocument/2006/relationships/hyperlink" Target="https://www.daloopa.com/src/1567160" TargetMode="External"/><Relationship Id="rId10239" Type="http://schemas.openxmlformats.org/officeDocument/2006/relationships/hyperlink" Target="https://www.daloopa.com/src/145795017" TargetMode="External"/><Relationship Id="rId14110" Type="http://schemas.openxmlformats.org/officeDocument/2006/relationships/hyperlink" Target="https://www.daloopa.com/src/8787870" TargetMode="External"/><Relationship Id="rId17680" Type="http://schemas.openxmlformats.org/officeDocument/2006/relationships/hyperlink" Target="https://www.daloopa.com/src/78147758" TargetMode="External"/><Relationship Id="rId3868" Type="http://schemas.openxmlformats.org/officeDocument/2006/relationships/hyperlink" Target="https://marketplace.daloopa.com/src?seriesId=233462" TargetMode="External"/><Relationship Id="rId4919" Type="http://schemas.openxmlformats.org/officeDocument/2006/relationships/hyperlink" Target="https://www.daloopa.com/src/43288603" TargetMode="External"/><Relationship Id="rId16282" Type="http://schemas.openxmlformats.org/officeDocument/2006/relationships/hyperlink" Target="https://www.daloopa.com/src/67019673" TargetMode="External"/><Relationship Id="rId17333" Type="http://schemas.openxmlformats.org/officeDocument/2006/relationships/hyperlink" Target="https://www.daloopa.com/src/113368379" TargetMode="External"/><Relationship Id="rId18731" Type="http://schemas.openxmlformats.org/officeDocument/2006/relationships/hyperlink" Target="https://www.daloopa.com/src/65169627" TargetMode="External"/><Relationship Id="rId789" Type="http://schemas.openxmlformats.org/officeDocument/2006/relationships/hyperlink" Target="https://www.daloopa.com/src/1604313" TargetMode="External"/><Relationship Id="rId5290" Type="http://schemas.openxmlformats.org/officeDocument/2006/relationships/hyperlink" Target="https://www.daloopa.com/src/1564120" TargetMode="External"/><Relationship Id="rId6341" Type="http://schemas.openxmlformats.org/officeDocument/2006/relationships/hyperlink" Target="https://www.daloopa.com/src/144968959" TargetMode="External"/><Relationship Id="rId10720" Type="http://schemas.openxmlformats.org/officeDocument/2006/relationships/hyperlink" Target="https://www.daloopa.com/src/43295728" TargetMode="External"/><Relationship Id="rId9564" Type="http://schemas.openxmlformats.org/officeDocument/2006/relationships/hyperlink" Target="https://www.daloopa.com/src/113256787" TargetMode="External"/><Relationship Id="rId12892" Type="http://schemas.openxmlformats.org/officeDocument/2006/relationships/hyperlink" Target="https://www.daloopa.com/src/1572491" TargetMode="External"/><Relationship Id="rId13943" Type="http://schemas.openxmlformats.org/officeDocument/2006/relationships/hyperlink" Target="https://www.daloopa.com/src/14277383" TargetMode="External"/><Relationship Id="rId19158" Type="http://schemas.openxmlformats.org/officeDocument/2006/relationships/hyperlink" Target="https://www.daloopa.com/src/113029476" TargetMode="External"/><Relationship Id="rId2951" Type="http://schemas.openxmlformats.org/officeDocument/2006/relationships/hyperlink" Target="https://www.daloopa.com/src/1571972" TargetMode="External"/><Relationship Id="rId8166" Type="http://schemas.openxmlformats.org/officeDocument/2006/relationships/hyperlink" Target="https://www.daloopa.com/src/46535300" TargetMode="External"/><Relationship Id="rId9217" Type="http://schemas.openxmlformats.org/officeDocument/2006/relationships/hyperlink" Target="https://www.daloopa.com/src/136428699" TargetMode="External"/><Relationship Id="rId11494" Type="http://schemas.openxmlformats.org/officeDocument/2006/relationships/hyperlink" Target="https://www.daloopa.com/src/1569488" TargetMode="External"/><Relationship Id="rId12545" Type="http://schemas.openxmlformats.org/officeDocument/2006/relationships/hyperlink" Target="https://www.daloopa.com/src/10356309" TargetMode="External"/><Relationship Id="rId923" Type="http://schemas.openxmlformats.org/officeDocument/2006/relationships/hyperlink" Target="https://www.daloopa.com/src/38111267" TargetMode="External"/><Relationship Id="rId1553" Type="http://schemas.openxmlformats.org/officeDocument/2006/relationships/hyperlink" Target="https://www.daloopa.com/src/8797076" TargetMode="External"/><Relationship Id="rId2604" Type="http://schemas.openxmlformats.org/officeDocument/2006/relationships/hyperlink" Target="https://marketplace.daloopa.com/src?seriesId=7741498" TargetMode="External"/><Relationship Id="rId10096" Type="http://schemas.openxmlformats.org/officeDocument/2006/relationships/hyperlink" Target="https://marketplace.daloopa.com/src?seriesId=2399836" TargetMode="External"/><Relationship Id="rId11147" Type="http://schemas.openxmlformats.org/officeDocument/2006/relationships/hyperlink" Target="https://www.daloopa.com/src/1569529" TargetMode="External"/><Relationship Id="rId15768" Type="http://schemas.openxmlformats.org/officeDocument/2006/relationships/hyperlink" Target="https://www.daloopa.com/src/65069718" TargetMode="External"/><Relationship Id="rId16819" Type="http://schemas.openxmlformats.org/officeDocument/2006/relationships/hyperlink" Target="https://www.daloopa.com/src/53602502" TargetMode="External"/><Relationship Id="rId1206" Type="http://schemas.openxmlformats.org/officeDocument/2006/relationships/hyperlink" Target="https://www.daloopa.com/src/4742106" TargetMode="External"/><Relationship Id="rId4776" Type="http://schemas.openxmlformats.org/officeDocument/2006/relationships/hyperlink" Target="https://www.daloopa.com/src/94489671" TargetMode="External"/><Relationship Id="rId5827" Type="http://schemas.openxmlformats.org/officeDocument/2006/relationships/hyperlink" Target="https://www.daloopa.com/src/1564684" TargetMode="External"/><Relationship Id="rId17190" Type="http://schemas.openxmlformats.org/officeDocument/2006/relationships/hyperlink" Target="https://www.daloopa.com/src/67019834" TargetMode="External"/><Relationship Id="rId18241" Type="http://schemas.openxmlformats.org/officeDocument/2006/relationships/hyperlink" Target="https://www.daloopa.com/src/102437088" TargetMode="External"/><Relationship Id="rId3378" Type="http://schemas.openxmlformats.org/officeDocument/2006/relationships/hyperlink" Target="https://www.daloopa.com/src/94500025" TargetMode="External"/><Relationship Id="rId4429" Type="http://schemas.openxmlformats.org/officeDocument/2006/relationships/hyperlink" Target="https://www.daloopa.com/src/8801422" TargetMode="External"/><Relationship Id="rId7999" Type="http://schemas.openxmlformats.org/officeDocument/2006/relationships/hyperlink" Target="https://www.daloopa.com/src/43297306" TargetMode="External"/><Relationship Id="rId8300" Type="http://schemas.openxmlformats.org/officeDocument/2006/relationships/hyperlink" Target="https://www.daloopa.com/src/1566614" TargetMode="External"/><Relationship Id="rId10230" Type="http://schemas.openxmlformats.org/officeDocument/2006/relationships/hyperlink" Target="https://www.daloopa.com/src/78019415" TargetMode="External"/><Relationship Id="rId299" Type="http://schemas.openxmlformats.org/officeDocument/2006/relationships/hyperlink" Target="https://marketplace.daloopa.com/src?seriesId=3669085" TargetMode="External"/><Relationship Id="rId14851" Type="http://schemas.openxmlformats.org/officeDocument/2006/relationships/hyperlink" Target="https://www.daloopa.com/src/43517301" TargetMode="External"/><Relationship Id="rId15902" Type="http://schemas.openxmlformats.org/officeDocument/2006/relationships/hyperlink" Target="https://www.daloopa.com/src/72185074" TargetMode="External"/><Relationship Id="rId780" Type="http://schemas.openxmlformats.org/officeDocument/2006/relationships/hyperlink" Target="https://www.daloopa.com/src/1604332" TargetMode="External"/><Relationship Id="rId2461" Type="http://schemas.openxmlformats.org/officeDocument/2006/relationships/hyperlink" Target="https://www.daloopa.com/src/65064158" TargetMode="External"/><Relationship Id="rId3512" Type="http://schemas.openxmlformats.org/officeDocument/2006/relationships/hyperlink" Target="https://www.daloopa.com/src/94500027" TargetMode="External"/><Relationship Id="rId4910" Type="http://schemas.openxmlformats.org/officeDocument/2006/relationships/hyperlink" Target="https://www.daloopa.com/src/94489673" TargetMode="External"/><Relationship Id="rId9074" Type="http://schemas.openxmlformats.org/officeDocument/2006/relationships/hyperlink" Target="https://www.daloopa.com/src/14161243" TargetMode="External"/><Relationship Id="rId12055" Type="http://schemas.openxmlformats.org/officeDocument/2006/relationships/hyperlink" Target="https://www.daloopa.com/src/1570447" TargetMode="External"/><Relationship Id="rId13453" Type="http://schemas.openxmlformats.org/officeDocument/2006/relationships/hyperlink" Target="https://www.daloopa.com/src/8787568" TargetMode="External"/><Relationship Id="rId14504" Type="http://schemas.openxmlformats.org/officeDocument/2006/relationships/hyperlink" Target="https://www.daloopa.com/src/113380285" TargetMode="External"/><Relationship Id="rId433" Type="http://schemas.openxmlformats.org/officeDocument/2006/relationships/hyperlink" Target="https://www.daloopa.com/src/46535817" TargetMode="External"/><Relationship Id="rId1063" Type="http://schemas.openxmlformats.org/officeDocument/2006/relationships/hyperlink" Target="https://www.daloopa.com/src/14007820" TargetMode="External"/><Relationship Id="rId2114" Type="http://schemas.openxmlformats.org/officeDocument/2006/relationships/hyperlink" Target="https://www.daloopa.com/src/1571255" TargetMode="External"/><Relationship Id="rId13106" Type="http://schemas.openxmlformats.org/officeDocument/2006/relationships/hyperlink" Target="https://www.daloopa.com/src/8787076" TargetMode="External"/><Relationship Id="rId16676" Type="http://schemas.openxmlformats.org/officeDocument/2006/relationships/hyperlink" Target="https://marketplace.daloopa.com/src/113403246" TargetMode="External"/><Relationship Id="rId17727" Type="http://schemas.openxmlformats.org/officeDocument/2006/relationships/hyperlink" Target="https://www.daloopa.com/src/65074642" TargetMode="External"/><Relationship Id="rId4286" Type="http://schemas.openxmlformats.org/officeDocument/2006/relationships/hyperlink" Target="https://www.daloopa.com/src/8791838" TargetMode="External"/><Relationship Id="rId5684" Type="http://schemas.openxmlformats.org/officeDocument/2006/relationships/hyperlink" Target="https://marketplace.daloopa.com/src?seriesId=5221901" TargetMode="External"/><Relationship Id="rId6735" Type="http://schemas.openxmlformats.org/officeDocument/2006/relationships/hyperlink" Target="https://www.daloopa.com/src/78018526" TargetMode="External"/><Relationship Id="rId15278" Type="http://schemas.openxmlformats.org/officeDocument/2006/relationships/hyperlink" Target="https://www.daloopa.com/src/43517882" TargetMode="External"/><Relationship Id="rId16329" Type="http://schemas.openxmlformats.org/officeDocument/2006/relationships/hyperlink" Target="https://www.daloopa.com/src/154361753" TargetMode="External"/><Relationship Id="rId5337" Type="http://schemas.openxmlformats.org/officeDocument/2006/relationships/hyperlink" Target="https://www.daloopa.com/src/87394074" TargetMode="External"/><Relationship Id="rId9958" Type="http://schemas.openxmlformats.org/officeDocument/2006/relationships/hyperlink" Target="https://www.daloopa.com/src/14161226" TargetMode="External"/><Relationship Id="rId11888" Type="http://schemas.openxmlformats.org/officeDocument/2006/relationships/hyperlink" Target="https://www.daloopa.com/src/1569506" TargetMode="External"/><Relationship Id="rId12939" Type="http://schemas.openxmlformats.org/officeDocument/2006/relationships/hyperlink" Target="https://www.daloopa.com/src/125196056" TargetMode="External"/><Relationship Id="rId1947" Type="http://schemas.openxmlformats.org/officeDocument/2006/relationships/hyperlink" Target="https://www.daloopa.com/src/96852801" TargetMode="External"/><Relationship Id="rId14361" Type="http://schemas.openxmlformats.org/officeDocument/2006/relationships/hyperlink" Target="https://www.daloopa.com/src/8788019" TargetMode="External"/><Relationship Id="rId15412" Type="http://schemas.openxmlformats.org/officeDocument/2006/relationships/hyperlink" Target="https://marketplace.daloopa.com/src/134722467" TargetMode="External"/><Relationship Id="rId16810" Type="http://schemas.openxmlformats.org/officeDocument/2006/relationships/hyperlink" Target="https://www.daloopa.com/src/154395172" TargetMode="External"/><Relationship Id="rId4420" Type="http://schemas.openxmlformats.org/officeDocument/2006/relationships/hyperlink" Target="https://www.daloopa.com/src/43341718" TargetMode="External"/><Relationship Id="rId7990" Type="http://schemas.openxmlformats.org/officeDocument/2006/relationships/hyperlink" Target="https://www.daloopa.com/src/136428682" TargetMode="External"/><Relationship Id="rId14014" Type="http://schemas.openxmlformats.org/officeDocument/2006/relationships/hyperlink" Target="https://www.daloopa.com/src/8788047" TargetMode="External"/><Relationship Id="rId18982" Type="http://schemas.openxmlformats.org/officeDocument/2006/relationships/hyperlink" Target="https://www.daloopa.com/src/113035932" TargetMode="External"/><Relationship Id="rId290" Type="http://schemas.openxmlformats.org/officeDocument/2006/relationships/hyperlink" Target="https://marketplace.daloopa.com/src?seriesId=3669084" TargetMode="External"/><Relationship Id="rId3022" Type="http://schemas.openxmlformats.org/officeDocument/2006/relationships/hyperlink" Target="https://www.daloopa.com/src/46640484" TargetMode="External"/><Relationship Id="rId6592" Type="http://schemas.openxmlformats.org/officeDocument/2006/relationships/hyperlink" Target="https://www.daloopa.com/src/1565193" TargetMode="External"/><Relationship Id="rId7643" Type="http://schemas.openxmlformats.org/officeDocument/2006/relationships/hyperlink" Target="https://www.daloopa.com/src/58740138" TargetMode="External"/><Relationship Id="rId10971" Type="http://schemas.openxmlformats.org/officeDocument/2006/relationships/hyperlink" Target="https://www.daloopa.com/src/66978675" TargetMode="External"/><Relationship Id="rId16186" Type="http://schemas.openxmlformats.org/officeDocument/2006/relationships/hyperlink" Target="https://www.daloopa.com/src/8788813" TargetMode="External"/><Relationship Id="rId17237" Type="http://schemas.openxmlformats.org/officeDocument/2006/relationships/hyperlink" Target="https://marketplace.daloopa.com/src/154393176" TargetMode="External"/><Relationship Id="rId17584" Type="http://schemas.openxmlformats.org/officeDocument/2006/relationships/hyperlink" Target="https://www.daloopa.com/src/82271428" TargetMode="External"/><Relationship Id="rId18635" Type="http://schemas.openxmlformats.org/officeDocument/2006/relationships/hyperlink" Target="https://www.daloopa.com/src/65163880" TargetMode="External"/><Relationship Id="rId5194" Type="http://schemas.openxmlformats.org/officeDocument/2006/relationships/hyperlink" Target="https://www.daloopa.com/src/43288607" TargetMode="External"/><Relationship Id="rId6245" Type="http://schemas.openxmlformats.org/officeDocument/2006/relationships/hyperlink" Target="https://www.daloopa.com/src/1565350" TargetMode="External"/><Relationship Id="rId10624" Type="http://schemas.openxmlformats.org/officeDocument/2006/relationships/hyperlink" Target="https://www.daloopa.com/src/2600220" TargetMode="External"/><Relationship Id="rId12796" Type="http://schemas.openxmlformats.org/officeDocument/2006/relationships/hyperlink" Target="https://www.daloopa.com/src/67018892" TargetMode="External"/><Relationship Id="rId13847" Type="http://schemas.openxmlformats.org/officeDocument/2006/relationships/hyperlink" Target="https://www.daloopa.com/src/8788245" TargetMode="External"/><Relationship Id="rId2855" Type="http://schemas.openxmlformats.org/officeDocument/2006/relationships/hyperlink" Target="https://www.daloopa.com/src/72083028" TargetMode="External"/><Relationship Id="rId3906" Type="http://schemas.openxmlformats.org/officeDocument/2006/relationships/hyperlink" Target="https://www.daloopa.com/src/68722819" TargetMode="External"/><Relationship Id="rId9468" Type="http://schemas.openxmlformats.org/officeDocument/2006/relationships/hyperlink" Target="https://www.daloopa.com/src/1566870" TargetMode="External"/><Relationship Id="rId11398" Type="http://schemas.openxmlformats.org/officeDocument/2006/relationships/hyperlink" Target="https://marketplace.daloopa.com/src?seriesId=2399853" TargetMode="External"/><Relationship Id="rId12449" Type="http://schemas.openxmlformats.org/officeDocument/2006/relationships/hyperlink" Target="https://www.daloopa.com/src/1572486" TargetMode="External"/><Relationship Id="rId16320" Type="http://schemas.openxmlformats.org/officeDocument/2006/relationships/hyperlink" Target="https://www.daloopa.com/src/154361750" TargetMode="External"/><Relationship Id="rId827" Type="http://schemas.openxmlformats.org/officeDocument/2006/relationships/hyperlink" Target="https://www.daloopa.com/src/110682783" TargetMode="External"/><Relationship Id="rId1457" Type="http://schemas.openxmlformats.org/officeDocument/2006/relationships/hyperlink" Target="https://www.daloopa.com/src/43326919" TargetMode="External"/><Relationship Id="rId2508" Type="http://schemas.openxmlformats.org/officeDocument/2006/relationships/hyperlink" Target="https://marketplace.daloopa.com/src?seriesId=4450597" TargetMode="External"/><Relationship Id="rId18492" Type="http://schemas.openxmlformats.org/officeDocument/2006/relationships/hyperlink" Target="https://www.daloopa.com/src/87385314" TargetMode="External"/><Relationship Id="rId19543" Type="http://schemas.openxmlformats.org/officeDocument/2006/relationships/hyperlink" Target="https://www.daloopa.com/src/113026579" TargetMode="External"/><Relationship Id="rId8551" Type="http://schemas.openxmlformats.org/officeDocument/2006/relationships/hyperlink" Target="https://www.daloopa.com/src/113256772" TargetMode="External"/><Relationship Id="rId9602" Type="http://schemas.openxmlformats.org/officeDocument/2006/relationships/hyperlink" Target="https://www.daloopa.com/src/113256792" TargetMode="External"/><Relationship Id="rId10481" Type="http://schemas.openxmlformats.org/officeDocument/2006/relationships/hyperlink" Target="https://www.daloopa.com/src/14161091" TargetMode="External"/><Relationship Id="rId12930" Type="http://schemas.openxmlformats.org/officeDocument/2006/relationships/hyperlink" Target="https://www.daloopa.com/src/67018890" TargetMode="External"/><Relationship Id="rId17094" Type="http://schemas.openxmlformats.org/officeDocument/2006/relationships/hyperlink" Target="https://www.daloopa.com/src/78144487" TargetMode="External"/><Relationship Id="rId18145" Type="http://schemas.openxmlformats.org/officeDocument/2006/relationships/hyperlink" Target="https://www.daloopa.com/src/65125818" TargetMode="External"/><Relationship Id="rId7153" Type="http://schemas.openxmlformats.org/officeDocument/2006/relationships/hyperlink" Target="https://www.daloopa.com/src/66978127" TargetMode="External"/><Relationship Id="rId8204" Type="http://schemas.openxmlformats.org/officeDocument/2006/relationships/hyperlink" Target="https://www.daloopa.com/src/43305552" TargetMode="External"/><Relationship Id="rId10134" Type="http://schemas.openxmlformats.org/officeDocument/2006/relationships/hyperlink" Target="https://www.daloopa.com/src/43315780" TargetMode="External"/><Relationship Id="rId11532" Type="http://schemas.openxmlformats.org/officeDocument/2006/relationships/hyperlink" Target="https://www.daloopa.com/src/1569541" TargetMode="External"/><Relationship Id="rId14755" Type="http://schemas.openxmlformats.org/officeDocument/2006/relationships/hyperlink" Target="https://marketplace.daloopa.com/src/134722330" TargetMode="External"/><Relationship Id="rId15806" Type="http://schemas.openxmlformats.org/officeDocument/2006/relationships/hyperlink" Target="https://www.daloopa.com/src/65069721" TargetMode="External"/><Relationship Id="rId684" Type="http://schemas.openxmlformats.org/officeDocument/2006/relationships/hyperlink" Target="https://www.daloopa.com/src/113258023" TargetMode="External"/><Relationship Id="rId2365" Type="http://schemas.openxmlformats.org/officeDocument/2006/relationships/hyperlink" Target="https://www.daloopa.com/src/72083112" TargetMode="External"/><Relationship Id="rId3763" Type="http://schemas.openxmlformats.org/officeDocument/2006/relationships/hyperlink" Target="https://www.daloopa.com/src/8793766" TargetMode="External"/><Relationship Id="rId4814" Type="http://schemas.openxmlformats.org/officeDocument/2006/relationships/hyperlink" Target="https://www.daloopa.com/src/1564113" TargetMode="External"/><Relationship Id="rId13357" Type="http://schemas.openxmlformats.org/officeDocument/2006/relationships/hyperlink" Target="https://www.daloopa.com/src/46640540" TargetMode="External"/><Relationship Id="rId14408" Type="http://schemas.openxmlformats.org/officeDocument/2006/relationships/hyperlink" Target="https://www.daloopa.com/src/94651389" TargetMode="External"/><Relationship Id="rId17978" Type="http://schemas.openxmlformats.org/officeDocument/2006/relationships/hyperlink" Target="https://marketplace.daloopa.com/src/134722631" TargetMode="External"/><Relationship Id="rId337" Type="http://schemas.openxmlformats.org/officeDocument/2006/relationships/hyperlink" Target="https://www.daloopa.com/src/136437134" TargetMode="External"/><Relationship Id="rId2018" Type="http://schemas.openxmlformats.org/officeDocument/2006/relationships/hyperlink" Target="https://www.daloopa.com/src/96852225" TargetMode="External"/><Relationship Id="rId3416" Type="http://schemas.openxmlformats.org/officeDocument/2006/relationships/hyperlink" Target="https://www.daloopa.com/src/8802561" TargetMode="External"/><Relationship Id="rId6986" Type="http://schemas.openxmlformats.org/officeDocument/2006/relationships/hyperlink" Target="https://www.daloopa.com/src/32357701" TargetMode="External"/><Relationship Id="rId5588" Type="http://schemas.openxmlformats.org/officeDocument/2006/relationships/hyperlink" Target="https://www.daloopa.com/src/107674630" TargetMode="External"/><Relationship Id="rId6639" Type="http://schemas.openxmlformats.org/officeDocument/2006/relationships/hyperlink" Target="https://www.daloopa.com/src/53534145" TargetMode="External"/><Relationship Id="rId12440" Type="http://schemas.openxmlformats.org/officeDocument/2006/relationships/hyperlink" Target="https://marketplace.daloopa.com/src/134722171" TargetMode="External"/><Relationship Id="rId19053" Type="http://schemas.openxmlformats.org/officeDocument/2006/relationships/hyperlink" Target="https://www.daloopa.com/src/113023443" TargetMode="External"/><Relationship Id="rId8061" Type="http://schemas.openxmlformats.org/officeDocument/2006/relationships/hyperlink" Target="https://www.daloopa.com/src/1567474" TargetMode="External"/><Relationship Id="rId9112" Type="http://schemas.openxmlformats.org/officeDocument/2006/relationships/hyperlink" Target="https://www.daloopa.com/src/7961837" TargetMode="External"/><Relationship Id="rId11042" Type="http://schemas.openxmlformats.org/officeDocument/2006/relationships/hyperlink" Target="https://www.daloopa.com/src/87385042" TargetMode="External"/><Relationship Id="rId1101" Type="http://schemas.openxmlformats.org/officeDocument/2006/relationships/hyperlink" Target="https://www.daloopa.com/src/53538495" TargetMode="External"/><Relationship Id="rId4671" Type="http://schemas.openxmlformats.org/officeDocument/2006/relationships/hyperlink" Target="https://www.daloopa.com/src/1564323" TargetMode="External"/><Relationship Id="rId5722" Type="http://schemas.openxmlformats.org/officeDocument/2006/relationships/hyperlink" Target="https://www.daloopa.com/src/32357669" TargetMode="External"/><Relationship Id="rId14265" Type="http://schemas.openxmlformats.org/officeDocument/2006/relationships/hyperlink" Target="https://www.daloopa.com/src/8787836" TargetMode="External"/><Relationship Id="rId15663" Type="http://schemas.openxmlformats.org/officeDocument/2006/relationships/hyperlink" Target="https://www.daloopa.com/src/113367221" TargetMode="External"/><Relationship Id="rId16714" Type="http://schemas.openxmlformats.org/officeDocument/2006/relationships/hyperlink" Target="https://www.daloopa.com/src/65063029" TargetMode="External"/><Relationship Id="rId3273" Type="http://schemas.openxmlformats.org/officeDocument/2006/relationships/hyperlink" Target="https://www.daloopa.com/src/43337254" TargetMode="External"/><Relationship Id="rId4324" Type="http://schemas.openxmlformats.org/officeDocument/2006/relationships/hyperlink" Target="https://www.daloopa.com/src/43322563" TargetMode="External"/><Relationship Id="rId15316" Type="http://schemas.openxmlformats.org/officeDocument/2006/relationships/hyperlink" Target="https://www.daloopa.com/src/43519384" TargetMode="External"/><Relationship Id="rId18886" Type="http://schemas.openxmlformats.org/officeDocument/2006/relationships/hyperlink" Target="https://www.daloopa.com/src/113031962" TargetMode="External"/><Relationship Id="rId194" Type="http://schemas.openxmlformats.org/officeDocument/2006/relationships/hyperlink" Target="https://marketplace.daloopa.com/src/134722111" TargetMode="External"/><Relationship Id="rId6496" Type="http://schemas.openxmlformats.org/officeDocument/2006/relationships/hyperlink" Target="https://marketplace.daloopa.com/src/154257787" TargetMode="External"/><Relationship Id="rId7894" Type="http://schemas.openxmlformats.org/officeDocument/2006/relationships/hyperlink" Target="https://www.daloopa.com/src/1567410" TargetMode="External"/><Relationship Id="rId8945" Type="http://schemas.openxmlformats.org/officeDocument/2006/relationships/hyperlink" Target="https://www.daloopa.com/src/154249519" TargetMode="External"/><Relationship Id="rId10875" Type="http://schemas.openxmlformats.org/officeDocument/2006/relationships/hyperlink" Target="https://www.daloopa.com/src/1569300" TargetMode="External"/><Relationship Id="rId11926" Type="http://schemas.openxmlformats.org/officeDocument/2006/relationships/hyperlink" Target="https://www.daloopa.com/src/1569183" TargetMode="External"/><Relationship Id="rId17488" Type="http://schemas.openxmlformats.org/officeDocument/2006/relationships/hyperlink" Target="https://marketplace.daloopa.com/src/154209510" TargetMode="External"/><Relationship Id="rId18539" Type="http://schemas.openxmlformats.org/officeDocument/2006/relationships/hyperlink" Target="https://www.daloopa.com/src/82226744" TargetMode="External"/><Relationship Id="rId5098" Type="http://schemas.openxmlformats.org/officeDocument/2006/relationships/hyperlink" Target="https://www.daloopa.com/src/1563959" TargetMode="External"/><Relationship Id="rId6149" Type="http://schemas.openxmlformats.org/officeDocument/2006/relationships/hyperlink" Target="https://www.daloopa.com/src/1564765" TargetMode="External"/><Relationship Id="rId7547" Type="http://schemas.openxmlformats.org/officeDocument/2006/relationships/hyperlink" Target="https://www.daloopa.com/src/1565696" TargetMode="External"/><Relationship Id="rId10528" Type="http://schemas.openxmlformats.org/officeDocument/2006/relationships/hyperlink" Target="https://www.daloopa.com/src/66978682" TargetMode="External"/><Relationship Id="rId13001" Type="http://schemas.openxmlformats.org/officeDocument/2006/relationships/hyperlink" Target="https://www.daloopa.com/src/87514784" TargetMode="External"/><Relationship Id="rId16571" Type="http://schemas.openxmlformats.org/officeDocument/2006/relationships/hyperlink" Target="https://www.daloopa.com/src/102435284" TargetMode="External"/><Relationship Id="rId17622" Type="http://schemas.openxmlformats.org/officeDocument/2006/relationships/hyperlink" Target="https://www.daloopa.com/src/65074475" TargetMode="External"/><Relationship Id="rId2759" Type="http://schemas.openxmlformats.org/officeDocument/2006/relationships/hyperlink" Target="https://www.daloopa.com/src/47658203" TargetMode="External"/><Relationship Id="rId6630" Type="http://schemas.openxmlformats.org/officeDocument/2006/relationships/hyperlink" Target="https://marketplace.daloopa.com/src/154257789" TargetMode="External"/><Relationship Id="rId15173" Type="http://schemas.openxmlformats.org/officeDocument/2006/relationships/hyperlink" Target="https://marketplace.daloopa.com/src/134722413" TargetMode="External"/><Relationship Id="rId16224" Type="http://schemas.openxmlformats.org/officeDocument/2006/relationships/hyperlink" Target="https://www.daloopa.com/src/113379467" TargetMode="External"/><Relationship Id="rId4181" Type="http://schemas.openxmlformats.org/officeDocument/2006/relationships/hyperlink" Target="https://www.daloopa.com/src/87382647" TargetMode="External"/><Relationship Id="rId5232" Type="http://schemas.openxmlformats.org/officeDocument/2006/relationships/hyperlink" Target="https://www.daloopa.com/src/1563940" TargetMode="External"/><Relationship Id="rId9853" Type="http://schemas.openxmlformats.org/officeDocument/2006/relationships/hyperlink" Target="https://www.daloopa.com/src/46535308" TargetMode="External"/><Relationship Id="rId18396" Type="http://schemas.openxmlformats.org/officeDocument/2006/relationships/hyperlink" Target="https://www.daloopa.com/src/69045080" TargetMode="External"/><Relationship Id="rId19447" Type="http://schemas.openxmlformats.org/officeDocument/2006/relationships/hyperlink" Target="https://www.daloopa.com/src/114576820" TargetMode="External"/><Relationship Id="rId67" Type="http://schemas.openxmlformats.org/officeDocument/2006/relationships/hyperlink" Target="https://www.daloopa.com/document/210146" TargetMode="External"/><Relationship Id="rId8455" Type="http://schemas.openxmlformats.org/officeDocument/2006/relationships/hyperlink" Target="https://www.daloopa.com/src/1567479" TargetMode="External"/><Relationship Id="rId9506" Type="http://schemas.openxmlformats.org/officeDocument/2006/relationships/hyperlink" Target="https://www.daloopa.com/src/1567686" TargetMode="External"/><Relationship Id="rId11783" Type="http://schemas.openxmlformats.org/officeDocument/2006/relationships/hyperlink" Target="https://marketplace.daloopa.com/src?seriesId=3858" TargetMode="External"/><Relationship Id="rId12834" Type="http://schemas.openxmlformats.org/officeDocument/2006/relationships/hyperlink" Target="https://www.daloopa.com/src/1572375" TargetMode="External"/><Relationship Id="rId18049" Type="http://schemas.openxmlformats.org/officeDocument/2006/relationships/hyperlink" Target="https://www.daloopa.com/src/113362570" TargetMode="External"/><Relationship Id="rId1842" Type="http://schemas.openxmlformats.org/officeDocument/2006/relationships/hyperlink" Target="https://www.daloopa.com/src/8801454" TargetMode="External"/><Relationship Id="rId7057" Type="http://schemas.openxmlformats.org/officeDocument/2006/relationships/hyperlink" Target="https://www.daloopa.com/src/58740157" TargetMode="External"/><Relationship Id="rId8108" Type="http://schemas.openxmlformats.org/officeDocument/2006/relationships/hyperlink" Target="https://www.daloopa.com/src/1566301" TargetMode="External"/><Relationship Id="rId10385" Type="http://schemas.openxmlformats.org/officeDocument/2006/relationships/hyperlink" Target="https://marketplace.daloopa.com/src?seriesId=2541588" TargetMode="External"/><Relationship Id="rId11436" Type="http://schemas.openxmlformats.org/officeDocument/2006/relationships/hyperlink" Target="https://www.daloopa.com/document/209433" TargetMode="External"/><Relationship Id="rId10038" Type="http://schemas.openxmlformats.org/officeDocument/2006/relationships/hyperlink" Target="https://www.daloopa.com/src/1568210" TargetMode="External"/><Relationship Id="rId14659" Type="http://schemas.openxmlformats.org/officeDocument/2006/relationships/hyperlink" Target="https://www.daloopa.com/src/43517000" TargetMode="External"/><Relationship Id="rId18530" Type="http://schemas.openxmlformats.org/officeDocument/2006/relationships/hyperlink" Target="https://www.daloopa.com/src/78021503" TargetMode="External"/><Relationship Id="rId3667" Type="http://schemas.openxmlformats.org/officeDocument/2006/relationships/hyperlink" Target="https://marketplace.daloopa.com/src?seriesId=4992376" TargetMode="External"/><Relationship Id="rId4718" Type="http://schemas.openxmlformats.org/officeDocument/2006/relationships/hyperlink" Target="https://www.daloopa.com/src/43288600" TargetMode="External"/><Relationship Id="rId16081" Type="http://schemas.openxmlformats.org/officeDocument/2006/relationships/hyperlink" Target="https://www.daloopa.com/src/8788980" TargetMode="External"/><Relationship Id="rId17132" Type="http://schemas.openxmlformats.org/officeDocument/2006/relationships/hyperlink" Target="https://www.daloopa.com/src/87502669" TargetMode="External"/><Relationship Id="rId588" Type="http://schemas.openxmlformats.org/officeDocument/2006/relationships/hyperlink" Target="https://www.daloopa.com/src/46535799" TargetMode="External"/><Relationship Id="rId2269" Type="http://schemas.openxmlformats.org/officeDocument/2006/relationships/hyperlink" Target="https://www.daloopa.com/src/1571696" TargetMode="External"/><Relationship Id="rId6140" Type="http://schemas.openxmlformats.org/officeDocument/2006/relationships/hyperlink" Target="https://www.daloopa.com/src/43311084" TargetMode="External"/><Relationship Id="rId12691" Type="http://schemas.openxmlformats.org/officeDocument/2006/relationships/hyperlink" Target="https://www.daloopa.com/src/1572488" TargetMode="External"/><Relationship Id="rId2750" Type="http://schemas.openxmlformats.org/officeDocument/2006/relationships/hyperlink" Target="https://www.daloopa.com/src/47677320" TargetMode="External"/><Relationship Id="rId3801" Type="http://schemas.openxmlformats.org/officeDocument/2006/relationships/hyperlink" Target="https://marketplace.daloopa.com/src?seriesId=233458" TargetMode="External"/><Relationship Id="rId9363" Type="http://schemas.openxmlformats.org/officeDocument/2006/relationships/hyperlink" Target="https://www.daloopa.com/src/87394303" TargetMode="External"/><Relationship Id="rId11293" Type="http://schemas.openxmlformats.org/officeDocument/2006/relationships/hyperlink" Target="https://www.daloopa.com/src/1569953" TargetMode="External"/><Relationship Id="rId12344" Type="http://schemas.openxmlformats.org/officeDocument/2006/relationships/hyperlink" Target="https://www.daloopa.com/src/10356313" TargetMode="External"/><Relationship Id="rId13742" Type="http://schemas.openxmlformats.org/officeDocument/2006/relationships/hyperlink" Target="https://www.daloopa.com/src/8788063" TargetMode="External"/><Relationship Id="rId722" Type="http://schemas.openxmlformats.org/officeDocument/2006/relationships/hyperlink" Target="https://www.daloopa.com/src/8790898" TargetMode="External"/><Relationship Id="rId1352" Type="http://schemas.openxmlformats.org/officeDocument/2006/relationships/hyperlink" Target="https://www.daloopa.com/src/66977399" TargetMode="External"/><Relationship Id="rId2403" Type="http://schemas.openxmlformats.org/officeDocument/2006/relationships/hyperlink" Target="https://www.daloopa.com/src/125013730" TargetMode="External"/><Relationship Id="rId9016" Type="http://schemas.openxmlformats.org/officeDocument/2006/relationships/hyperlink" Target="https://www.daloopa.com/src/43299081" TargetMode="External"/><Relationship Id="rId16965" Type="http://schemas.openxmlformats.org/officeDocument/2006/relationships/hyperlink" Target="https://www.daloopa.com/src/82270728" TargetMode="External"/><Relationship Id="rId1005" Type="http://schemas.openxmlformats.org/officeDocument/2006/relationships/hyperlink" Target="https://www.daloopa.com/src/66984627" TargetMode="External"/><Relationship Id="rId4575" Type="http://schemas.openxmlformats.org/officeDocument/2006/relationships/hyperlink" Target="https://www.daloopa.com/src/8793754" TargetMode="External"/><Relationship Id="rId5973" Type="http://schemas.openxmlformats.org/officeDocument/2006/relationships/hyperlink" Target="https://www.daloopa.com/src/1564926" TargetMode="External"/><Relationship Id="rId15567" Type="http://schemas.openxmlformats.org/officeDocument/2006/relationships/hyperlink" Target="https://www.daloopa.com/src/43518790" TargetMode="External"/><Relationship Id="rId16618" Type="http://schemas.openxmlformats.org/officeDocument/2006/relationships/hyperlink" Target="https://www.daloopa.com/src/8788997" TargetMode="External"/><Relationship Id="rId3177" Type="http://schemas.openxmlformats.org/officeDocument/2006/relationships/hyperlink" Target="https://www.daloopa.com/src/94638124" TargetMode="External"/><Relationship Id="rId4228" Type="http://schemas.openxmlformats.org/officeDocument/2006/relationships/hyperlink" Target="https://marketplace.daloopa.com/src?seriesId=2541452" TargetMode="External"/><Relationship Id="rId5626" Type="http://schemas.openxmlformats.org/officeDocument/2006/relationships/hyperlink" Target="https://www.daloopa.com/src/1564090" TargetMode="External"/><Relationship Id="rId14169" Type="http://schemas.openxmlformats.org/officeDocument/2006/relationships/hyperlink" Target="https://www.daloopa.com/src/8788345" TargetMode="External"/><Relationship Id="rId18040" Type="http://schemas.openxmlformats.org/officeDocument/2006/relationships/hyperlink" Target="https://www.daloopa.com/src/65125815" TargetMode="External"/><Relationship Id="rId7798" Type="http://schemas.openxmlformats.org/officeDocument/2006/relationships/hyperlink" Target="https://marketplace.daloopa.com/src/110684182" TargetMode="External"/><Relationship Id="rId8849" Type="http://schemas.openxmlformats.org/officeDocument/2006/relationships/hyperlink" Target="https://www.daloopa.com/src/46535390" TargetMode="External"/><Relationship Id="rId10779" Type="http://schemas.openxmlformats.org/officeDocument/2006/relationships/hyperlink" Target="https://www.daloopa.com/src/125054409" TargetMode="External"/><Relationship Id="rId14650" Type="http://schemas.openxmlformats.org/officeDocument/2006/relationships/hyperlink" Target="https://www.daloopa.com/src/43517867" TargetMode="External"/><Relationship Id="rId15701" Type="http://schemas.openxmlformats.org/officeDocument/2006/relationships/hyperlink" Target="https://www.daloopa.com/src/43516801" TargetMode="External"/><Relationship Id="rId13252" Type="http://schemas.openxmlformats.org/officeDocument/2006/relationships/hyperlink" Target="https://www.daloopa.com/src/8787466" TargetMode="External"/><Relationship Id="rId14303" Type="http://schemas.openxmlformats.org/officeDocument/2006/relationships/hyperlink" Target="https://marketplace.daloopa.com/src?seriesId=2541634" TargetMode="External"/><Relationship Id="rId2260" Type="http://schemas.openxmlformats.org/officeDocument/2006/relationships/hyperlink" Target="https://www.daloopa.com/src/1571828" TargetMode="External"/><Relationship Id="rId3311" Type="http://schemas.openxmlformats.org/officeDocument/2006/relationships/hyperlink" Target="https://www.daloopa.com/src/94500024" TargetMode="External"/><Relationship Id="rId6881" Type="http://schemas.openxmlformats.org/officeDocument/2006/relationships/hyperlink" Target="https://marketplace.daloopa.com/src/110684028" TargetMode="External"/><Relationship Id="rId7932" Type="http://schemas.openxmlformats.org/officeDocument/2006/relationships/hyperlink" Target="https://www.daloopa.com/src/43297305" TargetMode="External"/><Relationship Id="rId16475" Type="http://schemas.openxmlformats.org/officeDocument/2006/relationships/hyperlink" Target="https://www.daloopa.com/src/8788538" TargetMode="External"/><Relationship Id="rId17873" Type="http://schemas.openxmlformats.org/officeDocument/2006/relationships/hyperlink" Target="https://marketplace.daloopa.com/src/134722584" TargetMode="External"/><Relationship Id="rId18924" Type="http://schemas.openxmlformats.org/officeDocument/2006/relationships/hyperlink" Target="https://www.daloopa.com/src/113031963" TargetMode="External"/><Relationship Id="rId232" Type="http://schemas.openxmlformats.org/officeDocument/2006/relationships/hyperlink" Target="https://www.daloopa.com/src/154237778" TargetMode="External"/><Relationship Id="rId5483" Type="http://schemas.openxmlformats.org/officeDocument/2006/relationships/hyperlink" Target="https://www.daloopa.com/src/1564287" TargetMode="External"/><Relationship Id="rId6534" Type="http://schemas.openxmlformats.org/officeDocument/2006/relationships/hyperlink" Target="https://www.daloopa.com/src/46534817" TargetMode="External"/><Relationship Id="rId10913" Type="http://schemas.openxmlformats.org/officeDocument/2006/relationships/hyperlink" Target="https://www.daloopa.com/src/125054411" TargetMode="External"/><Relationship Id="rId15077" Type="http://schemas.openxmlformats.org/officeDocument/2006/relationships/hyperlink" Target="https://www.daloopa.com/src/67019508" TargetMode="External"/><Relationship Id="rId16128" Type="http://schemas.openxmlformats.org/officeDocument/2006/relationships/hyperlink" Target="https://www.daloopa.com/src/8788760" TargetMode="External"/><Relationship Id="rId17526" Type="http://schemas.openxmlformats.org/officeDocument/2006/relationships/hyperlink" Target="https://www.daloopa.com/src/87503357" TargetMode="External"/><Relationship Id="rId4085" Type="http://schemas.openxmlformats.org/officeDocument/2006/relationships/hyperlink" Target="https://www.daloopa.com/src/1573009" TargetMode="External"/><Relationship Id="rId5136" Type="http://schemas.openxmlformats.org/officeDocument/2006/relationships/hyperlink" Target="https://www.daloopa.com/src/87394075" TargetMode="External"/><Relationship Id="rId19698" Type="http://schemas.openxmlformats.org/officeDocument/2006/relationships/hyperlink" Target="https://www.daloopa.com/src/113032169" TargetMode="External"/><Relationship Id="rId8359" Type="http://schemas.openxmlformats.org/officeDocument/2006/relationships/hyperlink" Target="https://marketplace.daloopa.com/src?seriesId=2399801" TargetMode="External"/><Relationship Id="rId9757" Type="http://schemas.openxmlformats.org/officeDocument/2006/relationships/hyperlink" Target="https://www.daloopa.com/src/14161223" TargetMode="External"/><Relationship Id="rId11687" Type="http://schemas.openxmlformats.org/officeDocument/2006/relationships/hyperlink" Target="https://www.daloopa.com/src/1569668" TargetMode="External"/><Relationship Id="rId12738" Type="http://schemas.openxmlformats.org/officeDocument/2006/relationships/hyperlink" Target="https://www.daloopa.com/src/125146331" TargetMode="External"/><Relationship Id="rId1746" Type="http://schemas.openxmlformats.org/officeDocument/2006/relationships/hyperlink" Target="https://www.daloopa.com/src/8796899" TargetMode="External"/><Relationship Id="rId10289" Type="http://schemas.openxmlformats.org/officeDocument/2006/relationships/hyperlink" Target="https://www.daloopa.com/src/2600200" TargetMode="External"/><Relationship Id="rId14160" Type="http://schemas.openxmlformats.org/officeDocument/2006/relationships/hyperlink" Target="https://www.daloopa.com/src/78145417" TargetMode="External"/><Relationship Id="rId15211" Type="http://schemas.openxmlformats.org/officeDocument/2006/relationships/hyperlink" Target="https://www.daloopa.com/src/107834385" TargetMode="External"/><Relationship Id="rId18781" Type="http://schemas.openxmlformats.org/officeDocument/2006/relationships/hyperlink" Target="https://www.daloopa.com/src/65204743" TargetMode="External"/><Relationship Id="rId4969" Type="http://schemas.openxmlformats.org/officeDocument/2006/relationships/hyperlink" Target="https://www.daloopa.com/src/53534094" TargetMode="External"/><Relationship Id="rId8840" Type="http://schemas.openxmlformats.org/officeDocument/2006/relationships/hyperlink" Target="https://www.daloopa.com/src/1567678" TargetMode="External"/><Relationship Id="rId10770" Type="http://schemas.openxmlformats.org/officeDocument/2006/relationships/hyperlink" Target="https://www.daloopa.com/src/66978673" TargetMode="External"/><Relationship Id="rId17383" Type="http://schemas.openxmlformats.org/officeDocument/2006/relationships/hyperlink" Target="https://www.daloopa.com/src/72185129" TargetMode="External"/><Relationship Id="rId18434" Type="http://schemas.openxmlformats.org/officeDocument/2006/relationships/hyperlink" Target="https://www.daloopa.com/src/78021371" TargetMode="External"/><Relationship Id="rId6391" Type="http://schemas.openxmlformats.org/officeDocument/2006/relationships/hyperlink" Target="https://www.daloopa.com/src/32357694" TargetMode="External"/><Relationship Id="rId7442" Type="http://schemas.openxmlformats.org/officeDocument/2006/relationships/hyperlink" Target="https://marketplace.daloopa.com/src/110684118" TargetMode="External"/><Relationship Id="rId10423" Type="http://schemas.openxmlformats.org/officeDocument/2006/relationships/hyperlink" Target="https://www.daloopa.com/src/1568906" TargetMode="External"/><Relationship Id="rId11821" Type="http://schemas.openxmlformats.org/officeDocument/2006/relationships/hyperlink" Target="https://www.daloopa.com/src/1569392" TargetMode="External"/><Relationship Id="rId17036" Type="http://schemas.openxmlformats.org/officeDocument/2006/relationships/hyperlink" Target="https://marketplace.daloopa.com/src/154209408" TargetMode="External"/><Relationship Id="rId6044" Type="http://schemas.openxmlformats.org/officeDocument/2006/relationships/hyperlink" Target="https://www.daloopa.com/src/1564732" TargetMode="External"/><Relationship Id="rId13993" Type="http://schemas.openxmlformats.org/officeDocument/2006/relationships/hyperlink" Target="https://www.daloopa.com/src/8788216" TargetMode="External"/><Relationship Id="rId9267" Type="http://schemas.openxmlformats.org/officeDocument/2006/relationships/hyperlink" Target="https://www.daloopa.com/src/1567683" TargetMode="External"/><Relationship Id="rId11197" Type="http://schemas.openxmlformats.org/officeDocument/2006/relationships/hyperlink" Target="https://www.daloopa.com/src/154251319" TargetMode="External"/><Relationship Id="rId12595" Type="http://schemas.openxmlformats.org/officeDocument/2006/relationships/hyperlink" Target="https://www.daloopa.com/src/1572363" TargetMode="External"/><Relationship Id="rId13646" Type="http://schemas.openxmlformats.org/officeDocument/2006/relationships/hyperlink" Target="https://www.daloopa.com/src/8787475" TargetMode="External"/><Relationship Id="rId626" Type="http://schemas.openxmlformats.org/officeDocument/2006/relationships/hyperlink" Target="https://www.daloopa.com/src/8795876" TargetMode="External"/><Relationship Id="rId973" Type="http://schemas.openxmlformats.org/officeDocument/2006/relationships/hyperlink" Target="https://www.daloopa.com/src/136632646" TargetMode="External"/><Relationship Id="rId1256" Type="http://schemas.openxmlformats.org/officeDocument/2006/relationships/hyperlink" Target="https://www.daloopa.com/src/8796096" TargetMode="External"/><Relationship Id="rId2307" Type="http://schemas.openxmlformats.org/officeDocument/2006/relationships/hyperlink" Target="https://www.daloopa.com/src/125013723" TargetMode="External"/><Relationship Id="rId2654" Type="http://schemas.openxmlformats.org/officeDocument/2006/relationships/hyperlink" Target="https://www.daloopa.com/src/72083031" TargetMode="External"/><Relationship Id="rId3705" Type="http://schemas.openxmlformats.org/officeDocument/2006/relationships/hyperlink" Target="https://www.daloopa.com/src/68722821" TargetMode="External"/><Relationship Id="rId12248" Type="http://schemas.openxmlformats.org/officeDocument/2006/relationships/hyperlink" Target="https://www.daloopa.com/src/66971464" TargetMode="External"/><Relationship Id="rId16869" Type="http://schemas.openxmlformats.org/officeDocument/2006/relationships/hyperlink" Target="https://www.daloopa.com/src/20983893" TargetMode="External"/><Relationship Id="rId5877" Type="http://schemas.openxmlformats.org/officeDocument/2006/relationships/hyperlink" Target="https://www.daloopa.com/src/43311090" TargetMode="External"/><Relationship Id="rId6928" Type="http://schemas.openxmlformats.org/officeDocument/2006/relationships/hyperlink" Target="https://www.daloopa.com/src/82224820" TargetMode="External"/><Relationship Id="rId18291" Type="http://schemas.openxmlformats.org/officeDocument/2006/relationships/hyperlink" Target="https://www.daloopa.com/src/69045033" TargetMode="External"/><Relationship Id="rId19342" Type="http://schemas.openxmlformats.org/officeDocument/2006/relationships/hyperlink" Target="https://www.daloopa.com/src/113023944" TargetMode="External"/><Relationship Id="rId4479" Type="http://schemas.openxmlformats.org/officeDocument/2006/relationships/hyperlink" Target="https://www.daloopa.com/src/8793840" TargetMode="External"/><Relationship Id="rId8350" Type="http://schemas.openxmlformats.org/officeDocument/2006/relationships/hyperlink" Target="https://www.daloopa.com/src/43299077" TargetMode="External"/><Relationship Id="rId9401" Type="http://schemas.openxmlformats.org/officeDocument/2006/relationships/hyperlink" Target="https://www.daloopa.com/src/53534242" TargetMode="External"/><Relationship Id="rId10280" Type="http://schemas.openxmlformats.org/officeDocument/2006/relationships/hyperlink" Target="https://marketplace.daloopa.com/src?seriesId=2541585" TargetMode="External"/><Relationship Id="rId11331" Type="http://schemas.openxmlformats.org/officeDocument/2006/relationships/hyperlink" Target="https://www.daloopa.com/src/154251321" TargetMode="External"/><Relationship Id="rId4960" Type="http://schemas.openxmlformats.org/officeDocument/2006/relationships/hyperlink" Target="https://www.daloopa.com/src/2600129" TargetMode="External"/><Relationship Id="rId8003" Type="http://schemas.openxmlformats.org/officeDocument/2006/relationships/hyperlink" Target="https://www.daloopa.com/src/87394326" TargetMode="External"/><Relationship Id="rId14554" Type="http://schemas.openxmlformats.org/officeDocument/2006/relationships/hyperlink" Target="https://marketplace.daloopa.com/src/134722291" TargetMode="External"/><Relationship Id="rId15952" Type="http://schemas.openxmlformats.org/officeDocument/2006/relationships/hyperlink" Target="https://www.daloopa.com/src/82270617" TargetMode="External"/><Relationship Id="rId3562" Type="http://schemas.openxmlformats.org/officeDocument/2006/relationships/hyperlink" Target="https://www.daloopa.com/src/8794775" TargetMode="External"/><Relationship Id="rId4613" Type="http://schemas.openxmlformats.org/officeDocument/2006/relationships/hyperlink" Target="https://www.daloopa.com/src/1564110" TargetMode="External"/><Relationship Id="rId13156" Type="http://schemas.openxmlformats.org/officeDocument/2006/relationships/hyperlink" Target="https://www.daloopa.com/src/20973369" TargetMode="External"/><Relationship Id="rId14207" Type="http://schemas.openxmlformats.org/officeDocument/2006/relationships/hyperlink" Target="https://www.daloopa.com/src/78145412" TargetMode="External"/><Relationship Id="rId15605" Type="http://schemas.openxmlformats.org/officeDocument/2006/relationships/hyperlink" Target="https://www.daloopa.com/src/113367215" TargetMode="External"/><Relationship Id="rId483" Type="http://schemas.openxmlformats.org/officeDocument/2006/relationships/hyperlink" Target="https://www.daloopa.com/document/24791519" TargetMode="External"/><Relationship Id="rId2164" Type="http://schemas.openxmlformats.org/officeDocument/2006/relationships/hyperlink" Target="https://www.daloopa.com/src/72083113" TargetMode="External"/><Relationship Id="rId3215" Type="http://schemas.openxmlformats.org/officeDocument/2006/relationships/hyperlink" Target="https://www.daloopa.com/src/42838066" TargetMode="External"/><Relationship Id="rId6785" Type="http://schemas.openxmlformats.org/officeDocument/2006/relationships/hyperlink" Target="https://www.daloopa.com/src/78018517" TargetMode="External"/><Relationship Id="rId17777" Type="http://schemas.openxmlformats.org/officeDocument/2006/relationships/hyperlink" Target="https://www.daloopa.com/src/65074784" TargetMode="External"/><Relationship Id="rId18828" Type="http://schemas.openxmlformats.org/officeDocument/2006/relationships/hyperlink" Target="https://marketplace.daloopa.com/src?seriesId=3669179" TargetMode="External"/><Relationship Id="rId136" Type="http://schemas.openxmlformats.org/officeDocument/2006/relationships/hyperlink" Target="https://marketplace.daloopa.com/src/154257771" TargetMode="External"/><Relationship Id="rId5387" Type="http://schemas.openxmlformats.org/officeDocument/2006/relationships/hyperlink" Target="https://www.daloopa.com/src/1564103" TargetMode="External"/><Relationship Id="rId6438" Type="http://schemas.openxmlformats.org/officeDocument/2006/relationships/hyperlink" Target="https://www.daloopa.com/src/1565784" TargetMode="External"/><Relationship Id="rId7836" Type="http://schemas.openxmlformats.org/officeDocument/2006/relationships/hyperlink" Target="https://www.daloopa.com/src/7961819" TargetMode="External"/><Relationship Id="rId10817" Type="http://schemas.openxmlformats.org/officeDocument/2006/relationships/hyperlink" Target="https://www.daloopa.com/src/1569829" TargetMode="External"/><Relationship Id="rId16379" Type="http://schemas.openxmlformats.org/officeDocument/2006/relationships/hyperlink" Target="https://www.daloopa.com/src/113379757" TargetMode="External"/><Relationship Id="rId12989" Type="http://schemas.openxmlformats.org/officeDocument/2006/relationships/hyperlink" Target="https://www.daloopa.com/src/154395074" TargetMode="External"/><Relationship Id="rId16860" Type="http://schemas.openxmlformats.org/officeDocument/2006/relationships/hyperlink" Target="https://www.daloopa.com/src/87502406" TargetMode="External"/><Relationship Id="rId17911" Type="http://schemas.openxmlformats.org/officeDocument/2006/relationships/hyperlink" Target="https://marketplace.daloopa.com/src/154393201" TargetMode="External"/><Relationship Id="rId1997" Type="http://schemas.openxmlformats.org/officeDocument/2006/relationships/hyperlink" Target="https://www.daloopa.com/src/136425724" TargetMode="External"/><Relationship Id="rId15462" Type="http://schemas.openxmlformats.org/officeDocument/2006/relationships/hyperlink" Target="https://www.daloopa.com/src/43519456" TargetMode="External"/><Relationship Id="rId16513" Type="http://schemas.openxmlformats.org/officeDocument/2006/relationships/hyperlink" Target="https://www.daloopa.com/src/8788529" TargetMode="External"/><Relationship Id="rId4470" Type="http://schemas.openxmlformats.org/officeDocument/2006/relationships/hyperlink" Target="https://www.daloopa.com/src/8794073" TargetMode="External"/><Relationship Id="rId5521" Type="http://schemas.openxmlformats.org/officeDocument/2006/relationships/hyperlink" Target="https://www.daloopa.com/src/107674627" TargetMode="External"/><Relationship Id="rId14064" Type="http://schemas.openxmlformats.org/officeDocument/2006/relationships/hyperlink" Target="https://www.daloopa.com/src/8788165" TargetMode="External"/><Relationship Id="rId15115" Type="http://schemas.openxmlformats.org/officeDocument/2006/relationships/hyperlink" Target="https://www.daloopa.com/src/43516562" TargetMode="External"/><Relationship Id="rId18685" Type="http://schemas.openxmlformats.org/officeDocument/2006/relationships/hyperlink" Target="https://www.daloopa.com/src/65218543" TargetMode="External"/><Relationship Id="rId19736" Type="http://schemas.openxmlformats.org/officeDocument/2006/relationships/hyperlink" Target="https://www.daloopa.com/src/113031802" TargetMode="External"/><Relationship Id="rId3072" Type="http://schemas.openxmlformats.org/officeDocument/2006/relationships/hyperlink" Target="https://www.daloopa.com/src/87514725" TargetMode="External"/><Relationship Id="rId4123" Type="http://schemas.openxmlformats.org/officeDocument/2006/relationships/hyperlink" Target="https://marketplace.daloopa.com/src/144951402" TargetMode="External"/><Relationship Id="rId7693" Type="http://schemas.openxmlformats.org/officeDocument/2006/relationships/hyperlink" Target="https://www.daloopa.com/src/1565391" TargetMode="External"/><Relationship Id="rId8744" Type="http://schemas.openxmlformats.org/officeDocument/2006/relationships/hyperlink" Target="https://www.daloopa.com/src/1567676" TargetMode="External"/><Relationship Id="rId17287" Type="http://schemas.openxmlformats.org/officeDocument/2006/relationships/hyperlink" Target="https://www.daloopa.com/document/26799693" TargetMode="External"/><Relationship Id="rId18338" Type="http://schemas.openxmlformats.org/officeDocument/2006/relationships/hyperlink" Target="https://www.daloopa.com/src/82271386" TargetMode="External"/><Relationship Id="rId6295" Type="http://schemas.openxmlformats.org/officeDocument/2006/relationships/hyperlink" Target="https://www.daloopa.com/src/1565908" TargetMode="External"/><Relationship Id="rId7346" Type="http://schemas.openxmlformats.org/officeDocument/2006/relationships/hyperlink" Target="https://www.daloopa.com/src/144969046" TargetMode="External"/><Relationship Id="rId10674" Type="http://schemas.openxmlformats.org/officeDocument/2006/relationships/hyperlink" Target="https://www.daloopa.com/src/1569297" TargetMode="External"/><Relationship Id="rId11725" Type="http://schemas.openxmlformats.org/officeDocument/2006/relationships/hyperlink" Target="https://www.daloopa.com/src/1569100" TargetMode="External"/><Relationship Id="rId10327" Type="http://schemas.openxmlformats.org/officeDocument/2006/relationships/hyperlink" Target="https://www.daloopa.com/src/10330808" TargetMode="External"/><Relationship Id="rId13897" Type="http://schemas.openxmlformats.org/officeDocument/2006/relationships/hyperlink" Target="https://www.daloopa.com/src/8788214" TargetMode="External"/><Relationship Id="rId14948" Type="http://schemas.openxmlformats.org/officeDocument/2006/relationships/hyperlink" Target="https://marketplace.daloopa.com/src/134722365" TargetMode="External"/><Relationship Id="rId3956" Type="http://schemas.openxmlformats.org/officeDocument/2006/relationships/hyperlink" Target="https://www.daloopa.com/src/1572889" TargetMode="External"/><Relationship Id="rId12499" Type="http://schemas.openxmlformats.org/officeDocument/2006/relationships/hyperlink" Target="https://www.daloopa.com/src/154360674" TargetMode="External"/><Relationship Id="rId16370" Type="http://schemas.openxmlformats.org/officeDocument/2006/relationships/hyperlink" Target="https://www.daloopa.com/src/43525494" TargetMode="External"/><Relationship Id="rId17421" Type="http://schemas.openxmlformats.org/officeDocument/2006/relationships/hyperlink" Target="https://www.daloopa.com/src/102436110" TargetMode="External"/><Relationship Id="rId877" Type="http://schemas.openxmlformats.org/officeDocument/2006/relationships/hyperlink" Target="https://marketplace.daloopa.com/src/139481568" TargetMode="External"/><Relationship Id="rId2558" Type="http://schemas.openxmlformats.org/officeDocument/2006/relationships/hyperlink" Target="https://www.daloopa.com/src/65072127" TargetMode="External"/><Relationship Id="rId3609" Type="http://schemas.openxmlformats.org/officeDocument/2006/relationships/hyperlink" Target="https://www.daloopa.com/src/43340562" TargetMode="External"/><Relationship Id="rId12980" Type="http://schemas.openxmlformats.org/officeDocument/2006/relationships/hyperlink" Target="https://www.daloopa.com/src/8787560" TargetMode="External"/><Relationship Id="rId16023" Type="http://schemas.openxmlformats.org/officeDocument/2006/relationships/hyperlink" Target="https://marketplace.daloopa.com/src/134722559" TargetMode="External"/><Relationship Id="rId19593" Type="http://schemas.openxmlformats.org/officeDocument/2006/relationships/hyperlink" Target="https://www.daloopa.com/src/154393502" TargetMode="External"/><Relationship Id="rId5031" Type="http://schemas.openxmlformats.org/officeDocument/2006/relationships/hyperlink" Target="https://www.daloopa.com/src/14160884" TargetMode="External"/><Relationship Id="rId9652" Type="http://schemas.openxmlformats.org/officeDocument/2006/relationships/hyperlink" Target="https://www.daloopa.com/src/14161253" TargetMode="External"/><Relationship Id="rId11582" Type="http://schemas.openxmlformats.org/officeDocument/2006/relationships/hyperlink" Target="https://marketplace.daloopa.com/src?seriesId=2399862" TargetMode="External"/><Relationship Id="rId12633" Type="http://schemas.openxmlformats.org/officeDocument/2006/relationships/hyperlink" Target="https://www.daloopa.com/src/67018889" TargetMode="External"/><Relationship Id="rId18195" Type="http://schemas.openxmlformats.org/officeDocument/2006/relationships/hyperlink" Target="https://marketplace.daloopa.com/src/154393214" TargetMode="External"/><Relationship Id="rId19246" Type="http://schemas.openxmlformats.org/officeDocument/2006/relationships/hyperlink" Target="https://www.daloopa.com/src/154393472" TargetMode="External"/><Relationship Id="rId1641" Type="http://schemas.openxmlformats.org/officeDocument/2006/relationships/hyperlink" Target="https://www.daloopa.com/src/87416715" TargetMode="External"/><Relationship Id="rId8254" Type="http://schemas.openxmlformats.org/officeDocument/2006/relationships/hyperlink" Target="https://www.daloopa.com/src/1567668" TargetMode="External"/><Relationship Id="rId9305" Type="http://schemas.openxmlformats.org/officeDocument/2006/relationships/hyperlink" Target="https://www.daloopa.com/src/1566450" TargetMode="External"/><Relationship Id="rId10184" Type="http://schemas.openxmlformats.org/officeDocument/2006/relationships/hyperlink" Target="https://www.daloopa.com/src/1567841" TargetMode="External"/><Relationship Id="rId11235" Type="http://schemas.openxmlformats.org/officeDocument/2006/relationships/hyperlink" Target="https://www.daloopa.com/src/46537934" TargetMode="External"/><Relationship Id="rId4864" Type="http://schemas.openxmlformats.org/officeDocument/2006/relationships/hyperlink" Target="https://marketplace.daloopa.com/src?seriesId=2541504" TargetMode="External"/><Relationship Id="rId15856" Type="http://schemas.openxmlformats.org/officeDocument/2006/relationships/hyperlink" Target="https://www.daloopa.com/src/65069719" TargetMode="External"/><Relationship Id="rId16907" Type="http://schemas.openxmlformats.org/officeDocument/2006/relationships/hyperlink" Target="https://www.daloopa.com/src/32427891" TargetMode="External"/><Relationship Id="rId3466" Type="http://schemas.openxmlformats.org/officeDocument/2006/relationships/hyperlink" Target="https://marketplace.daloopa.com/src?seriesId=2541495" TargetMode="External"/><Relationship Id="rId4517" Type="http://schemas.openxmlformats.org/officeDocument/2006/relationships/hyperlink" Target="https://www.daloopa.com/src/8794039" TargetMode="External"/><Relationship Id="rId5915" Type="http://schemas.openxmlformats.org/officeDocument/2006/relationships/hyperlink" Target="https://www.daloopa.com/src/1565177" TargetMode="External"/><Relationship Id="rId14458" Type="http://schemas.openxmlformats.org/officeDocument/2006/relationships/hyperlink" Target="https://www.daloopa.com/src/125198333" TargetMode="External"/><Relationship Id="rId15509" Type="http://schemas.openxmlformats.org/officeDocument/2006/relationships/hyperlink" Target="https://www.daloopa.com/src/43518534" TargetMode="External"/><Relationship Id="rId387" Type="http://schemas.openxmlformats.org/officeDocument/2006/relationships/hyperlink" Target="https://www.daloopa.com/src/37971495" TargetMode="External"/><Relationship Id="rId2068" Type="http://schemas.openxmlformats.org/officeDocument/2006/relationships/hyperlink" Target="https://www.daloopa.com/src/1571694" TargetMode="External"/><Relationship Id="rId3119" Type="http://schemas.openxmlformats.org/officeDocument/2006/relationships/hyperlink" Target="https://www.daloopa.com/src/125181292" TargetMode="External"/><Relationship Id="rId6689" Type="http://schemas.openxmlformats.org/officeDocument/2006/relationships/hyperlink" Target="https://www.daloopa.com/src/144968985" TargetMode="External"/><Relationship Id="rId9162" Type="http://schemas.openxmlformats.org/officeDocument/2006/relationships/hyperlink" Target="https://www.daloopa.com/src/136428697" TargetMode="External"/><Relationship Id="rId12490" Type="http://schemas.openxmlformats.org/officeDocument/2006/relationships/hyperlink" Target="https://www.daloopa.com/src/82268406" TargetMode="External"/><Relationship Id="rId13541" Type="http://schemas.openxmlformats.org/officeDocument/2006/relationships/hyperlink" Target="https://www.daloopa.com/src/8787472" TargetMode="External"/><Relationship Id="rId3600" Type="http://schemas.openxmlformats.org/officeDocument/2006/relationships/hyperlink" Target="https://marketplace.daloopa.com/src?seriesId=4992375" TargetMode="External"/><Relationship Id="rId11092" Type="http://schemas.openxmlformats.org/officeDocument/2006/relationships/hyperlink" Target="https://www.daloopa.com/src/1569950" TargetMode="External"/><Relationship Id="rId12143" Type="http://schemas.openxmlformats.org/officeDocument/2006/relationships/hyperlink" Target="https://www.daloopa.com/src/20972801" TargetMode="External"/><Relationship Id="rId16764" Type="http://schemas.openxmlformats.org/officeDocument/2006/relationships/hyperlink" Target="https://www.daloopa.com/src/107837288" TargetMode="External"/><Relationship Id="rId521" Type="http://schemas.openxmlformats.org/officeDocument/2006/relationships/hyperlink" Target="https://www.daloopa.com/src/1602108" TargetMode="External"/><Relationship Id="rId1151" Type="http://schemas.openxmlformats.org/officeDocument/2006/relationships/hyperlink" Target="https://www.daloopa.com/src/4742095" TargetMode="External"/><Relationship Id="rId2202" Type="http://schemas.openxmlformats.org/officeDocument/2006/relationships/hyperlink" Target="https://www.daloopa.com/src/1571349" TargetMode="External"/><Relationship Id="rId5772" Type="http://schemas.openxmlformats.org/officeDocument/2006/relationships/hyperlink" Target="https://www.daloopa.com/src/1564923" TargetMode="External"/><Relationship Id="rId6823" Type="http://schemas.openxmlformats.org/officeDocument/2006/relationships/hyperlink" Target="https://www.daloopa.com/src/1565914" TargetMode="External"/><Relationship Id="rId15366" Type="http://schemas.openxmlformats.org/officeDocument/2006/relationships/hyperlink" Target="https://www.daloopa.com/src/82270232" TargetMode="External"/><Relationship Id="rId16417" Type="http://schemas.openxmlformats.org/officeDocument/2006/relationships/hyperlink" Target="https://www.daloopa.com/src/53601531" TargetMode="External"/><Relationship Id="rId17815" Type="http://schemas.openxmlformats.org/officeDocument/2006/relationships/hyperlink" Target="https://www.daloopa.com/src/65074968" TargetMode="External"/><Relationship Id="rId4374" Type="http://schemas.openxmlformats.org/officeDocument/2006/relationships/hyperlink" Target="https://www.daloopa.com/src/43341717" TargetMode="External"/><Relationship Id="rId5425" Type="http://schemas.openxmlformats.org/officeDocument/2006/relationships/hyperlink" Target="https://www.daloopa.com/src/1564087" TargetMode="External"/><Relationship Id="rId8995" Type="http://schemas.openxmlformats.org/officeDocument/2006/relationships/hyperlink" Target="https://www.daloopa.com/src/46535385" TargetMode="External"/><Relationship Id="rId15019" Type="http://schemas.openxmlformats.org/officeDocument/2006/relationships/hyperlink" Target="https://marketplace.daloopa.com/src/134722383" TargetMode="External"/><Relationship Id="rId4027" Type="http://schemas.openxmlformats.org/officeDocument/2006/relationships/hyperlink" Target="https://www.daloopa.com/src/1572973" TargetMode="External"/><Relationship Id="rId7597" Type="http://schemas.openxmlformats.org/officeDocument/2006/relationships/hyperlink" Target="https://marketplace.daloopa.com/src/110684139" TargetMode="External"/><Relationship Id="rId8648" Type="http://schemas.openxmlformats.org/officeDocument/2006/relationships/hyperlink" Target="https://www.daloopa.com/src/1567420" TargetMode="External"/><Relationship Id="rId11976" Type="http://schemas.openxmlformats.org/officeDocument/2006/relationships/hyperlink" Target="https://marketplace.daloopa.com/src?seriesId=2399872" TargetMode="External"/><Relationship Id="rId18589" Type="http://schemas.openxmlformats.org/officeDocument/2006/relationships/hyperlink" Target="https://www.daloopa.com/src/65142850" TargetMode="External"/><Relationship Id="rId6199" Type="http://schemas.openxmlformats.org/officeDocument/2006/relationships/hyperlink" Target="https://www.daloopa.com/src/43312775" TargetMode="External"/><Relationship Id="rId10578" Type="http://schemas.openxmlformats.org/officeDocument/2006/relationships/hyperlink" Target="https://www.daloopa.com/src/82226695" TargetMode="External"/><Relationship Id="rId11629" Type="http://schemas.openxmlformats.org/officeDocument/2006/relationships/hyperlink" Target="https://www.daloopa.com/src/1569216" TargetMode="External"/><Relationship Id="rId15500" Type="http://schemas.openxmlformats.org/officeDocument/2006/relationships/hyperlink" Target="https://marketplace.daloopa.com/src/134722487" TargetMode="External"/><Relationship Id="rId13051" Type="http://schemas.openxmlformats.org/officeDocument/2006/relationships/hyperlink" Target="https://www.daloopa.com/src/8787288" TargetMode="External"/><Relationship Id="rId14102" Type="http://schemas.openxmlformats.org/officeDocument/2006/relationships/hyperlink" Target="https://www.daloopa.com/src/72185869" TargetMode="External"/><Relationship Id="rId17672" Type="http://schemas.openxmlformats.org/officeDocument/2006/relationships/hyperlink" Target="https://www.daloopa.com/src/65074599" TargetMode="External"/><Relationship Id="rId18723" Type="http://schemas.openxmlformats.org/officeDocument/2006/relationships/hyperlink" Target="https://www.daloopa.com/src/65162879" TargetMode="External"/><Relationship Id="rId3110" Type="http://schemas.openxmlformats.org/officeDocument/2006/relationships/hyperlink" Target="https://www.daloopa.com/src/67023249" TargetMode="External"/><Relationship Id="rId6680" Type="http://schemas.openxmlformats.org/officeDocument/2006/relationships/hyperlink" Target="https://www.daloopa.com/src/78018523" TargetMode="External"/><Relationship Id="rId7731" Type="http://schemas.openxmlformats.org/officeDocument/2006/relationships/hyperlink" Target="https://marketplace.daloopa.com/src/110684161" TargetMode="External"/><Relationship Id="rId10712" Type="http://schemas.openxmlformats.org/officeDocument/2006/relationships/hyperlink" Target="https://www.daloopa.com/src/125054408" TargetMode="External"/><Relationship Id="rId16274" Type="http://schemas.openxmlformats.org/officeDocument/2006/relationships/hyperlink" Target="https://www.daloopa.com/src/43525660" TargetMode="External"/><Relationship Id="rId17325" Type="http://schemas.openxmlformats.org/officeDocument/2006/relationships/hyperlink" Target="https://www.daloopa.com/src/65059367" TargetMode="External"/><Relationship Id="rId5282" Type="http://schemas.openxmlformats.org/officeDocument/2006/relationships/hyperlink" Target="https://www.daloopa.com/src/1564300" TargetMode="External"/><Relationship Id="rId6333" Type="http://schemas.openxmlformats.org/officeDocument/2006/relationships/hyperlink" Target="https://www.daloopa.com/src/82224810" TargetMode="External"/><Relationship Id="rId19497" Type="http://schemas.openxmlformats.org/officeDocument/2006/relationships/hyperlink" Target="https://www.daloopa.com/src/113028351" TargetMode="External"/><Relationship Id="rId1892" Type="http://schemas.openxmlformats.org/officeDocument/2006/relationships/hyperlink" Target="https://www.daloopa.com/src/14188657" TargetMode="External"/><Relationship Id="rId9556" Type="http://schemas.openxmlformats.org/officeDocument/2006/relationships/hyperlink" Target="https://www.daloopa.com/src/66978286" TargetMode="External"/><Relationship Id="rId11486" Type="http://schemas.openxmlformats.org/officeDocument/2006/relationships/hyperlink" Target="https://www.daloopa.com/src/1569038" TargetMode="External"/><Relationship Id="rId12884" Type="http://schemas.openxmlformats.org/officeDocument/2006/relationships/hyperlink" Target="https://marketplace.daloopa.com/src/134722270" TargetMode="External"/><Relationship Id="rId13935" Type="http://schemas.openxmlformats.org/officeDocument/2006/relationships/hyperlink" Target="https://www.daloopa.com/src/82268598" TargetMode="External"/><Relationship Id="rId18099" Type="http://schemas.openxmlformats.org/officeDocument/2006/relationships/hyperlink" Target="https://www.daloopa.com/src/65125749" TargetMode="External"/><Relationship Id="rId915" Type="http://schemas.openxmlformats.org/officeDocument/2006/relationships/hyperlink" Target="https://www.daloopa.com/src/8792989" TargetMode="External"/><Relationship Id="rId1545" Type="http://schemas.openxmlformats.org/officeDocument/2006/relationships/hyperlink" Target="https://marketplace.daloopa.com/src?seriesId=233445" TargetMode="External"/><Relationship Id="rId2943" Type="http://schemas.openxmlformats.org/officeDocument/2006/relationships/hyperlink" Target="https://www.daloopa.com/src/66986928" TargetMode="External"/><Relationship Id="rId8158" Type="http://schemas.openxmlformats.org/officeDocument/2006/relationships/hyperlink" Target="https://www.daloopa.com/src/43306470" TargetMode="External"/><Relationship Id="rId9209" Type="http://schemas.openxmlformats.org/officeDocument/2006/relationships/hyperlink" Target="https://www.daloopa.com/src/78018603" TargetMode="External"/><Relationship Id="rId10088" Type="http://schemas.openxmlformats.org/officeDocument/2006/relationships/hyperlink" Target="https://www.daloopa.com/src/43314237" TargetMode="External"/><Relationship Id="rId11139" Type="http://schemas.openxmlformats.org/officeDocument/2006/relationships/hyperlink" Target="https://www.daloopa.com/src/1569079" TargetMode="External"/><Relationship Id="rId12537" Type="http://schemas.openxmlformats.org/officeDocument/2006/relationships/hyperlink" Target="https://www.daloopa.com/src/1572185" TargetMode="External"/><Relationship Id="rId15010" Type="http://schemas.openxmlformats.org/officeDocument/2006/relationships/hyperlink" Target="https://marketplace.daloopa.com/src/134722374" TargetMode="External"/><Relationship Id="rId18580" Type="http://schemas.openxmlformats.org/officeDocument/2006/relationships/hyperlink" Target="https://www.daloopa.com/src/65142115" TargetMode="External"/><Relationship Id="rId19631" Type="http://schemas.openxmlformats.org/officeDocument/2006/relationships/hyperlink" Target="https://www.daloopa.com/src/114576836" TargetMode="External"/><Relationship Id="rId4768" Type="http://schemas.openxmlformats.org/officeDocument/2006/relationships/hyperlink" Target="https://www.daloopa.com/src/53534081" TargetMode="External"/><Relationship Id="rId5819" Type="http://schemas.openxmlformats.org/officeDocument/2006/relationships/hyperlink" Target="https://www.daloopa.com/src/113360666" TargetMode="External"/><Relationship Id="rId6190" Type="http://schemas.openxmlformats.org/officeDocument/2006/relationships/hyperlink" Target="https://www.daloopa.com/src/1564796" TargetMode="External"/><Relationship Id="rId11620" Type="http://schemas.openxmlformats.org/officeDocument/2006/relationships/hyperlink" Target="https://www.daloopa.com/document/209433" TargetMode="External"/><Relationship Id="rId17182" Type="http://schemas.openxmlformats.org/officeDocument/2006/relationships/hyperlink" Target="https://www.daloopa.com/src/78144506" TargetMode="External"/><Relationship Id="rId18233" Type="http://schemas.openxmlformats.org/officeDocument/2006/relationships/hyperlink" Target="https://www.daloopa.com/src/69045059" TargetMode="External"/><Relationship Id="rId7241" Type="http://schemas.openxmlformats.org/officeDocument/2006/relationships/hyperlink" Target="https://www.daloopa.com/src/1565643" TargetMode="External"/><Relationship Id="rId10222" Type="http://schemas.openxmlformats.org/officeDocument/2006/relationships/hyperlink" Target="https://www.daloopa.com/src/20882471" TargetMode="External"/><Relationship Id="rId13792" Type="http://schemas.openxmlformats.org/officeDocument/2006/relationships/hyperlink" Target="https://www.daloopa.com/document/8266" TargetMode="External"/><Relationship Id="rId14843" Type="http://schemas.openxmlformats.org/officeDocument/2006/relationships/hyperlink" Target="https://www.daloopa.com/src/43518094" TargetMode="External"/><Relationship Id="rId3851" Type="http://schemas.openxmlformats.org/officeDocument/2006/relationships/hyperlink" Target="https://www.daloopa.com/src/125188189" TargetMode="External"/><Relationship Id="rId4902" Type="http://schemas.openxmlformats.org/officeDocument/2006/relationships/hyperlink" Target="https://www.daloopa.com/src/53534086" TargetMode="External"/><Relationship Id="rId12394" Type="http://schemas.openxmlformats.org/officeDocument/2006/relationships/hyperlink" Target="https://www.daloopa.com/src/1572334" TargetMode="External"/><Relationship Id="rId13445" Type="http://schemas.openxmlformats.org/officeDocument/2006/relationships/hyperlink" Target="https://www.daloopa.com/src/8787369" TargetMode="External"/><Relationship Id="rId772" Type="http://schemas.openxmlformats.org/officeDocument/2006/relationships/hyperlink" Target="https://www.daloopa.com/src/1604340" TargetMode="External"/><Relationship Id="rId2453" Type="http://schemas.openxmlformats.org/officeDocument/2006/relationships/hyperlink" Target="https://marketplace.daloopa.com/src/134722140" TargetMode="External"/><Relationship Id="rId3504" Type="http://schemas.openxmlformats.org/officeDocument/2006/relationships/hyperlink" Target="https://www.daloopa.com/src/53538572" TargetMode="External"/><Relationship Id="rId9066" Type="http://schemas.openxmlformats.org/officeDocument/2006/relationships/hyperlink" Target="https://www.daloopa.com/src/66978282" TargetMode="External"/><Relationship Id="rId12047" Type="http://schemas.openxmlformats.org/officeDocument/2006/relationships/hyperlink" Target="https://www.daloopa.com/src/1570625" TargetMode="External"/><Relationship Id="rId425" Type="http://schemas.openxmlformats.org/officeDocument/2006/relationships/hyperlink" Target="https://www.daloopa.com/src/2600223" TargetMode="External"/><Relationship Id="rId1055" Type="http://schemas.openxmlformats.org/officeDocument/2006/relationships/hyperlink" Target="https://www.daloopa.com/document/21777170" TargetMode="External"/><Relationship Id="rId2106" Type="http://schemas.openxmlformats.org/officeDocument/2006/relationships/hyperlink" Target="https://www.daloopa.com/src/125013737" TargetMode="External"/><Relationship Id="rId5676" Type="http://schemas.openxmlformats.org/officeDocument/2006/relationships/hyperlink" Target="https://www.daloopa.com/src/85750330" TargetMode="External"/><Relationship Id="rId6727" Type="http://schemas.openxmlformats.org/officeDocument/2006/relationships/hyperlink" Target="https://www.daloopa.com/src/32357696" TargetMode="External"/><Relationship Id="rId16668" Type="http://schemas.openxmlformats.org/officeDocument/2006/relationships/hyperlink" Target="https://www.daloopa.com/src/107837289" TargetMode="External"/><Relationship Id="rId17719" Type="http://schemas.openxmlformats.org/officeDocument/2006/relationships/hyperlink" Target="https://www.daloopa.com/src/65074701" TargetMode="External"/><Relationship Id="rId18090" Type="http://schemas.openxmlformats.org/officeDocument/2006/relationships/hyperlink" Target="https://marketplace.daloopa.com/src/134722691" TargetMode="External"/><Relationship Id="rId19141" Type="http://schemas.openxmlformats.org/officeDocument/2006/relationships/hyperlink" Target="https://www.daloopa.com/src/114576795" TargetMode="External"/><Relationship Id="rId4278" Type="http://schemas.openxmlformats.org/officeDocument/2006/relationships/hyperlink" Target="https://www.daloopa.com/src/43322567" TargetMode="External"/><Relationship Id="rId5329" Type="http://schemas.openxmlformats.org/officeDocument/2006/relationships/hyperlink" Target="https://www.daloopa.com/src/43287980" TargetMode="External"/><Relationship Id="rId9200" Type="http://schemas.openxmlformats.org/officeDocument/2006/relationships/hyperlink" Target="https://www.daloopa.com/src/14161215" TargetMode="External"/><Relationship Id="rId8899" Type="http://schemas.openxmlformats.org/officeDocument/2006/relationships/hyperlink" Target="https://www.daloopa.com/src/1567254" TargetMode="External"/><Relationship Id="rId11130" Type="http://schemas.openxmlformats.org/officeDocument/2006/relationships/hyperlink" Target="https://www.daloopa.com/src/154251318" TargetMode="External"/><Relationship Id="rId15751" Type="http://schemas.openxmlformats.org/officeDocument/2006/relationships/hyperlink" Target="https://www.daloopa.com/src/67019917" TargetMode="External"/><Relationship Id="rId16802" Type="http://schemas.openxmlformats.org/officeDocument/2006/relationships/hyperlink" Target="https://marketplace.daloopa.com/src/87514692" TargetMode="External"/><Relationship Id="rId1939" Type="http://schemas.openxmlformats.org/officeDocument/2006/relationships/hyperlink" Target="https://www.daloopa.com/src/113264200" TargetMode="External"/><Relationship Id="rId5810" Type="http://schemas.openxmlformats.org/officeDocument/2006/relationships/hyperlink" Target="https://www.daloopa.com/src/43311088" TargetMode="External"/><Relationship Id="rId14353" Type="http://schemas.openxmlformats.org/officeDocument/2006/relationships/hyperlink" Target="https://www.daloopa.com/src/8788154" TargetMode="External"/><Relationship Id="rId15404" Type="http://schemas.openxmlformats.org/officeDocument/2006/relationships/hyperlink" Target="https://www.daloopa.com/src/102435740" TargetMode="External"/><Relationship Id="rId18974" Type="http://schemas.openxmlformats.org/officeDocument/2006/relationships/hyperlink" Target="https://www.daloopa.com/src/113026507" TargetMode="External"/><Relationship Id="rId3361" Type="http://schemas.openxmlformats.org/officeDocument/2006/relationships/hyperlink" Target="https://www.daloopa.com/src/8794777" TargetMode="External"/><Relationship Id="rId4412" Type="http://schemas.openxmlformats.org/officeDocument/2006/relationships/hyperlink" Target="https://marketplace.daloopa.com/src?seriesId=2541456" TargetMode="External"/><Relationship Id="rId7982" Type="http://schemas.openxmlformats.org/officeDocument/2006/relationships/hyperlink" Target="https://www.daloopa.com/src/78018617" TargetMode="External"/><Relationship Id="rId14006" Type="http://schemas.openxmlformats.org/officeDocument/2006/relationships/hyperlink" Target="https://www.daloopa.com/src/8788183" TargetMode="External"/><Relationship Id="rId17576" Type="http://schemas.openxmlformats.org/officeDocument/2006/relationships/hyperlink" Target="https://www.daloopa.com/src/78153012" TargetMode="External"/><Relationship Id="rId18627" Type="http://schemas.openxmlformats.org/officeDocument/2006/relationships/hyperlink" Target="https://www.daloopa.com/src/65159038" TargetMode="External"/><Relationship Id="rId282" Type="http://schemas.openxmlformats.org/officeDocument/2006/relationships/hyperlink" Target="https://www.daloopa.com/document/26798424" TargetMode="External"/><Relationship Id="rId3014" Type="http://schemas.openxmlformats.org/officeDocument/2006/relationships/hyperlink" Target="https://www.daloopa.com/src/42838047" TargetMode="External"/><Relationship Id="rId6584" Type="http://schemas.openxmlformats.org/officeDocument/2006/relationships/hyperlink" Target="https://www.daloopa.com/src/1565436" TargetMode="External"/><Relationship Id="rId7635" Type="http://schemas.openxmlformats.org/officeDocument/2006/relationships/hyperlink" Target="https://www.daloopa.com/src/7961816" TargetMode="External"/><Relationship Id="rId10963" Type="http://schemas.openxmlformats.org/officeDocument/2006/relationships/hyperlink" Target="https://www.daloopa.com/src/14161071" TargetMode="External"/><Relationship Id="rId16178" Type="http://schemas.openxmlformats.org/officeDocument/2006/relationships/hyperlink" Target="https://www.daloopa.com/src/87501146" TargetMode="External"/><Relationship Id="rId17229" Type="http://schemas.openxmlformats.org/officeDocument/2006/relationships/hyperlink" Target="https://www.daloopa.com/src/82270784" TargetMode="External"/><Relationship Id="rId5186" Type="http://schemas.openxmlformats.org/officeDocument/2006/relationships/hyperlink" Target="https://www.daloopa.com/src/102322037" TargetMode="External"/><Relationship Id="rId6237" Type="http://schemas.openxmlformats.org/officeDocument/2006/relationships/hyperlink" Target="https://www.daloopa.com/src/1565552" TargetMode="External"/><Relationship Id="rId10616" Type="http://schemas.openxmlformats.org/officeDocument/2006/relationships/hyperlink" Target="https://www.daloopa.com/src/1569839" TargetMode="External"/><Relationship Id="rId12788" Type="http://schemas.openxmlformats.org/officeDocument/2006/relationships/hyperlink" Target="https://www.daloopa.com/src/14274922" TargetMode="External"/><Relationship Id="rId13839" Type="http://schemas.openxmlformats.org/officeDocument/2006/relationships/hyperlink" Target="https://www.daloopa.com/src/8787807" TargetMode="External"/><Relationship Id="rId17710" Type="http://schemas.openxmlformats.org/officeDocument/2006/relationships/hyperlink" Target="https://www.daloopa.com/src/65074798" TargetMode="External"/><Relationship Id="rId1449" Type="http://schemas.openxmlformats.org/officeDocument/2006/relationships/hyperlink" Target="https://www.daloopa.com/document/24791519" TargetMode="External"/><Relationship Id="rId1796" Type="http://schemas.openxmlformats.org/officeDocument/2006/relationships/hyperlink" Target="https://www.daloopa.com/src/8797325" TargetMode="External"/><Relationship Id="rId2847" Type="http://schemas.openxmlformats.org/officeDocument/2006/relationships/hyperlink" Target="https://www.daloopa.com/src/43533715" TargetMode="External"/><Relationship Id="rId15261" Type="http://schemas.openxmlformats.org/officeDocument/2006/relationships/hyperlink" Target="https://marketplace.daloopa.com/src/134722427" TargetMode="External"/><Relationship Id="rId16312" Type="http://schemas.openxmlformats.org/officeDocument/2006/relationships/hyperlink" Target="https://www.daloopa.com/src/67019675" TargetMode="External"/><Relationship Id="rId819" Type="http://schemas.openxmlformats.org/officeDocument/2006/relationships/hyperlink" Target="https://www.daloopa.com/src/1602362" TargetMode="External"/><Relationship Id="rId5320" Type="http://schemas.openxmlformats.org/officeDocument/2006/relationships/hyperlink" Target="https://www.daloopa.com/src/102322035" TargetMode="External"/><Relationship Id="rId8890" Type="http://schemas.openxmlformats.org/officeDocument/2006/relationships/hyperlink" Target="https://www.daloopa.com/src/1566776" TargetMode="External"/><Relationship Id="rId9941" Type="http://schemas.openxmlformats.org/officeDocument/2006/relationships/hyperlink" Target="https://www.daloopa.com/src/1567027" TargetMode="External"/><Relationship Id="rId11871" Type="http://schemas.openxmlformats.org/officeDocument/2006/relationships/hyperlink" Target="https://www.daloopa.com/src/43317694" TargetMode="External"/><Relationship Id="rId12922" Type="http://schemas.openxmlformats.org/officeDocument/2006/relationships/hyperlink" Target="https://www.daloopa.com/src/14274923" TargetMode="External"/><Relationship Id="rId18484" Type="http://schemas.openxmlformats.org/officeDocument/2006/relationships/hyperlink" Target="https://www.daloopa.com/src/87385312" TargetMode="External"/><Relationship Id="rId19535" Type="http://schemas.openxmlformats.org/officeDocument/2006/relationships/hyperlink" Target="https://www.daloopa.com/src/113029498" TargetMode="External"/><Relationship Id="rId1930" Type="http://schemas.openxmlformats.org/officeDocument/2006/relationships/hyperlink" Target="https://marketplace.daloopa.com/src?seriesId=5697139" TargetMode="External"/><Relationship Id="rId7492" Type="http://schemas.openxmlformats.org/officeDocument/2006/relationships/hyperlink" Target="https://www.daloopa.com/src/1565388" TargetMode="External"/><Relationship Id="rId8543" Type="http://schemas.openxmlformats.org/officeDocument/2006/relationships/hyperlink" Target="https://www.daloopa.com/src/66978266" TargetMode="External"/><Relationship Id="rId10473" Type="http://schemas.openxmlformats.org/officeDocument/2006/relationships/hyperlink" Target="https://www.daloopa.com/src/154216219" TargetMode="External"/><Relationship Id="rId11524" Type="http://schemas.openxmlformats.org/officeDocument/2006/relationships/hyperlink" Target="https://www.daloopa.com/src/1569091" TargetMode="External"/><Relationship Id="rId17086" Type="http://schemas.openxmlformats.org/officeDocument/2006/relationships/hyperlink" Target="https://marketplace.daloopa.com/src?seriesId=3669123" TargetMode="External"/><Relationship Id="rId18137" Type="http://schemas.openxmlformats.org/officeDocument/2006/relationships/hyperlink" Target="https://marketplace.daloopa.com/src/154393211" TargetMode="External"/><Relationship Id="rId6094" Type="http://schemas.openxmlformats.org/officeDocument/2006/relationships/hyperlink" Target="https://www.daloopa.com/src/1564901" TargetMode="External"/><Relationship Id="rId7145" Type="http://schemas.openxmlformats.org/officeDocument/2006/relationships/hyperlink" Target="https://www.daloopa.com/src/14160925" TargetMode="External"/><Relationship Id="rId10126" Type="http://schemas.openxmlformats.org/officeDocument/2006/relationships/hyperlink" Target="https://www.daloopa.com/src/1567940" TargetMode="External"/><Relationship Id="rId13696" Type="http://schemas.openxmlformats.org/officeDocument/2006/relationships/hyperlink" Target="https://www.daloopa.com/src/8787476" TargetMode="External"/><Relationship Id="rId3755" Type="http://schemas.openxmlformats.org/officeDocument/2006/relationships/hyperlink" Target="https://www.daloopa.com/src/8794184" TargetMode="External"/><Relationship Id="rId4806" Type="http://schemas.openxmlformats.org/officeDocument/2006/relationships/hyperlink" Target="https://www.daloopa.com/src/1564293" TargetMode="External"/><Relationship Id="rId12298" Type="http://schemas.openxmlformats.org/officeDocument/2006/relationships/hyperlink" Target="https://www.daloopa.com/src/145003771" TargetMode="External"/><Relationship Id="rId13349" Type="http://schemas.openxmlformats.org/officeDocument/2006/relationships/hyperlink" Target="https://www.daloopa.com/src/154395111" TargetMode="External"/><Relationship Id="rId14747" Type="http://schemas.openxmlformats.org/officeDocument/2006/relationships/hyperlink" Target="https://www.daloopa.com/src/145147107" TargetMode="External"/><Relationship Id="rId17220" Type="http://schemas.openxmlformats.org/officeDocument/2006/relationships/hyperlink" Target="https://marketplace.daloopa.com/src?seriesId=3669131" TargetMode="External"/><Relationship Id="rId676" Type="http://schemas.openxmlformats.org/officeDocument/2006/relationships/hyperlink" Target="https://www.daloopa.com/src/66977156" TargetMode="External"/><Relationship Id="rId2357" Type="http://schemas.openxmlformats.org/officeDocument/2006/relationships/hyperlink" Target="https://www.daloopa.com/src/46548412" TargetMode="External"/><Relationship Id="rId3408" Type="http://schemas.openxmlformats.org/officeDocument/2006/relationships/hyperlink" Target="https://www.daloopa.com/src/43337190" TargetMode="External"/><Relationship Id="rId329" Type="http://schemas.openxmlformats.org/officeDocument/2006/relationships/hyperlink" Target="https://www.daloopa.com/src/78019477" TargetMode="External"/><Relationship Id="rId6978" Type="http://schemas.openxmlformats.org/officeDocument/2006/relationships/hyperlink" Target="https://www.daloopa.com/src/1565238" TargetMode="External"/><Relationship Id="rId13830" Type="http://schemas.openxmlformats.org/officeDocument/2006/relationships/hyperlink" Target="https://www.daloopa.com/src/8787965" TargetMode="External"/><Relationship Id="rId19392" Type="http://schemas.openxmlformats.org/officeDocument/2006/relationships/hyperlink" Target="https://www.daloopa.com/src/114576814" TargetMode="External"/><Relationship Id="rId8053" Type="http://schemas.openxmlformats.org/officeDocument/2006/relationships/hyperlink" Target="https://www.daloopa.com/src/1567000" TargetMode="External"/><Relationship Id="rId9104" Type="http://schemas.openxmlformats.org/officeDocument/2006/relationships/hyperlink" Target="https://www.daloopa.com/src/1567458" TargetMode="External"/><Relationship Id="rId9451" Type="http://schemas.openxmlformats.org/officeDocument/2006/relationships/hyperlink" Target="https://www.daloopa.com/src/66982575" TargetMode="External"/><Relationship Id="rId11381" Type="http://schemas.openxmlformats.org/officeDocument/2006/relationships/hyperlink" Target="https://www.daloopa.com/src/1568932" TargetMode="External"/><Relationship Id="rId12432" Type="http://schemas.openxmlformats.org/officeDocument/2006/relationships/hyperlink" Target="https://www.daloopa.com/src/154351902" TargetMode="External"/><Relationship Id="rId19045" Type="http://schemas.openxmlformats.org/officeDocument/2006/relationships/hyperlink" Target="https://www.daloopa.com/src/113027252" TargetMode="External"/><Relationship Id="rId810" Type="http://schemas.openxmlformats.org/officeDocument/2006/relationships/hyperlink" Target="https://www.daloopa.com/src/1602403" TargetMode="External"/><Relationship Id="rId1440" Type="http://schemas.openxmlformats.org/officeDocument/2006/relationships/hyperlink" Target="https://www.daloopa.com/src/37972321" TargetMode="External"/><Relationship Id="rId11034" Type="http://schemas.openxmlformats.org/officeDocument/2006/relationships/hyperlink" Target="https://www.daloopa.com/src/46537941" TargetMode="External"/><Relationship Id="rId15655" Type="http://schemas.openxmlformats.org/officeDocument/2006/relationships/hyperlink" Target="https://www.daloopa.com/src/67019518" TargetMode="External"/><Relationship Id="rId16706" Type="http://schemas.openxmlformats.org/officeDocument/2006/relationships/hyperlink" Target="https://marketplace.daloopa.com/src/87514689" TargetMode="External"/><Relationship Id="rId4663" Type="http://schemas.openxmlformats.org/officeDocument/2006/relationships/hyperlink" Target="https://marketplace.daloopa.com/src?seriesId=2541501" TargetMode="External"/><Relationship Id="rId5714" Type="http://schemas.openxmlformats.org/officeDocument/2006/relationships/hyperlink" Target="https://www.daloopa.com/src/1565174" TargetMode="External"/><Relationship Id="rId14257" Type="http://schemas.openxmlformats.org/officeDocument/2006/relationships/hyperlink" Target="https://www.daloopa.com/src/8788016" TargetMode="External"/><Relationship Id="rId15308" Type="http://schemas.openxmlformats.org/officeDocument/2006/relationships/hyperlink" Target="https://marketplace.daloopa.com/src/134722437" TargetMode="External"/><Relationship Id="rId3265" Type="http://schemas.openxmlformats.org/officeDocument/2006/relationships/hyperlink" Target="https://marketplace.daloopa.com/src?seriesId=2541492" TargetMode="External"/><Relationship Id="rId4316" Type="http://schemas.openxmlformats.org/officeDocument/2006/relationships/hyperlink" Target="https://www.daloopa.com/src/72082690" TargetMode="External"/><Relationship Id="rId7886" Type="http://schemas.openxmlformats.org/officeDocument/2006/relationships/hyperlink" Target="https://www.daloopa.com/src/1566913" TargetMode="External"/><Relationship Id="rId8937" Type="http://schemas.openxmlformats.org/officeDocument/2006/relationships/hyperlink" Target="https://www.daloopa.com/src/43299063" TargetMode="External"/><Relationship Id="rId18878" Type="http://schemas.openxmlformats.org/officeDocument/2006/relationships/hyperlink" Target="https://www.daloopa.com/src/125199125" TargetMode="External"/><Relationship Id="rId186" Type="http://schemas.openxmlformats.org/officeDocument/2006/relationships/hyperlink" Target="https://www.daloopa.com/src/82225691" TargetMode="External"/><Relationship Id="rId6488" Type="http://schemas.openxmlformats.org/officeDocument/2006/relationships/hyperlink" Target="https://marketplace.daloopa.com/src/110683959" TargetMode="External"/><Relationship Id="rId7539" Type="http://schemas.openxmlformats.org/officeDocument/2006/relationships/hyperlink" Target="https://www.daloopa.com/src/1566044" TargetMode="External"/><Relationship Id="rId10867" Type="http://schemas.openxmlformats.org/officeDocument/2006/relationships/hyperlink" Target="https://www.daloopa.com/src/1568809" TargetMode="External"/><Relationship Id="rId11918" Type="http://schemas.openxmlformats.org/officeDocument/2006/relationships/hyperlink" Target="https://www.daloopa.com/document/209433" TargetMode="External"/><Relationship Id="rId13340" Type="http://schemas.openxmlformats.org/officeDocument/2006/relationships/hyperlink" Target="https://www.daloopa.com/src/8787489" TargetMode="External"/><Relationship Id="rId17961" Type="http://schemas.openxmlformats.org/officeDocument/2006/relationships/hyperlink" Target="https://www.daloopa.com/src/87501534" TargetMode="External"/><Relationship Id="rId320" Type="http://schemas.openxmlformats.org/officeDocument/2006/relationships/hyperlink" Target="https://marketplace.daloopa.com/src/134722128" TargetMode="External"/><Relationship Id="rId2001" Type="http://schemas.openxmlformats.org/officeDocument/2006/relationships/hyperlink" Target="https://www.daloopa.com/document/26798797" TargetMode="External"/><Relationship Id="rId16563" Type="http://schemas.openxmlformats.org/officeDocument/2006/relationships/hyperlink" Target="https://www.daloopa.com/src/53601564" TargetMode="External"/><Relationship Id="rId17614" Type="http://schemas.openxmlformats.org/officeDocument/2006/relationships/hyperlink" Target="https://www.daloopa.com/src/65074647" TargetMode="External"/><Relationship Id="rId5571" Type="http://schemas.openxmlformats.org/officeDocument/2006/relationships/hyperlink" Target="https://www.daloopa.com/src/7961774" TargetMode="External"/><Relationship Id="rId6622" Type="http://schemas.openxmlformats.org/officeDocument/2006/relationships/hyperlink" Target="https://marketplace.daloopa.com/src/110683981" TargetMode="External"/><Relationship Id="rId15165" Type="http://schemas.openxmlformats.org/officeDocument/2006/relationships/hyperlink" Target="https://www.daloopa.com/src/67019521" TargetMode="External"/><Relationship Id="rId16216" Type="http://schemas.openxmlformats.org/officeDocument/2006/relationships/hyperlink" Target="https://www.daloopa.com/src/8788815" TargetMode="External"/><Relationship Id="rId4173" Type="http://schemas.openxmlformats.org/officeDocument/2006/relationships/hyperlink" Target="https://www.daloopa.com/src/46537382" TargetMode="External"/><Relationship Id="rId5224" Type="http://schemas.openxmlformats.org/officeDocument/2006/relationships/hyperlink" Target="https://www.daloopa.com/src/1564100" TargetMode="External"/><Relationship Id="rId8794" Type="http://schemas.openxmlformats.org/officeDocument/2006/relationships/hyperlink" Target="https://www.daloopa.com/src/113256767" TargetMode="External"/><Relationship Id="rId9845" Type="http://schemas.openxmlformats.org/officeDocument/2006/relationships/hyperlink" Target="https://www.daloopa.com/src/43306478" TargetMode="External"/><Relationship Id="rId11775" Type="http://schemas.openxmlformats.org/officeDocument/2006/relationships/hyperlink" Target="https://www.daloopa.com/src/1569444" TargetMode="External"/><Relationship Id="rId18388" Type="http://schemas.openxmlformats.org/officeDocument/2006/relationships/hyperlink" Target="https://marketplace.daloopa.com/src?seriesId=4147203" TargetMode="External"/><Relationship Id="rId19439" Type="http://schemas.openxmlformats.org/officeDocument/2006/relationships/hyperlink" Target="https://www.daloopa.com/src/114576822" TargetMode="External"/><Relationship Id="rId59" Type="http://schemas.openxmlformats.org/officeDocument/2006/relationships/hyperlink" Target="https://www.daloopa.com/document/210005" TargetMode="External"/><Relationship Id="rId1834" Type="http://schemas.openxmlformats.org/officeDocument/2006/relationships/hyperlink" Target="https://www.daloopa.com/src/8797332" TargetMode="External"/><Relationship Id="rId7396" Type="http://schemas.openxmlformats.org/officeDocument/2006/relationships/hyperlink" Target="https://www.daloopa.com/src/1565880" TargetMode="External"/><Relationship Id="rId8447" Type="http://schemas.openxmlformats.org/officeDocument/2006/relationships/hyperlink" Target="https://www.daloopa.com/src/1567007" TargetMode="External"/><Relationship Id="rId10377" Type="http://schemas.openxmlformats.org/officeDocument/2006/relationships/hyperlink" Target="https://www.daloopa.com/src/102328549" TargetMode="External"/><Relationship Id="rId11428" Type="http://schemas.openxmlformats.org/officeDocument/2006/relationships/hyperlink" Target="https://www.daloopa.com/src/1569485" TargetMode="External"/><Relationship Id="rId12826" Type="http://schemas.openxmlformats.org/officeDocument/2006/relationships/hyperlink" Target="https://www.daloopa.com/src/1572471" TargetMode="External"/><Relationship Id="rId7049" Type="http://schemas.openxmlformats.org/officeDocument/2006/relationships/hyperlink" Target="https://www.daloopa.com/src/7961807" TargetMode="External"/><Relationship Id="rId14998" Type="http://schemas.openxmlformats.org/officeDocument/2006/relationships/hyperlink" Target="https://www.daloopa.com/src/67019520" TargetMode="External"/><Relationship Id="rId3659" Type="http://schemas.openxmlformats.org/officeDocument/2006/relationships/hyperlink" Target="https://www.daloopa.com/src/42838116" TargetMode="External"/><Relationship Id="rId16073" Type="http://schemas.openxmlformats.org/officeDocument/2006/relationships/hyperlink" Target="https://marketplace.daloopa.com/src/134722568" TargetMode="External"/><Relationship Id="rId17471" Type="http://schemas.openxmlformats.org/officeDocument/2006/relationships/hyperlink" Target="https://marketplace.daloopa.com/src/154209506" TargetMode="External"/><Relationship Id="rId18522" Type="http://schemas.openxmlformats.org/officeDocument/2006/relationships/hyperlink" Target="https://www.daloopa.com/src/78021504" TargetMode="External"/><Relationship Id="rId5081" Type="http://schemas.openxmlformats.org/officeDocument/2006/relationships/hyperlink" Target="https://www.daloopa.com/src/1602906" TargetMode="External"/><Relationship Id="rId6132" Type="http://schemas.openxmlformats.org/officeDocument/2006/relationships/hyperlink" Target="https://www.daloopa.com/src/1564834" TargetMode="External"/><Relationship Id="rId7530" Type="http://schemas.openxmlformats.org/officeDocument/2006/relationships/hyperlink" Target="https://marketplace.daloopa.com/src/110684128" TargetMode="External"/><Relationship Id="rId10511" Type="http://schemas.openxmlformats.org/officeDocument/2006/relationships/hyperlink" Target="https://www.daloopa.com/src/1569877" TargetMode="External"/><Relationship Id="rId17124" Type="http://schemas.openxmlformats.org/officeDocument/2006/relationships/hyperlink" Target="https://www.daloopa.com/src/65059219" TargetMode="External"/><Relationship Id="rId12683" Type="http://schemas.openxmlformats.org/officeDocument/2006/relationships/hyperlink" Target="https://marketplace.daloopa.com/src/134722221" TargetMode="External"/><Relationship Id="rId13734" Type="http://schemas.openxmlformats.org/officeDocument/2006/relationships/hyperlink" Target="https://marketplace.daloopa.com/src?seriesId=3221776" TargetMode="External"/><Relationship Id="rId19296" Type="http://schemas.openxmlformats.org/officeDocument/2006/relationships/hyperlink" Target="https://www.daloopa.com/src/113030824" TargetMode="External"/><Relationship Id="rId1691" Type="http://schemas.openxmlformats.org/officeDocument/2006/relationships/hyperlink" Target="https://www.daloopa.com/src/8797256" TargetMode="External"/><Relationship Id="rId2742" Type="http://schemas.openxmlformats.org/officeDocument/2006/relationships/hyperlink" Target="https://www.daloopa.com/src/66986925" TargetMode="External"/><Relationship Id="rId9355" Type="http://schemas.openxmlformats.org/officeDocument/2006/relationships/hyperlink" Target="https://www.daloopa.com/src/43302642" TargetMode="External"/><Relationship Id="rId11285" Type="http://schemas.openxmlformats.org/officeDocument/2006/relationships/hyperlink" Target="https://www.daloopa.com/src/1569811" TargetMode="External"/><Relationship Id="rId12336" Type="http://schemas.openxmlformats.org/officeDocument/2006/relationships/hyperlink" Target="https://www.daloopa.com/src/1572182" TargetMode="External"/><Relationship Id="rId714" Type="http://schemas.openxmlformats.org/officeDocument/2006/relationships/hyperlink" Target="https://www.daloopa.com/src/8791958" TargetMode="External"/><Relationship Id="rId1344" Type="http://schemas.openxmlformats.org/officeDocument/2006/relationships/hyperlink" Target="https://www.daloopa.com/src/14186212" TargetMode="External"/><Relationship Id="rId5965" Type="http://schemas.openxmlformats.org/officeDocument/2006/relationships/hyperlink" Target="https://www.daloopa.com/src/1564787" TargetMode="External"/><Relationship Id="rId9008" Type="http://schemas.openxmlformats.org/officeDocument/2006/relationships/hyperlink" Target="https://www.daloopa.com/src/125048951" TargetMode="External"/><Relationship Id="rId15559" Type="http://schemas.openxmlformats.org/officeDocument/2006/relationships/hyperlink" Target="https://marketplace.daloopa.com/src/134722498" TargetMode="External"/><Relationship Id="rId16957" Type="http://schemas.openxmlformats.org/officeDocument/2006/relationships/hyperlink" Target="https://www.daloopa.com/src/154363004" TargetMode="External"/><Relationship Id="rId19430" Type="http://schemas.openxmlformats.org/officeDocument/2006/relationships/hyperlink" Target="https://www.daloopa.com/src/113026576" TargetMode="External"/><Relationship Id="rId50" Type="http://schemas.openxmlformats.org/officeDocument/2006/relationships/hyperlink" Target="https://www.daloopa.com/document/26597395" TargetMode="External"/><Relationship Id="rId4567" Type="http://schemas.openxmlformats.org/officeDocument/2006/relationships/hyperlink" Target="https://www.daloopa.com/src/8801420" TargetMode="External"/><Relationship Id="rId5618" Type="http://schemas.openxmlformats.org/officeDocument/2006/relationships/hyperlink" Target="https://www.daloopa.com/src/1564258" TargetMode="External"/><Relationship Id="rId18032" Type="http://schemas.openxmlformats.org/officeDocument/2006/relationships/hyperlink" Target="https://marketplace.daloopa.com/src/134722665" TargetMode="External"/><Relationship Id="rId3169" Type="http://schemas.openxmlformats.org/officeDocument/2006/relationships/hyperlink" Target="https://www.daloopa.com/src/53599505" TargetMode="External"/><Relationship Id="rId7040" Type="http://schemas.openxmlformats.org/officeDocument/2006/relationships/hyperlink" Target="https://www.daloopa.com/src/1565383" TargetMode="External"/><Relationship Id="rId10021" Type="http://schemas.openxmlformats.org/officeDocument/2006/relationships/hyperlink" Target="https://www.daloopa.com/src/43316239" TargetMode="External"/><Relationship Id="rId13591" Type="http://schemas.openxmlformats.org/officeDocument/2006/relationships/hyperlink" Target="https://www.daloopa.com/src/8787373" TargetMode="External"/><Relationship Id="rId14642" Type="http://schemas.openxmlformats.org/officeDocument/2006/relationships/hyperlink" Target="https://www.daloopa.com/src/43518848" TargetMode="External"/><Relationship Id="rId3650" Type="http://schemas.openxmlformats.org/officeDocument/2006/relationships/hyperlink" Target="https://www.daloopa.com/src/125188186" TargetMode="External"/><Relationship Id="rId4701" Type="http://schemas.openxmlformats.org/officeDocument/2006/relationships/hyperlink" Target="https://www.daloopa.com/src/53534090" TargetMode="External"/><Relationship Id="rId12193" Type="http://schemas.openxmlformats.org/officeDocument/2006/relationships/hyperlink" Target="https://www.daloopa.com/src/66971456" TargetMode="External"/><Relationship Id="rId13244" Type="http://schemas.openxmlformats.org/officeDocument/2006/relationships/hyperlink" Target="https://www.daloopa.com/src/8787329" TargetMode="External"/><Relationship Id="rId17865" Type="http://schemas.openxmlformats.org/officeDocument/2006/relationships/hyperlink" Target="https://www.daloopa.com/src/65125626" TargetMode="External"/><Relationship Id="rId18916" Type="http://schemas.openxmlformats.org/officeDocument/2006/relationships/hyperlink" Target="https://marketplace.daloopa.com/src?seriesId=6882965" TargetMode="External"/><Relationship Id="rId571" Type="http://schemas.openxmlformats.org/officeDocument/2006/relationships/hyperlink" Target="https://www.daloopa.com/src/1602192" TargetMode="External"/><Relationship Id="rId2252" Type="http://schemas.openxmlformats.org/officeDocument/2006/relationships/hyperlink" Target="https://www.daloopa.com/src/46548307" TargetMode="External"/><Relationship Id="rId3303" Type="http://schemas.openxmlformats.org/officeDocument/2006/relationships/hyperlink" Target="https://www.daloopa.com/src/53538522" TargetMode="External"/><Relationship Id="rId6873" Type="http://schemas.openxmlformats.org/officeDocument/2006/relationships/hyperlink" Target="https://marketplace.daloopa.com/src/110684020" TargetMode="External"/><Relationship Id="rId7924" Type="http://schemas.openxmlformats.org/officeDocument/2006/relationships/hyperlink" Target="https://www.daloopa.com/src/144990508" TargetMode="External"/><Relationship Id="rId16467" Type="http://schemas.openxmlformats.org/officeDocument/2006/relationships/hyperlink" Target="https://www.daloopa.com/src/8788561" TargetMode="External"/><Relationship Id="rId17518" Type="http://schemas.openxmlformats.org/officeDocument/2006/relationships/hyperlink" Target="https://www.daloopa.com/src/154365819" TargetMode="External"/><Relationship Id="rId224" Type="http://schemas.openxmlformats.org/officeDocument/2006/relationships/hyperlink" Target="https://www.daloopa.com/src/87389294" TargetMode="External"/><Relationship Id="rId5475" Type="http://schemas.openxmlformats.org/officeDocument/2006/relationships/hyperlink" Target="https://www.daloopa.com/src/1564601" TargetMode="External"/><Relationship Id="rId6526" Type="http://schemas.openxmlformats.org/officeDocument/2006/relationships/hyperlink" Target="https://www.daloopa.com/src/2600149" TargetMode="External"/><Relationship Id="rId10905" Type="http://schemas.openxmlformats.org/officeDocument/2006/relationships/hyperlink" Target="https://www.daloopa.com/src/72083107" TargetMode="External"/><Relationship Id="rId15069" Type="http://schemas.openxmlformats.org/officeDocument/2006/relationships/hyperlink" Target="https://www.daloopa.com/src/43516675" TargetMode="External"/><Relationship Id="rId4077" Type="http://schemas.openxmlformats.org/officeDocument/2006/relationships/hyperlink" Target="https://www.daloopa.com/src/1573070" TargetMode="External"/><Relationship Id="rId5128" Type="http://schemas.openxmlformats.org/officeDocument/2006/relationships/hyperlink" Target="https://www.daloopa.com/src/43287977" TargetMode="External"/><Relationship Id="rId8698" Type="http://schemas.openxmlformats.org/officeDocument/2006/relationships/hyperlink" Target="https://www.daloopa.com/src/1566563" TargetMode="External"/><Relationship Id="rId9749" Type="http://schemas.openxmlformats.org/officeDocument/2006/relationships/hyperlink" Target="https://www.daloopa.com/src/1567553" TargetMode="External"/><Relationship Id="rId1738" Type="http://schemas.openxmlformats.org/officeDocument/2006/relationships/hyperlink" Target="https://www.daloopa.com/src/8797200" TargetMode="External"/><Relationship Id="rId11679" Type="http://schemas.openxmlformats.org/officeDocument/2006/relationships/hyperlink" Target="https://www.daloopa.com/src/1569172" TargetMode="External"/><Relationship Id="rId14152" Type="http://schemas.openxmlformats.org/officeDocument/2006/relationships/hyperlink" Target="https://www.daloopa.com/src/32426126" TargetMode="External"/><Relationship Id="rId15550" Type="http://schemas.openxmlformats.org/officeDocument/2006/relationships/hyperlink" Target="https://www.daloopa.com/src/102435752" TargetMode="External"/><Relationship Id="rId16601" Type="http://schemas.openxmlformats.org/officeDocument/2006/relationships/hyperlink" Target="https://www.daloopa.com/src/82268960" TargetMode="External"/><Relationship Id="rId3160" Type="http://schemas.openxmlformats.org/officeDocument/2006/relationships/hyperlink" Target="https://www.daloopa.com/src/42838055" TargetMode="External"/><Relationship Id="rId4211" Type="http://schemas.openxmlformats.org/officeDocument/2006/relationships/hyperlink" Target="https://www.daloopa.com/src/8790492" TargetMode="External"/><Relationship Id="rId15203" Type="http://schemas.openxmlformats.org/officeDocument/2006/relationships/hyperlink" Target="https://www.daloopa.com/src/43516557" TargetMode="External"/><Relationship Id="rId18773" Type="http://schemas.openxmlformats.org/officeDocument/2006/relationships/hyperlink" Target="https://www.daloopa.com/src/65168955" TargetMode="External"/><Relationship Id="rId7781" Type="http://schemas.openxmlformats.org/officeDocument/2006/relationships/hyperlink" Target="https://www.daloopa.com/src/78018539" TargetMode="External"/><Relationship Id="rId8832" Type="http://schemas.openxmlformats.org/officeDocument/2006/relationships/hyperlink" Target="https://www.daloopa.com/src/1567253" TargetMode="External"/><Relationship Id="rId10762" Type="http://schemas.openxmlformats.org/officeDocument/2006/relationships/hyperlink" Target="https://www.daloopa.com/src/14161068" TargetMode="External"/><Relationship Id="rId11813" Type="http://schemas.openxmlformats.org/officeDocument/2006/relationships/hyperlink" Target="https://www.daloopa.com/src/43319916" TargetMode="External"/><Relationship Id="rId17375" Type="http://schemas.openxmlformats.org/officeDocument/2006/relationships/hyperlink" Target="https://marketplace.daloopa.com/src/154393184" TargetMode="External"/><Relationship Id="rId18426" Type="http://schemas.openxmlformats.org/officeDocument/2006/relationships/hyperlink" Target="https://www.daloopa.com/src/78021372" TargetMode="External"/><Relationship Id="rId6036" Type="http://schemas.openxmlformats.org/officeDocument/2006/relationships/hyperlink" Target="https://marketplace.daloopa.com/src?seriesId=2399777" TargetMode="External"/><Relationship Id="rId6383" Type="http://schemas.openxmlformats.org/officeDocument/2006/relationships/hyperlink" Target="https://www.daloopa.com/src/1565229" TargetMode="External"/><Relationship Id="rId7434" Type="http://schemas.openxmlformats.org/officeDocument/2006/relationships/hyperlink" Target="https://www.daloopa.com/src/87381319" TargetMode="External"/><Relationship Id="rId10415" Type="http://schemas.openxmlformats.org/officeDocument/2006/relationships/hyperlink" Target="https://www.daloopa.com/src/125053968" TargetMode="External"/><Relationship Id="rId13985" Type="http://schemas.openxmlformats.org/officeDocument/2006/relationships/hyperlink" Target="https://www.daloopa.com/src/53601413" TargetMode="External"/><Relationship Id="rId17028" Type="http://schemas.openxmlformats.org/officeDocument/2006/relationships/hyperlink" Target="https://www.daloopa.com/src/78144494" TargetMode="External"/><Relationship Id="rId2993" Type="http://schemas.openxmlformats.org/officeDocument/2006/relationships/hyperlink" Target="https://www.daloopa.com/src/1571962" TargetMode="External"/><Relationship Id="rId12587" Type="http://schemas.openxmlformats.org/officeDocument/2006/relationships/hyperlink" Target="https://www.daloopa.com/src/1572459" TargetMode="External"/><Relationship Id="rId13638" Type="http://schemas.openxmlformats.org/officeDocument/2006/relationships/hyperlink" Target="https://www.daloopa.com/src/8787302" TargetMode="External"/><Relationship Id="rId965" Type="http://schemas.openxmlformats.org/officeDocument/2006/relationships/hyperlink" Target="https://www.daloopa.com/src/78150851" TargetMode="External"/><Relationship Id="rId1595" Type="http://schemas.openxmlformats.org/officeDocument/2006/relationships/hyperlink" Target="https://www.daloopa.com/src/8797100" TargetMode="External"/><Relationship Id="rId2646" Type="http://schemas.openxmlformats.org/officeDocument/2006/relationships/hyperlink" Target="https://www.daloopa.com/src/43533757" TargetMode="External"/><Relationship Id="rId9259" Type="http://schemas.openxmlformats.org/officeDocument/2006/relationships/hyperlink" Target="https://www.daloopa.com/src/1566449" TargetMode="External"/><Relationship Id="rId11189" Type="http://schemas.openxmlformats.org/officeDocument/2006/relationships/hyperlink" Target="https://www.daloopa.com/src/43295729" TargetMode="External"/><Relationship Id="rId15060" Type="http://schemas.openxmlformats.org/officeDocument/2006/relationships/hyperlink" Target="https://www.daloopa.com/src/43517302" TargetMode="External"/><Relationship Id="rId16111" Type="http://schemas.openxmlformats.org/officeDocument/2006/relationships/hyperlink" Target="https://www.daloopa.com/src/8788982" TargetMode="External"/><Relationship Id="rId618" Type="http://schemas.openxmlformats.org/officeDocument/2006/relationships/hyperlink" Target="https://www.daloopa.com/src/8795944" TargetMode="External"/><Relationship Id="rId1248" Type="http://schemas.openxmlformats.org/officeDocument/2006/relationships/hyperlink" Target="https://www.daloopa.com/src/8796223" TargetMode="External"/><Relationship Id="rId5869" Type="http://schemas.openxmlformats.org/officeDocument/2006/relationships/hyperlink" Target="https://www.daloopa.com/src/107834026" TargetMode="External"/><Relationship Id="rId18283" Type="http://schemas.openxmlformats.org/officeDocument/2006/relationships/hyperlink" Target="https://www.daloopa.com/src/69045170" TargetMode="External"/><Relationship Id="rId19681" Type="http://schemas.openxmlformats.org/officeDocument/2006/relationships/hyperlink" Target="https://www.daloopa.com/src/113035642" TargetMode="External"/><Relationship Id="rId7291" Type="http://schemas.openxmlformats.org/officeDocument/2006/relationships/hyperlink" Target="https://www.daloopa.com/src/87381335" TargetMode="External"/><Relationship Id="rId8342" Type="http://schemas.openxmlformats.org/officeDocument/2006/relationships/hyperlink" Target="https://www.daloopa.com/src/125048943" TargetMode="External"/><Relationship Id="rId9740" Type="http://schemas.openxmlformats.org/officeDocument/2006/relationships/hyperlink" Target="https://www.daloopa.com/src/1567024" TargetMode="External"/><Relationship Id="rId11670" Type="http://schemas.openxmlformats.org/officeDocument/2006/relationships/hyperlink" Target="https://marketplace.daloopa.com/src?seriesId=3669098" TargetMode="External"/><Relationship Id="rId12721" Type="http://schemas.openxmlformats.org/officeDocument/2006/relationships/hyperlink" Target="https://www.daloopa.com/src/14274924" TargetMode="External"/><Relationship Id="rId19334" Type="http://schemas.openxmlformats.org/officeDocument/2006/relationships/hyperlink" Target="https://www.daloopa.com/src/113027056" TargetMode="External"/><Relationship Id="rId10272" Type="http://schemas.openxmlformats.org/officeDocument/2006/relationships/hyperlink" Target="https://www.daloopa.com/src/145796237" TargetMode="External"/><Relationship Id="rId11323" Type="http://schemas.openxmlformats.org/officeDocument/2006/relationships/hyperlink" Target="https://www.daloopa.com/src/43295732" TargetMode="External"/><Relationship Id="rId14893" Type="http://schemas.openxmlformats.org/officeDocument/2006/relationships/hyperlink" Target="https://www.daloopa.com/document/26799693" TargetMode="External"/><Relationship Id="rId15944" Type="http://schemas.openxmlformats.org/officeDocument/2006/relationships/hyperlink" Target="https://www.daloopa.com/document/24792640" TargetMode="External"/><Relationship Id="rId4952" Type="http://schemas.openxmlformats.org/officeDocument/2006/relationships/hyperlink" Target="https://www.daloopa.com/src/1564041" TargetMode="External"/><Relationship Id="rId13495" Type="http://schemas.openxmlformats.org/officeDocument/2006/relationships/hyperlink" Target="https://www.daloopa.com/src/8787471" TargetMode="External"/><Relationship Id="rId14546" Type="http://schemas.openxmlformats.org/officeDocument/2006/relationships/hyperlink" Target="https://www.daloopa.com/src/43516553" TargetMode="External"/><Relationship Id="rId3554" Type="http://schemas.openxmlformats.org/officeDocument/2006/relationships/hyperlink" Target="https://www.daloopa.com/src/8795516" TargetMode="External"/><Relationship Id="rId4605" Type="http://schemas.openxmlformats.org/officeDocument/2006/relationships/hyperlink" Target="https://www.daloopa.com/src/1564290" TargetMode="External"/><Relationship Id="rId12097" Type="http://schemas.openxmlformats.org/officeDocument/2006/relationships/hyperlink" Target="https://marketplace.daloopa.com/src/144951415" TargetMode="External"/><Relationship Id="rId13148" Type="http://schemas.openxmlformats.org/officeDocument/2006/relationships/hyperlink" Target="https://www.daloopa.com/src/8787549" TargetMode="External"/><Relationship Id="rId17769" Type="http://schemas.openxmlformats.org/officeDocument/2006/relationships/hyperlink" Target="https://www.daloopa.com/src/65074885" TargetMode="External"/><Relationship Id="rId475" Type="http://schemas.openxmlformats.org/officeDocument/2006/relationships/hyperlink" Target="https://www.daloopa.com/src/102311098" TargetMode="External"/><Relationship Id="rId2156" Type="http://schemas.openxmlformats.org/officeDocument/2006/relationships/hyperlink" Target="https://www.daloopa.com/src/46548415" TargetMode="External"/><Relationship Id="rId3207" Type="http://schemas.openxmlformats.org/officeDocument/2006/relationships/hyperlink" Target="https://www.daloopa.com/src/42838064" TargetMode="External"/><Relationship Id="rId6777" Type="http://schemas.openxmlformats.org/officeDocument/2006/relationships/hyperlink" Target="https://www.daloopa.com/src/32357686" TargetMode="External"/><Relationship Id="rId7828" Type="http://schemas.openxmlformats.org/officeDocument/2006/relationships/hyperlink" Target="https://www.daloopa.com/src/1565371" TargetMode="External"/><Relationship Id="rId19191" Type="http://schemas.openxmlformats.org/officeDocument/2006/relationships/hyperlink" Target="https://www.daloopa.com/src/113031463" TargetMode="External"/><Relationship Id="rId128" Type="http://schemas.openxmlformats.org/officeDocument/2006/relationships/hyperlink" Target="https://www.daloopa.com/src/125055848" TargetMode="External"/><Relationship Id="rId5379" Type="http://schemas.openxmlformats.org/officeDocument/2006/relationships/hyperlink" Target="https://www.daloopa.com/src/1564285" TargetMode="External"/><Relationship Id="rId9250" Type="http://schemas.openxmlformats.org/officeDocument/2006/relationships/hyperlink" Target="https://www.daloopa.com/src/1567259" TargetMode="External"/><Relationship Id="rId10809" Type="http://schemas.openxmlformats.org/officeDocument/2006/relationships/hyperlink" Target="https://www.daloopa.com/src/1569362" TargetMode="External"/><Relationship Id="rId11180" Type="http://schemas.openxmlformats.org/officeDocument/2006/relationships/hyperlink" Target="https://www.daloopa.com/src/113257001" TargetMode="External"/><Relationship Id="rId12231" Type="http://schemas.openxmlformats.org/officeDocument/2006/relationships/hyperlink" Target="https://www.daloopa.com/src/67019556" TargetMode="External"/><Relationship Id="rId16852" Type="http://schemas.openxmlformats.org/officeDocument/2006/relationships/hyperlink" Target="https://www.daloopa.com/src/72186659" TargetMode="External"/><Relationship Id="rId17903" Type="http://schemas.openxmlformats.org/officeDocument/2006/relationships/hyperlink" Target="https://marketplace.daloopa.com/src/134722598" TargetMode="External"/><Relationship Id="rId1989" Type="http://schemas.openxmlformats.org/officeDocument/2006/relationships/hyperlink" Target="https://www.daloopa.com/src/96852262" TargetMode="External"/><Relationship Id="rId5860" Type="http://schemas.openxmlformats.org/officeDocument/2006/relationships/hyperlink" Target="https://www.daloopa.com/src/58740327" TargetMode="External"/><Relationship Id="rId6911" Type="http://schemas.openxmlformats.org/officeDocument/2006/relationships/hyperlink" Target="https://www.daloopa.com/src/1565237" TargetMode="External"/><Relationship Id="rId15454" Type="http://schemas.openxmlformats.org/officeDocument/2006/relationships/hyperlink" Target="https://marketplace.daloopa.com/src/134722475" TargetMode="External"/><Relationship Id="rId16505" Type="http://schemas.openxmlformats.org/officeDocument/2006/relationships/hyperlink" Target="https://www.daloopa.com/src/8788551" TargetMode="External"/><Relationship Id="rId3064" Type="http://schemas.openxmlformats.org/officeDocument/2006/relationships/hyperlink" Target="https://www.daloopa.com/src/46640486" TargetMode="External"/><Relationship Id="rId4462" Type="http://schemas.openxmlformats.org/officeDocument/2006/relationships/hyperlink" Target="https://www.daloopa.com/src/43341974" TargetMode="External"/><Relationship Id="rId5513" Type="http://schemas.openxmlformats.org/officeDocument/2006/relationships/hyperlink" Target="https://www.daloopa.com/src/63032890" TargetMode="External"/><Relationship Id="rId14056" Type="http://schemas.openxmlformats.org/officeDocument/2006/relationships/hyperlink" Target="https://www.daloopa.com/src/8788343" TargetMode="External"/><Relationship Id="rId15107" Type="http://schemas.openxmlformats.org/officeDocument/2006/relationships/hyperlink" Target="https://www.daloopa.com/src/43517008" TargetMode="External"/><Relationship Id="rId18677" Type="http://schemas.openxmlformats.org/officeDocument/2006/relationships/hyperlink" Target="https://marketplace.daloopa.com/src?seriesId=3669167" TargetMode="External"/><Relationship Id="rId19728" Type="http://schemas.openxmlformats.org/officeDocument/2006/relationships/hyperlink" Target="https://www.daloopa.com/src/114576857" TargetMode="External"/><Relationship Id="rId4115" Type="http://schemas.openxmlformats.org/officeDocument/2006/relationships/hyperlink" Target="https://www.daloopa.com/src/63082507" TargetMode="External"/><Relationship Id="rId7685" Type="http://schemas.openxmlformats.org/officeDocument/2006/relationships/hyperlink" Target="https://www.daloopa.com/src/1565593" TargetMode="External"/><Relationship Id="rId8736" Type="http://schemas.openxmlformats.org/officeDocument/2006/relationships/hyperlink" Target="https://www.daloopa.com/src/43297727" TargetMode="External"/><Relationship Id="rId10666" Type="http://schemas.openxmlformats.org/officeDocument/2006/relationships/hyperlink" Target="https://www.daloopa.com/src/1568806" TargetMode="External"/><Relationship Id="rId11717" Type="http://schemas.openxmlformats.org/officeDocument/2006/relationships/hyperlink" Target="https://marketplace.daloopa.com/src?seriesId=3850" TargetMode="External"/><Relationship Id="rId17279" Type="http://schemas.openxmlformats.org/officeDocument/2006/relationships/hyperlink" Target="https://www.daloopa.com/src/113368376" TargetMode="External"/><Relationship Id="rId6287" Type="http://schemas.openxmlformats.org/officeDocument/2006/relationships/hyperlink" Target="https://marketplace.daloopa.com/src/113266371" TargetMode="External"/><Relationship Id="rId7338" Type="http://schemas.openxmlformats.org/officeDocument/2006/relationships/hyperlink" Target="https://www.daloopa.com/src/82224824" TargetMode="External"/><Relationship Id="rId10319" Type="http://schemas.openxmlformats.org/officeDocument/2006/relationships/hyperlink" Target="https://www.daloopa.com/src/1567771" TargetMode="External"/><Relationship Id="rId2897" Type="http://schemas.openxmlformats.org/officeDocument/2006/relationships/hyperlink" Target="https://www.daloopa.com/src/47656930" TargetMode="External"/><Relationship Id="rId3948" Type="http://schemas.openxmlformats.org/officeDocument/2006/relationships/hyperlink" Target="https://www.daloopa.com/src/1572971" TargetMode="External"/><Relationship Id="rId13889" Type="http://schemas.openxmlformats.org/officeDocument/2006/relationships/hyperlink" Target="https://www.daloopa.com/src/8788024" TargetMode="External"/><Relationship Id="rId16362" Type="http://schemas.openxmlformats.org/officeDocument/2006/relationships/hyperlink" Target="https://www.daloopa.com/src/43514777" TargetMode="External"/><Relationship Id="rId17760" Type="http://schemas.openxmlformats.org/officeDocument/2006/relationships/hyperlink" Target="https://www.daloopa.com/src/87503076" TargetMode="External"/><Relationship Id="rId18811" Type="http://schemas.openxmlformats.org/officeDocument/2006/relationships/hyperlink" Target="https://www.daloopa.com/src/65173654" TargetMode="External"/><Relationship Id="rId869" Type="http://schemas.openxmlformats.org/officeDocument/2006/relationships/hyperlink" Target="https://marketplace.daloopa.com/src?seriesId=7946680" TargetMode="External"/><Relationship Id="rId1499" Type="http://schemas.openxmlformats.org/officeDocument/2006/relationships/hyperlink" Target="https://www.daloopa.com/src/65218317" TargetMode="External"/><Relationship Id="rId5370" Type="http://schemas.openxmlformats.org/officeDocument/2006/relationships/hyperlink" Target="https://www.daloopa.com/document/8616654" TargetMode="External"/><Relationship Id="rId6421" Type="http://schemas.openxmlformats.org/officeDocument/2006/relationships/hyperlink" Target="https://marketplace.daloopa.com/src/113266373" TargetMode="External"/><Relationship Id="rId10800" Type="http://schemas.openxmlformats.org/officeDocument/2006/relationships/hyperlink" Target="https://www.daloopa.com/src/1568808" TargetMode="External"/><Relationship Id="rId16015" Type="http://schemas.openxmlformats.org/officeDocument/2006/relationships/hyperlink" Target="https://www.daloopa.com/src/72185267" TargetMode="External"/><Relationship Id="rId17413" Type="http://schemas.openxmlformats.org/officeDocument/2006/relationships/hyperlink" Target="https://marketplace.daloopa.com/src?seriesId=4243628" TargetMode="External"/><Relationship Id="rId5023" Type="http://schemas.openxmlformats.org/officeDocument/2006/relationships/hyperlink" Target="https://www.daloopa.com/src/1563958" TargetMode="External"/><Relationship Id="rId9991" Type="http://schemas.openxmlformats.org/officeDocument/2006/relationships/hyperlink" Target="https://www.daloopa.com/src/154249538" TargetMode="External"/><Relationship Id="rId12972" Type="http://schemas.openxmlformats.org/officeDocument/2006/relationships/hyperlink" Target="https://www.daloopa.com/src/8787408" TargetMode="External"/><Relationship Id="rId19585" Type="http://schemas.openxmlformats.org/officeDocument/2006/relationships/hyperlink" Target="https://www.daloopa.com/src/113023916" TargetMode="External"/><Relationship Id="rId1980" Type="http://schemas.openxmlformats.org/officeDocument/2006/relationships/hyperlink" Target="https://www.daloopa.com/src/107697321" TargetMode="External"/><Relationship Id="rId7195" Type="http://schemas.openxmlformats.org/officeDocument/2006/relationships/hyperlink" Target="https://www.daloopa.com/src/1565539" TargetMode="External"/><Relationship Id="rId8246" Type="http://schemas.openxmlformats.org/officeDocument/2006/relationships/hyperlink" Target="https://www.daloopa.com/src/1567244" TargetMode="External"/><Relationship Id="rId8593" Type="http://schemas.openxmlformats.org/officeDocument/2006/relationships/hyperlink" Target="https://www.daloopa.com/src/1567481" TargetMode="External"/><Relationship Id="rId9644" Type="http://schemas.openxmlformats.org/officeDocument/2006/relationships/hyperlink" Target="https://www.daloopa.com/src/125048963" TargetMode="External"/><Relationship Id="rId11574" Type="http://schemas.openxmlformats.org/officeDocument/2006/relationships/hyperlink" Target="https://www.daloopa.com/src/1569435" TargetMode="External"/><Relationship Id="rId12625" Type="http://schemas.openxmlformats.org/officeDocument/2006/relationships/hyperlink" Target="https://marketplace.daloopa.com/src/134722213" TargetMode="External"/><Relationship Id="rId18187" Type="http://schemas.openxmlformats.org/officeDocument/2006/relationships/hyperlink" Target="https://marketplace.daloopa.com/src/134722724" TargetMode="External"/><Relationship Id="rId19238" Type="http://schemas.openxmlformats.org/officeDocument/2006/relationships/hyperlink" Target="https://www.daloopa.com/src/113023691" TargetMode="External"/><Relationship Id="rId1633" Type="http://schemas.openxmlformats.org/officeDocument/2006/relationships/hyperlink" Target="https://www.daloopa.com/src/65218344" TargetMode="External"/><Relationship Id="rId10176" Type="http://schemas.openxmlformats.org/officeDocument/2006/relationships/hyperlink" Target="https://www.daloopa.com/src/1567854" TargetMode="External"/><Relationship Id="rId11227" Type="http://schemas.openxmlformats.org/officeDocument/2006/relationships/hyperlink" Target="https://www.daloopa.com/src/2600215" TargetMode="External"/><Relationship Id="rId14797" Type="http://schemas.openxmlformats.org/officeDocument/2006/relationships/hyperlink" Target="https://www.daloopa.com/src/43516566" TargetMode="External"/><Relationship Id="rId15848" Type="http://schemas.openxmlformats.org/officeDocument/2006/relationships/hyperlink" Target="https://marketplace.daloopa.com/src/154209376" TargetMode="External"/><Relationship Id="rId4856" Type="http://schemas.openxmlformats.org/officeDocument/2006/relationships/hyperlink" Target="https://www.daloopa.com/src/43287247" TargetMode="External"/><Relationship Id="rId5907" Type="http://schemas.openxmlformats.org/officeDocument/2006/relationships/hyperlink" Target="https://www.daloopa.com/src/1564930" TargetMode="External"/><Relationship Id="rId13399" Type="http://schemas.openxmlformats.org/officeDocument/2006/relationships/hyperlink" Target="https://www.daloopa.com/src/8787532" TargetMode="External"/><Relationship Id="rId17270" Type="http://schemas.openxmlformats.org/officeDocument/2006/relationships/hyperlink" Target="https://www.daloopa.com/src/65059261" TargetMode="External"/><Relationship Id="rId18321" Type="http://schemas.openxmlformats.org/officeDocument/2006/relationships/hyperlink" Target="https://marketplace.daloopa.com/src/134722775" TargetMode="External"/><Relationship Id="rId3458" Type="http://schemas.openxmlformats.org/officeDocument/2006/relationships/hyperlink" Target="https://www.daloopa.com/src/42838086" TargetMode="External"/><Relationship Id="rId4509" Type="http://schemas.openxmlformats.org/officeDocument/2006/relationships/hyperlink" Target="https://www.daloopa.com/src/43341930" TargetMode="External"/><Relationship Id="rId10310" Type="http://schemas.openxmlformats.org/officeDocument/2006/relationships/hyperlink" Target="https://www.daloopa.com/src/125053966" TargetMode="External"/><Relationship Id="rId379" Type="http://schemas.openxmlformats.org/officeDocument/2006/relationships/hyperlink" Target="https://www.daloopa.com/document/24480360" TargetMode="External"/><Relationship Id="rId13880" Type="http://schemas.openxmlformats.org/officeDocument/2006/relationships/hyperlink" Target="https://marketplace.daloopa.com/src?seriesId=233500" TargetMode="External"/><Relationship Id="rId14931" Type="http://schemas.openxmlformats.org/officeDocument/2006/relationships/hyperlink" Target="https://www.daloopa.com/src/58793901" TargetMode="External"/><Relationship Id="rId19095" Type="http://schemas.openxmlformats.org/officeDocument/2006/relationships/hyperlink" Target="https://www.daloopa.com/src/113035966" TargetMode="External"/><Relationship Id="rId1490" Type="http://schemas.openxmlformats.org/officeDocument/2006/relationships/hyperlink" Target="https://www.daloopa.com/src/72080693" TargetMode="External"/><Relationship Id="rId9154" Type="http://schemas.openxmlformats.org/officeDocument/2006/relationships/hyperlink" Target="https://www.daloopa.com/src/37971640" TargetMode="External"/><Relationship Id="rId11084" Type="http://schemas.openxmlformats.org/officeDocument/2006/relationships/hyperlink" Target="https://www.daloopa.com/src/1569808" TargetMode="External"/><Relationship Id="rId12482" Type="http://schemas.openxmlformats.org/officeDocument/2006/relationships/hyperlink" Target="https://www.daloopa.com/src/38110877" TargetMode="External"/><Relationship Id="rId13533" Type="http://schemas.openxmlformats.org/officeDocument/2006/relationships/hyperlink" Target="https://www.daloopa.com/src/8787299" TargetMode="External"/><Relationship Id="rId860" Type="http://schemas.openxmlformats.org/officeDocument/2006/relationships/hyperlink" Target="https://www.daloopa.com/document/26769844" TargetMode="External"/><Relationship Id="rId1143" Type="http://schemas.openxmlformats.org/officeDocument/2006/relationships/hyperlink" Target="https://www.daloopa.com/src/4742119" TargetMode="External"/><Relationship Id="rId2541" Type="http://schemas.openxmlformats.org/officeDocument/2006/relationships/hyperlink" Target="https://www.daloopa.com/src/65218515" TargetMode="External"/><Relationship Id="rId12135" Type="http://schemas.openxmlformats.org/officeDocument/2006/relationships/hyperlink" Target="https://www.daloopa.com/src/1570100" TargetMode="External"/><Relationship Id="rId16756" Type="http://schemas.openxmlformats.org/officeDocument/2006/relationships/hyperlink" Target="https://www.daloopa.com/src/65061981" TargetMode="External"/><Relationship Id="rId17807" Type="http://schemas.openxmlformats.org/officeDocument/2006/relationships/hyperlink" Target="https://www.daloopa.com/src/94644994" TargetMode="External"/><Relationship Id="rId513" Type="http://schemas.openxmlformats.org/officeDocument/2006/relationships/hyperlink" Target="https://www.daloopa.com/src/1602123" TargetMode="External"/><Relationship Id="rId5764" Type="http://schemas.openxmlformats.org/officeDocument/2006/relationships/hyperlink" Target="https://www.daloopa.com/src/1564784" TargetMode="External"/><Relationship Id="rId6815" Type="http://schemas.openxmlformats.org/officeDocument/2006/relationships/hyperlink" Target="https://www.daloopa.com/src/1565870" TargetMode="External"/><Relationship Id="rId15358" Type="http://schemas.openxmlformats.org/officeDocument/2006/relationships/hyperlink" Target="https://www.daloopa.com/src/43519392" TargetMode="External"/><Relationship Id="rId16409" Type="http://schemas.openxmlformats.org/officeDocument/2006/relationships/hyperlink" Target="https://www.daloopa.com/src/8788526" TargetMode="External"/><Relationship Id="rId4366" Type="http://schemas.openxmlformats.org/officeDocument/2006/relationships/hyperlink" Target="https://marketplace.daloopa.com/src?seriesId=2541455" TargetMode="External"/><Relationship Id="rId5417" Type="http://schemas.openxmlformats.org/officeDocument/2006/relationships/hyperlink" Target="https://www.daloopa.com/src/1564255" TargetMode="External"/><Relationship Id="rId8987" Type="http://schemas.openxmlformats.org/officeDocument/2006/relationships/hyperlink" Target="https://www.daloopa.com/src/2600185" TargetMode="External"/><Relationship Id="rId4019" Type="http://schemas.openxmlformats.org/officeDocument/2006/relationships/hyperlink" Target="https://www.daloopa.com/src/1573052" TargetMode="External"/><Relationship Id="rId7589" Type="http://schemas.openxmlformats.org/officeDocument/2006/relationships/hyperlink" Target="https://www.daloopa.com/src/144969062" TargetMode="External"/><Relationship Id="rId11968" Type="http://schemas.openxmlformats.org/officeDocument/2006/relationships/hyperlink" Target="https://www.daloopa.com/src/1569399" TargetMode="External"/><Relationship Id="rId13390" Type="http://schemas.openxmlformats.org/officeDocument/2006/relationships/hyperlink" Target="https://www.daloopa.com/src/154395115" TargetMode="External"/><Relationship Id="rId14441" Type="http://schemas.openxmlformats.org/officeDocument/2006/relationships/hyperlink" Target="https://www.daloopa.com/src/154366199" TargetMode="External"/><Relationship Id="rId4500" Type="http://schemas.openxmlformats.org/officeDocument/2006/relationships/hyperlink" Target="https://www.daloopa.com/src/72082905" TargetMode="External"/><Relationship Id="rId13043" Type="http://schemas.openxmlformats.org/officeDocument/2006/relationships/hyperlink" Target="https://marketplace.daloopa.com/src?seriesId=4979945" TargetMode="External"/><Relationship Id="rId370" Type="http://schemas.openxmlformats.org/officeDocument/2006/relationships/hyperlink" Target="https://marketplace.daloopa.com/src/134722135" TargetMode="External"/><Relationship Id="rId2051" Type="http://schemas.openxmlformats.org/officeDocument/2006/relationships/hyperlink" Target="https://www.daloopa.com/src/113264237" TargetMode="External"/><Relationship Id="rId3102" Type="http://schemas.openxmlformats.org/officeDocument/2006/relationships/hyperlink" Target="https://www.daloopa.com/src/42838062" TargetMode="External"/><Relationship Id="rId17664" Type="http://schemas.openxmlformats.org/officeDocument/2006/relationships/hyperlink" Target="https://www.daloopa.com/src/136649019" TargetMode="External"/><Relationship Id="rId18715" Type="http://schemas.openxmlformats.org/officeDocument/2006/relationships/hyperlink" Target="https://www.daloopa.com/src/65161801" TargetMode="External"/><Relationship Id="rId5274" Type="http://schemas.openxmlformats.org/officeDocument/2006/relationships/hyperlink" Target="https://www.daloopa.com/document/26798424" TargetMode="External"/><Relationship Id="rId6325" Type="http://schemas.openxmlformats.org/officeDocument/2006/relationships/hyperlink" Target="https://www.daloopa.com/src/37971424" TargetMode="External"/><Relationship Id="rId6672" Type="http://schemas.openxmlformats.org/officeDocument/2006/relationships/hyperlink" Target="https://www.daloopa.com/src/32357685" TargetMode="External"/><Relationship Id="rId7723" Type="http://schemas.openxmlformats.org/officeDocument/2006/relationships/hyperlink" Target="https://www.daloopa.com/src/144969077" TargetMode="External"/><Relationship Id="rId10704" Type="http://schemas.openxmlformats.org/officeDocument/2006/relationships/hyperlink" Target="https://www.daloopa.com/src/72083094" TargetMode="External"/><Relationship Id="rId16266" Type="http://schemas.openxmlformats.org/officeDocument/2006/relationships/hyperlink" Target="https://www.daloopa.com/src/46632061" TargetMode="External"/><Relationship Id="rId17317" Type="http://schemas.openxmlformats.org/officeDocument/2006/relationships/hyperlink" Target="https://marketplace.daloopa.com/src/154209469" TargetMode="External"/><Relationship Id="rId9895" Type="http://schemas.openxmlformats.org/officeDocument/2006/relationships/hyperlink" Target="https://www.daloopa.com/src/46535392" TargetMode="External"/><Relationship Id="rId12876" Type="http://schemas.openxmlformats.org/officeDocument/2006/relationships/hyperlink" Target="https://marketplace.daloopa.com/src/134722262" TargetMode="External"/><Relationship Id="rId13927" Type="http://schemas.openxmlformats.org/officeDocument/2006/relationships/hyperlink" Target="https://www.daloopa.com/src/20973509" TargetMode="External"/><Relationship Id="rId19489" Type="http://schemas.openxmlformats.org/officeDocument/2006/relationships/hyperlink" Target="https://www.daloopa.com/document/26799693" TargetMode="External"/><Relationship Id="rId1884" Type="http://schemas.openxmlformats.org/officeDocument/2006/relationships/hyperlink" Target="https://www.daloopa.com/src/8797299" TargetMode="External"/><Relationship Id="rId2935" Type="http://schemas.openxmlformats.org/officeDocument/2006/relationships/hyperlink" Target="https://www.daloopa.com/src/121582519" TargetMode="External"/><Relationship Id="rId8497" Type="http://schemas.openxmlformats.org/officeDocument/2006/relationships/hyperlink" Target="https://marketplace.daloopa.com/src?seriesId=2399804" TargetMode="External"/><Relationship Id="rId9548" Type="http://schemas.openxmlformats.org/officeDocument/2006/relationships/hyperlink" Target="https://www.daloopa.com/src/14161220" TargetMode="External"/><Relationship Id="rId11478" Type="http://schemas.openxmlformats.org/officeDocument/2006/relationships/hyperlink" Target="https://www.daloopa.com/src/43316577" TargetMode="External"/><Relationship Id="rId12529" Type="http://schemas.openxmlformats.org/officeDocument/2006/relationships/hyperlink" Target="https://www.daloopa.com/src/1572320" TargetMode="External"/><Relationship Id="rId16400" Type="http://schemas.openxmlformats.org/officeDocument/2006/relationships/hyperlink" Target="https://www.daloopa.com/src/8788558" TargetMode="External"/><Relationship Id="rId907" Type="http://schemas.openxmlformats.org/officeDocument/2006/relationships/hyperlink" Target="https://marketplace.daloopa.com/src/152292609" TargetMode="External"/><Relationship Id="rId1537" Type="http://schemas.openxmlformats.org/officeDocument/2006/relationships/hyperlink" Target="https://www.daloopa.com/src/37972341" TargetMode="External"/><Relationship Id="rId7099" Type="http://schemas.openxmlformats.org/officeDocument/2006/relationships/hyperlink" Target="https://www.daloopa.com/src/107675912" TargetMode="External"/><Relationship Id="rId15002" Type="http://schemas.openxmlformats.org/officeDocument/2006/relationships/hyperlink" Target="https://www.daloopa.com/src/87498624" TargetMode="External"/><Relationship Id="rId18572" Type="http://schemas.openxmlformats.org/officeDocument/2006/relationships/hyperlink" Target="https://www.daloopa.com/src/65143530" TargetMode="External"/><Relationship Id="rId4010" Type="http://schemas.openxmlformats.org/officeDocument/2006/relationships/hyperlink" Target="https://www.daloopa.com/src/1572949" TargetMode="External"/><Relationship Id="rId7580" Type="http://schemas.openxmlformats.org/officeDocument/2006/relationships/hyperlink" Target="https://www.daloopa.com/src/78018540" TargetMode="External"/><Relationship Id="rId8631" Type="http://schemas.openxmlformats.org/officeDocument/2006/relationships/hyperlink" Target="https://www.daloopa.com/src/1566377" TargetMode="External"/><Relationship Id="rId17174" Type="http://schemas.openxmlformats.org/officeDocument/2006/relationships/hyperlink" Target="https://marketplace.daloopa.com/src/154209440" TargetMode="External"/><Relationship Id="rId18225" Type="http://schemas.openxmlformats.org/officeDocument/2006/relationships/hyperlink" Target="https://www.daloopa.com/document/26799693" TargetMode="External"/><Relationship Id="rId19623" Type="http://schemas.openxmlformats.org/officeDocument/2006/relationships/hyperlink" Target="https://www.daloopa.com/src/113035639" TargetMode="External"/><Relationship Id="rId6182" Type="http://schemas.openxmlformats.org/officeDocument/2006/relationships/hyperlink" Target="https://marketplace.daloopa.com/src?seriesId=2399789" TargetMode="External"/><Relationship Id="rId7233" Type="http://schemas.openxmlformats.org/officeDocument/2006/relationships/hyperlink" Target="https://www.daloopa.com/src/1565978" TargetMode="External"/><Relationship Id="rId10561" Type="http://schemas.openxmlformats.org/officeDocument/2006/relationships/hyperlink" Target="https://www.daloopa.com/src/1569942" TargetMode="External"/><Relationship Id="rId11612" Type="http://schemas.openxmlformats.org/officeDocument/2006/relationships/hyperlink" Target="https://www.daloopa.com/src/1569437" TargetMode="External"/><Relationship Id="rId10214" Type="http://schemas.openxmlformats.org/officeDocument/2006/relationships/hyperlink" Target="https://www.daloopa.com/src/113262758" TargetMode="External"/><Relationship Id="rId13784" Type="http://schemas.openxmlformats.org/officeDocument/2006/relationships/hyperlink" Target="https://www.daloopa.com/src/8787863" TargetMode="External"/><Relationship Id="rId14835" Type="http://schemas.openxmlformats.org/officeDocument/2006/relationships/hyperlink" Target="https://www.daloopa.com/src/43519054" TargetMode="External"/><Relationship Id="rId2792" Type="http://schemas.openxmlformats.org/officeDocument/2006/relationships/hyperlink" Target="https://www.daloopa.com/src/94500988" TargetMode="External"/><Relationship Id="rId3843" Type="http://schemas.openxmlformats.org/officeDocument/2006/relationships/hyperlink" Target="https://www.daloopa.com/src/72186208" TargetMode="External"/><Relationship Id="rId9058" Type="http://schemas.openxmlformats.org/officeDocument/2006/relationships/hyperlink" Target="https://www.daloopa.com/src/14161212" TargetMode="External"/><Relationship Id="rId12386" Type="http://schemas.openxmlformats.org/officeDocument/2006/relationships/hyperlink" Target="https://www.daloopa.com/src/1572419" TargetMode="External"/><Relationship Id="rId13437" Type="http://schemas.openxmlformats.org/officeDocument/2006/relationships/hyperlink" Target="https://www.daloopa.com/src/8787225" TargetMode="External"/><Relationship Id="rId764" Type="http://schemas.openxmlformats.org/officeDocument/2006/relationships/hyperlink" Target="https://www.daloopa.com/src/1604377" TargetMode="External"/><Relationship Id="rId1394" Type="http://schemas.openxmlformats.org/officeDocument/2006/relationships/hyperlink" Target="https://www.daloopa.com/src/8796142" TargetMode="External"/><Relationship Id="rId2445" Type="http://schemas.openxmlformats.org/officeDocument/2006/relationships/hyperlink" Target="https://www.daloopa.com/src/82267271" TargetMode="External"/><Relationship Id="rId12039" Type="http://schemas.openxmlformats.org/officeDocument/2006/relationships/hyperlink" Target="https://www.daloopa.com/src/43319107" TargetMode="External"/><Relationship Id="rId19480" Type="http://schemas.openxmlformats.org/officeDocument/2006/relationships/hyperlink" Target="https://www.daloopa.com/src/154368050" TargetMode="External"/><Relationship Id="rId417" Type="http://schemas.openxmlformats.org/officeDocument/2006/relationships/hyperlink" Target="https://www.daloopa.com/src/1602268" TargetMode="External"/><Relationship Id="rId1047" Type="http://schemas.openxmlformats.org/officeDocument/2006/relationships/hyperlink" Target="https://www.daloopa.com/src/58740227" TargetMode="External"/><Relationship Id="rId5668" Type="http://schemas.openxmlformats.org/officeDocument/2006/relationships/hyperlink" Target="https://www.daloopa.com/src/14161054" TargetMode="External"/><Relationship Id="rId6719" Type="http://schemas.openxmlformats.org/officeDocument/2006/relationships/hyperlink" Target="https://www.daloopa.com/src/1565234" TargetMode="External"/><Relationship Id="rId12520" Type="http://schemas.openxmlformats.org/officeDocument/2006/relationships/hyperlink" Target="https://www.daloopa.com/src/1572417" TargetMode="External"/><Relationship Id="rId18082" Type="http://schemas.openxmlformats.org/officeDocument/2006/relationships/hyperlink" Target="https://marketplace.daloopa.com/src/134722683" TargetMode="External"/><Relationship Id="rId19133" Type="http://schemas.openxmlformats.org/officeDocument/2006/relationships/hyperlink" Target="https://www.daloopa.com/src/114576797" TargetMode="External"/><Relationship Id="rId7090" Type="http://schemas.openxmlformats.org/officeDocument/2006/relationships/hyperlink" Target="https://www.daloopa.com/src/58740156" TargetMode="External"/><Relationship Id="rId8141" Type="http://schemas.openxmlformats.org/officeDocument/2006/relationships/hyperlink" Target="https://www.daloopa.com/src/46535377" TargetMode="External"/><Relationship Id="rId10071" Type="http://schemas.openxmlformats.org/officeDocument/2006/relationships/hyperlink" Target="https://www.daloopa.com/src/72081746" TargetMode="External"/><Relationship Id="rId11122" Type="http://schemas.openxmlformats.org/officeDocument/2006/relationships/hyperlink" Target="https://www.daloopa.com/src/43295731" TargetMode="External"/><Relationship Id="rId13294" Type="http://schemas.openxmlformats.org/officeDocument/2006/relationships/hyperlink" Target="https://www.daloopa.com/src/8787240" TargetMode="External"/><Relationship Id="rId14692" Type="http://schemas.openxmlformats.org/officeDocument/2006/relationships/hyperlink" Target="https://marketplace.daloopa.com/src/134722317" TargetMode="External"/><Relationship Id="rId15743" Type="http://schemas.openxmlformats.org/officeDocument/2006/relationships/hyperlink" Target="https://www.daloopa.com/src/82270964" TargetMode="External"/><Relationship Id="rId3353" Type="http://schemas.openxmlformats.org/officeDocument/2006/relationships/hyperlink" Target="https://www.daloopa.com/src/8795518" TargetMode="External"/><Relationship Id="rId4751" Type="http://schemas.openxmlformats.org/officeDocument/2006/relationships/hyperlink" Target="https://www.daloopa.com/src/1564038" TargetMode="External"/><Relationship Id="rId5802" Type="http://schemas.openxmlformats.org/officeDocument/2006/relationships/hyperlink" Target="https://www.daloopa.com/src/107834028" TargetMode="External"/><Relationship Id="rId14345" Type="http://schemas.openxmlformats.org/officeDocument/2006/relationships/hyperlink" Target="https://www.daloopa.com/src/14277385" TargetMode="External"/><Relationship Id="rId18966" Type="http://schemas.openxmlformats.org/officeDocument/2006/relationships/hyperlink" Target="https://www.daloopa.com/src/113029443" TargetMode="External"/><Relationship Id="rId274" Type="http://schemas.openxmlformats.org/officeDocument/2006/relationships/hyperlink" Target="https://marketplace.daloopa.com/src?seriesId=4237279" TargetMode="External"/><Relationship Id="rId3006" Type="http://schemas.openxmlformats.org/officeDocument/2006/relationships/hyperlink" Target="https://www.daloopa.com/document/26799693" TargetMode="External"/><Relationship Id="rId4404" Type="http://schemas.openxmlformats.org/officeDocument/2006/relationships/hyperlink" Target="https://www.daloopa.com/src/53538589" TargetMode="External"/><Relationship Id="rId7974" Type="http://schemas.openxmlformats.org/officeDocument/2006/relationships/hyperlink" Target="https://www.daloopa.com/src/32357773" TargetMode="External"/><Relationship Id="rId10955" Type="http://schemas.openxmlformats.org/officeDocument/2006/relationships/hyperlink" Target="https://www.daloopa.com/src/1569883" TargetMode="External"/><Relationship Id="rId17568" Type="http://schemas.openxmlformats.org/officeDocument/2006/relationships/hyperlink" Target="https://www.daloopa.com/src/72441082" TargetMode="External"/><Relationship Id="rId18619" Type="http://schemas.openxmlformats.org/officeDocument/2006/relationships/hyperlink" Target="https://www.daloopa.com/src/65186919" TargetMode="External"/><Relationship Id="rId6576" Type="http://schemas.openxmlformats.org/officeDocument/2006/relationships/hyperlink" Target="https://www.daloopa.com/src/1565634" TargetMode="External"/><Relationship Id="rId7627" Type="http://schemas.openxmlformats.org/officeDocument/2006/relationships/hyperlink" Target="https://www.daloopa.com/src/1565368" TargetMode="External"/><Relationship Id="rId10608" Type="http://schemas.openxmlformats.org/officeDocument/2006/relationships/hyperlink" Target="https://www.daloopa.com/src/1569405" TargetMode="External"/><Relationship Id="rId5178" Type="http://schemas.openxmlformats.org/officeDocument/2006/relationships/hyperlink" Target="https://www.daloopa.com/src/58740078" TargetMode="External"/><Relationship Id="rId6229" Type="http://schemas.openxmlformats.org/officeDocument/2006/relationships/hyperlink" Target="https://www.daloopa.com/src/1565864" TargetMode="External"/><Relationship Id="rId9799" Type="http://schemas.openxmlformats.org/officeDocument/2006/relationships/hyperlink" Target="https://www.daloopa.com/src/1566636" TargetMode="External"/><Relationship Id="rId12030" Type="http://schemas.openxmlformats.org/officeDocument/2006/relationships/hyperlink" Target="https://www.daloopa.com/src/1569235" TargetMode="External"/><Relationship Id="rId16651" Type="http://schemas.openxmlformats.org/officeDocument/2006/relationships/hyperlink" Target="https://www.daloopa.com/src/65062935" TargetMode="External"/><Relationship Id="rId1788" Type="http://schemas.openxmlformats.org/officeDocument/2006/relationships/hyperlink" Target="https://www.daloopa.com/src/8797373" TargetMode="External"/><Relationship Id="rId2839" Type="http://schemas.openxmlformats.org/officeDocument/2006/relationships/hyperlink" Target="https://www.daloopa.com/src/47653521" TargetMode="External"/><Relationship Id="rId6710" Type="http://schemas.openxmlformats.org/officeDocument/2006/relationships/hyperlink" Target="https://www.daloopa.com/src/1565488" TargetMode="External"/><Relationship Id="rId15253" Type="http://schemas.openxmlformats.org/officeDocument/2006/relationships/hyperlink" Target="https://www.daloopa.com/src/58793903" TargetMode="External"/><Relationship Id="rId16304" Type="http://schemas.openxmlformats.org/officeDocument/2006/relationships/hyperlink" Target="https://www.daloopa.com/src/43525658" TargetMode="External"/><Relationship Id="rId17702" Type="http://schemas.openxmlformats.org/officeDocument/2006/relationships/hyperlink" Target="https://www.daloopa.com/src/65218524" TargetMode="External"/><Relationship Id="rId4261" Type="http://schemas.openxmlformats.org/officeDocument/2006/relationships/hyperlink" Target="https://www.daloopa.com/src/14185274" TargetMode="External"/><Relationship Id="rId5312" Type="http://schemas.openxmlformats.org/officeDocument/2006/relationships/hyperlink" Target="https://www.daloopa.com/src/58740075" TargetMode="External"/><Relationship Id="rId7484" Type="http://schemas.openxmlformats.org/officeDocument/2006/relationships/hyperlink" Target="https://www.daloopa.com/src/1565590" TargetMode="External"/><Relationship Id="rId8535" Type="http://schemas.openxmlformats.org/officeDocument/2006/relationships/hyperlink" Target="https://www.daloopa.com/src/14161204" TargetMode="External"/><Relationship Id="rId8882" Type="http://schemas.openxmlformats.org/officeDocument/2006/relationships/hyperlink" Target="https://www.daloopa.com/src/1566218" TargetMode="External"/><Relationship Id="rId9933" Type="http://schemas.openxmlformats.org/officeDocument/2006/relationships/hyperlink" Target="https://www.daloopa.com/src/1566638" TargetMode="External"/><Relationship Id="rId11863" Type="http://schemas.openxmlformats.org/officeDocument/2006/relationships/hyperlink" Target="https://www.daloopa.com/src/1569331" TargetMode="External"/><Relationship Id="rId12914" Type="http://schemas.openxmlformats.org/officeDocument/2006/relationships/hyperlink" Target="https://www.daloopa.com/src/1572181" TargetMode="External"/><Relationship Id="rId17078" Type="http://schemas.openxmlformats.org/officeDocument/2006/relationships/hyperlink" Target="https://www.daloopa.com/src/87502673" TargetMode="External"/><Relationship Id="rId18476" Type="http://schemas.openxmlformats.org/officeDocument/2006/relationships/hyperlink" Target="https://www.daloopa.com/src/87385313" TargetMode="External"/><Relationship Id="rId19527" Type="http://schemas.openxmlformats.org/officeDocument/2006/relationships/hyperlink" Target="https://marketplace.daloopa.com/src?seriesId=6882986" TargetMode="External"/><Relationship Id="rId1922" Type="http://schemas.openxmlformats.org/officeDocument/2006/relationships/hyperlink" Target="https://www.daloopa.com/src/94510079" TargetMode="External"/><Relationship Id="rId6086" Type="http://schemas.openxmlformats.org/officeDocument/2006/relationships/hyperlink" Target="https://www.daloopa.com/src/1564734" TargetMode="External"/><Relationship Id="rId7137" Type="http://schemas.openxmlformats.org/officeDocument/2006/relationships/hyperlink" Target="https://www.daloopa.com/src/1565314" TargetMode="External"/><Relationship Id="rId10465" Type="http://schemas.openxmlformats.org/officeDocument/2006/relationships/hyperlink" Target="https://www.daloopa.com/src/87385041" TargetMode="External"/><Relationship Id="rId11516" Type="http://schemas.openxmlformats.org/officeDocument/2006/relationships/hyperlink" Target="https://marketplace.daloopa.com/src?seriesId=2399859" TargetMode="External"/><Relationship Id="rId18129" Type="http://schemas.openxmlformats.org/officeDocument/2006/relationships/hyperlink" Target="https://marketplace.daloopa.com/src/134722705" TargetMode="External"/><Relationship Id="rId10118" Type="http://schemas.openxmlformats.org/officeDocument/2006/relationships/hyperlink" Target="https://www.daloopa.com/src/1568082" TargetMode="External"/><Relationship Id="rId13688" Type="http://schemas.openxmlformats.org/officeDocument/2006/relationships/hyperlink" Target="https://www.daloopa.com/src/8787339" TargetMode="External"/><Relationship Id="rId14739" Type="http://schemas.openxmlformats.org/officeDocument/2006/relationships/hyperlink" Target="https://www.daloopa.com/src/72186670" TargetMode="External"/><Relationship Id="rId18610" Type="http://schemas.openxmlformats.org/officeDocument/2006/relationships/hyperlink" Target="https://marketplace.daloopa.com/src?seriesId=3669163" TargetMode="External"/><Relationship Id="rId2696" Type="http://schemas.openxmlformats.org/officeDocument/2006/relationships/hyperlink" Target="https://www.daloopa.com/src/47656933" TargetMode="External"/><Relationship Id="rId3747" Type="http://schemas.openxmlformats.org/officeDocument/2006/relationships/hyperlink" Target="https://www.daloopa.com/src/8794396" TargetMode="External"/><Relationship Id="rId16161" Type="http://schemas.openxmlformats.org/officeDocument/2006/relationships/hyperlink" Target="https://www.daloopa.com/src/46628754" TargetMode="External"/><Relationship Id="rId17212" Type="http://schemas.openxmlformats.org/officeDocument/2006/relationships/hyperlink" Target="https://www.daloopa.com/src/87502705" TargetMode="External"/><Relationship Id="rId668" Type="http://schemas.openxmlformats.org/officeDocument/2006/relationships/hyperlink" Target="https://www.daloopa.com/src/10356447" TargetMode="External"/><Relationship Id="rId1298" Type="http://schemas.openxmlformats.org/officeDocument/2006/relationships/hyperlink" Target="https://www.daloopa.com/src/8792218" TargetMode="External"/><Relationship Id="rId2349" Type="http://schemas.openxmlformats.org/officeDocument/2006/relationships/hyperlink" Target="https://www.daloopa.com/src/46548309" TargetMode="External"/><Relationship Id="rId6220" Type="http://schemas.openxmlformats.org/officeDocument/2006/relationships/hyperlink" Target="https://www.daloopa.com/src/43311082" TargetMode="External"/><Relationship Id="rId9790" Type="http://schemas.openxmlformats.org/officeDocument/2006/relationships/hyperlink" Target="https://www.daloopa.com/src/154249535" TargetMode="External"/><Relationship Id="rId19384" Type="http://schemas.openxmlformats.org/officeDocument/2006/relationships/hyperlink" Target="https://www.daloopa.com/src/125199636" TargetMode="External"/><Relationship Id="rId8392" Type="http://schemas.openxmlformats.org/officeDocument/2006/relationships/hyperlink" Target="https://www.daloopa.com/src/1567670" TargetMode="External"/><Relationship Id="rId9443" Type="http://schemas.openxmlformats.org/officeDocument/2006/relationships/hyperlink" Target="https://www.daloopa.com/src/1566321" TargetMode="External"/><Relationship Id="rId11373" Type="http://schemas.openxmlformats.org/officeDocument/2006/relationships/hyperlink" Target="https://www.daloopa.com/src/43319088" TargetMode="External"/><Relationship Id="rId12771" Type="http://schemas.openxmlformats.org/officeDocument/2006/relationships/hyperlink" Target="https://www.daloopa.com/src/1572323" TargetMode="External"/><Relationship Id="rId13822" Type="http://schemas.openxmlformats.org/officeDocument/2006/relationships/hyperlink" Target="https://www.daloopa.com/src/8788102" TargetMode="External"/><Relationship Id="rId19037" Type="http://schemas.openxmlformats.org/officeDocument/2006/relationships/hyperlink" Target="https://www.daloopa.com/src/113031009" TargetMode="External"/><Relationship Id="rId1432" Type="http://schemas.openxmlformats.org/officeDocument/2006/relationships/hyperlink" Target="https://www.daloopa.com/src/8796204" TargetMode="External"/><Relationship Id="rId2830" Type="http://schemas.openxmlformats.org/officeDocument/2006/relationships/hyperlink" Target="https://www.daloopa.com/src/47656931" TargetMode="External"/><Relationship Id="rId8045" Type="http://schemas.openxmlformats.org/officeDocument/2006/relationships/hyperlink" Target="https://www.daloopa.com/src/1566609" TargetMode="External"/><Relationship Id="rId11026" Type="http://schemas.openxmlformats.org/officeDocument/2006/relationships/hyperlink" Target="https://www.daloopa.com/src/2600212" TargetMode="External"/><Relationship Id="rId12424" Type="http://schemas.openxmlformats.org/officeDocument/2006/relationships/hyperlink" Target="https://www.daloopa.com/src/87497952" TargetMode="External"/><Relationship Id="rId15994" Type="http://schemas.openxmlformats.org/officeDocument/2006/relationships/hyperlink" Target="https://marketplace.daloopa.com/src/134722554" TargetMode="External"/><Relationship Id="rId802" Type="http://schemas.openxmlformats.org/officeDocument/2006/relationships/hyperlink" Target="https://www.daloopa.com/src/1602324" TargetMode="External"/><Relationship Id="rId14596" Type="http://schemas.openxmlformats.org/officeDocument/2006/relationships/hyperlink" Target="https://marketplace.daloopa.com/src?seriesId=2399902" TargetMode="External"/><Relationship Id="rId15647" Type="http://schemas.openxmlformats.org/officeDocument/2006/relationships/hyperlink" Target="https://www.daloopa.com/src/43516683" TargetMode="External"/><Relationship Id="rId4655" Type="http://schemas.openxmlformats.org/officeDocument/2006/relationships/hyperlink" Target="https://www.daloopa.com/src/43287235" TargetMode="External"/><Relationship Id="rId5706" Type="http://schemas.openxmlformats.org/officeDocument/2006/relationships/hyperlink" Target="https://www.daloopa.com/src/1564927" TargetMode="External"/><Relationship Id="rId13198" Type="http://schemas.openxmlformats.org/officeDocument/2006/relationships/hyperlink" Target="https://www.daloopa.com/src/8787528" TargetMode="External"/><Relationship Id="rId14249" Type="http://schemas.openxmlformats.org/officeDocument/2006/relationships/hyperlink" Target="https://www.daloopa.com/src/8788188" TargetMode="External"/><Relationship Id="rId18120" Type="http://schemas.openxmlformats.org/officeDocument/2006/relationships/hyperlink" Target="https://marketplace.daloopa.com/src?seriesId=3669156" TargetMode="External"/><Relationship Id="rId178" Type="http://schemas.openxmlformats.org/officeDocument/2006/relationships/hyperlink" Target="https://marketplace.daloopa.com/src?seriesId=3669082" TargetMode="External"/><Relationship Id="rId3257" Type="http://schemas.openxmlformats.org/officeDocument/2006/relationships/hyperlink" Target="https://www.daloopa.com/src/1571857" TargetMode="External"/><Relationship Id="rId4308" Type="http://schemas.openxmlformats.org/officeDocument/2006/relationships/hyperlink" Target="https://www.daloopa.com/src/20882805" TargetMode="External"/><Relationship Id="rId7878" Type="http://schemas.openxmlformats.org/officeDocument/2006/relationships/hyperlink" Target="https://www.daloopa.com/src/1566429" TargetMode="External"/><Relationship Id="rId8929" Type="http://schemas.openxmlformats.org/officeDocument/2006/relationships/hyperlink" Target="https://www.daloopa.com/src/125048950" TargetMode="External"/><Relationship Id="rId10859" Type="http://schemas.openxmlformats.org/officeDocument/2006/relationships/hyperlink" Target="https://www.daloopa.com/src/66982750" TargetMode="External"/><Relationship Id="rId14730" Type="http://schemas.openxmlformats.org/officeDocument/2006/relationships/hyperlink" Target="https://www.daloopa.com/src/43516679" TargetMode="External"/><Relationship Id="rId12281" Type="http://schemas.openxmlformats.org/officeDocument/2006/relationships/hyperlink" Target="https://www.daloopa.com/src/49187967" TargetMode="External"/><Relationship Id="rId13332" Type="http://schemas.openxmlformats.org/officeDocument/2006/relationships/hyperlink" Target="https://www.daloopa.com/src/8787349" TargetMode="External"/><Relationship Id="rId2340" Type="http://schemas.openxmlformats.org/officeDocument/2006/relationships/hyperlink" Target="https://www.daloopa.com/src/102327290" TargetMode="External"/><Relationship Id="rId17953" Type="http://schemas.openxmlformats.org/officeDocument/2006/relationships/hyperlink" Target="https://marketplace.daloopa.com/src/134722622" TargetMode="External"/><Relationship Id="rId312" Type="http://schemas.openxmlformats.org/officeDocument/2006/relationships/hyperlink" Target="https://www.daloopa.com/src/107676716" TargetMode="External"/><Relationship Id="rId5563" Type="http://schemas.openxmlformats.org/officeDocument/2006/relationships/hyperlink" Target="https://www.daloopa.com/src/1564011" TargetMode="External"/><Relationship Id="rId6961" Type="http://schemas.openxmlformats.org/officeDocument/2006/relationships/hyperlink" Target="https://www.daloopa.com/src/1565687" TargetMode="External"/><Relationship Id="rId15157" Type="http://schemas.openxmlformats.org/officeDocument/2006/relationships/hyperlink" Target="https://www.daloopa.com/src/43516687" TargetMode="External"/><Relationship Id="rId16555" Type="http://schemas.openxmlformats.org/officeDocument/2006/relationships/hyperlink" Target="https://www.daloopa.com/src/8788956" TargetMode="External"/><Relationship Id="rId17606" Type="http://schemas.openxmlformats.org/officeDocument/2006/relationships/hyperlink" Target="https://www.daloopa.com/src/65074703" TargetMode="External"/><Relationship Id="rId4165" Type="http://schemas.openxmlformats.org/officeDocument/2006/relationships/hyperlink" Target="https://www.daloopa.com/src/8790491" TargetMode="External"/><Relationship Id="rId5216" Type="http://schemas.openxmlformats.org/officeDocument/2006/relationships/hyperlink" Target="https://www.daloopa.com/src/1564282" TargetMode="External"/><Relationship Id="rId6614" Type="http://schemas.openxmlformats.org/officeDocument/2006/relationships/hyperlink" Target="https://www.daloopa.com/src/125013449" TargetMode="External"/><Relationship Id="rId16208" Type="http://schemas.openxmlformats.org/officeDocument/2006/relationships/hyperlink" Target="https://www.daloopa.com/src/87501140" TargetMode="External"/><Relationship Id="rId8786" Type="http://schemas.openxmlformats.org/officeDocument/2006/relationships/hyperlink" Target="https://www.daloopa.com/src/66978267" TargetMode="External"/><Relationship Id="rId9837" Type="http://schemas.openxmlformats.org/officeDocument/2006/relationships/hyperlink" Target="https://www.daloopa.com/src/94491549" TargetMode="External"/><Relationship Id="rId11767" Type="http://schemas.openxmlformats.org/officeDocument/2006/relationships/hyperlink" Target="https://www.daloopa.com/src/1568999" TargetMode="External"/><Relationship Id="rId12818" Type="http://schemas.openxmlformats.org/officeDocument/2006/relationships/hyperlink" Target="https://marketplace.daloopa.com/src/134722259" TargetMode="External"/><Relationship Id="rId1826" Type="http://schemas.openxmlformats.org/officeDocument/2006/relationships/hyperlink" Target="https://www.daloopa.com/src/8797388" TargetMode="External"/><Relationship Id="rId7388" Type="http://schemas.openxmlformats.org/officeDocument/2006/relationships/hyperlink" Target="https://marketplace.daloopa.com/src/154257800" TargetMode="External"/><Relationship Id="rId8439" Type="http://schemas.openxmlformats.org/officeDocument/2006/relationships/hyperlink" Target="https://www.daloopa.com/src/1566616" TargetMode="External"/><Relationship Id="rId10369" Type="http://schemas.openxmlformats.org/officeDocument/2006/relationships/hyperlink" Target="https://www.daloopa.com/src/58740367" TargetMode="External"/><Relationship Id="rId14240" Type="http://schemas.openxmlformats.org/officeDocument/2006/relationships/hyperlink" Target="https://www.daloopa.com/src/8787755" TargetMode="External"/><Relationship Id="rId18861" Type="http://schemas.openxmlformats.org/officeDocument/2006/relationships/hyperlink" Target="https://www.daloopa.com/src/113029440" TargetMode="External"/><Relationship Id="rId3998" Type="http://schemas.openxmlformats.org/officeDocument/2006/relationships/hyperlink" Target="https://www.daloopa.com/src/1573059" TargetMode="External"/><Relationship Id="rId8920" Type="http://schemas.openxmlformats.org/officeDocument/2006/relationships/hyperlink" Target="https://www.daloopa.com/src/66978279" TargetMode="External"/><Relationship Id="rId17463" Type="http://schemas.openxmlformats.org/officeDocument/2006/relationships/hyperlink" Target="https://www.daloopa.com/src/78153047" TargetMode="External"/><Relationship Id="rId18514" Type="http://schemas.openxmlformats.org/officeDocument/2006/relationships/hyperlink" Target="https://www.daloopa.com/src/78021502" TargetMode="External"/><Relationship Id="rId6471" Type="http://schemas.openxmlformats.org/officeDocument/2006/relationships/hyperlink" Target="https://www.daloopa.com/src/66978110" TargetMode="External"/><Relationship Id="rId7522" Type="http://schemas.openxmlformats.org/officeDocument/2006/relationships/hyperlink" Target="https://www.daloopa.com/src/144969055" TargetMode="External"/><Relationship Id="rId10850" Type="http://schemas.openxmlformats.org/officeDocument/2006/relationships/hyperlink" Target="https://www.daloopa.com/src/43296598" TargetMode="External"/><Relationship Id="rId11901" Type="http://schemas.openxmlformats.org/officeDocument/2006/relationships/hyperlink" Target="https://www.daloopa.com/src/1569005" TargetMode="External"/><Relationship Id="rId16065" Type="http://schemas.openxmlformats.org/officeDocument/2006/relationships/hyperlink" Target="https://www.daloopa.com/src/72185265" TargetMode="External"/><Relationship Id="rId17116" Type="http://schemas.openxmlformats.org/officeDocument/2006/relationships/hyperlink" Target="https://www.daloopa.com/src/154364344" TargetMode="External"/><Relationship Id="rId5073" Type="http://schemas.openxmlformats.org/officeDocument/2006/relationships/hyperlink" Target="https://www.daloopa.com/document/209506" TargetMode="External"/><Relationship Id="rId6124" Type="http://schemas.openxmlformats.org/officeDocument/2006/relationships/hyperlink" Target="https://www.daloopa.com/src/68541758" TargetMode="External"/><Relationship Id="rId9694" Type="http://schemas.openxmlformats.org/officeDocument/2006/relationships/hyperlink" Target="https://www.daloopa.com/src/37971654" TargetMode="External"/><Relationship Id="rId10503" Type="http://schemas.openxmlformats.org/officeDocument/2006/relationships/hyperlink" Target="https://www.daloopa.com/src/1569566" TargetMode="External"/><Relationship Id="rId19288" Type="http://schemas.openxmlformats.org/officeDocument/2006/relationships/hyperlink" Target="https://marketplace.daloopa.com/src/154209545" TargetMode="External"/><Relationship Id="rId8296" Type="http://schemas.openxmlformats.org/officeDocument/2006/relationships/hyperlink" Target="https://www.daloopa.com/src/1566304" TargetMode="External"/><Relationship Id="rId9347" Type="http://schemas.openxmlformats.org/officeDocument/2006/relationships/hyperlink" Target="https://www.daloopa.com/src/107679929" TargetMode="External"/><Relationship Id="rId12675" Type="http://schemas.openxmlformats.org/officeDocument/2006/relationships/hyperlink" Target="https://www.daloopa.com/src/107833943" TargetMode="External"/><Relationship Id="rId13726" Type="http://schemas.openxmlformats.org/officeDocument/2006/relationships/hyperlink" Target="https://www.daloopa.com/src/8787138" TargetMode="External"/><Relationship Id="rId1683" Type="http://schemas.openxmlformats.org/officeDocument/2006/relationships/hyperlink" Target="https://www.daloopa.com/document/21777170" TargetMode="External"/><Relationship Id="rId2734" Type="http://schemas.openxmlformats.org/officeDocument/2006/relationships/hyperlink" Target="https://www.daloopa.com/src/121582513" TargetMode="External"/><Relationship Id="rId11277" Type="http://schemas.openxmlformats.org/officeDocument/2006/relationships/hyperlink" Target="https://www.daloopa.com/src/1569306" TargetMode="External"/><Relationship Id="rId12328" Type="http://schemas.openxmlformats.org/officeDocument/2006/relationships/hyperlink" Target="https://www.daloopa.com/src/1572317" TargetMode="External"/><Relationship Id="rId15898" Type="http://schemas.openxmlformats.org/officeDocument/2006/relationships/hyperlink" Target="https://marketplace.daloopa.com/src?seriesId=3512976" TargetMode="External"/><Relationship Id="rId16949" Type="http://schemas.openxmlformats.org/officeDocument/2006/relationships/hyperlink" Target="https://www.daloopa.com/src/82269886" TargetMode="External"/><Relationship Id="rId706" Type="http://schemas.openxmlformats.org/officeDocument/2006/relationships/hyperlink" Target="https://www.daloopa.com/src/8792813" TargetMode="External"/><Relationship Id="rId1336" Type="http://schemas.openxmlformats.org/officeDocument/2006/relationships/hyperlink" Target="https://www.daloopa.com/src/8796164" TargetMode="External"/><Relationship Id="rId5957" Type="http://schemas.openxmlformats.org/officeDocument/2006/relationships/hyperlink" Target="https://www.daloopa.com/src/1564634" TargetMode="External"/><Relationship Id="rId18371" Type="http://schemas.openxmlformats.org/officeDocument/2006/relationships/hyperlink" Target="https://www.daloopa.com/src/102437092" TargetMode="External"/><Relationship Id="rId19422" Type="http://schemas.openxmlformats.org/officeDocument/2006/relationships/hyperlink" Target="https://www.daloopa.com/src/113029490" TargetMode="External"/><Relationship Id="rId42" Type="http://schemas.openxmlformats.org/officeDocument/2006/relationships/hyperlink" Target="https://www.daloopa.com/document/24305024" TargetMode="External"/><Relationship Id="rId4559" Type="http://schemas.openxmlformats.org/officeDocument/2006/relationships/hyperlink" Target="https://www.daloopa.com/src/43341620" TargetMode="External"/><Relationship Id="rId8430" Type="http://schemas.openxmlformats.org/officeDocument/2006/relationships/hyperlink" Target="https://www.daloopa.com/src/154249513" TargetMode="External"/><Relationship Id="rId10360" Type="http://schemas.openxmlformats.org/officeDocument/2006/relationships/hyperlink" Target="https://www.daloopa.com/src/4715304" TargetMode="External"/><Relationship Id="rId11411" Type="http://schemas.openxmlformats.org/officeDocument/2006/relationships/hyperlink" Target="https://www.daloopa.com/src/43317703" TargetMode="External"/><Relationship Id="rId18024" Type="http://schemas.openxmlformats.org/officeDocument/2006/relationships/hyperlink" Target="https://marketplace.daloopa.com/src/134722645" TargetMode="External"/><Relationship Id="rId7032" Type="http://schemas.openxmlformats.org/officeDocument/2006/relationships/hyperlink" Target="https://www.daloopa.com/src/1565585" TargetMode="External"/><Relationship Id="rId10013" Type="http://schemas.openxmlformats.org/officeDocument/2006/relationships/hyperlink" Target="https://www.daloopa.com/src/87388690" TargetMode="External"/><Relationship Id="rId13583" Type="http://schemas.openxmlformats.org/officeDocument/2006/relationships/hyperlink" Target="https://www.daloopa.com/src/8787229" TargetMode="External"/><Relationship Id="rId14981" Type="http://schemas.openxmlformats.org/officeDocument/2006/relationships/hyperlink" Target="https://www.daloopa.com/src/43517313" TargetMode="External"/><Relationship Id="rId2591" Type="http://schemas.openxmlformats.org/officeDocument/2006/relationships/hyperlink" Target="https://www.daloopa.com/src/154358211" TargetMode="External"/><Relationship Id="rId3642" Type="http://schemas.openxmlformats.org/officeDocument/2006/relationships/hyperlink" Target="https://www.daloopa.com/src/72186204" TargetMode="External"/><Relationship Id="rId12185" Type="http://schemas.openxmlformats.org/officeDocument/2006/relationships/hyperlink" Target="https://www.daloopa.com/src/66971454" TargetMode="External"/><Relationship Id="rId13236" Type="http://schemas.openxmlformats.org/officeDocument/2006/relationships/hyperlink" Target="https://www.daloopa.com/src/8787221" TargetMode="External"/><Relationship Id="rId14634" Type="http://schemas.openxmlformats.org/officeDocument/2006/relationships/hyperlink" Target="https://www.daloopa.com/src/43519446" TargetMode="External"/><Relationship Id="rId563" Type="http://schemas.openxmlformats.org/officeDocument/2006/relationships/hyperlink" Target="https://www.daloopa.com/src/1602229" TargetMode="External"/><Relationship Id="rId1193" Type="http://schemas.openxmlformats.org/officeDocument/2006/relationships/hyperlink" Target="https://www.daloopa.com/src/14275845" TargetMode="External"/><Relationship Id="rId2244" Type="http://schemas.openxmlformats.org/officeDocument/2006/relationships/hyperlink" Target="https://www.daloopa.com/src/107683437" TargetMode="External"/><Relationship Id="rId17857" Type="http://schemas.openxmlformats.org/officeDocument/2006/relationships/hyperlink" Target="https://www.daloopa.com/document/26799693" TargetMode="External"/><Relationship Id="rId18908" Type="http://schemas.openxmlformats.org/officeDocument/2006/relationships/hyperlink" Target="https://www.daloopa.com/src/136587006" TargetMode="External"/><Relationship Id="rId216" Type="http://schemas.openxmlformats.org/officeDocument/2006/relationships/hyperlink" Target="https://www.daloopa.com/src/46535006" TargetMode="External"/><Relationship Id="rId6865" Type="http://schemas.openxmlformats.org/officeDocument/2006/relationships/hyperlink" Target="https://www.daloopa.com/src/107675921" TargetMode="External"/><Relationship Id="rId7916" Type="http://schemas.openxmlformats.org/officeDocument/2006/relationships/hyperlink" Target="https://www.daloopa.com/src/82224880" TargetMode="External"/><Relationship Id="rId16459" Type="http://schemas.openxmlformats.org/officeDocument/2006/relationships/hyperlink" Target="https://www.daloopa.com/src/107835007" TargetMode="External"/><Relationship Id="rId4069" Type="http://schemas.openxmlformats.org/officeDocument/2006/relationships/hyperlink" Target="https://marketplace.daloopa.com/src/144951397" TargetMode="External"/><Relationship Id="rId5467" Type="http://schemas.openxmlformats.org/officeDocument/2006/relationships/hyperlink" Target="https://www.daloopa.com/src/14161056" TargetMode="External"/><Relationship Id="rId6518" Type="http://schemas.openxmlformats.org/officeDocument/2006/relationships/hyperlink" Target="https://www.daloopa.com/src/1565413" TargetMode="External"/><Relationship Id="rId16940" Type="http://schemas.openxmlformats.org/officeDocument/2006/relationships/hyperlink" Target="https://www.daloopa.com/src/32427890" TargetMode="External"/><Relationship Id="rId14491" Type="http://schemas.openxmlformats.org/officeDocument/2006/relationships/hyperlink" Target="https://www.daloopa.com/src/125198336" TargetMode="External"/><Relationship Id="rId15542" Type="http://schemas.openxmlformats.org/officeDocument/2006/relationships/hyperlink" Target="https://www.daloopa.com/src/58793911" TargetMode="External"/><Relationship Id="rId4550" Type="http://schemas.openxmlformats.org/officeDocument/2006/relationships/hyperlink" Target="https://marketplace.daloopa.com/src?seriesId=2541459" TargetMode="External"/><Relationship Id="rId5601" Type="http://schemas.openxmlformats.org/officeDocument/2006/relationships/hyperlink" Target="https://www.daloopa.com/src/14161055" TargetMode="External"/><Relationship Id="rId13093" Type="http://schemas.openxmlformats.org/officeDocument/2006/relationships/hyperlink" Target="https://www.daloopa.com/src/8787392" TargetMode="External"/><Relationship Id="rId14144" Type="http://schemas.openxmlformats.org/officeDocument/2006/relationships/hyperlink" Target="https://www.daloopa.com/src/8787701" TargetMode="External"/><Relationship Id="rId3152" Type="http://schemas.openxmlformats.org/officeDocument/2006/relationships/hyperlink" Target="https://www.daloopa.com/src/42838053" TargetMode="External"/><Relationship Id="rId4203" Type="http://schemas.openxmlformats.org/officeDocument/2006/relationships/hyperlink" Target="https://www.daloopa.com/src/8790887" TargetMode="External"/><Relationship Id="rId7773" Type="http://schemas.openxmlformats.org/officeDocument/2006/relationships/hyperlink" Target="https://www.daloopa.com/src/32357681" TargetMode="External"/><Relationship Id="rId8824" Type="http://schemas.openxmlformats.org/officeDocument/2006/relationships/hyperlink" Target="https://www.daloopa.com/src/1566806" TargetMode="External"/><Relationship Id="rId17367" Type="http://schemas.openxmlformats.org/officeDocument/2006/relationships/hyperlink" Target="https://www.daloopa.com/src/82270786" TargetMode="External"/><Relationship Id="rId18765" Type="http://schemas.openxmlformats.org/officeDocument/2006/relationships/hyperlink" Target="https://www.daloopa.com/src/65169057" TargetMode="External"/><Relationship Id="rId6375" Type="http://schemas.openxmlformats.org/officeDocument/2006/relationships/hyperlink" Target="https://www.daloopa.com/src/1565455" TargetMode="External"/><Relationship Id="rId7426" Type="http://schemas.openxmlformats.org/officeDocument/2006/relationships/hyperlink" Target="https://www.daloopa.com/src/46534809" TargetMode="External"/><Relationship Id="rId10754" Type="http://schemas.openxmlformats.org/officeDocument/2006/relationships/hyperlink" Target="https://www.daloopa.com/src/1569880" TargetMode="External"/><Relationship Id="rId11805" Type="http://schemas.openxmlformats.org/officeDocument/2006/relationships/hyperlink" Target="https://marketplace.daloopa.com/src?seriesId=3860" TargetMode="External"/><Relationship Id="rId18418" Type="http://schemas.openxmlformats.org/officeDocument/2006/relationships/hyperlink" Target="https://marketplace.daloopa.com/src/134722807" TargetMode="External"/><Relationship Id="rId6028" Type="http://schemas.openxmlformats.org/officeDocument/2006/relationships/hyperlink" Target="https://www.daloopa.com/src/1564815" TargetMode="External"/><Relationship Id="rId9598" Type="http://schemas.openxmlformats.org/officeDocument/2006/relationships/hyperlink" Target="https://www.daloopa.com/document/26798424" TargetMode="External"/><Relationship Id="rId10407" Type="http://schemas.openxmlformats.org/officeDocument/2006/relationships/hyperlink" Target="https://www.daloopa.com/src/72081353" TargetMode="External"/><Relationship Id="rId13977" Type="http://schemas.openxmlformats.org/officeDocument/2006/relationships/hyperlink" Target="https://www.daloopa.com/src/8787665" TargetMode="External"/><Relationship Id="rId2985" Type="http://schemas.openxmlformats.org/officeDocument/2006/relationships/hyperlink" Target="https://www.daloopa.com/src/82169845" TargetMode="External"/><Relationship Id="rId12579" Type="http://schemas.openxmlformats.org/officeDocument/2006/relationships/hyperlink" Target="https://marketplace.daloopa.com/src/134722198" TargetMode="External"/><Relationship Id="rId16450" Type="http://schemas.openxmlformats.org/officeDocument/2006/relationships/hyperlink" Target="https://www.daloopa.com/src/46628537" TargetMode="External"/><Relationship Id="rId17501" Type="http://schemas.openxmlformats.org/officeDocument/2006/relationships/hyperlink" Target="https://www.daloopa.com/src/113370790" TargetMode="External"/><Relationship Id="rId957" Type="http://schemas.openxmlformats.org/officeDocument/2006/relationships/hyperlink" Target="https://www.daloopa.com/src/65218511" TargetMode="External"/><Relationship Id="rId1587" Type="http://schemas.openxmlformats.org/officeDocument/2006/relationships/hyperlink" Target="https://www.daloopa.com/src/65110234" TargetMode="External"/><Relationship Id="rId2638" Type="http://schemas.openxmlformats.org/officeDocument/2006/relationships/hyperlink" Target="https://www.daloopa.com/src/47653524" TargetMode="External"/><Relationship Id="rId15052" Type="http://schemas.openxmlformats.org/officeDocument/2006/relationships/hyperlink" Target="https://www.daloopa.com/src/43518095" TargetMode="External"/><Relationship Id="rId16103" Type="http://schemas.openxmlformats.org/officeDocument/2006/relationships/hyperlink" Target="https://www.daloopa.com/src/87500983" TargetMode="External"/><Relationship Id="rId19673" Type="http://schemas.openxmlformats.org/officeDocument/2006/relationships/hyperlink" Target="https://www.daloopa.com/src/113026884" TargetMode="External"/><Relationship Id="rId4060" Type="http://schemas.openxmlformats.org/officeDocument/2006/relationships/hyperlink" Target="https://www.daloopa.com/src/113363084" TargetMode="External"/><Relationship Id="rId5111" Type="http://schemas.openxmlformats.org/officeDocument/2006/relationships/hyperlink" Target="https://www.daloopa.com/src/53534091" TargetMode="External"/><Relationship Id="rId8681" Type="http://schemas.openxmlformats.org/officeDocument/2006/relationships/hyperlink" Target="https://www.daloopa.com/src/43305537" TargetMode="External"/><Relationship Id="rId9732" Type="http://schemas.openxmlformats.org/officeDocument/2006/relationships/hyperlink" Target="https://www.daloopa.com/src/1566635" TargetMode="External"/><Relationship Id="rId11662" Type="http://schemas.openxmlformats.org/officeDocument/2006/relationships/hyperlink" Target="https://www.daloopa.com/src/43316573" TargetMode="External"/><Relationship Id="rId18275" Type="http://schemas.openxmlformats.org/officeDocument/2006/relationships/hyperlink" Target="https://marketplace.daloopa.com/src/134722758" TargetMode="External"/><Relationship Id="rId19326" Type="http://schemas.openxmlformats.org/officeDocument/2006/relationships/hyperlink" Target="https://www.daloopa.com/src/113030825" TargetMode="External"/><Relationship Id="rId1721" Type="http://schemas.openxmlformats.org/officeDocument/2006/relationships/hyperlink" Target="https://www.daloopa.com/src/65218364" TargetMode="External"/><Relationship Id="rId7283" Type="http://schemas.openxmlformats.org/officeDocument/2006/relationships/hyperlink" Target="https://www.daloopa.com/src/46534826" TargetMode="External"/><Relationship Id="rId8334" Type="http://schemas.openxmlformats.org/officeDocument/2006/relationships/hyperlink" Target="https://www.daloopa.com/src/72081316" TargetMode="External"/><Relationship Id="rId10264" Type="http://schemas.openxmlformats.org/officeDocument/2006/relationships/hyperlink" Target="https://www.daloopa.com/src/46535705" TargetMode="External"/><Relationship Id="rId11315" Type="http://schemas.openxmlformats.org/officeDocument/2006/relationships/hyperlink" Target="https://www.daloopa.com/src/125054417" TargetMode="External"/><Relationship Id="rId12713" Type="http://schemas.openxmlformats.org/officeDocument/2006/relationships/hyperlink" Target="https://www.daloopa.com/src/1572178" TargetMode="External"/><Relationship Id="rId14885" Type="http://schemas.openxmlformats.org/officeDocument/2006/relationships/hyperlink" Target="https://marketplace.daloopa.com/src/134722355" TargetMode="External"/><Relationship Id="rId15936" Type="http://schemas.openxmlformats.org/officeDocument/2006/relationships/hyperlink" Target="https://marketplace.daloopa.com/src/134722544" TargetMode="External"/><Relationship Id="rId2495" Type="http://schemas.openxmlformats.org/officeDocument/2006/relationships/hyperlink" Target="https://www.daloopa.com/src/102436601" TargetMode="External"/><Relationship Id="rId3893" Type="http://schemas.openxmlformats.org/officeDocument/2006/relationships/hyperlink" Target="https://www.daloopa.com/src/8794028" TargetMode="External"/><Relationship Id="rId4944" Type="http://schemas.openxmlformats.org/officeDocument/2006/relationships/hyperlink" Target="https://www.daloopa.com/src/1564200" TargetMode="External"/><Relationship Id="rId12089" Type="http://schemas.openxmlformats.org/officeDocument/2006/relationships/hyperlink" Target="https://www.daloopa.com/src/102435120" TargetMode="External"/><Relationship Id="rId13487" Type="http://schemas.openxmlformats.org/officeDocument/2006/relationships/hyperlink" Target="https://www.daloopa.com/src/8787298" TargetMode="External"/><Relationship Id="rId14538" Type="http://schemas.openxmlformats.org/officeDocument/2006/relationships/hyperlink" Target="https://www.daloopa.com/src/43516999" TargetMode="External"/><Relationship Id="rId467" Type="http://schemas.openxmlformats.org/officeDocument/2006/relationships/hyperlink" Target="https://www.daloopa.com/src/58740226" TargetMode="External"/><Relationship Id="rId1097" Type="http://schemas.openxmlformats.org/officeDocument/2006/relationships/hyperlink" Target="https://www.daloopa.com/src/20882705" TargetMode="External"/><Relationship Id="rId2148" Type="http://schemas.openxmlformats.org/officeDocument/2006/relationships/hyperlink" Target="https://www.daloopa.com/src/46548311" TargetMode="External"/><Relationship Id="rId3546" Type="http://schemas.openxmlformats.org/officeDocument/2006/relationships/hyperlink" Target="https://www.daloopa.com/src/8795887" TargetMode="External"/><Relationship Id="rId17011" Type="http://schemas.openxmlformats.org/officeDocument/2006/relationships/hyperlink" Target="https://www.daloopa.com/src/82270727" TargetMode="External"/><Relationship Id="rId6769" Type="http://schemas.openxmlformats.org/officeDocument/2006/relationships/hyperlink" Target="https://www.daloopa.com/src/1565235" TargetMode="External"/><Relationship Id="rId12570" Type="http://schemas.openxmlformats.org/officeDocument/2006/relationships/hyperlink" Target="https://www.daloopa.com/src/102435056" TargetMode="External"/><Relationship Id="rId13621" Type="http://schemas.openxmlformats.org/officeDocument/2006/relationships/hyperlink" Target="https://www.daloopa.com/src/58790249" TargetMode="External"/><Relationship Id="rId19183" Type="http://schemas.openxmlformats.org/officeDocument/2006/relationships/hyperlink" Target="https://marketplace.daloopa.com/src/154209538" TargetMode="External"/><Relationship Id="rId8191" Type="http://schemas.openxmlformats.org/officeDocument/2006/relationships/hyperlink" Target="https://www.daloopa.com/src/1566369" TargetMode="External"/><Relationship Id="rId9242" Type="http://schemas.openxmlformats.org/officeDocument/2006/relationships/hyperlink" Target="https://www.daloopa.com/src/1566812" TargetMode="External"/><Relationship Id="rId11172" Type="http://schemas.openxmlformats.org/officeDocument/2006/relationships/hyperlink" Target="https://www.daloopa.com/src/66978684" TargetMode="External"/><Relationship Id="rId12223" Type="http://schemas.openxmlformats.org/officeDocument/2006/relationships/hyperlink" Target="https://www.daloopa.com/src/43521136" TargetMode="External"/><Relationship Id="rId15793" Type="http://schemas.openxmlformats.org/officeDocument/2006/relationships/hyperlink" Target="https://www.daloopa.com/src/87502859" TargetMode="External"/><Relationship Id="rId601" Type="http://schemas.openxmlformats.org/officeDocument/2006/relationships/hyperlink" Target="https://www.daloopa.com/src/43324689" TargetMode="External"/><Relationship Id="rId1231" Type="http://schemas.openxmlformats.org/officeDocument/2006/relationships/hyperlink" Target="https://marketplace.daloopa.com/src?seriesId=233438" TargetMode="External"/><Relationship Id="rId5852" Type="http://schemas.openxmlformats.org/officeDocument/2006/relationships/hyperlink" Target="https://www.daloopa.com/src/7961778" TargetMode="External"/><Relationship Id="rId14395" Type="http://schemas.openxmlformats.org/officeDocument/2006/relationships/hyperlink" Target="https://www.daloopa.com/src/8788225" TargetMode="External"/><Relationship Id="rId15446" Type="http://schemas.openxmlformats.org/officeDocument/2006/relationships/hyperlink" Target="https://www.daloopa.com/src/102435746" TargetMode="External"/><Relationship Id="rId16844" Type="http://schemas.openxmlformats.org/officeDocument/2006/relationships/hyperlink" Target="https://www.daloopa.com/src/20983856" TargetMode="External"/><Relationship Id="rId4454" Type="http://schemas.openxmlformats.org/officeDocument/2006/relationships/hyperlink" Target="https://www.daloopa.com/src/72082904" TargetMode="External"/><Relationship Id="rId5505" Type="http://schemas.openxmlformats.org/officeDocument/2006/relationships/hyperlink" Target="https://www.daloopa.com/src/10330595" TargetMode="External"/><Relationship Id="rId6903" Type="http://schemas.openxmlformats.org/officeDocument/2006/relationships/hyperlink" Target="https://www.daloopa.com/src/1565462" TargetMode="External"/><Relationship Id="rId14048" Type="http://schemas.openxmlformats.org/officeDocument/2006/relationships/hyperlink" Target="https://www.daloopa.com/src/82268599" TargetMode="External"/><Relationship Id="rId3056" Type="http://schemas.openxmlformats.org/officeDocument/2006/relationships/hyperlink" Target="https://www.daloopa.com/src/42838058" TargetMode="External"/><Relationship Id="rId4107" Type="http://schemas.openxmlformats.org/officeDocument/2006/relationships/hyperlink" Target="https://www.daloopa.com/src/10356323" TargetMode="External"/><Relationship Id="rId18669" Type="http://schemas.openxmlformats.org/officeDocument/2006/relationships/hyperlink" Target="https://www.daloopa.com/src/65168142" TargetMode="External"/><Relationship Id="rId6279" Type="http://schemas.openxmlformats.org/officeDocument/2006/relationships/hyperlink" Target="https://marketplace.daloopa.com/src/110683924" TargetMode="External"/><Relationship Id="rId7677" Type="http://schemas.openxmlformats.org/officeDocument/2006/relationships/hyperlink" Target="https://www.daloopa.com/src/1565927" TargetMode="External"/><Relationship Id="rId8728" Type="http://schemas.openxmlformats.org/officeDocument/2006/relationships/hyperlink" Target="https://www.daloopa.com/src/53534252" TargetMode="External"/><Relationship Id="rId10658" Type="http://schemas.openxmlformats.org/officeDocument/2006/relationships/hyperlink" Target="https://www.daloopa.com/src/66982757" TargetMode="External"/><Relationship Id="rId11709" Type="http://schemas.openxmlformats.org/officeDocument/2006/relationships/hyperlink" Target="https://www.daloopa.com/src/1569669" TargetMode="External"/><Relationship Id="rId12080" Type="http://schemas.openxmlformats.org/officeDocument/2006/relationships/hyperlink" Target="https://www.daloopa.com/src/53599896" TargetMode="External"/><Relationship Id="rId13131" Type="http://schemas.openxmlformats.org/officeDocument/2006/relationships/hyperlink" Target="https://www.daloopa.com/document/24792640" TargetMode="External"/><Relationship Id="rId17752" Type="http://schemas.openxmlformats.org/officeDocument/2006/relationships/hyperlink" Target="https://www.daloopa.com/src/65074809" TargetMode="External"/><Relationship Id="rId18803" Type="http://schemas.openxmlformats.org/officeDocument/2006/relationships/hyperlink" Target="https://www.daloopa.com/document/7970" TargetMode="External"/><Relationship Id="rId2889" Type="http://schemas.openxmlformats.org/officeDocument/2006/relationships/hyperlink" Target="https://www.daloopa.com/src/47679240" TargetMode="External"/><Relationship Id="rId6760" Type="http://schemas.openxmlformats.org/officeDocument/2006/relationships/hyperlink" Target="https://www.daloopa.com/src/1565489" TargetMode="External"/><Relationship Id="rId7811" Type="http://schemas.openxmlformats.org/officeDocument/2006/relationships/hyperlink" Target="https://www.daloopa.com/src/1565929" TargetMode="External"/><Relationship Id="rId16354" Type="http://schemas.openxmlformats.org/officeDocument/2006/relationships/hyperlink" Target="https://marketplace.daloopa.com/src?seriesId=7947340" TargetMode="External"/><Relationship Id="rId17405" Type="http://schemas.openxmlformats.org/officeDocument/2006/relationships/hyperlink" Target="https://www.daloopa.com/src/125189593" TargetMode="External"/><Relationship Id="rId111" Type="http://schemas.openxmlformats.org/officeDocument/2006/relationships/hyperlink" Target="https://www.daloopa.com/document/24302564" TargetMode="External"/><Relationship Id="rId5362" Type="http://schemas.openxmlformats.org/officeDocument/2006/relationships/hyperlink" Target="https://www.daloopa.com/src/1564028" TargetMode="External"/><Relationship Id="rId6413" Type="http://schemas.openxmlformats.org/officeDocument/2006/relationships/hyperlink" Target="https://marketplace.daloopa.com/src/110683946" TargetMode="External"/><Relationship Id="rId9983" Type="http://schemas.openxmlformats.org/officeDocument/2006/relationships/hyperlink" Target="https://www.daloopa.com/src/43299068" TargetMode="External"/><Relationship Id="rId16007" Type="http://schemas.openxmlformats.org/officeDocument/2006/relationships/hyperlink" Target="https://marketplace.daloopa.com/src/134722555" TargetMode="External"/><Relationship Id="rId19577" Type="http://schemas.openxmlformats.org/officeDocument/2006/relationships/hyperlink" Target="https://www.daloopa.com/src/113027039" TargetMode="External"/><Relationship Id="rId5015" Type="http://schemas.openxmlformats.org/officeDocument/2006/relationships/hyperlink" Target="https://www.daloopa.com/src/1564116" TargetMode="External"/><Relationship Id="rId8585" Type="http://schemas.openxmlformats.org/officeDocument/2006/relationships/hyperlink" Target="https://www.daloopa.com/src/1567009" TargetMode="External"/><Relationship Id="rId9636" Type="http://schemas.openxmlformats.org/officeDocument/2006/relationships/hyperlink" Target="https://www.daloopa.com/src/72081310" TargetMode="External"/><Relationship Id="rId12964" Type="http://schemas.openxmlformats.org/officeDocument/2006/relationships/hyperlink" Target="https://www.daloopa.com/src/8787286" TargetMode="External"/><Relationship Id="rId18179" Type="http://schemas.openxmlformats.org/officeDocument/2006/relationships/hyperlink" Target="https://www.daloopa.com/src/67020108" TargetMode="External"/><Relationship Id="rId1972" Type="http://schemas.openxmlformats.org/officeDocument/2006/relationships/hyperlink" Target="https://marketplace.daloopa.com/src?seriesId=5697142" TargetMode="External"/><Relationship Id="rId7187" Type="http://schemas.openxmlformats.org/officeDocument/2006/relationships/hyperlink" Target="https://www.daloopa.com/src/1565794" TargetMode="External"/><Relationship Id="rId8238" Type="http://schemas.openxmlformats.org/officeDocument/2006/relationships/hyperlink" Target="https://www.daloopa.com/src/1566797" TargetMode="External"/><Relationship Id="rId10168" Type="http://schemas.openxmlformats.org/officeDocument/2006/relationships/hyperlink" Target="https://www.daloopa.com/src/1567918" TargetMode="External"/><Relationship Id="rId11566" Type="http://schemas.openxmlformats.org/officeDocument/2006/relationships/hyperlink" Target="https://www.daloopa.com/src/1568991" TargetMode="External"/><Relationship Id="rId12617" Type="http://schemas.openxmlformats.org/officeDocument/2006/relationships/hyperlink" Target="https://www.daloopa.com/src/32424513" TargetMode="External"/><Relationship Id="rId1625" Type="http://schemas.openxmlformats.org/officeDocument/2006/relationships/hyperlink" Target="https://www.daloopa.com/src/63030743" TargetMode="External"/><Relationship Id="rId11219" Type="http://schemas.openxmlformats.org/officeDocument/2006/relationships/hyperlink" Target="https://www.daloopa.com/src/1569835" TargetMode="External"/><Relationship Id="rId14789" Type="http://schemas.openxmlformats.org/officeDocument/2006/relationships/hyperlink" Target="https://www.daloopa.com/src/43517012" TargetMode="External"/><Relationship Id="rId18660" Type="http://schemas.openxmlformats.org/officeDocument/2006/relationships/hyperlink" Target="https://marketplace.daloopa.com/src/136650896" TargetMode="External"/><Relationship Id="rId19711" Type="http://schemas.openxmlformats.org/officeDocument/2006/relationships/hyperlink" Target="https://www.daloopa.com/src/113026608" TargetMode="External"/><Relationship Id="rId3797" Type="http://schemas.openxmlformats.org/officeDocument/2006/relationships/hyperlink" Target="https://www.daloopa.com/src/68727794" TargetMode="External"/><Relationship Id="rId4848" Type="http://schemas.openxmlformats.org/officeDocument/2006/relationships/hyperlink" Target="https://www.daloopa.com/src/136426156" TargetMode="External"/><Relationship Id="rId11700" Type="http://schemas.openxmlformats.org/officeDocument/2006/relationships/hyperlink" Target="https://www.daloopa.com/src/1569099" TargetMode="External"/><Relationship Id="rId17262" Type="http://schemas.openxmlformats.org/officeDocument/2006/relationships/hyperlink" Target="https://www.daloopa.com/src/154364423" TargetMode="External"/><Relationship Id="rId18313" Type="http://schemas.openxmlformats.org/officeDocument/2006/relationships/hyperlink" Target="https://marketplace.daloopa.com/src/154393218" TargetMode="External"/><Relationship Id="rId2399" Type="http://schemas.openxmlformats.org/officeDocument/2006/relationships/hyperlink" Target="https://www.daloopa.com/src/94501297" TargetMode="External"/><Relationship Id="rId6270" Type="http://schemas.openxmlformats.org/officeDocument/2006/relationships/hyperlink" Target="https://www.daloopa.com/src/107675913" TargetMode="External"/><Relationship Id="rId7321" Type="http://schemas.openxmlformats.org/officeDocument/2006/relationships/hyperlink" Target="https://www.daloopa.com/src/1565797" TargetMode="External"/><Relationship Id="rId10302" Type="http://schemas.openxmlformats.org/officeDocument/2006/relationships/hyperlink" Target="https://www.daloopa.com/src/72081355" TargetMode="External"/><Relationship Id="rId13872" Type="http://schemas.openxmlformats.org/officeDocument/2006/relationships/hyperlink" Target="https://www.daloopa.com/src/8787808" TargetMode="External"/><Relationship Id="rId2880" Type="http://schemas.openxmlformats.org/officeDocument/2006/relationships/hyperlink" Target="https://marketplace.daloopa.com/src?seriesId=2635953" TargetMode="External"/><Relationship Id="rId3931" Type="http://schemas.openxmlformats.org/officeDocument/2006/relationships/hyperlink" Target="https://www.daloopa.com/src/68727798" TargetMode="External"/><Relationship Id="rId9493" Type="http://schemas.openxmlformats.org/officeDocument/2006/relationships/hyperlink" Target="https://www.daloopa.com/src/43302643" TargetMode="External"/><Relationship Id="rId12474" Type="http://schemas.openxmlformats.org/officeDocument/2006/relationships/hyperlink" Target="https://www.daloopa.com/src/1572053" TargetMode="External"/><Relationship Id="rId13525" Type="http://schemas.openxmlformats.org/officeDocument/2006/relationships/hyperlink" Target="https://www.daloopa.com/src/87502074" TargetMode="External"/><Relationship Id="rId14923" Type="http://schemas.openxmlformats.org/officeDocument/2006/relationships/hyperlink" Target="https://www.daloopa.com/src/43507631" TargetMode="External"/><Relationship Id="rId19087" Type="http://schemas.openxmlformats.org/officeDocument/2006/relationships/hyperlink" Target="https://www.daloopa.com/src/113026513" TargetMode="External"/><Relationship Id="rId852" Type="http://schemas.openxmlformats.org/officeDocument/2006/relationships/hyperlink" Target="https://www.daloopa.com/document/26769844" TargetMode="External"/><Relationship Id="rId1482" Type="http://schemas.openxmlformats.org/officeDocument/2006/relationships/hyperlink" Target="https://www.daloopa.com/src/20882782" TargetMode="External"/><Relationship Id="rId2533" Type="http://schemas.openxmlformats.org/officeDocument/2006/relationships/hyperlink" Target="https://www.daloopa.com/src/87500685" TargetMode="External"/><Relationship Id="rId8095" Type="http://schemas.openxmlformats.org/officeDocument/2006/relationships/hyperlink" Target="https://www.daloopa.com/src/43299069" TargetMode="External"/><Relationship Id="rId9146" Type="http://schemas.openxmlformats.org/officeDocument/2006/relationships/hyperlink" Target="https://www.daloopa.com/src/154222603" TargetMode="External"/><Relationship Id="rId11076" Type="http://schemas.openxmlformats.org/officeDocument/2006/relationships/hyperlink" Target="https://www.daloopa.com/src/1569303" TargetMode="External"/><Relationship Id="rId12127" Type="http://schemas.openxmlformats.org/officeDocument/2006/relationships/hyperlink" Target="https://www.daloopa.com/src/1570176" TargetMode="External"/><Relationship Id="rId505" Type="http://schemas.openxmlformats.org/officeDocument/2006/relationships/hyperlink" Target="https://marketplace.daloopa.com/src?seriesId=2541440" TargetMode="External"/><Relationship Id="rId1135" Type="http://schemas.openxmlformats.org/officeDocument/2006/relationships/hyperlink" Target="https://www.daloopa.com/src/154356929" TargetMode="External"/><Relationship Id="rId14299" Type="http://schemas.openxmlformats.org/officeDocument/2006/relationships/hyperlink" Target="https://www.daloopa.com/src/8787977" TargetMode="External"/><Relationship Id="rId15697" Type="http://schemas.openxmlformats.org/officeDocument/2006/relationships/hyperlink" Target="https://www.daloopa.com/src/43517244" TargetMode="External"/><Relationship Id="rId16748" Type="http://schemas.openxmlformats.org/officeDocument/2006/relationships/hyperlink" Target="https://www.daloopa.com/src/65062890" TargetMode="External"/><Relationship Id="rId18170" Type="http://schemas.openxmlformats.org/officeDocument/2006/relationships/hyperlink" Target="https://www.daloopa.com/src/65125864" TargetMode="External"/><Relationship Id="rId4358" Type="http://schemas.openxmlformats.org/officeDocument/2006/relationships/hyperlink" Target="https://www.daloopa.com/src/53538255" TargetMode="External"/><Relationship Id="rId5409" Type="http://schemas.openxmlformats.org/officeDocument/2006/relationships/hyperlink" Target="https://www.daloopa.com/src/1564582" TargetMode="External"/><Relationship Id="rId5756" Type="http://schemas.openxmlformats.org/officeDocument/2006/relationships/hyperlink" Target="https://www.daloopa.com/src/1564631" TargetMode="External"/><Relationship Id="rId6807" Type="http://schemas.openxmlformats.org/officeDocument/2006/relationships/hyperlink" Target="https://marketplace.daloopa.com/src/154257792" TargetMode="External"/><Relationship Id="rId19221" Type="http://schemas.openxmlformats.org/officeDocument/2006/relationships/hyperlink" Target="https://www.daloopa.com/src/113031464" TargetMode="External"/><Relationship Id="rId8979" Type="http://schemas.openxmlformats.org/officeDocument/2006/relationships/hyperlink" Target="https://www.daloopa.com/src/1567288" TargetMode="External"/><Relationship Id="rId11210" Type="http://schemas.openxmlformats.org/officeDocument/2006/relationships/hyperlink" Target="https://www.daloopa.com/src/1569305" TargetMode="External"/><Relationship Id="rId14780" Type="http://schemas.openxmlformats.org/officeDocument/2006/relationships/hyperlink" Target="https://www.daloopa.com/src/43517879" TargetMode="External"/><Relationship Id="rId15831" Type="http://schemas.openxmlformats.org/officeDocument/2006/relationships/hyperlink" Target="https://marketplace.daloopa.com/src/154209374" TargetMode="External"/><Relationship Id="rId13382" Type="http://schemas.openxmlformats.org/officeDocument/2006/relationships/hyperlink" Target="https://www.daloopa.com/src/154395113" TargetMode="External"/><Relationship Id="rId14433" Type="http://schemas.openxmlformats.org/officeDocument/2006/relationships/hyperlink" Target="https://www.daloopa.com/src/102402692" TargetMode="External"/><Relationship Id="rId2390" Type="http://schemas.openxmlformats.org/officeDocument/2006/relationships/hyperlink" Target="https://www.daloopa.com/src/46548527" TargetMode="External"/><Relationship Id="rId3441" Type="http://schemas.openxmlformats.org/officeDocument/2006/relationships/hyperlink" Target="https://www.daloopa.com/src/72082789" TargetMode="External"/><Relationship Id="rId13035" Type="http://schemas.openxmlformats.org/officeDocument/2006/relationships/hyperlink" Target="https://www.daloopa.com/src/8787524" TargetMode="External"/><Relationship Id="rId17656" Type="http://schemas.openxmlformats.org/officeDocument/2006/relationships/hyperlink" Target="https://www.daloopa.com/src/78147761" TargetMode="External"/><Relationship Id="rId362" Type="http://schemas.openxmlformats.org/officeDocument/2006/relationships/hyperlink" Target="https://www.daloopa.com/src/154237808" TargetMode="External"/><Relationship Id="rId2043" Type="http://schemas.openxmlformats.org/officeDocument/2006/relationships/hyperlink" Target="https://www.daloopa.com/document/26798797" TargetMode="External"/><Relationship Id="rId6664" Type="http://schemas.openxmlformats.org/officeDocument/2006/relationships/hyperlink" Target="https://www.daloopa.com/src/1565233" TargetMode="External"/><Relationship Id="rId7715" Type="http://schemas.openxmlformats.org/officeDocument/2006/relationships/hyperlink" Target="https://www.daloopa.com/src/82224831" TargetMode="External"/><Relationship Id="rId16258" Type="http://schemas.openxmlformats.org/officeDocument/2006/relationships/hyperlink" Target="https://www.daloopa.com/src/43525837" TargetMode="External"/><Relationship Id="rId17309" Type="http://schemas.openxmlformats.org/officeDocument/2006/relationships/hyperlink" Target="https://www.daloopa.com/src/65059428" TargetMode="External"/><Relationship Id="rId18707" Type="http://schemas.openxmlformats.org/officeDocument/2006/relationships/hyperlink" Target="https://www.daloopa.com/src/65218547" TargetMode="External"/><Relationship Id="rId5266" Type="http://schemas.openxmlformats.org/officeDocument/2006/relationships/hyperlink" Target="https://www.daloopa.com/src/43643167" TargetMode="External"/><Relationship Id="rId6317" Type="http://schemas.openxmlformats.org/officeDocument/2006/relationships/hyperlink" Target="https://www.daloopa.com/src/1565189" TargetMode="External"/><Relationship Id="rId9887" Type="http://schemas.openxmlformats.org/officeDocument/2006/relationships/hyperlink" Target="https://www.daloopa.com/src/2600198" TargetMode="External"/><Relationship Id="rId8489" Type="http://schemas.openxmlformats.org/officeDocument/2006/relationships/hyperlink" Target="https://www.daloopa.com/src/43297715" TargetMode="External"/><Relationship Id="rId12868" Type="http://schemas.openxmlformats.org/officeDocument/2006/relationships/hyperlink" Target="https://www.daloopa.com/src/94638291" TargetMode="External"/><Relationship Id="rId13919" Type="http://schemas.openxmlformats.org/officeDocument/2006/relationships/hyperlink" Target="https://www.daloopa.com/src/8787829" TargetMode="External"/><Relationship Id="rId1876" Type="http://schemas.openxmlformats.org/officeDocument/2006/relationships/hyperlink" Target="https://www.daloopa.com/src/8803897" TargetMode="External"/><Relationship Id="rId2927" Type="http://schemas.openxmlformats.org/officeDocument/2006/relationships/hyperlink" Target="https://www.daloopa.com/src/102333754" TargetMode="External"/><Relationship Id="rId14290" Type="http://schemas.openxmlformats.org/officeDocument/2006/relationships/hyperlink" Target="https://www.daloopa.com/src/8787936" TargetMode="External"/><Relationship Id="rId15341" Type="http://schemas.openxmlformats.org/officeDocument/2006/relationships/hyperlink" Target="https://www.daloopa.com/src/43519173" TargetMode="External"/><Relationship Id="rId1529" Type="http://schemas.openxmlformats.org/officeDocument/2006/relationships/hyperlink" Target="https://www.daloopa.com/src/8796624" TargetMode="External"/><Relationship Id="rId5400" Type="http://schemas.openxmlformats.org/officeDocument/2006/relationships/hyperlink" Target="https://www.daloopa.com/src/43288610" TargetMode="External"/><Relationship Id="rId8970" Type="http://schemas.openxmlformats.org/officeDocument/2006/relationships/hyperlink" Target="https://www.daloopa.com/src/1566808" TargetMode="External"/><Relationship Id="rId11951" Type="http://schemas.openxmlformats.org/officeDocument/2006/relationships/hyperlink" Target="https://www.daloopa.com/src/1569335" TargetMode="External"/><Relationship Id="rId18564" Type="http://schemas.openxmlformats.org/officeDocument/2006/relationships/hyperlink" Target="https://www.daloopa.com/src/65145877" TargetMode="External"/><Relationship Id="rId19615" Type="http://schemas.openxmlformats.org/officeDocument/2006/relationships/hyperlink" Target="https://www.daloopa.com/src/113026883" TargetMode="External"/><Relationship Id="rId4002" Type="http://schemas.openxmlformats.org/officeDocument/2006/relationships/hyperlink" Target="https://www.daloopa.com/src/1573037" TargetMode="External"/><Relationship Id="rId7572" Type="http://schemas.openxmlformats.org/officeDocument/2006/relationships/hyperlink" Target="https://www.daloopa.com/src/32357697" TargetMode="External"/><Relationship Id="rId8623" Type="http://schemas.openxmlformats.org/officeDocument/2006/relationships/hyperlink" Target="https://www.daloopa.com/src/46535294" TargetMode="External"/><Relationship Id="rId10553" Type="http://schemas.openxmlformats.org/officeDocument/2006/relationships/hyperlink" Target="https://www.daloopa.com/src/154251323" TargetMode="External"/><Relationship Id="rId11604" Type="http://schemas.openxmlformats.org/officeDocument/2006/relationships/hyperlink" Target="https://marketplace.daloopa.com/src?seriesId=2399863" TargetMode="External"/><Relationship Id="rId17166" Type="http://schemas.openxmlformats.org/officeDocument/2006/relationships/hyperlink" Target="https://www.daloopa.com/src/78144492" TargetMode="External"/><Relationship Id="rId18217" Type="http://schemas.openxmlformats.org/officeDocument/2006/relationships/hyperlink" Target="https://marketplace.daloopa.com/src/134722738" TargetMode="External"/><Relationship Id="rId6174" Type="http://schemas.openxmlformats.org/officeDocument/2006/relationships/hyperlink" Target="https://www.daloopa.com/src/1564875" TargetMode="External"/><Relationship Id="rId7225" Type="http://schemas.openxmlformats.org/officeDocument/2006/relationships/hyperlink" Target="https://marketplace.daloopa.com/src/110684083" TargetMode="External"/><Relationship Id="rId10206" Type="http://schemas.openxmlformats.org/officeDocument/2006/relationships/hyperlink" Target="https://www.daloopa.com/src/145796235" TargetMode="External"/><Relationship Id="rId2784" Type="http://schemas.openxmlformats.org/officeDocument/2006/relationships/hyperlink" Target="https://www.daloopa.com/src/53538638" TargetMode="External"/><Relationship Id="rId9397" Type="http://schemas.openxmlformats.org/officeDocument/2006/relationships/hyperlink" Target="https://www.daloopa.com/src/20882437" TargetMode="External"/><Relationship Id="rId12378" Type="http://schemas.openxmlformats.org/officeDocument/2006/relationships/hyperlink" Target="https://marketplace.daloopa.com/src/154393092" TargetMode="External"/><Relationship Id="rId13776" Type="http://schemas.openxmlformats.org/officeDocument/2006/relationships/hyperlink" Target="https://www.daloopa.com/src/72185866" TargetMode="External"/><Relationship Id="rId14827" Type="http://schemas.openxmlformats.org/officeDocument/2006/relationships/hyperlink" Target="https://marketplace.daloopa.com/src?seriesId=2541661" TargetMode="External"/><Relationship Id="rId756" Type="http://schemas.openxmlformats.org/officeDocument/2006/relationships/hyperlink" Target="https://www.daloopa.com/src/65104828" TargetMode="External"/><Relationship Id="rId1386" Type="http://schemas.openxmlformats.org/officeDocument/2006/relationships/hyperlink" Target="https://www.daloopa.com/src/8796301" TargetMode="External"/><Relationship Id="rId2437" Type="http://schemas.openxmlformats.org/officeDocument/2006/relationships/hyperlink" Target="https://www.daloopa.com/document/26799693" TargetMode="External"/><Relationship Id="rId3835" Type="http://schemas.openxmlformats.org/officeDocument/2006/relationships/hyperlink" Target="https://www.daloopa.com/src/20882663" TargetMode="External"/><Relationship Id="rId13429" Type="http://schemas.openxmlformats.org/officeDocument/2006/relationships/hyperlink" Target="https://www.daloopa.com/src/8787053" TargetMode="External"/><Relationship Id="rId16999" Type="http://schemas.openxmlformats.org/officeDocument/2006/relationships/hyperlink" Target="https://marketplace.daloopa.com/src/154209391" TargetMode="External"/><Relationship Id="rId17300" Type="http://schemas.openxmlformats.org/officeDocument/2006/relationships/hyperlink" Target="https://marketplace.daloopa.com/src/154209466" TargetMode="External"/><Relationship Id="rId409" Type="http://schemas.openxmlformats.org/officeDocument/2006/relationships/hyperlink" Target="https://www.daloopa.com/src/1604301" TargetMode="External"/><Relationship Id="rId1039" Type="http://schemas.openxmlformats.org/officeDocument/2006/relationships/hyperlink" Target="https://www.daloopa.com/src/7961902" TargetMode="External"/><Relationship Id="rId13910" Type="http://schemas.openxmlformats.org/officeDocument/2006/relationships/hyperlink" Target="https://www.daloopa.com/src/8788025" TargetMode="External"/><Relationship Id="rId19472" Type="http://schemas.openxmlformats.org/officeDocument/2006/relationships/hyperlink" Target="https://www.daloopa.com/src/113023947" TargetMode="External"/><Relationship Id="rId92" Type="http://schemas.openxmlformats.org/officeDocument/2006/relationships/hyperlink" Target="https://www.daloopa.com/document/23459594" TargetMode="External"/><Relationship Id="rId7082" Type="http://schemas.openxmlformats.org/officeDocument/2006/relationships/hyperlink" Target="https://www.daloopa.com/src/7961808" TargetMode="External"/><Relationship Id="rId8480" Type="http://schemas.openxmlformats.org/officeDocument/2006/relationships/hyperlink" Target="https://www.daloopa.com/src/125048945" TargetMode="External"/><Relationship Id="rId9531" Type="http://schemas.openxmlformats.org/officeDocument/2006/relationships/hyperlink" Target="https://www.daloopa.com/src/43297702" TargetMode="External"/><Relationship Id="rId11461" Type="http://schemas.openxmlformats.org/officeDocument/2006/relationships/hyperlink" Target="https://www.daloopa.com/src/1568821" TargetMode="External"/><Relationship Id="rId12512" Type="http://schemas.openxmlformats.org/officeDocument/2006/relationships/hyperlink" Target="https://marketplace.daloopa.com/src/154393094" TargetMode="External"/><Relationship Id="rId18074" Type="http://schemas.openxmlformats.org/officeDocument/2006/relationships/hyperlink" Target="https://www.daloopa.com/src/65125606" TargetMode="External"/><Relationship Id="rId19125" Type="http://schemas.openxmlformats.org/officeDocument/2006/relationships/hyperlink" Target="https://www.daloopa.com/src/113025792" TargetMode="External"/><Relationship Id="rId1520" Type="http://schemas.openxmlformats.org/officeDocument/2006/relationships/hyperlink" Target="https://www.daloopa.com/src/8796851" TargetMode="External"/><Relationship Id="rId8133" Type="http://schemas.openxmlformats.org/officeDocument/2006/relationships/hyperlink" Target="https://www.daloopa.com/src/2600173" TargetMode="External"/><Relationship Id="rId10063" Type="http://schemas.openxmlformats.org/officeDocument/2006/relationships/hyperlink" Target="https://www.daloopa.com/src/20882474" TargetMode="External"/><Relationship Id="rId11114" Type="http://schemas.openxmlformats.org/officeDocument/2006/relationships/hyperlink" Target="https://www.daloopa.com/src/125054414" TargetMode="External"/><Relationship Id="rId14684" Type="http://schemas.openxmlformats.org/officeDocument/2006/relationships/hyperlink" Target="https://marketplace.daloopa.com/src/134722309" TargetMode="External"/><Relationship Id="rId15735" Type="http://schemas.openxmlformats.org/officeDocument/2006/relationships/hyperlink" Target="https://marketplace.daloopa.com/src/154393124" TargetMode="External"/><Relationship Id="rId3692" Type="http://schemas.openxmlformats.org/officeDocument/2006/relationships/hyperlink" Target="https://www.daloopa.com/src/8794032" TargetMode="External"/><Relationship Id="rId4743" Type="http://schemas.openxmlformats.org/officeDocument/2006/relationships/hyperlink" Target="https://www.daloopa.com/src/1564197" TargetMode="External"/><Relationship Id="rId13286" Type="http://schemas.openxmlformats.org/officeDocument/2006/relationships/hyperlink" Target="https://www.daloopa.com/src/14295958" TargetMode="External"/><Relationship Id="rId14337" Type="http://schemas.openxmlformats.org/officeDocument/2006/relationships/hyperlink" Target="https://www.daloopa.com/src/82268602" TargetMode="External"/><Relationship Id="rId2294" Type="http://schemas.openxmlformats.org/officeDocument/2006/relationships/hyperlink" Target="https://www.daloopa.com/src/46548529" TargetMode="External"/><Relationship Id="rId3345" Type="http://schemas.openxmlformats.org/officeDocument/2006/relationships/hyperlink" Target="https://www.daloopa.com/src/8795889" TargetMode="External"/><Relationship Id="rId18958" Type="http://schemas.openxmlformats.org/officeDocument/2006/relationships/hyperlink" Target="https://marketplace.daloopa.com/src?seriesId=6882967" TargetMode="External"/><Relationship Id="rId266" Type="http://schemas.openxmlformats.org/officeDocument/2006/relationships/hyperlink" Target="https://marketplace.daloopa.com/src/134722119" TargetMode="External"/><Relationship Id="rId6568" Type="http://schemas.openxmlformats.org/officeDocument/2006/relationships/hyperlink" Target="https://www.daloopa.com/src/1565970" TargetMode="External"/><Relationship Id="rId7619" Type="http://schemas.openxmlformats.org/officeDocument/2006/relationships/hyperlink" Target="https://www.daloopa.com/src/1565570" TargetMode="External"/><Relationship Id="rId7966" Type="http://schemas.openxmlformats.org/officeDocument/2006/relationships/hyperlink" Target="https://www.daloopa.com/src/1567600" TargetMode="External"/><Relationship Id="rId10947" Type="http://schemas.openxmlformats.org/officeDocument/2006/relationships/hyperlink" Target="https://www.daloopa.com/src/1569646" TargetMode="External"/><Relationship Id="rId9041" Type="http://schemas.openxmlformats.org/officeDocument/2006/relationships/hyperlink" Target="https://www.daloopa.com/src/1567016" TargetMode="External"/><Relationship Id="rId13420" Type="http://schemas.openxmlformats.org/officeDocument/2006/relationships/hyperlink" Target="https://www.daloopa.com/src/78145395" TargetMode="External"/><Relationship Id="rId16990" Type="http://schemas.openxmlformats.org/officeDocument/2006/relationships/hyperlink" Target="https://www.daloopa.com/src/67019816" TargetMode="External"/><Relationship Id="rId1030" Type="http://schemas.openxmlformats.org/officeDocument/2006/relationships/hyperlink" Target="https://marketplace.daloopa.com/src?seriesId=2541443" TargetMode="External"/><Relationship Id="rId12022" Type="http://schemas.openxmlformats.org/officeDocument/2006/relationships/hyperlink" Target="https://www.daloopa.com/src/1568699" TargetMode="External"/><Relationship Id="rId15592" Type="http://schemas.openxmlformats.org/officeDocument/2006/relationships/hyperlink" Target="https://www.daloopa.com/src/43516517" TargetMode="External"/><Relationship Id="rId16643" Type="http://schemas.openxmlformats.org/officeDocument/2006/relationships/hyperlink" Target="https://www.daloopa.com/src/136644453" TargetMode="External"/><Relationship Id="rId400" Type="http://schemas.openxmlformats.org/officeDocument/2006/relationships/hyperlink" Target="https://www.daloopa.com/src/1604310" TargetMode="External"/><Relationship Id="rId5651" Type="http://schemas.openxmlformats.org/officeDocument/2006/relationships/hyperlink" Target="https://www.daloopa.com/src/82223214" TargetMode="External"/><Relationship Id="rId6702" Type="http://schemas.openxmlformats.org/officeDocument/2006/relationships/hyperlink" Target="https://www.daloopa.com/src/1565683" TargetMode="External"/><Relationship Id="rId14194" Type="http://schemas.openxmlformats.org/officeDocument/2006/relationships/hyperlink" Target="https://www.daloopa.com/src/8787754" TargetMode="External"/><Relationship Id="rId15245" Type="http://schemas.openxmlformats.org/officeDocument/2006/relationships/hyperlink" Target="https://www.daloopa.com/src/43507633" TargetMode="External"/><Relationship Id="rId4253" Type="http://schemas.openxmlformats.org/officeDocument/2006/relationships/hyperlink" Target="https://www.daloopa.com/src/8790733" TargetMode="External"/><Relationship Id="rId5304" Type="http://schemas.openxmlformats.org/officeDocument/2006/relationships/hyperlink" Target="https://www.daloopa.com/src/7961771" TargetMode="External"/><Relationship Id="rId8874" Type="http://schemas.openxmlformats.org/officeDocument/2006/relationships/hyperlink" Target="https://www.daloopa.com/src/46535314" TargetMode="External"/><Relationship Id="rId9925" Type="http://schemas.openxmlformats.org/officeDocument/2006/relationships/hyperlink" Target="https://marketplace.daloopa.com/src?seriesId=2541579" TargetMode="External"/><Relationship Id="rId18468" Type="http://schemas.openxmlformats.org/officeDocument/2006/relationships/hyperlink" Target="https://www.daloopa.com/src/87385311" TargetMode="External"/><Relationship Id="rId19519" Type="http://schemas.openxmlformats.org/officeDocument/2006/relationships/hyperlink" Target="https://www.daloopa.com/document/26799693" TargetMode="External"/><Relationship Id="rId7476" Type="http://schemas.openxmlformats.org/officeDocument/2006/relationships/hyperlink" Target="https://www.daloopa.com/src/1565924" TargetMode="External"/><Relationship Id="rId8527" Type="http://schemas.openxmlformats.org/officeDocument/2006/relationships/hyperlink" Target="https://www.daloopa.com/src/1567536" TargetMode="External"/><Relationship Id="rId10457" Type="http://schemas.openxmlformats.org/officeDocument/2006/relationships/hyperlink" Target="https://www.daloopa.com/src/46537943" TargetMode="External"/><Relationship Id="rId11855" Type="http://schemas.openxmlformats.org/officeDocument/2006/relationships/hyperlink" Target="https://www.daloopa.com/src/1568838" TargetMode="External"/><Relationship Id="rId12906" Type="http://schemas.openxmlformats.org/officeDocument/2006/relationships/hyperlink" Target="https://www.daloopa.com/src/1572309" TargetMode="External"/><Relationship Id="rId1914" Type="http://schemas.openxmlformats.org/officeDocument/2006/relationships/hyperlink" Target="https://www.daloopa.com/src/66986923" TargetMode="External"/><Relationship Id="rId6078" Type="http://schemas.openxmlformats.org/officeDocument/2006/relationships/hyperlink" Target="https://www.daloopa.com/src/43311085" TargetMode="External"/><Relationship Id="rId7129" Type="http://schemas.openxmlformats.org/officeDocument/2006/relationships/hyperlink" Target="https://www.daloopa.com/src/1565516" TargetMode="External"/><Relationship Id="rId11508" Type="http://schemas.openxmlformats.org/officeDocument/2006/relationships/hyperlink" Target="https://www.daloopa.com/src/1569378" TargetMode="External"/><Relationship Id="rId17551" Type="http://schemas.openxmlformats.org/officeDocument/2006/relationships/hyperlink" Target="https://www.daloopa.com/src/75524410" TargetMode="External"/><Relationship Id="rId18602" Type="http://schemas.openxmlformats.org/officeDocument/2006/relationships/hyperlink" Target="https://www.daloopa.com/src/65153071" TargetMode="External"/><Relationship Id="rId2688" Type="http://schemas.openxmlformats.org/officeDocument/2006/relationships/hyperlink" Target="https://www.daloopa.com/src/47678934" TargetMode="External"/><Relationship Id="rId3739" Type="http://schemas.openxmlformats.org/officeDocument/2006/relationships/hyperlink" Target="https://www.daloopa.com/src/43340812" TargetMode="External"/><Relationship Id="rId5161" Type="http://schemas.openxmlformats.org/officeDocument/2006/relationships/hyperlink" Target="https://www.daloopa.com/src/1564025" TargetMode="External"/><Relationship Id="rId7610" Type="http://schemas.openxmlformats.org/officeDocument/2006/relationships/hyperlink" Target="https://www.daloopa.com/src/1565926" TargetMode="External"/><Relationship Id="rId16153" Type="http://schemas.openxmlformats.org/officeDocument/2006/relationships/hyperlink" Target="https://www.daloopa.com/src/8788863" TargetMode="External"/><Relationship Id="rId17204" Type="http://schemas.openxmlformats.org/officeDocument/2006/relationships/hyperlink" Target="https://www.daloopa.com/src/65059259" TargetMode="External"/><Relationship Id="rId6212" Type="http://schemas.openxmlformats.org/officeDocument/2006/relationships/hyperlink" Target="https://www.daloopa.com/src/1564838" TargetMode="External"/><Relationship Id="rId9782" Type="http://schemas.openxmlformats.org/officeDocument/2006/relationships/hyperlink" Target="https://www.daloopa.com/src/43299083" TargetMode="External"/><Relationship Id="rId12763" Type="http://schemas.openxmlformats.org/officeDocument/2006/relationships/hyperlink" Target="https://www.daloopa.com/src/1572410" TargetMode="External"/><Relationship Id="rId13814" Type="http://schemas.openxmlformats.org/officeDocument/2006/relationships/hyperlink" Target="https://www.daloopa.com/src/8787864" TargetMode="External"/><Relationship Id="rId19376" Type="http://schemas.openxmlformats.org/officeDocument/2006/relationships/hyperlink" Target="https://www.daloopa.com/src/113024520" TargetMode="External"/><Relationship Id="rId1771" Type="http://schemas.openxmlformats.org/officeDocument/2006/relationships/hyperlink" Target="https://www.daloopa.com/src/65218368" TargetMode="External"/><Relationship Id="rId2822" Type="http://schemas.openxmlformats.org/officeDocument/2006/relationships/hyperlink" Target="https://www.daloopa.com/src/47678897" TargetMode="External"/><Relationship Id="rId8384" Type="http://schemas.openxmlformats.org/officeDocument/2006/relationships/hyperlink" Target="https://www.daloopa.com/src/1567246" TargetMode="External"/><Relationship Id="rId9435" Type="http://schemas.openxmlformats.org/officeDocument/2006/relationships/hyperlink" Target="https://www.daloopa.com/src/1566452" TargetMode="External"/><Relationship Id="rId11365" Type="http://schemas.openxmlformats.org/officeDocument/2006/relationships/hyperlink" Target="https://www.daloopa.com/src/1569258" TargetMode="External"/><Relationship Id="rId12416" Type="http://schemas.openxmlformats.org/officeDocument/2006/relationships/hyperlink" Target="https://www.daloopa.com/src/46627932" TargetMode="External"/><Relationship Id="rId19029" Type="http://schemas.openxmlformats.org/officeDocument/2006/relationships/hyperlink" Target="https://marketplace.daloopa.com/src/154209533" TargetMode="External"/><Relationship Id="rId1424" Type="http://schemas.openxmlformats.org/officeDocument/2006/relationships/hyperlink" Target="https://www.daloopa.com/src/8796321" TargetMode="External"/><Relationship Id="rId4994" Type="http://schemas.openxmlformats.org/officeDocument/2006/relationships/hyperlink" Target="https://www.daloopa.com/src/66982142" TargetMode="External"/><Relationship Id="rId8037" Type="http://schemas.openxmlformats.org/officeDocument/2006/relationships/hyperlink" Target="https://marketplace.daloopa.com/src?seriesId=2541550" TargetMode="External"/><Relationship Id="rId11018" Type="http://schemas.openxmlformats.org/officeDocument/2006/relationships/hyperlink" Target="https://www.daloopa.com/src/1569832" TargetMode="External"/><Relationship Id="rId14588" Type="http://schemas.openxmlformats.org/officeDocument/2006/relationships/hyperlink" Target="https://marketplace.daloopa.com/src/134722294" TargetMode="External"/><Relationship Id="rId15986" Type="http://schemas.openxmlformats.org/officeDocument/2006/relationships/hyperlink" Target="https://www.daloopa.com/src/78144453" TargetMode="External"/><Relationship Id="rId3596" Type="http://schemas.openxmlformats.org/officeDocument/2006/relationships/hyperlink" Target="https://www.daloopa.com/src/66986944" TargetMode="External"/><Relationship Id="rId4647" Type="http://schemas.openxmlformats.org/officeDocument/2006/relationships/hyperlink" Target="https://www.daloopa.com/src/136426153" TargetMode="External"/><Relationship Id="rId15639" Type="http://schemas.openxmlformats.org/officeDocument/2006/relationships/hyperlink" Target="https://www.daloopa.com/src/43517238" TargetMode="External"/><Relationship Id="rId17061" Type="http://schemas.openxmlformats.org/officeDocument/2006/relationships/hyperlink" Target="https://www.daloopa.com/src/113368121" TargetMode="External"/><Relationship Id="rId18112" Type="http://schemas.openxmlformats.org/officeDocument/2006/relationships/hyperlink" Target="https://marketplace.daloopa.com/src/134722697" TargetMode="External"/><Relationship Id="rId19510" Type="http://schemas.openxmlformats.org/officeDocument/2006/relationships/hyperlink" Target="https://www.daloopa.com/src/113035637" TargetMode="External"/><Relationship Id="rId2198" Type="http://schemas.openxmlformats.org/officeDocument/2006/relationships/hyperlink" Target="https://www.daloopa.com/src/1571532" TargetMode="External"/><Relationship Id="rId3249" Type="http://schemas.openxmlformats.org/officeDocument/2006/relationships/hyperlink" Target="https://www.daloopa.com/src/136641107" TargetMode="External"/><Relationship Id="rId7120" Type="http://schemas.openxmlformats.org/officeDocument/2006/relationships/hyperlink" Target="https://www.daloopa.com/src/1565793" TargetMode="External"/><Relationship Id="rId9292" Type="http://schemas.openxmlformats.org/officeDocument/2006/relationships/hyperlink" Target="https://www.daloopa.com/src/43297323" TargetMode="External"/><Relationship Id="rId10101" Type="http://schemas.openxmlformats.org/officeDocument/2006/relationships/hyperlink" Target="https://www.daloopa.com/src/1568358" TargetMode="External"/><Relationship Id="rId13671" Type="http://schemas.openxmlformats.org/officeDocument/2006/relationships/hyperlink" Target="https://www.daloopa.com/src/8787087" TargetMode="External"/><Relationship Id="rId14722" Type="http://schemas.openxmlformats.org/officeDocument/2006/relationships/hyperlink" Target="https://www.daloopa.com/src/43517234" TargetMode="External"/><Relationship Id="rId3730" Type="http://schemas.openxmlformats.org/officeDocument/2006/relationships/hyperlink" Target="https://www.daloopa.com/src/68727792" TargetMode="External"/><Relationship Id="rId12273" Type="http://schemas.openxmlformats.org/officeDocument/2006/relationships/hyperlink" Target="https://www.daloopa.com/src/46631407" TargetMode="External"/><Relationship Id="rId13324" Type="http://schemas.openxmlformats.org/officeDocument/2006/relationships/hyperlink" Target="https://www.daloopa.com/src/8787241" TargetMode="External"/><Relationship Id="rId16894" Type="http://schemas.openxmlformats.org/officeDocument/2006/relationships/hyperlink" Target="https://www.daloopa.com/src/113366147" TargetMode="External"/><Relationship Id="rId17945" Type="http://schemas.openxmlformats.org/officeDocument/2006/relationships/hyperlink" Target="https://www.daloopa.com/src/67020100" TargetMode="External"/><Relationship Id="rId651" Type="http://schemas.openxmlformats.org/officeDocument/2006/relationships/hyperlink" Target="https://www.daloopa.com/src/8792202" TargetMode="External"/><Relationship Id="rId1281" Type="http://schemas.openxmlformats.org/officeDocument/2006/relationships/hyperlink" Target="https://www.daloopa.com/src/8796314" TargetMode="External"/><Relationship Id="rId2332" Type="http://schemas.openxmlformats.org/officeDocument/2006/relationships/hyperlink" Target="https://www.daloopa.com/src/58741919" TargetMode="External"/><Relationship Id="rId6953" Type="http://schemas.openxmlformats.org/officeDocument/2006/relationships/hyperlink" Target="https://www.daloopa.com/src/1566034" TargetMode="External"/><Relationship Id="rId15496" Type="http://schemas.openxmlformats.org/officeDocument/2006/relationships/hyperlink" Target="https://marketplace.daloopa.com/src/134722483" TargetMode="External"/><Relationship Id="rId16547" Type="http://schemas.openxmlformats.org/officeDocument/2006/relationships/hyperlink" Target="https://www.daloopa.com/src/8789046" TargetMode="External"/><Relationship Id="rId304" Type="http://schemas.openxmlformats.org/officeDocument/2006/relationships/hyperlink" Target="https://www.daloopa.com/src/32357377" TargetMode="External"/><Relationship Id="rId5555" Type="http://schemas.openxmlformats.org/officeDocument/2006/relationships/hyperlink" Target="https://www.daloopa.com/src/1564169" TargetMode="External"/><Relationship Id="rId6606" Type="http://schemas.openxmlformats.org/officeDocument/2006/relationships/hyperlink" Target="https://www.daloopa.com/src/72081266" TargetMode="External"/><Relationship Id="rId14098" Type="http://schemas.openxmlformats.org/officeDocument/2006/relationships/hyperlink" Target="https://www.daloopa.com/src/53601410" TargetMode="External"/><Relationship Id="rId15149" Type="http://schemas.openxmlformats.org/officeDocument/2006/relationships/hyperlink" Target="https://www.daloopa.com/src/43517242" TargetMode="External"/><Relationship Id="rId19020" Type="http://schemas.openxmlformats.org/officeDocument/2006/relationships/hyperlink" Target="https://www.daloopa.com/src/113380693" TargetMode="External"/><Relationship Id="rId4157" Type="http://schemas.openxmlformats.org/officeDocument/2006/relationships/hyperlink" Target="https://www.daloopa.com/src/8790886" TargetMode="External"/><Relationship Id="rId5208" Type="http://schemas.openxmlformats.org/officeDocument/2006/relationships/hyperlink" Target="https://www.daloopa.com/src/1564596" TargetMode="External"/><Relationship Id="rId8778" Type="http://schemas.openxmlformats.org/officeDocument/2006/relationships/hyperlink" Target="https://www.daloopa.com/src/14161208" TargetMode="External"/><Relationship Id="rId9829" Type="http://schemas.openxmlformats.org/officeDocument/2006/relationships/hyperlink" Target="https://www.daloopa.com/src/53534269" TargetMode="External"/><Relationship Id="rId11759" Type="http://schemas.openxmlformats.org/officeDocument/2006/relationships/hyperlink" Target="https://www.daloopa.com/src/43317711" TargetMode="External"/><Relationship Id="rId15630" Type="http://schemas.openxmlformats.org/officeDocument/2006/relationships/hyperlink" Target="https://www.daloopa.com/src/43518105" TargetMode="External"/><Relationship Id="rId1818" Type="http://schemas.openxmlformats.org/officeDocument/2006/relationships/hyperlink" Target="https://www.daloopa.com/src/65218380" TargetMode="External"/><Relationship Id="rId3240" Type="http://schemas.openxmlformats.org/officeDocument/2006/relationships/hyperlink" Target="https://www.daloopa.com/src/72185735" TargetMode="External"/><Relationship Id="rId13181" Type="http://schemas.openxmlformats.org/officeDocument/2006/relationships/hyperlink" Target="https://www.daloopa.com/src/43769440" TargetMode="External"/><Relationship Id="rId14232" Type="http://schemas.openxmlformats.org/officeDocument/2006/relationships/hyperlink" Target="https://www.daloopa.com/src/8787974" TargetMode="External"/><Relationship Id="rId18853" Type="http://schemas.openxmlformats.org/officeDocument/2006/relationships/hyperlink" Target="https://marketplace.daloopa.com/src?seriesId=6882963" TargetMode="External"/><Relationship Id="rId161" Type="http://schemas.openxmlformats.org/officeDocument/2006/relationships/hyperlink" Target="https://marketplace.daloopa.com/src/154257772" TargetMode="External"/><Relationship Id="rId7861" Type="http://schemas.openxmlformats.org/officeDocument/2006/relationships/hyperlink" Target="https://marketplace.daloopa.com/src/110684189" TargetMode="External"/><Relationship Id="rId8912" Type="http://schemas.openxmlformats.org/officeDocument/2006/relationships/hyperlink" Target="https://www.daloopa.com/src/14161210" TargetMode="External"/><Relationship Id="rId10842" Type="http://schemas.openxmlformats.org/officeDocument/2006/relationships/hyperlink" Target="https://www.daloopa.com/src/94501167" TargetMode="External"/><Relationship Id="rId17455" Type="http://schemas.openxmlformats.org/officeDocument/2006/relationships/hyperlink" Target="https://www.daloopa.com/src/82271514" TargetMode="External"/><Relationship Id="rId18506" Type="http://schemas.openxmlformats.org/officeDocument/2006/relationships/hyperlink" Target="https://www.daloopa.com/src/78021408" TargetMode="External"/><Relationship Id="rId6463" Type="http://schemas.openxmlformats.org/officeDocument/2006/relationships/hyperlink" Target="https://www.daloopa.com/src/14160937" TargetMode="External"/><Relationship Id="rId7514" Type="http://schemas.openxmlformats.org/officeDocument/2006/relationships/hyperlink" Target="https://www.daloopa.com/src/82224823" TargetMode="External"/><Relationship Id="rId16057" Type="http://schemas.openxmlformats.org/officeDocument/2006/relationships/hyperlink" Target="https://marketplace.daloopa.com/src/134722564" TargetMode="External"/><Relationship Id="rId17108" Type="http://schemas.openxmlformats.org/officeDocument/2006/relationships/hyperlink" Target="https://www.daloopa.com/src/65059011" TargetMode="External"/><Relationship Id="rId5065" Type="http://schemas.openxmlformats.org/officeDocument/2006/relationships/hyperlink" Target="https://marketplace.daloopa.com/src?seriesId=2399763" TargetMode="External"/><Relationship Id="rId6116" Type="http://schemas.openxmlformats.org/officeDocument/2006/relationships/hyperlink" Target="https://www.daloopa.com/src/1564902" TargetMode="External"/><Relationship Id="rId9686" Type="http://schemas.openxmlformats.org/officeDocument/2006/relationships/hyperlink" Target="https://www.daloopa.com/src/1567690" TargetMode="External"/><Relationship Id="rId12667" Type="http://schemas.openxmlformats.org/officeDocument/2006/relationships/hyperlink" Target="https://www.daloopa.com/src/63082749" TargetMode="External"/><Relationship Id="rId1675" Type="http://schemas.openxmlformats.org/officeDocument/2006/relationships/hyperlink" Target="https://www.daloopa.com/src/65218351" TargetMode="External"/><Relationship Id="rId2726" Type="http://schemas.openxmlformats.org/officeDocument/2006/relationships/hyperlink" Target="https://www.daloopa.com/src/102333751" TargetMode="External"/><Relationship Id="rId8288" Type="http://schemas.openxmlformats.org/officeDocument/2006/relationships/hyperlink" Target="https://www.daloopa.com/src/66982583" TargetMode="External"/><Relationship Id="rId9339" Type="http://schemas.openxmlformats.org/officeDocument/2006/relationships/hyperlink" Target="https://www.daloopa.com/src/63033695" TargetMode="External"/><Relationship Id="rId11269" Type="http://schemas.openxmlformats.org/officeDocument/2006/relationships/hyperlink" Target="https://www.daloopa.com/src/1568815" TargetMode="External"/><Relationship Id="rId13718" Type="http://schemas.openxmlformats.org/officeDocument/2006/relationships/hyperlink" Target="https://www.daloopa.com/src/67023309" TargetMode="External"/><Relationship Id="rId15140" Type="http://schemas.openxmlformats.org/officeDocument/2006/relationships/hyperlink" Target="https://www.daloopa.com/src/43518109" TargetMode="External"/><Relationship Id="rId1328" Type="http://schemas.openxmlformats.org/officeDocument/2006/relationships/hyperlink" Target="https://www.daloopa.com/src/8801397" TargetMode="External"/><Relationship Id="rId19761" Type="http://schemas.openxmlformats.org/officeDocument/2006/relationships/hyperlink" Target="https://www.daloopa.com/src/145129286" TargetMode="External"/><Relationship Id="rId4898" Type="http://schemas.openxmlformats.org/officeDocument/2006/relationships/hyperlink" Target="https://www.daloopa.com/src/20882334" TargetMode="External"/><Relationship Id="rId5949" Type="http://schemas.openxmlformats.org/officeDocument/2006/relationships/hyperlink" Target="https://www.daloopa.com/src/14161272" TargetMode="External"/><Relationship Id="rId7371" Type="http://schemas.openxmlformats.org/officeDocument/2006/relationships/hyperlink" Target="https://www.daloopa.com/src/78018520" TargetMode="External"/><Relationship Id="rId9820" Type="http://schemas.openxmlformats.org/officeDocument/2006/relationships/hyperlink" Target="https://www.daloopa.com/src/2600197" TargetMode="External"/><Relationship Id="rId11750" Type="http://schemas.openxmlformats.org/officeDocument/2006/relationships/hyperlink" Target="https://www.daloopa.com/src/1569276" TargetMode="External"/><Relationship Id="rId12801" Type="http://schemas.openxmlformats.org/officeDocument/2006/relationships/hyperlink" Target="https://www.daloopa.com/src/94638290" TargetMode="External"/><Relationship Id="rId18363" Type="http://schemas.openxmlformats.org/officeDocument/2006/relationships/hyperlink" Target="https://www.daloopa.com/src/69045060" TargetMode="External"/><Relationship Id="rId19414" Type="http://schemas.openxmlformats.org/officeDocument/2006/relationships/hyperlink" Target="https://marketplace.daloopa.com/src?seriesId=6882982" TargetMode="External"/><Relationship Id="rId34" Type="http://schemas.openxmlformats.org/officeDocument/2006/relationships/hyperlink" Target="https://www.daloopa.com/document/21342495" TargetMode="External"/><Relationship Id="rId7024" Type="http://schemas.openxmlformats.org/officeDocument/2006/relationships/hyperlink" Target="https://www.daloopa.com/src/1565917" TargetMode="External"/><Relationship Id="rId8422" Type="http://schemas.openxmlformats.org/officeDocument/2006/relationships/hyperlink" Target="https://www.daloopa.com/src/43299078" TargetMode="External"/><Relationship Id="rId10352" Type="http://schemas.openxmlformats.org/officeDocument/2006/relationships/hyperlink" Target="https://www.daloopa.com/src/1567789" TargetMode="External"/><Relationship Id="rId11403" Type="http://schemas.openxmlformats.org/officeDocument/2006/relationships/hyperlink" Target="https://www.daloopa.com/src/1569260" TargetMode="External"/><Relationship Id="rId14973" Type="http://schemas.openxmlformats.org/officeDocument/2006/relationships/hyperlink" Target="https://www.daloopa.com/src/43518108" TargetMode="External"/><Relationship Id="rId18016" Type="http://schemas.openxmlformats.org/officeDocument/2006/relationships/hyperlink" Target="https://www.daloopa.com/src/65125694" TargetMode="External"/><Relationship Id="rId3981" Type="http://schemas.openxmlformats.org/officeDocument/2006/relationships/hyperlink" Target="https://www.daloopa.com/src/113363083" TargetMode="External"/><Relationship Id="rId10005" Type="http://schemas.openxmlformats.org/officeDocument/2006/relationships/hyperlink" Target="https://www.daloopa.com/src/1568080" TargetMode="External"/><Relationship Id="rId13575" Type="http://schemas.openxmlformats.org/officeDocument/2006/relationships/hyperlink" Target="https://www.daloopa.com/src/8787171" TargetMode="External"/><Relationship Id="rId14626" Type="http://schemas.openxmlformats.org/officeDocument/2006/relationships/hyperlink" Target="https://marketplace.daloopa.com/src/134722303" TargetMode="External"/><Relationship Id="rId2583" Type="http://schemas.openxmlformats.org/officeDocument/2006/relationships/hyperlink" Target="https://www.daloopa.com/src/154358213" TargetMode="External"/><Relationship Id="rId3634" Type="http://schemas.openxmlformats.org/officeDocument/2006/relationships/hyperlink" Target="https://www.daloopa.com/src/20882665" TargetMode="External"/><Relationship Id="rId9196" Type="http://schemas.openxmlformats.org/officeDocument/2006/relationships/hyperlink" Target="https://www.daloopa.com/src/2600188" TargetMode="External"/><Relationship Id="rId12177" Type="http://schemas.openxmlformats.org/officeDocument/2006/relationships/hyperlink" Target="https://www.daloopa.com/document/26799693" TargetMode="External"/><Relationship Id="rId13228" Type="http://schemas.openxmlformats.org/officeDocument/2006/relationships/hyperlink" Target="https://www.daloopa.com/src/8787050" TargetMode="External"/><Relationship Id="rId16798" Type="http://schemas.openxmlformats.org/officeDocument/2006/relationships/hyperlink" Target="https://marketplace.daloopa.com/src/65218268" TargetMode="External"/><Relationship Id="rId555" Type="http://schemas.openxmlformats.org/officeDocument/2006/relationships/hyperlink" Target="https://www.daloopa.com/src/1602252" TargetMode="External"/><Relationship Id="rId1185" Type="http://schemas.openxmlformats.org/officeDocument/2006/relationships/hyperlink" Target="https://www.daloopa.com/src/4742111" TargetMode="External"/><Relationship Id="rId2236" Type="http://schemas.openxmlformats.org/officeDocument/2006/relationships/hyperlink" Target="https://www.daloopa.com/src/63033888" TargetMode="External"/><Relationship Id="rId6857" Type="http://schemas.openxmlformats.org/officeDocument/2006/relationships/hyperlink" Target="https://www.daloopa.com/src/63033541" TargetMode="External"/><Relationship Id="rId7908" Type="http://schemas.openxmlformats.org/officeDocument/2006/relationships/hyperlink" Target="https://www.daloopa.com/src/37971633" TargetMode="External"/><Relationship Id="rId17849" Type="http://schemas.openxmlformats.org/officeDocument/2006/relationships/hyperlink" Target="https://marketplace.daloopa.com/src/134722576" TargetMode="External"/><Relationship Id="rId19271" Type="http://schemas.openxmlformats.org/officeDocument/2006/relationships/hyperlink" Target="https://www.daloopa.com/src/113025772" TargetMode="External"/><Relationship Id="rId208" Type="http://schemas.openxmlformats.org/officeDocument/2006/relationships/hyperlink" Target="https://www.daloopa.com/document/26798424" TargetMode="External"/><Relationship Id="rId5459" Type="http://schemas.openxmlformats.org/officeDocument/2006/relationships/hyperlink" Target="https://www.daloopa.com/src/154216185" TargetMode="External"/><Relationship Id="rId9330" Type="http://schemas.openxmlformats.org/officeDocument/2006/relationships/hyperlink" Target="https://www.daloopa.com/src/7961840" TargetMode="External"/><Relationship Id="rId11260" Type="http://schemas.openxmlformats.org/officeDocument/2006/relationships/hyperlink" Target="https://www.daloopa.com/src/46537928" TargetMode="External"/><Relationship Id="rId12311" Type="http://schemas.openxmlformats.org/officeDocument/2006/relationships/hyperlink" Target="https://marketplace.daloopa.com/src/154309524" TargetMode="External"/><Relationship Id="rId15881" Type="http://schemas.openxmlformats.org/officeDocument/2006/relationships/hyperlink" Target="https://www.daloopa.com/src/67019786" TargetMode="External"/><Relationship Id="rId16932" Type="http://schemas.openxmlformats.org/officeDocument/2006/relationships/hyperlink" Target="https://www.daloopa.com/src/20983903" TargetMode="External"/><Relationship Id="rId5940" Type="http://schemas.openxmlformats.org/officeDocument/2006/relationships/hyperlink" Target="https://www.daloopa.com/src/145118840" TargetMode="External"/><Relationship Id="rId14483" Type="http://schemas.openxmlformats.org/officeDocument/2006/relationships/hyperlink" Target="https://www.daloopa.com/src/145163679" TargetMode="External"/><Relationship Id="rId15534" Type="http://schemas.openxmlformats.org/officeDocument/2006/relationships/hyperlink" Target="https://www.daloopa.com/src/43519069" TargetMode="External"/><Relationship Id="rId2093" Type="http://schemas.openxmlformats.org/officeDocument/2006/relationships/hyperlink" Target="https://www.daloopa.com/src/46548533" TargetMode="External"/><Relationship Id="rId3491" Type="http://schemas.openxmlformats.org/officeDocument/2006/relationships/hyperlink" Target="https://www.daloopa.com/src/8795038" TargetMode="External"/><Relationship Id="rId4542" Type="http://schemas.openxmlformats.org/officeDocument/2006/relationships/hyperlink" Target="https://www.daloopa.com/src/53538604" TargetMode="External"/><Relationship Id="rId13085" Type="http://schemas.openxmlformats.org/officeDocument/2006/relationships/hyperlink" Target="https://www.daloopa.com/src/8787235" TargetMode="External"/><Relationship Id="rId14136" Type="http://schemas.openxmlformats.org/officeDocument/2006/relationships/hyperlink" Target="https://www.daloopa.com/src/8787915" TargetMode="External"/><Relationship Id="rId18757" Type="http://schemas.openxmlformats.org/officeDocument/2006/relationships/hyperlink" Target="https://www.daloopa.com/src/65168535" TargetMode="External"/><Relationship Id="rId3144" Type="http://schemas.openxmlformats.org/officeDocument/2006/relationships/hyperlink" Target="https://www.daloopa.com/src/42838051" TargetMode="External"/><Relationship Id="rId7765" Type="http://schemas.openxmlformats.org/officeDocument/2006/relationships/hyperlink" Target="https://www.daloopa.com/src/1565250" TargetMode="External"/><Relationship Id="rId8816" Type="http://schemas.openxmlformats.org/officeDocument/2006/relationships/hyperlink" Target="https://www.daloopa.com/src/1566312" TargetMode="External"/><Relationship Id="rId10746" Type="http://schemas.openxmlformats.org/officeDocument/2006/relationships/hyperlink" Target="https://www.daloopa.com/src/1569643" TargetMode="External"/><Relationship Id="rId17359" Type="http://schemas.openxmlformats.org/officeDocument/2006/relationships/hyperlink" Target="https://www.daloopa.com/document/26799693" TargetMode="External"/><Relationship Id="rId6367" Type="http://schemas.openxmlformats.org/officeDocument/2006/relationships/hyperlink" Target="https://www.daloopa.com/src/1565655" TargetMode="External"/><Relationship Id="rId7418" Type="http://schemas.openxmlformats.org/officeDocument/2006/relationships/hyperlink" Target="https://www.daloopa.com/src/2600163" TargetMode="External"/><Relationship Id="rId13969" Type="http://schemas.openxmlformats.org/officeDocument/2006/relationships/hyperlink" Target="https://www.daloopa.com/src/8787849" TargetMode="External"/><Relationship Id="rId17840" Type="http://schemas.openxmlformats.org/officeDocument/2006/relationships/hyperlink" Target="https://www.daloopa.com/src/87501529" TargetMode="External"/><Relationship Id="rId1579" Type="http://schemas.openxmlformats.org/officeDocument/2006/relationships/hyperlink" Target="https://www.daloopa.com/src/65218336" TargetMode="External"/><Relationship Id="rId2977" Type="http://schemas.openxmlformats.org/officeDocument/2006/relationships/hyperlink" Target="https://www.daloopa.com/src/82169898" TargetMode="External"/><Relationship Id="rId5450" Type="http://schemas.openxmlformats.org/officeDocument/2006/relationships/hyperlink" Target="https://www.daloopa.com/src/82223215" TargetMode="External"/><Relationship Id="rId15044" Type="http://schemas.openxmlformats.org/officeDocument/2006/relationships/hyperlink" Target="https://www.daloopa.com/document/23461023" TargetMode="External"/><Relationship Id="rId15391" Type="http://schemas.openxmlformats.org/officeDocument/2006/relationships/hyperlink" Target="https://www.daloopa.com/src/43518454" TargetMode="External"/><Relationship Id="rId16442" Type="http://schemas.openxmlformats.org/officeDocument/2006/relationships/hyperlink" Target="https://www.daloopa.com/src/8788876" TargetMode="External"/><Relationship Id="rId949" Type="http://schemas.openxmlformats.org/officeDocument/2006/relationships/hyperlink" Target="https://www.daloopa.com/document/26799693" TargetMode="External"/><Relationship Id="rId4052" Type="http://schemas.openxmlformats.org/officeDocument/2006/relationships/hyperlink" Target="https://www.daloopa.com/src/53600691" TargetMode="External"/><Relationship Id="rId5103" Type="http://schemas.openxmlformats.org/officeDocument/2006/relationships/hyperlink" Target="https://www.daloopa.com/src/4715233" TargetMode="External"/><Relationship Id="rId6501" Type="http://schemas.openxmlformats.org/officeDocument/2006/relationships/hyperlink" Target="https://www.daloopa.com/src/1565969" TargetMode="External"/><Relationship Id="rId19665" Type="http://schemas.openxmlformats.org/officeDocument/2006/relationships/hyperlink" Target="https://www.daloopa.com/src/113030508" TargetMode="External"/><Relationship Id="rId8673" Type="http://schemas.openxmlformats.org/officeDocument/2006/relationships/hyperlink" Target="https://www.daloopa.com/src/102328150" TargetMode="External"/><Relationship Id="rId9724" Type="http://schemas.openxmlformats.org/officeDocument/2006/relationships/hyperlink" Target="https://www.daloopa.com/src/154249534" TargetMode="External"/><Relationship Id="rId11654" Type="http://schemas.openxmlformats.org/officeDocument/2006/relationships/hyperlink" Target="https://www.daloopa.com/src/1569385" TargetMode="External"/><Relationship Id="rId12705" Type="http://schemas.openxmlformats.org/officeDocument/2006/relationships/hyperlink" Target="https://www.daloopa.com/src/1572306" TargetMode="External"/><Relationship Id="rId18267" Type="http://schemas.openxmlformats.org/officeDocument/2006/relationships/hyperlink" Target="https://www.daloopa.com/src/87503252" TargetMode="External"/><Relationship Id="rId19318" Type="http://schemas.openxmlformats.org/officeDocument/2006/relationships/hyperlink" Target="https://www.daloopa.com/src/145118833" TargetMode="External"/><Relationship Id="rId1713" Type="http://schemas.openxmlformats.org/officeDocument/2006/relationships/hyperlink" Target="https://www.daloopa.com/src/32362730" TargetMode="External"/><Relationship Id="rId7275" Type="http://schemas.openxmlformats.org/officeDocument/2006/relationships/hyperlink" Target="https://www.daloopa.com/src/2600161" TargetMode="External"/><Relationship Id="rId8326" Type="http://schemas.openxmlformats.org/officeDocument/2006/relationships/hyperlink" Target="https://www.daloopa.com/src/20882430" TargetMode="External"/><Relationship Id="rId10256" Type="http://schemas.openxmlformats.org/officeDocument/2006/relationships/hyperlink" Target="https://www.daloopa.com/src/78019414" TargetMode="External"/><Relationship Id="rId11307" Type="http://schemas.openxmlformats.org/officeDocument/2006/relationships/hyperlink" Target="https://www.daloopa.com/src/72083105" TargetMode="External"/><Relationship Id="rId14877" Type="http://schemas.openxmlformats.org/officeDocument/2006/relationships/hyperlink" Target="https://www.daloopa.com/src/145147101" TargetMode="External"/><Relationship Id="rId3885" Type="http://schemas.openxmlformats.org/officeDocument/2006/relationships/hyperlink" Target="https://www.daloopa.com/src/8802279" TargetMode="External"/><Relationship Id="rId4936" Type="http://schemas.openxmlformats.org/officeDocument/2006/relationships/hyperlink" Target="https://www.daloopa.com/src/1564495" TargetMode="External"/><Relationship Id="rId13479" Type="http://schemas.openxmlformats.org/officeDocument/2006/relationships/hyperlink" Target="https://www.daloopa.com/src/87502073" TargetMode="External"/><Relationship Id="rId15928" Type="http://schemas.openxmlformats.org/officeDocument/2006/relationships/hyperlink" Target="https://www.daloopa.com/src/82270613" TargetMode="External"/><Relationship Id="rId17350" Type="http://schemas.openxmlformats.org/officeDocument/2006/relationships/hyperlink" Target="https://www.daloopa.com/src/87502712" TargetMode="External"/><Relationship Id="rId18401" Type="http://schemas.openxmlformats.org/officeDocument/2006/relationships/hyperlink" Target="https://www.daloopa.com/src/78144846" TargetMode="External"/><Relationship Id="rId2487" Type="http://schemas.openxmlformats.org/officeDocument/2006/relationships/hyperlink" Target="https://www.daloopa.com/src/65071683" TargetMode="External"/><Relationship Id="rId3538" Type="http://schemas.openxmlformats.org/officeDocument/2006/relationships/hyperlink" Target="https://www.daloopa.com/src/43338898" TargetMode="External"/><Relationship Id="rId17003" Type="http://schemas.openxmlformats.org/officeDocument/2006/relationships/hyperlink" Target="https://www.daloopa.com/document/26799693" TargetMode="External"/><Relationship Id="rId459" Type="http://schemas.openxmlformats.org/officeDocument/2006/relationships/hyperlink" Target="https://www.daloopa.com/src/7961901" TargetMode="External"/><Relationship Id="rId1089" Type="http://schemas.openxmlformats.org/officeDocument/2006/relationships/hyperlink" Target="https://www.daloopa.com/src/43331251" TargetMode="External"/><Relationship Id="rId6011" Type="http://schemas.openxmlformats.org/officeDocument/2006/relationships/hyperlink" Target="https://www.daloopa.com/src/43311083" TargetMode="External"/><Relationship Id="rId9581" Type="http://schemas.openxmlformats.org/officeDocument/2006/relationships/hyperlink" Target="https://www.daloopa.com/src/1567688" TargetMode="External"/><Relationship Id="rId13960" Type="http://schemas.openxmlformats.org/officeDocument/2006/relationships/hyperlink" Target="https://www.daloopa.com/src/43769510" TargetMode="External"/><Relationship Id="rId19175" Type="http://schemas.openxmlformats.org/officeDocument/2006/relationships/hyperlink" Target="https://www.daloopa.com/src/113380738" TargetMode="External"/><Relationship Id="rId8183" Type="http://schemas.openxmlformats.org/officeDocument/2006/relationships/hyperlink" Target="https://www.daloopa.com/src/66982586" TargetMode="External"/><Relationship Id="rId9234" Type="http://schemas.openxmlformats.org/officeDocument/2006/relationships/hyperlink" Target="https://www.daloopa.com/document/207590" TargetMode="External"/><Relationship Id="rId12562" Type="http://schemas.openxmlformats.org/officeDocument/2006/relationships/hyperlink" Target="https://www.daloopa.com/src/58788462" TargetMode="External"/><Relationship Id="rId13613" Type="http://schemas.openxmlformats.org/officeDocument/2006/relationships/hyperlink" Target="https://www.daloopa.com/src/8787609" TargetMode="External"/><Relationship Id="rId940" Type="http://schemas.openxmlformats.org/officeDocument/2006/relationships/hyperlink" Target="https://www.daloopa.com/src/8793522" TargetMode="External"/><Relationship Id="rId1570" Type="http://schemas.openxmlformats.org/officeDocument/2006/relationships/hyperlink" Target="https://www.daloopa.com/src/8796613" TargetMode="External"/><Relationship Id="rId2621" Type="http://schemas.openxmlformats.org/officeDocument/2006/relationships/hyperlink" Target="https://www.daloopa.com/src/47678976" TargetMode="External"/><Relationship Id="rId11164" Type="http://schemas.openxmlformats.org/officeDocument/2006/relationships/hyperlink" Target="https://www.daloopa.com/src/14161074" TargetMode="External"/><Relationship Id="rId12215" Type="http://schemas.openxmlformats.org/officeDocument/2006/relationships/hyperlink" Target="https://www.daloopa.com/src/58793953" TargetMode="External"/><Relationship Id="rId15785" Type="http://schemas.openxmlformats.org/officeDocument/2006/relationships/hyperlink" Target="https://www.daloopa.com/src/65069738" TargetMode="External"/><Relationship Id="rId16836" Type="http://schemas.openxmlformats.org/officeDocument/2006/relationships/hyperlink" Target="https://www.daloopa.com/src/20983961" TargetMode="External"/><Relationship Id="rId1223" Type="http://schemas.openxmlformats.org/officeDocument/2006/relationships/hyperlink" Target="https://www.daloopa.com/src/72441073" TargetMode="External"/><Relationship Id="rId4793" Type="http://schemas.openxmlformats.org/officeDocument/2006/relationships/hyperlink" Target="https://www.daloopa.com/src/66982143" TargetMode="External"/><Relationship Id="rId5844" Type="http://schemas.openxmlformats.org/officeDocument/2006/relationships/hyperlink" Target="https://www.daloopa.com/src/1565136" TargetMode="External"/><Relationship Id="rId14387" Type="http://schemas.openxmlformats.org/officeDocument/2006/relationships/hyperlink" Target="https://www.daloopa.com/src/53601415" TargetMode="External"/><Relationship Id="rId15438" Type="http://schemas.openxmlformats.org/officeDocument/2006/relationships/hyperlink" Target="https://www.daloopa.com/src/58793904" TargetMode="External"/><Relationship Id="rId3395" Type="http://schemas.openxmlformats.org/officeDocument/2006/relationships/hyperlink" Target="https://www.daloopa.com/src/66986941" TargetMode="External"/><Relationship Id="rId4446" Type="http://schemas.openxmlformats.org/officeDocument/2006/relationships/hyperlink" Target="https://www.daloopa.com/src/20882574" TargetMode="External"/><Relationship Id="rId3048" Type="http://schemas.openxmlformats.org/officeDocument/2006/relationships/hyperlink" Target="https://www.daloopa.com/document/26799693" TargetMode="External"/><Relationship Id="rId7669" Type="http://schemas.openxmlformats.org/officeDocument/2006/relationships/hyperlink" Target="https://marketplace.daloopa.com/src/113266404" TargetMode="External"/><Relationship Id="rId10997" Type="http://schemas.openxmlformats.org/officeDocument/2006/relationships/hyperlink" Target="https://marketplace.daloopa.com/src?seriesId=2541594" TargetMode="External"/><Relationship Id="rId9091" Type="http://schemas.openxmlformats.org/officeDocument/2006/relationships/hyperlink" Target="https://www.daloopa.com/src/1566723" TargetMode="External"/><Relationship Id="rId12072" Type="http://schemas.openxmlformats.org/officeDocument/2006/relationships/hyperlink" Target="https://www.daloopa.com/src/4742085" TargetMode="External"/><Relationship Id="rId13123" Type="http://schemas.openxmlformats.org/officeDocument/2006/relationships/hyperlink" Target="https://www.daloopa.com/src/8787463" TargetMode="External"/><Relationship Id="rId13470" Type="http://schemas.openxmlformats.org/officeDocument/2006/relationships/hyperlink" Target="https://www.daloopa.com/src/8787168" TargetMode="External"/><Relationship Id="rId14521" Type="http://schemas.openxmlformats.org/officeDocument/2006/relationships/hyperlink" Target="https://www.daloopa.com/src/43518847" TargetMode="External"/><Relationship Id="rId450" Type="http://schemas.openxmlformats.org/officeDocument/2006/relationships/hyperlink" Target="https://marketplace.daloopa.com/src?seriesId=2541442" TargetMode="External"/><Relationship Id="rId1080" Type="http://schemas.openxmlformats.org/officeDocument/2006/relationships/hyperlink" Target="https://www.daloopa.com/src/14189921" TargetMode="External"/><Relationship Id="rId2131" Type="http://schemas.openxmlformats.org/officeDocument/2006/relationships/hyperlink" Target="https://www.daloopa.com/src/58741915" TargetMode="External"/><Relationship Id="rId16693" Type="http://schemas.openxmlformats.org/officeDocument/2006/relationships/hyperlink" Target="https://www.daloopa.com/src/65062626" TargetMode="External"/><Relationship Id="rId17744" Type="http://schemas.openxmlformats.org/officeDocument/2006/relationships/hyperlink" Target="https://www.daloopa.com/src/107834466" TargetMode="External"/><Relationship Id="rId103" Type="http://schemas.openxmlformats.org/officeDocument/2006/relationships/hyperlink" Target="https://www.daloopa.com/document/26349981" TargetMode="External"/><Relationship Id="rId6752" Type="http://schemas.openxmlformats.org/officeDocument/2006/relationships/hyperlink" Target="https://www.daloopa.com/src/1565684" TargetMode="External"/><Relationship Id="rId7803" Type="http://schemas.openxmlformats.org/officeDocument/2006/relationships/hyperlink" Target="https://marketplace.daloopa.com/src/113266406" TargetMode="External"/><Relationship Id="rId15295" Type="http://schemas.openxmlformats.org/officeDocument/2006/relationships/hyperlink" Target="https://www.daloopa.com/src/43516569" TargetMode="External"/><Relationship Id="rId16346" Type="http://schemas.openxmlformats.org/officeDocument/2006/relationships/hyperlink" Target="https://www.daloopa.com/src/43525093" TargetMode="External"/><Relationship Id="rId5354" Type="http://schemas.openxmlformats.org/officeDocument/2006/relationships/hyperlink" Target="https://www.daloopa.com/src/1564182" TargetMode="External"/><Relationship Id="rId6405" Type="http://schemas.openxmlformats.org/officeDocument/2006/relationships/hyperlink" Target="https://www.daloopa.com/src/113256684" TargetMode="External"/><Relationship Id="rId9975" Type="http://schemas.openxmlformats.org/officeDocument/2006/relationships/hyperlink" Target="https://www.daloopa.com/src/125048962" TargetMode="External"/><Relationship Id="rId12956" Type="http://schemas.openxmlformats.org/officeDocument/2006/relationships/hyperlink" Target="https://marketplace.daloopa.com/src?seriesId=3221769" TargetMode="External"/><Relationship Id="rId19569" Type="http://schemas.openxmlformats.org/officeDocument/2006/relationships/hyperlink" Target="https://www.daloopa.com/src/113030701" TargetMode="External"/><Relationship Id="rId1964" Type="http://schemas.openxmlformats.org/officeDocument/2006/relationships/hyperlink" Target="https://www.daloopa.com/src/94510082" TargetMode="External"/><Relationship Id="rId5007" Type="http://schemas.openxmlformats.org/officeDocument/2006/relationships/hyperlink" Target="https://www.daloopa.com/src/1564296" TargetMode="External"/><Relationship Id="rId8577" Type="http://schemas.openxmlformats.org/officeDocument/2006/relationships/hyperlink" Target="https://www.daloopa.com/src/1566618" TargetMode="External"/><Relationship Id="rId9628" Type="http://schemas.openxmlformats.org/officeDocument/2006/relationships/hyperlink" Target="https://www.daloopa.com/src/7961845" TargetMode="External"/><Relationship Id="rId11558" Type="http://schemas.openxmlformats.org/officeDocument/2006/relationships/hyperlink" Target="https://www.daloopa.com/src/43317699" TargetMode="External"/><Relationship Id="rId12609" Type="http://schemas.openxmlformats.org/officeDocument/2006/relationships/hyperlink" Target="https://www.daloopa.com/src/1572124" TargetMode="External"/><Relationship Id="rId1617" Type="http://schemas.openxmlformats.org/officeDocument/2006/relationships/hyperlink" Target="https://www.daloopa.com/src/14007672" TargetMode="External"/><Relationship Id="rId7179" Type="http://schemas.openxmlformats.org/officeDocument/2006/relationships/hyperlink" Target="https://marketplace.daloopa.com/src?seriesId=2541538" TargetMode="External"/><Relationship Id="rId14031" Type="http://schemas.openxmlformats.org/officeDocument/2006/relationships/hyperlink" Target="https://www.daloopa.com/src/8787699" TargetMode="External"/><Relationship Id="rId3789" Type="http://schemas.openxmlformats.org/officeDocument/2006/relationships/hyperlink" Target="https://www.daloopa.com/src/43769372" TargetMode="External"/><Relationship Id="rId7660" Type="http://schemas.openxmlformats.org/officeDocument/2006/relationships/hyperlink" Target="https://marketplace.daloopa.com/src/110684146" TargetMode="External"/><Relationship Id="rId17254" Type="http://schemas.openxmlformats.org/officeDocument/2006/relationships/hyperlink" Target="https://marketplace.daloopa.com/src/154209456" TargetMode="External"/><Relationship Id="rId18652" Type="http://schemas.openxmlformats.org/officeDocument/2006/relationships/hyperlink" Target="https://www.daloopa.com/src/65168071" TargetMode="External"/><Relationship Id="rId19703" Type="http://schemas.openxmlformats.org/officeDocument/2006/relationships/hyperlink" Target="https://www.daloopa.com/src/113029540" TargetMode="External"/><Relationship Id="rId6262" Type="http://schemas.openxmlformats.org/officeDocument/2006/relationships/hyperlink" Target="https://www.daloopa.com/src/63033544" TargetMode="External"/><Relationship Id="rId7313" Type="http://schemas.openxmlformats.org/officeDocument/2006/relationships/hyperlink" Target="https://marketplace.daloopa.com/src?seriesId=3429" TargetMode="External"/><Relationship Id="rId8711" Type="http://schemas.openxmlformats.org/officeDocument/2006/relationships/hyperlink" Target="https://www.daloopa.com/src/1567251" TargetMode="External"/><Relationship Id="rId10641" Type="http://schemas.openxmlformats.org/officeDocument/2006/relationships/hyperlink" Target="https://www.daloopa.com/src/94501168" TargetMode="External"/><Relationship Id="rId18305" Type="http://schemas.openxmlformats.org/officeDocument/2006/relationships/hyperlink" Target="https://marketplace.daloopa.com/src/134722766" TargetMode="External"/><Relationship Id="rId13864" Type="http://schemas.openxmlformats.org/officeDocument/2006/relationships/hyperlink" Target="https://www.daloopa.com/src/8787987" TargetMode="External"/><Relationship Id="rId14915" Type="http://schemas.openxmlformats.org/officeDocument/2006/relationships/hyperlink" Target="https://www.daloopa.com/src/43517396" TargetMode="External"/><Relationship Id="rId2872" Type="http://schemas.openxmlformats.org/officeDocument/2006/relationships/hyperlink" Target="https://www.daloopa.com/src/47661683" TargetMode="External"/><Relationship Id="rId3923" Type="http://schemas.openxmlformats.org/officeDocument/2006/relationships/hyperlink" Target="https://www.daloopa.com/src/43769378" TargetMode="External"/><Relationship Id="rId8087" Type="http://schemas.openxmlformats.org/officeDocument/2006/relationships/hyperlink" Target="https://www.daloopa.com/src/125048940" TargetMode="External"/><Relationship Id="rId9485" Type="http://schemas.openxmlformats.org/officeDocument/2006/relationships/hyperlink" Target="https://www.daloopa.com/src/1566785" TargetMode="External"/><Relationship Id="rId12466" Type="http://schemas.openxmlformats.org/officeDocument/2006/relationships/hyperlink" Target="https://www.daloopa.com/src/1572257" TargetMode="External"/><Relationship Id="rId13517" Type="http://schemas.openxmlformats.org/officeDocument/2006/relationships/hyperlink" Target="https://www.daloopa.com/src/8787151" TargetMode="External"/><Relationship Id="rId19079" Type="http://schemas.openxmlformats.org/officeDocument/2006/relationships/hyperlink" Target="https://www.daloopa.com/src/113029474" TargetMode="External"/><Relationship Id="rId844" Type="http://schemas.openxmlformats.org/officeDocument/2006/relationships/hyperlink" Target="https://www.daloopa.com/document/26769844" TargetMode="External"/><Relationship Id="rId1474" Type="http://schemas.openxmlformats.org/officeDocument/2006/relationships/hyperlink" Target="https://www.daloopa.com/src/8796234" TargetMode="External"/><Relationship Id="rId2525" Type="http://schemas.openxmlformats.org/officeDocument/2006/relationships/hyperlink" Target="https://www.daloopa.com/src/113403272" TargetMode="External"/><Relationship Id="rId9138" Type="http://schemas.openxmlformats.org/officeDocument/2006/relationships/hyperlink" Target="https://www.daloopa.com/src/87381666" TargetMode="External"/><Relationship Id="rId11068" Type="http://schemas.openxmlformats.org/officeDocument/2006/relationships/hyperlink" Target="https://www.daloopa.com/src/1568812" TargetMode="External"/><Relationship Id="rId12119" Type="http://schemas.openxmlformats.org/officeDocument/2006/relationships/hyperlink" Target="https://www.daloopa.com/src/1570458" TargetMode="External"/><Relationship Id="rId15689" Type="http://schemas.openxmlformats.org/officeDocument/2006/relationships/hyperlink" Target="https://www.daloopa.com/src/43518033" TargetMode="External"/><Relationship Id="rId19560" Type="http://schemas.openxmlformats.org/officeDocument/2006/relationships/hyperlink" Target="https://www.daloopa.com/src/114576827" TargetMode="External"/><Relationship Id="rId1127" Type="http://schemas.openxmlformats.org/officeDocument/2006/relationships/hyperlink" Target="https://www.daloopa.com/src/113264011" TargetMode="External"/><Relationship Id="rId4697" Type="http://schemas.openxmlformats.org/officeDocument/2006/relationships/hyperlink" Target="https://www.daloopa.com/src/20882325" TargetMode="External"/><Relationship Id="rId5748" Type="http://schemas.openxmlformats.org/officeDocument/2006/relationships/hyperlink" Target="https://www.daloopa.com/src/14161269" TargetMode="External"/><Relationship Id="rId18162" Type="http://schemas.openxmlformats.org/officeDocument/2006/relationships/hyperlink" Target="https://marketplace.daloopa.com/src/134722715" TargetMode="External"/><Relationship Id="rId19213" Type="http://schemas.openxmlformats.org/officeDocument/2006/relationships/hyperlink" Target="https://www.daloopa.com/src/136587018" TargetMode="External"/><Relationship Id="rId3299" Type="http://schemas.openxmlformats.org/officeDocument/2006/relationships/hyperlink" Target="https://www.daloopa.com/src/20882689" TargetMode="External"/><Relationship Id="rId7170" Type="http://schemas.openxmlformats.org/officeDocument/2006/relationships/hyperlink" Target="https://marketplace.daloopa.com/src/110684071" TargetMode="External"/><Relationship Id="rId8221" Type="http://schemas.openxmlformats.org/officeDocument/2006/relationships/hyperlink" Target="https://www.daloopa.com/src/1566765" TargetMode="External"/><Relationship Id="rId10151" Type="http://schemas.openxmlformats.org/officeDocument/2006/relationships/hyperlink" Target="https://www.daloopa.com/src/1568128" TargetMode="External"/><Relationship Id="rId11202" Type="http://schemas.openxmlformats.org/officeDocument/2006/relationships/hyperlink" Target="https://www.daloopa.com/src/1568814" TargetMode="External"/><Relationship Id="rId12600" Type="http://schemas.openxmlformats.org/officeDocument/2006/relationships/hyperlink" Target="https://www.daloopa.com/src/1572290" TargetMode="External"/><Relationship Id="rId14772" Type="http://schemas.openxmlformats.org/officeDocument/2006/relationships/hyperlink" Target="https://www.daloopa.com/src/43518863" TargetMode="External"/><Relationship Id="rId15823" Type="http://schemas.openxmlformats.org/officeDocument/2006/relationships/hyperlink" Target="https://www.daloopa.com/src/65069739" TargetMode="External"/><Relationship Id="rId2382" Type="http://schemas.openxmlformats.org/officeDocument/2006/relationships/hyperlink" Target="https://www.daloopa.com/src/113262834" TargetMode="External"/><Relationship Id="rId3780" Type="http://schemas.openxmlformats.org/officeDocument/2006/relationships/hyperlink" Target="https://www.daloopa.com/src/94640763" TargetMode="External"/><Relationship Id="rId4831" Type="http://schemas.openxmlformats.org/officeDocument/2006/relationships/hyperlink" Target="https://www.daloopa.com/src/20882333" TargetMode="External"/><Relationship Id="rId13374" Type="http://schemas.openxmlformats.org/officeDocument/2006/relationships/hyperlink" Target="https://www.daloopa.com/src/46628437" TargetMode="External"/><Relationship Id="rId14425" Type="http://schemas.openxmlformats.org/officeDocument/2006/relationships/hyperlink" Target="https://www.daloopa.com/src/136653713" TargetMode="External"/><Relationship Id="rId17995" Type="http://schemas.openxmlformats.org/officeDocument/2006/relationships/hyperlink" Target="https://marketplace.daloopa.com/src/134722632" TargetMode="External"/><Relationship Id="rId354" Type="http://schemas.openxmlformats.org/officeDocument/2006/relationships/hyperlink" Target="https://marketplace.daloopa.com/src/134722133" TargetMode="External"/><Relationship Id="rId2035" Type="http://schemas.openxmlformats.org/officeDocument/2006/relationships/hyperlink" Target="https://www.daloopa.com/src/102334756" TargetMode="External"/><Relationship Id="rId3433" Type="http://schemas.openxmlformats.org/officeDocument/2006/relationships/hyperlink" Target="https://www.daloopa.com/src/20882691" TargetMode="External"/><Relationship Id="rId13027" Type="http://schemas.openxmlformats.org/officeDocument/2006/relationships/hyperlink" Target="https://www.daloopa.com/src/8787359" TargetMode="External"/><Relationship Id="rId16597" Type="http://schemas.openxmlformats.org/officeDocument/2006/relationships/hyperlink" Target="https://www.daloopa.com/src/58791159" TargetMode="External"/><Relationship Id="rId17648" Type="http://schemas.openxmlformats.org/officeDocument/2006/relationships/hyperlink" Target="https://www.daloopa.com/src/145162521" TargetMode="External"/><Relationship Id="rId6656" Type="http://schemas.openxmlformats.org/officeDocument/2006/relationships/hyperlink" Target="https://marketplace.daloopa.com/src/110683989" TargetMode="External"/><Relationship Id="rId7707" Type="http://schemas.openxmlformats.org/officeDocument/2006/relationships/hyperlink" Target="https://www.daloopa.com/src/37971433" TargetMode="External"/><Relationship Id="rId15199" Type="http://schemas.openxmlformats.org/officeDocument/2006/relationships/hyperlink" Target="https://www.daloopa.com/src/43507627" TargetMode="External"/><Relationship Id="rId19070" Type="http://schemas.openxmlformats.org/officeDocument/2006/relationships/hyperlink" Target="https://www.daloopa.com/src/154367362" TargetMode="External"/><Relationship Id="rId5258" Type="http://schemas.openxmlformats.org/officeDocument/2006/relationships/hyperlink" Target="https://www.daloopa.com/src/144966776" TargetMode="External"/><Relationship Id="rId6309" Type="http://schemas.openxmlformats.org/officeDocument/2006/relationships/hyperlink" Target="https://www.daloopa.com/src/1565432" TargetMode="External"/><Relationship Id="rId9879" Type="http://schemas.openxmlformats.org/officeDocument/2006/relationships/hyperlink" Target="https://www.daloopa.com/src/1567300" TargetMode="External"/><Relationship Id="rId12110" Type="http://schemas.openxmlformats.org/officeDocument/2006/relationships/hyperlink" Target="https://www.daloopa.com/document/26799693" TargetMode="External"/><Relationship Id="rId1868" Type="http://schemas.openxmlformats.org/officeDocument/2006/relationships/hyperlink" Target="https://www.daloopa.com/src/43329460" TargetMode="External"/><Relationship Id="rId14282" Type="http://schemas.openxmlformats.org/officeDocument/2006/relationships/hyperlink" Target="https://www.daloopa.com/src/8788113" TargetMode="External"/><Relationship Id="rId15333" Type="http://schemas.openxmlformats.org/officeDocument/2006/relationships/hyperlink" Target="https://marketplace.daloopa.com/src/154393113" TargetMode="External"/><Relationship Id="rId15680" Type="http://schemas.openxmlformats.org/officeDocument/2006/relationships/hyperlink" Target="https://www.daloopa.com/src/43519070" TargetMode="External"/><Relationship Id="rId16731" Type="http://schemas.openxmlformats.org/officeDocument/2006/relationships/hyperlink" Target="https://www.daloopa.com/src/113368645" TargetMode="External"/><Relationship Id="rId2919" Type="http://schemas.openxmlformats.org/officeDocument/2006/relationships/hyperlink" Target="https://www.daloopa.com/src/58741761" TargetMode="External"/><Relationship Id="rId3290" Type="http://schemas.openxmlformats.org/officeDocument/2006/relationships/hyperlink" Target="https://www.daloopa.com/src/8795035" TargetMode="External"/><Relationship Id="rId4341" Type="http://schemas.openxmlformats.org/officeDocument/2006/relationships/hyperlink" Target="https://www.daloopa.com/src/8790885" TargetMode="External"/><Relationship Id="rId8962" Type="http://schemas.openxmlformats.org/officeDocument/2006/relationships/hyperlink" Target="https://www.daloopa.com/src/1566314" TargetMode="External"/><Relationship Id="rId10892" Type="http://schemas.openxmlformats.org/officeDocument/2006/relationships/hyperlink" Target="https://www.daloopa.com/src/2600210" TargetMode="External"/><Relationship Id="rId11943" Type="http://schemas.openxmlformats.org/officeDocument/2006/relationships/hyperlink" Target="https://www.daloopa.com/src/1568842" TargetMode="External"/><Relationship Id="rId18556" Type="http://schemas.openxmlformats.org/officeDocument/2006/relationships/hyperlink" Target="https://www.daloopa.com/src/65153652" TargetMode="External"/><Relationship Id="rId19607" Type="http://schemas.openxmlformats.org/officeDocument/2006/relationships/hyperlink" Target="https://www.daloopa.com/src/113030507" TargetMode="External"/><Relationship Id="rId6166" Type="http://schemas.openxmlformats.org/officeDocument/2006/relationships/hyperlink" Target="https://www.daloopa.com/src/68541790" TargetMode="External"/><Relationship Id="rId7564" Type="http://schemas.openxmlformats.org/officeDocument/2006/relationships/hyperlink" Target="https://www.daloopa.com/src/1565247" TargetMode="External"/><Relationship Id="rId8615" Type="http://schemas.openxmlformats.org/officeDocument/2006/relationships/hyperlink" Target="https://www.daloopa.com/src/43306475" TargetMode="External"/><Relationship Id="rId10545" Type="http://schemas.openxmlformats.org/officeDocument/2006/relationships/hyperlink" Target="https://www.daloopa.com/src/43295726" TargetMode="External"/><Relationship Id="rId17158" Type="http://schemas.openxmlformats.org/officeDocument/2006/relationships/hyperlink" Target="https://marketplace.daloopa.com/src?seriesId=3669127" TargetMode="External"/><Relationship Id="rId18209" Type="http://schemas.openxmlformats.org/officeDocument/2006/relationships/hyperlink" Target="https://www.daloopa.com/src/113362575" TargetMode="External"/><Relationship Id="rId7217" Type="http://schemas.openxmlformats.org/officeDocument/2006/relationships/hyperlink" Target="https://www.daloopa.com/src/53534150" TargetMode="External"/><Relationship Id="rId13768" Type="http://schemas.openxmlformats.org/officeDocument/2006/relationships/hyperlink" Target="https://www.daloopa.com/src/20973506" TargetMode="External"/><Relationship Id="rId14819" Type="http://schemas.openxmlformats.org/officeDocument/2006/relationships/hyperlink" Target="https://marketplace.daloopa.com/src/134722341" TargetMode="External"/><Relationship Id="rId2776" Type="http://schemas.openxmlformats.org/officeDocument/2006/relationships/hyperlink" Target="https://www.daloopa.com/src/43537163" TargetMode="External"/><Relationship Id="rId3827" Type="http://schemas.openxmlformats.org/officeDocument/2006/relationships/hyperlink" Target="https://www.daloopa.com/src/8793948" TargetMode="External"/><Relationship Id="rId9389" Type="http://schemas.openxmlformats.org/officeDocument/2006/relationships/hyperlink" Target="https://www.daloopa.com/src/1567584" TargetMode="External"/><Relationship Id="rId15190" Type="http://schemas.openxmlformats.org/officeDocument/2006/relationships/hyperlink" Target="https://www.daloopa.com/src/43517480" TargetMode="External"/><Relationship Id="rId16241" Type="http://schemas.openxmlformats.org/officeDocument/2006/relationships/hyperlink" Target="https://marketplace.daloopa.com/src?seriesId=2541689" TargetMode="External"/><Relationship Id="rId748" Type="http://schemas.openxmlformats.org/officeDocument/2006/relationships/hyperlink" Target="https://www.daloopa.com/src/8792850" TargetMode="External"/><Relationship Id="rId1378" Type="http://schemas.openxmlformats.org/officeDocument/2006/relationships/hyperlink" Target="https://www.daloopa.com/src/8796587" TargetMode="External"/><Relationship Id="rId2429" Type="http://schemas.openxmlformats.org/officeDocument/2006/relationships/hyperlink" Target="https://www.daloopa.com/src/145150869" TargetMode="External"/><Relationship Id="rId5999" Type="http://schemas.openxmlformats.org/officeDocument/2006/relationships/hyperlink" Target="https://www.daloopa.com/src/82278321" TargetMode="External"/><Relationship Id="rId6300" Type="http://schemas.openxmlformats.org/officeDocument/2006/relationships/hyperlink" Target="https://www.daloopa.com/src/1565654" TargetMode="External"/><Relationship Id="rId9870" Type="http://schemas.openxmlformats.org/officeDocument/2006/relationships/hyperlink" Target="https://www.daloopa.com/src/1566820" TargetMode="External"/><Relationship Id="rId19464" Type="http://schemas.openxmlformats.org/officeDocument/2006/relationships/hyperlink" Target="https://www.daloopa.com/src/113027059" TargetMode="External"/><Relationship Id="rId84" Type="http://schemas.openxmlformats.org/officeDocument/2006/relationships/hyperlink" Target="https://www.daloopa.com/document/18259583" TargetMode="External"/><Relationship Id="rId8472" Type="http://schemas.openxmlformats.org/officeDocument/2006/relationships/hyperlink" Target="https://www.daloopa.com/src/72081319" TargetMode="External"/><Relationship Id="rId9523" Type="http://schemas.openxmlformats.org/officeDocument/2006/relationships/hyperlink" Target="https://www.daloopa.com/src/87381685" TargetMode="External"/><Relationship Id="rId12851" Type="http://schemas.openxmlformats.org/officeDocument/2006/relationships/hyperlink" Target="https://www.daloopa.com/src/2745367" TargetMode="External"/><Relationship Id="rId13902" Type="http://schemas.openxmlformats.org/officeDocument/2006/relationships/hyperlink" Target="https://www.daloopa.com/document/24792640" TargetMode="External"/><Relationship Id="rId18066" Type="http://schemas.openxmlformats.org/officeDocument/2006/relationships/hyperlink" Target="https://www.daloopa.com/src/65125863" TargetMode="External"/><Relationship Id="rId19117" Type="http://schemas.openxmlformats.org/officeDocument/2006/relationships/hyperlink" Target="https://www.daloopa.com/src/113028580" TargetMode="External"/><Relationship Id="rId2910" Type="http://schemas.openxmlformats.org/officeDocument/2006/relationships/hyperlink" Target="https://www.daloopa.com/src/43537161" TargetMode="External"/><Relationship Id="rId7074" Type="http://schemas.openxmlformats.org/officeDocument/2006/relationships/hyperlink" Target="https://marketplace.daloopa.com/src/110684061" TargetMode="External"/><Relationship Id="rId8125" Type="http://schemas.openxmlformats.org/officeDocument/2006/relationships/hyperlink" Target="https://www.daloopa.com/src/1567276" TargetMode="External"/><Relationship Id="rId11453" Type="http://schemas.openxmlformats.org/officeDocument/2006/relationships/hyperlink" Target="https://www.daloopa.com/src/43319918" TargetMode="External"/><Relationship Id="rId12504" Type="http://schemas.openxmlformats.org/officeDocument/2006/relationships/hyperlink" Target="https://marketplace.daloopa.com/src/134722180" TargetMode="External"/><Relationship Id="rId1512" Type="http://schemas.openxmlformats.org/officeDocument/2006/relationships/hyperlink" Target="https://www.daloopa.com/src/8797078" TargetMode="External"/><Relationship Id="rId10055" Type="http://schemas.openxmlformats.org/officeDocument/2006/relationships/hyperlink" Target="https://www.daloopa.com/src/1567857" TargetMode="External"/><Relationship Id="rId11106" Type="http://schemas.openxmlformats.org/officeDocument/2006/relationships/hyperlink" Target="https://www.daloopa.com/src/72083103" TargetMode="External"/><Relationship Id="rId14676" Type="http://schemas.openxmlformats.org/officeDocument/2006/relationships/hyperlink" Target="https://www.daloopa.com/src/82270130" TargetMode="External"/><Relationship Id="rId15727" Type="http://schemas.openxmlformats.org/officeDocument/2006/relationships/hyperlink" Target="https://marketplace.daloopa.com/src/134722525" TargetMode="External"/><Relationship Id="rId3684" Type="http://schemas.openxmlformats.org/officeDocument/2006/relationships/hyperlink" Target="https://www.daloopa.com/src/8802283" TargetMode="External"/><Relationship Id="rId4735" Type="http://schemas.openxmlformats.org/officeDocument/2006/relationships/hyperlink" Target="https://www.daloopa.com/src/1564492" TargetMode="External"/><Relationship Id="rId13278" Type="http://schemas.openxmlformats.org/officeDocument/2006/relationships/hyperlink" Target="https://www.daloopa.com/src/87514808" TargetMode="External"/><Relationship Id="rId14329" Type="http://schemas.openxmlformats.org/officeDocument/2006/relationships/hyperlink" Target="https://www.daloopa.com/src/20973510" TargetMode="External"/><Relationship Id="rId17899" Type="http://schemas.openxmlformats.org/officeDocument/2006/relationships/hyperlink" Target="https://marketplace.daloopa.com/src/134722594" TargetMode="External"/><Relationship Id="rId18200" Type="http://schemas.openxmlformats.org/officeDocument/2006/relationships/hyperlink" Target="https://www.daloopa.com/src/65125819" TargetMode="External"/><Relationship Id="rId2286" Type="http://schemas.openxmlformats.org/officeDocument/2006/relationships/hyperlink" Target="https://www.daloopa.com/src/42838039" TargetMode="External"/><Relationship Id="rId3337" Type="http://schemas.openxmlformats.org/officeDocument/2006/relationships/hyperlink" Target="https://www.daloopa.com/src/43338900" TargetMode="External"/><Relationship Id="rId7958" Type="http://schemas.openxmlformats.org/officeDocument/2006/relationships/hyperlink" Target="https://www.daloopa.com/src/1567183" TargetMode="External"/><Relationship Id="rId258" Type="http://schemas.openxmlformats.org/officeDocument/2006/relationships/hyperlink" Target="https://www.daloopa.com/src/102308677" TargetMode="External"/><Relationship Id="rId9380" Type="http://schemas.openxmlformats.org/officeDocument/2006/relationships/hyperlink" Target="https://www.daloopa.com/src/1566814" TargetMode="External"/><Relationship Id="rId10939" Type="http://schemas.openxmlformats.org/officeDocument/2006/relationships/hyperlink" Target="https://www.daloopa.com/src/1569150" TargetMode="External"/><Relationship Id="rId12361" Type="http://schemas.openxmlformats.org/officeDocument/2006/relationships/hyperlink" Target="https://www.daloopa.com/src/113362782" TargetMode="External"/><Relationship Id="rId13412" Type="http://schemas.openxmlformats.org/officeDocument/2006/relationships/hyperlink" Target="https://www.daloopa.com/src/32426018" TargetMode="External"/><Relationship Id="rId14810" Type="http://schemas.openxmlformats.org/officeDocument/2006/relationships/hyperlink" Target="https://www.daloopa.com/src/107834394" TargetMode="External"/><Relationship Id="rId2420" Type="http://schemas.openxmlformats.org/officeDocument/2006/relationships/hyperlink" Target="https://www.daloopa.com/src/67018521" TargetMode="External"/><Relationship Id="rId9033" Type="http://schemas.openxmlformats.org/officeDocument/2006/relationships/hyperlink" Target="https://www.daloopa.com/src/1566625" TargetMode="External"/><Relationship Id="rId12014" Type="http://schemas.openxmlformats.org/officeDocument/2006/relationships/hyperlink" Target="https://www.daloopa.com/src/1569563" TargetMode="External"/><Relationship Id="rId16982" Type="http://schemas.openxmlformats.org/officeDocument/2006/relationships/hyperlink" Target="https://marketplace.daloopa.com/src/154209388" TargetMode="External"/><Relationship Id="rId1022" Type="http://schemas.openxmlformats.org/officeDocument/2006/relationships/hyperlink" Target="https://marketplace.daloopa.com/src?seriesId=7735572" TargetMode="External"/><Relationship Id="rId4592" Type="http://schemas.openxmlformats.org/officeDocument/2006/relationships/hyperlink" Target="https://www.daloopa.com/src/72082902" TargetMode="External"/><Relationship Id="rId5990" Type="http://schemas.openxmlformats.org/officeDocument/2006/relationships/hyperlink" Target="https://www.daloopa.com/src/32357668" TargetMode="External"/><Relationship Id="rId14186" Type="http://schemas.openxmlformats.org/officeDocument/2006/relationships/hyperlink" Target="https://www.daloopa.com/src/8787973" TargetMode="External"/><Relationship Id="rId15584" Type="http://schemas.openxmlformats.org/officeDocument/2006/relationships/hyperlink" Target="https://www.daloopa.com/src/43516888" TargetMode="External"/><Relationship Id="rId16635" Type="http://schemas.openxmlformats.org/officeDocument/2006/relationships/hyperlink" Target="https://www.daloopa.com/src/67019185" TargetMode="External"/><Relationship Id="rId3194" Type="http://schemas.openxmlformats.org/officeDocument/2006/relationships/hyperlink" Target="https://www.daloopa.com/src/67018821" TargetMode="External"/><Relationship Id="rId4245" Type="http://schemas.openxmlformats.org/officeDocument/2006/relationships/hyperlink" Target="https://www.daloopa.com/src/8804949" TargetMode="External"/><Relationship Id="rId5643" Type="http://schemas.openxmlformats.org/officeDocument/2006/relationships/hyperlink" Target="https://www.daloopa.com/src/37971396" TargetMode="External"/><Relationship Id="rId15237" Type="http://schemas.openxmlformats.org/officeDocument/2006/relationships/hyperlink" Target="https://www.daloopa.com/src/43517398" TargetMode="External"/><Relationship Id="rId8866" Type="http://schemas.openxmlformats.org/officeDocument/2006/relationships/hyperlink" Target="https://www.daloopa.com/src/43306445" TargetMode="External"/><Relationship Id="rId9917" Type="http://schemas.openxmlformats.org/officeDocument/2006/relationships/hyperlink" Target="https://www.daloopa.com/src/43297730" TargetMode="External"/><Relationship Id="rId10796" Type="http://schemas.openxmlformats.org/officeDocument/2006/relationships/hyperlink" Target="https://marketplace.daloopa.com/src?seriesId=2541591" TargetMode="External"/><Relationship Id="rId11847" Type="http://schemas.openxmlformats.org/officeDocument/2006/relationships/hyperlink" Target="https://www.daloopa.com/src/43319917" TargetMode="External"/><Relationship Id="rId1906" Type="http://schemas.openxmlformats.org/officeDocument/2006/relationships/hyperlink" Target="https://www.daloopa.com/src/65218389" TargetMode="External"/><Relationship Id="rId7468" Type="http://schemas.openxmlformats.org/officeDocument/2006/relationships/hyperlink" Target="https://marketplace.daloopa.com/src/134722151" TargetMode="External"/><Relationship Id="rId8519" Type="http://schemas.openxmlformats.org/officeDocument/2006/relationships/hyperlink" Target="https://www.daloopa.com/src/1567163" TargetMode="External"/><Relationship Id="rId10449" Type="http://schemas.openxmlformats.org/officeDocument/2006/relationships/hyperlink" Target="https://www.daloopa.com/src/2600217" TargetMode="External"/><Relationship Id="rId14320" Type="http://schemas.openxmlformats.org/officeDocument/2006/relationships/hyperlink" Target="https://www.daloopa.com/src/8787856" TargetMode="External"/><Relationship Id="rId16492" Type="http://schemas.openxmlformats.org/officeDocument/2006/relationships/hyperlink" Target="https://www.daloopa.com/src/82268882" TargetMode="External"/><Relationship Id="rId17543" Type="http://schemas.openxmlformats.org/officeDocument/2006/relationships/hyperlink" Target="https://www.daloopa.com/src/113370793" TargetMode="External"/><Relationship Id="rId17890" Type="http://schemas.openxmlformats.org/officeDocument/2006/relationships/hyperlink" Target="https://www.daloopa.com/src/65125763" TargetMode="External"/><Relationship Id="rId18941" Type="http://schemas.openxmlformats.org/officeDocument/2006/relationships/hyperlink" Target="https://www.daloopa.com/src/113024111" TargetMode="External"/><Relationship Id="rId999" Type="http://schemas.openxmlformats.org/officeDocument/2006/relationships/hyperlink" Target="https://www.daloopa.com/src/58793121" TargetMode="External"/><Relationship Id="rId6551" Type="http://schemas.openxmlformats.org/officeDocument/2006/relationships/hyperlink" Target="https://marketplace.daloopa.com/src/110683966" TargetMode="External"/><Relationship Id="rId7602" Type="http://schemas.openxmlformats.org/officeDocument/2006/relationships/hyperlink" Target="https://marketplace.daloopa.com/src/113266403" TargetMode="External"/><Relationship Id="rId10930" Type="http://schemas.openxmlformats.org/officeDocument/2006/relationships/hyperlink" Target="https://marketplace.daloopa.com/src?seriesId=2541593" TargetMode="External"/><Relationship Id="rId15094" Type="http://schemas.openxmlformats.org/officeDocument/2006/relationships/hyperlink" Target="https://www.daloopa.com/src/43518510" TargetMode="External"/><Relationship Id="rId16145" Type="http://schemas.openxmlformats.org/officeDocument/2006/relationships/hyperlink" Target="https://www.daloopa.com/src/14278602" TargetMode="External"/><Relationship Id="rId5153" Type="http://schemas.openxmlformats.org/officeDocument/2006/relationships/hyperlink" Target="https://www.daloopa.com/src/1564179" TargetMode="External"/><Relationship Id="rId6204" Type="http://schemas.openxmlformats.org/officeDocument/2006/relationships/hyperlink" Target="https://www.daloopa.com/src/68541761" TargetMode="External"/><Relationship Id="rId8376" Type="http://schemas.openxmlformats.org/officeDocument/2006/relationships/hyperlink" Target="https://www.daloopa.com/src/1566799" TargetMode="External"/><Relationship Id="rId9774" Type="http://schemas.openxmlformats.org/officeDocument/2006/relationships/hyperlink" Target="https://www.daloopa.com/src/125053142" TargetMode="External"/><Relationship Id="rId12755" Type="http://schemas.openxmlformats.org/officeDocument/2006/relationships/hyperlink" Target="https://marketplace.daloopa.com/src?seriesId=2541608" TargetMode="External"/><Relationship Id="rId13806" Type="http://schemas.openxmlformats.org/officeDocument/2006/relationships/hyperlink" Target="https://www.daloopa.com/src/8787943" TargetMode="External"/><Relationship Id="rId19368" Type="http://schemas.openxmlformats.org/officeDocument/2006/relationships/hyperlink" Target="https://www.daloopa.com/src/113028183" TargetMode="External"/><Relationship Id="rId1763" Type="http://schemas.openxmlformats.org/officeDocument/2006/relationships/hyperlink" Target="https://www.daloopa.com/src/66977513" TargetMode="External"/><Relationship Id="rId2814" Type="http://schemas.openxmlformats.org/officeDocument/2006/relationships/hyperlink" Target="https://www.daloopa.com/document/26798797" TargetMode="External"/><Relationship Id="rId8029" Type="http://schemas.openxmlformats.org/officeDocument/2006/relationships/hyperlink" Target="https://www.daloopa.com/src/87394328" TargetMode="External"/><Relationship Id="rId9427" Type="http://schemas.openxmlformats.org/officeDocument/2006/relationships/hyperlink" Target="https://www.daloopa.com/src/113262693" TargetMode="External"/><Relationship Id="rId11357" Type="http://schemas.openxmlformats.org/officeDocument/2006/relationships/hyperlink" Target="https://www.daloopa.com/src/1568878" TargetMode="External"/><Relationship Id="rId12408" Type="http://schemas.openxmlformats.org/officeDocument/2006/relationships/hyperlink" Target="https://www.daloopa.com/src/2745360" TargetMode="External"/><Relationship Id="rId15978" Type="http://schemas.openxmlformats.org/officeDocument/2006/relationships/hyperlink" Target="https://marketplace.daloopa.com/src/134722550" TargetMode="External"/><Relationship Id="rId1416" Type="http://schemas.openxmlformats.org/officeDocument/2006/relationships/hyperlink" Target="https://www.daloopa.com/src/8796628" TargetMode="External"/><Relationship Id="rId4986" Type="http://schemas.openxmlformats.org/officeDocument/2006/relationships/hyperlink" Target="https://www.daloopa.com/src/43288598" TargetMode="External"/><Relationship Id="rId18451" Type="http://schemas.openxmlformats.org/officeDocument/2006/relationships/hyperlink" Target="https://www.daloopa.com/src/82226709" TargetMode="External"/><Relationship Id="rId19502" Type="http://schemas.openxmlformats.org/officeDocument/2006/relationships/hyperlink" Target="https://www.daloopa.com/src/113026880" TargetMode="External"/><Relationship Id="rId3588" Type="http://schemas.openxmlformats.org/officeDocument/2006/relationships/hyperlink" Target="https://www.daloopa.com/src/43769363" TargetMode="External"/><Relationship Id="rId4639" Type="http://schemas.openxmlformats.org/officeDocument/2006/relationships/hyperlink" Target="https://www.daloopa.com/src/78016412" TargetMode="External"/><Relationship Id="rId8510" Type="http://schemas.openxmlformats.org/officeDocument/2006/relationships/hyperlink" Target="https://www.daloopa.com/src/1566617" TargetMode="External"/><Relationship Id="rId10440" Type="http://schemas.openxmlformats.org/officeDocument/2006/relationships/hyperlink" Target="https://www.daloopa.com/src/1569812" TargetMode="External"/><Relationship Id="rId17053" Type="http://schemas.openxmlformats.org/officeDocument/2006/relationships/hyperlink" Target="https://www.daloopa.com/src/65059128" TargetMode="External"/><Relationship Id="rId18104" Type="http://schemas.openxmlformats.org/officeDocument/2006/relationships/hyperlink" Target="https://www.daloopa.com/src/87501524" TargetMode="External"/><Relationship Id="rId6061" Type="http://schemas.openxmlformats.org/officeDocument/2006/relationships/hyperlink" Target="https://www.daloopa.com/src/1564662" TargetMode="External"/><Relationship Id="rId7112" Type="http://schemas.openxmlformats.org/officeDocument/2006/relationships/hyperlink" Target="https://marketplace.daloopa.com/src?seriesId=2541537" TargetMode="External"/><Relationship Id="rId990" Type="http://schemas.openxmlformats.org/officeDocument/2006/relationships/hyperlink" Target="https://www.daloopa.com/src/8818763" TargetMode="External"/><Relationship Id="rId2671" Type="http://schemas.openxmlformats.org/officeDocument/2006/relationships/hyperlink" Target="https://www.daloopa.com/src/47661671" TargetMode="External"/><Relationship Id="rId9284" Type="http://schemas.openxmlformats.org/officeDocument/2006/relationships/hyperlink" Target="https://www.daloopa.com/src/102328157" TargetMode="External"/><Relationship Id="rId13663" Type="http://schemas.openxmlformats.org/officeDocument/2006/relationships/hyperlink" Target="https://www.daloopa.com/src/72185816" TargetMode="External"/><Relationship Id="rId14714" Type="http://schemas.openxmlformats.org/officeDocument/2006/relationships/hyperlink" Target="https://www.daloopa.com/src/43517955" TargetMode="External"/><Relationship Id="rId643" Type="http://schemas.openxmlformats.org/officeDocument/2006/relationships/hyperlink" Target="https://marketplace.daloopa.com/src?seriesId=4012799" TargetMode="External"/><Relationship Id="rId1273" Type="http://schemas.openxmlformats.org/officeDocument/2006/relationships/hyperlink" Target="https://www.daloopa.com/src/43326683" TargetMode="External"/><Relationship Id="rId2324" Type="http://schemas.openxmlformats.org/officeDocument/2006/relationships/hyperlink" Target="https://marketplace.daloopa.com/src?seriesId=4450593" TargetMode="External"/><Relationship Id="rId3722" Type="http://schemas.openxmlformats.org/officeDocument/2006/relationships/hyperlink" Target="https://www.daloopa.com/src/43769376" TargetMode="External"/><Relationship Id="rId12265" Type="http://schemas.openxmlformats.org/officeDocument/2006/relationships/hyperlink" Target="https://www.daloopa.com/src/43516255" TargetMode="External"/><Relationship Id="rId13316" Type="http://schemas.openxmlformats.org/officeDocument/2006/relationships/hyperlink" Target="https://www.daloopa.com/src/8787147" TargetMode="External"/><Relationship Id="rId16886" Type="http://schemas.openxmlformats.org/officeDocument/2006/relationships/hyperlink" Target="https://www.daloopa.com/src/102433953" TargetMode="External"/><Relationship Id="rId17937" Type="http://schemas.openxmlformats.org/officeDocument/2006/relationships/hyperlink" Target="https://marketplace.daloopa.com/src/134722616" TargetMode="External"/><Relationship Id="rId5894" Type="http://schemas.openxmlformats.org/officeDocument/2006/relationships/hyperlink" Target="https://www.daloopa.com/src/1564685" TargetMode="External"/><Relationship Id="rId6945" Type="http://schemas.openxmlformats.org/officeDocument/2006/relationships/hyperlink" Target="https://marketplace.daloopa.com/src/110684036" TargetMode="External"/><Relationship Id="rId15488" Type="http://schemas.openxmlformats.org/officeDocument/2006/relationships/hyperlink" Target="https://www.daloopa.com/src/102435751" TargetMode="External"/><Relationship Id="rId16539" Type="http://schemas.openxmlformats.org/officeDocument/2006/relationships/hyperlink" Target="https://www.daloopa.com/src/63049144" TargetMode="External"/><Relationship Id="rId3098" Type="http://schemas.openxmlformats.org/officeDocument/2006/relationships/hyperlink" Target="https://www.daloopa.com/src/42838061" TargetMode="External"/><Relationship Id="rId4496" Type="http://schemas.openxmlformats.org/officeDocument/2006/relationships/hyperlink" Target="https://www.daloopa.com/src/53538591" TargetMode="External"/><Relationship Id="rId5547" Type="http://schemas.openxmlformats.org/officeDocument/2006/relationships/hyperlink" Target="https://www.daloopa.com/src/1602914" TargetMode="External"/><Relationship Id="rId19012" Type="http://schemas.openxmlformats.org/officeDocument/2006/relationships/hyperlink" Target="https://www.daloopa.com/src/113025799" TargetMode="External"/><Relationship Id="rId4149" Type="http://schemas.openxmlformats.org/officeDocument/2006/relationships/hyperlink" Target="https://www.daloopa.com/src/8791798" TargetMode="External"/><Relationship Id="rId8020" Type="http://schemas.openxmlformats.org/officeDocument/2006/relationships/hyperlink" Target="https://marketplace.daloopa.com/src?seriesId=7503328" TargetMode="External"/><Relationship Id="rId11001" Type="http://schemas.openxmlformats.org/officeDocument/2006/relationships/hyperlink" Target="https://www.daloopa.com/src/1568811" TargetMode="External"/><Relationship Id="rId14571" Type="http://schemas.openxmlformats.org/officeDocument/2006/relationships/hyperlink" Target="https://www.daloopa.com/src/43517543" TargetMode="External"/><Relationship Id="rId15622" Type="http://schemas.openxmlformats.org/officeDocument/2006/relationships/hyperlink" Target="https://www.daloopa.com/src/43519064" TargetMode="External"/><Relationship Id="rId4630" Type="http://schemas.openxmlformats.org/officeDocument/2006/relationships/hyperlink" Target="https://www.daloopa.com/src/20882339" TargetMode="External"/><Relationship Id="rId13173" Type="http://schemas.openxmlformats.org/officeDocument/2006/relationships/hyperlink" Target="https://www.daloopa.com/src/46628434" TargetMode="External"/><Relationship Id="rId14224" Type="http://schemas.openxmlformats.org/officeDocument/2006/relationships/hyperlink" Target="https://www.daloopa.com/src/8788150" TargetMode="External"/><Relationship Id="rId2181" Type="http://schemas.openxmlformats.org/officeDocument/2006/relationships/hyperlink" Target="https://www.daloopa.com/src/113262833" TargetMode="External"/><Relationship Id="rId3232" Type="http://schemas.openxmlformats.org/officeDocument/2006/relationships/hyperlink" Target="https://www.daloopa.com/src/20972615" TargetMode="External"/><Relationship Id="rId16396" Type="http://schemas.openxmlformats.org/officeDocument/2006/relationships/hyperlink" Target="https://marketplace.daloopa.com/src?seriesId=2541636" TargetMode="External"/><Relationship Id="rId17794" Type="http://schemas.openxmlformats.org/officeDocument/2006/relationships/hyperlink" Target="https://www.daloopa.com/src/65218537" TargetMode="External"/><Relationship Id="rId18845" Type="http://schemas.openxmlformats.org/officeDocument/2006/relationships/hyperlink" Target="https://www.daloopa.com/document/23848400" TargetMode="External"/><Relationship Id="rId153" Type="http://schemas.openxmlformats.org/officeDocument/2006/relationships/hyperlink" Target="https://www.daloopa.com/src/125055849" TargetMode="External"/><Relationship Id="rId6455" Type="http://schemas.openxmlformats.org/officeDocument/2006/relationships/hyperlink" Target="https://www.daloopa.com/src/1565305" TargetMode="External"/><Relationship Id="rId7853" Type="http://schemas.openxmlformats.org/officeDocument/2006/relationships/hyperlink" Target="https://www.daloopa.com/src/107675900" TargetMode="External"/><Relationship Id="rId8904" Type="http://schemas.openxmlformats.org/officeDocument/2006/relationships/hyperlink" Target="https://www.daloopa.com/src/1567542" TargetMode="External"/><Relationship Id="rId10834" Type="http://schemas.openxmlformats.org/officeDocument/2006/relationships/hyperlink" Target="https://www.daloopa.com/src/53535058" TargetMode="External"/><Relationship Id="rId16049" Type="http://schemas.openxmlformats.org/officeDocument/2006/relationships/hyperlink" Target="https://www.daloopa.com/src/67019961" TargetMode="External"/><Relationship Id="rId17447" Type="http://schemas.openxmlformats.org/officeDocument/2006/relationships/hyperlink" Target="https://marketplace.daloopa.com/src/154209503" TargetMode="External"/><Relationship Id="rId5057" Type="http://schemas.openxmlformats.org/officeDocument/2006/relationships/hyperlink" Target="https://www.daloopa.com/src/43287241" TargetMode="External"/><Relationship Id="rId6108" Type="http://schemas.openxmlformats.org/officeDocument/2006/relationships/hyperlink" Target="https://www.daloopa.com/src/1564735" TargetMode="External"/><Relationship Id="rId7506" Type="http://schemas.openxmlformats.org/officeDocument/2006/relationships/hyperlink" Target="https://www.daloopa.com/src/37971431" TargetMode="External"/><Relationship Id="rId9678" Type="http://schemas.openxmlformats.org/officeDocument/2006/relationships/hyperlink" Target="https://www.daloopa.com/src/1567264" TargetMode="External"/><Relationship Id="rId12659" Type="http://schemas.openxmlformats.org/officeDocument/2006/relationships/hyperlink" Target="https://www.daloopa.com/src/10356316" TargetMode="External"/><Relationship Id="rId16530" Type="http://schemas.openxmlformats.org/officeDocument/2006/relationships/hyperlink" Target="https://www.daloopa.com/src/102432276" TargetMode="External"/><Relationship Id="rId1667" Type="http://schemas.openxmlformats.org/officeDocument/2006/relationships/hyperlink" Target="https://www.daloopa.com/src/8796827" TargetMode="External"/><Relationship Id="rId2718" Type="http://schemas.openxmlformats.org/officeDocument/2006/relationships/hyperlink" Target="https://www.daloopa.com/src/58741764" TargetMode="External"/><Relationship Id="rId14081" Type="http://schemas.openxmlformats.org/officeDocument/2006/relationships/hyperlink" Target="https://www.daloopa.com/src/8787898" TargetMode="External"/><Relationship Id="rId15132" Type="http://schemas.openxmlformats.org/officeDocument/2006/relationships/hyperlink" Target="https://www.daloopa.com/document/23461023" TargetMode="External"/><Relationship Id="rId19753" Type="http://schemas.openxmlformats.org/officeDocument/2006/relationships/hyperlink" Target="https://www.daloopa.com/src/113024217" TargetMode="External"/><Relationship Id="rId4140" Type="http://schemas.openxmlformats.org/officeDocument/2006/relationships/hyperlink" Target="https://www.daloopa.com/src/43322564" TargetMode="External"/><Relationship Id="rId8761" Type="http://schemas.openxmlformats.org/officeDocument/2006/relationships/hyperlink" Target="https://www.daloopa.com/src/1567012" TargetMode="External"/><Relationship Id="rId9812" Type="http://schemas.openxmlformats.org/officeDocument/2006/relationships/hyperlink" Target="https://www.daloopa.com/src/1567299" TargetMode="External"/><Relationship Id="rId18355" Type="http://schemas.openxmlformats.org/officeDocument/2006/relationships/hyperlink" Target="https://www.daloopa.com/document/26799693" TargetMode="External"/><Relationship Id="rId19406" Type="http://schemas.openxmlformats.org/officeDocument/2006/relationships/hyperlink" Target="https://www.daloopa.com/src/154368228" TargetMode="External"/><Relationship Id="rId26" Type="http://schemas.openxmlformats.org/officeDocument/2006/relationships/hyperlink" Target="https://www.daloopa.com/document/6378830" TargetMode="External"/><Relationship Id="rId7363" Type="http://schemas.openxmlformats.org/officeDocument/2006/relationships/hyperlink" Target="https://www.daloopa.com/src/32357691" TargetMode="External"/><Relationship Id="rId8414" Type="http://schemas.openxmlformats.org/officeDocument/2006/relationships/hyperlink" Target="https://www.daloopa.com/src/125048944" TargetMode="External"/><Relationship Id="rId10691" Type="http://schemas.openxmlformats.org/officeDocument/2006/relationships/hyperlink" Target="https://www.daloopa.com/src/2600207" TargetMode="External"/><Relationship Id="rId11742" Type="http://schemas.openxmlformats.org/officeDocument/2006/relationships/hyperlink" Target="https://www.daloopa.com/src/1568894" TargetMode="External"/><Relationship Id="rId18008" Type="http://schemas.openxmlformats.org/officeDocument/2006/relationships/hyperlink" Target="https://marketplace.daloopa.com/src?seriesId=3669152" TargetMode="External"/><Relationship Id="rId1801" Type="http://schemas.openxmlformats.org/officeDocument/2006/relationships/hyperlink" Target="https://www.daloopa.com/src/8797297" TargetMode="External"/><Relationship Id="rId7016" Type="http://schemas.openxmlformats.org/officeDocument/2006/relationships/hyperlink" Target="https://marketplace.daloopa.com/src/113266391" TargetMode="External"/><Relationship Id="rId10344" Type="http://schemas.openxmlformats.org/officeDocument/2006/relationships/hyperlink" Target="https://www.daloopa.com/src/113256864" TargetMode="External"/><Relationship Id="rId14965" Type="http://schemas.openxmlformats.org/officeDocument/2006/relationships/hyperlink" Target="https://www.daloopa.com/src/43519065" TargetMode="External"/><Relationship Id="rId3973" Type="http://schemas.openxmlformats.org/officeDocument/2006/relationships/hyperlink" Target="https://www.daloopa.com/src/53600690" TargetMode="External"/><Relationship Id="rId9188" Type="http://schemas.openxmlformats.org/officeDocument/2006/relationships/hyperlink" Target="https://www.daloopa.com/src/1567018" TargetMode="External"/><Relationship Id="rId13567" Type="http://schemas.openxmlformats.org/officeDocument/2006/relationships/hyperlink" Target="https://www.daloopa.com/src/8787446" TargetMode="External"/><Relationship Id="rId14618" Type="http://schemas.openxmlformats.org/officeDocument/2006/relationships/hyperlink" Target="https://www.daloopa.com/src/43516796" TargetMode="External"/><Relationship Id="rId894" Type="http://schemas.openxmlformats.org/officeDocument/2006/relationships/hyperlink" Target="https://marketplace.daloopa.com/src/151811580" TargetMode="External"/><Relationship Id="rId1177" Type="http://schemas.openxmlformats.org/officeDocument/2006/relationships/hyperlink" Target="https://www.daloopa.com/src/4742235" TargetMode="External"/><Relationship Id="rId2575" Type="http://schemas.openxmlformats.org/officeDocument/2006/relationships/hyperlink" Target="https://www.daloopa.com/src/154358209" TargetMode="External"/><Relationship Id="rId3626" Type="http://schemas.openxmlformats.org/officeDocument/2006/relationships/hyperlink" Target="https://www.daloopa.com/src/8793950" TargetMode="External"/><Relationship Id="rId12169" Type="http://schemas.openxmlformats.org/officeDocument/2006/relationships/hyperlink" Target="https://marketplace.daloopa.com/src/144951432" TargetMode="External"/><Relationship Id="rId16040" Type="http://schemas.openxmlformats.org/officeDocument/2006/relationships/hyperlink" Target="https://marketplace.daloopa.com/src/134722563" TargetMode="External"/><Relationship Id="rId547" Type="http://schemas.openxmlformats.org/officeDocument/2006/relationships/hyperlink" Target="https://www.daloopa.com/src/72081097" TargetMode="External"/><Relationship Id="rId2228" Type="http://schemas.openxmlformats.org/officeDocument/2006/relationships/hyperlink" Target="https://marketplace.daloopa.com/src?seriesId=5221898" TargetMode="External"/><Relationship Id="rId5798" Type="http://schemas.openxmlformats.org/officeDocument/2006/relationships/hyperlink" Target="https://www.daloopa.com/src/82278320" TargetMode="External"/><Relationship Id="rId6849" Type="http://schemas.openxmlformats.org/officeDocument/2006/relationships/hyperlink" Target="https://www.daloopa.com/src/10330698" TargetMode="External"/><Relationship Id="rId12650" Type="http://schemas.openxmlformats.org/officeDocument/2006/relationships/hyperlink" Target="https://marketplace.daloopa.com/src/154393096" TargetMode="External"/><Relationship Id="rId13701" Type="http://schemas.openxmlformats.org/officeDocument/2006/relationships/hyperlink" Target="https://www.daloopa.com/src/8787573" TargetMode="External"/><Relationship Id="rId19263" Type="http://schemas.openxmlformats.org/officeDocument/2006/relationships/hyperlink" Target="https://www.daloopa.com/src/113028538" TargetMode="External"/><Relationship Id="rId8271" Type="http://schemas.openxmlformats.org/officeDocument/2006/relationships/hyperlink" Target="https://www.daloopa.com/src/87381668" TargetMode="External"/><Relationship Id="rId9322" Type="http://schemas.openxmlformats.org/officeDocument/2006/relationships/hyperlink" Target="https://www.daloopa.com/src/1567460" TargetMode="External"/><Relationship Id="rId11252" Type="http://schemas.openxmlformats.org/officeDocument/2006/relationships/hyperlink" Target="https://www.daloopa.com/src/43296599" TargetMode="External"/><Relationship Id="rId12303" Type="http://schemas.openxmlformats.org/officeDocument/2006/relationships/hyperlink" Target="https://www.daloopa.com/document/26799279" TargetMode="External"/><Relationship Id="rId1311" Type="http://schemas.openxmlformats.org/officeDocument/2006/relationships/hyperlink" Target="https://marketplace.daloopa.com/src?seriesId=2541470" TargetMode="External"/><Relationship Id="rId4881" Type="http://schemas.openxmlformats.org/officeDocument/2006/relationships/hyperlink" Target="https://www.daloopa.com/src/1564114" TargetMode="External"/><Relationship Id="rId14475" Type="http://schemas.openxmlformats.org/officeDocument/2006/relationships/hyperlink" Target="https://www.daloopa.com/src/154366202" TargetMode="External"/><Relationship Id="rId15873" Type="http://schemas.openxmlformats.org/officeDocument/2006/relationships/hyperlink" Target="https://www.daloopa.com/src/107837918" TargetMode="External"/><Relationship Id="rId16924" Type="http://schemas.openxmlformats.org/officeDocument/2006/relationships/hyperlink" Target="https://www.daloopa.com/src/46630847" TargetMode="External"/><Relationship Id="rId3483" Type="http://schemas.openxmlformats.org/officeDocument/2006/relationships/hyperlink" Target="https://www.daloopa.com/src/8802562" TargetMode="External"/><Relationship Id="rId4534" Type="http://schemas.openxmlformats.org/officeDocument/2006/relationships/hyperlink" Target="https://www.daloopa.com/src/8793649" TargetMode="External"/><Relationship Id="rId5932" Type="http://schemas.openxmlformats.org/officeDocument/2006/relationships/hyperlink" Target="https://www.daloopa.com/src/82278322" TargetMode="External"/><Relationship Id="rId13077" Type="http://schemas.openxmlformats.org/officeDocument/2006/relationships/hyperlink" Target="https://www.daloopa.com/src/8787104" TargetMode="External"/><Relationship Id="rId14128" Type="http://schemas.openxmlformats.org/officeDocument/2006/relationships/hyperlink" Target="https://www.daloopa.com/src/8788029" TargetMode="External"/><Relationship Id="rId15526" Type="http://schemas.openxmlformats.org/officeDocument/2006/relationships/hyperlink" Target="https://marketplace.daloopa.com/src/134722489" TargetMode="External"/><Relationship Id="rId2085" Type="http://schemas.openxmlformats.org/officeDocument/2006/relationships/hyperlink" Target="https://www.daloopa.com/src/42838023" TargetMode="External"/><Relationship Id="rId3136" Type="http://schemas.openxmlformats.org/officeDocument/2006/relationships/hyperlink" Target="https://www.daloopa.com/src/42838049" TargetMode="External"/><Relationship Id="rId17698" Type="http://schemas.openxmlformats.org/officeDocument/2006/relationships/hyperlink" Target="https://www.daloopa.com/document/26799693" TargetMode="External"/><Relationship Id="rId18749" Type="http://schemas.openxmlformats.org/officeDocument/2006/relationships/hyperlink" Target="https://www.daloopa.com/src/65168954" TargetMode="External"/><Relationship Id="rId7757" Type="http://schemas.openxmlformats.org/officeDocument/2006/relationships/hyperlink" Target="https://www.daloopa.com/src/1565473" TargetMode="External"/><Relationship Id="rId8808" Type="http://schemas.openxmlformats.org/officeDocument/2006/relationships/hyperlink" Target="https://www.daloopa.com/src/66982556" TargetMode="External"/><Relationship Id="rId10738" Type="http://schemas.openxmlformats.org/officeDocument/2006/relationships/hyperlink" Target="https://www.daloopa.com/src/1569147" TargetMode="External"/><Relationship Id="rId6359" Type="http://schemas.openxmlformats.org/officeDocument/2006/relationships/hyperlink" Target="https://www.daloopa.com/src/1566001" TargetMode="External"/><Relationship Id="rId12160" Type="http://schemas.openxmlformats.org/officeDocument/2006/relationships/hyperlink" Target="https://www.daloopa.com/src/136586988" TargetMode="External"/><Relationship Id="rId13211" Type="http://schemas.openxmlformats.org/officeDocument/2006/relationships/hyperlink" Target="https://www.daloopa.com/src/32426023" TargetMode="External"/><Relationship Id="rId16781" Type="http://schemas.openxmlformats.org/officeDocument/2006/relationships/hyperlink" Target="https://www.daloopa.com/src/65062939" TargetMode="External"/><Relationship Id="rId17832" Type="http://schemas.openxmlformats.org/officeDocument/2006/relationships/hyperlink" Target="https://www.daloopa.com/src/65125808" TargetMode="External"/><Relationship Id="rId2969" Type="http://schemas.openxmlformats.org/officeDocument/2006/relationships/hyperlink" Target="https://www.daloopa.com/src/82169953" TargetMode="External"/><Relationship Id="rId6840" Type="http://schemas.openxmlformats.org/officeDocument/2006/relationships/hyperlink" Target="https://www.daloopa.com/src/1565358" TargetMode="External"/><Relationship Id="rId15383" Type="http://schemas.openxmlformats.org/officeDocument/2006/relationships/hyperlink" Target="https://www.daloopa.com/src/43519170" TargetMode="External"/><Relationship Id="rId16434" Type="http://schemas.openxmlformats.org/officeDocument/2006/relationships/hyperlink" Target="https://www.daloopa.com/src/8788591" TargetMode="External"/><Relationship Id="rId4391" Type="http://schemas.openxmlformats.org/officeDocument/2006/relationships/hyperlink" Target="https://www.daloopa.com/src/8793755" TargetMode="External"/><Relationship Id="rId5442" Type="http://schemas.openxmlformats.org/officeDocument/2006/relationships/hyperlink" Target="https://www.daloopa.com/src/37971392" TargetMode="External"/><Relationship Id="rId15036" Type="http://schemas.openxmlformats.org/officeDocument/2006/relationships/hyperlink" Target="https://marketplace.daloopa.com/src?seriesId=6888878" TargetMode="External"/><Relationship Id="rId4044" Type="http://schemas.openxmlformats.org/officeDocument/2006/relationships/hyperlink" Target="https://www.daloopa.com/src/4742083" TargetMode="External"/><Relationship Id="rId8665" Type="http://schemas.openxmlformats.org/officeDocument/2006/relationships/hyperlink" Target="https://www.daloopa.com/src/58740263" TargetMode="External"/><Relationship Id="rId11993" Type="http://schemas.openxmlformats.org/officeDocument/2006/relationships/hyperlink" Target="https://www.daloopa.com/src/1569682" TargetMode="External"/><Relationship Id="rId18259" Type="http://schemas.openxmlformats.org/officeDocument/2006/relationships/hyperlink" Target="https://www.daloopa.com/document/26799693" TargetMode="External"/><Relationship Id="rId19657" Type="http://schemas.openxmlformats.org/officeDocument/2006/relationships/hyperlink" Target="https://www.daloopa.com/src/113381205" TargetMode="External"/><Relationship Id="rId7267" Type="http://schemas.openxmlformats.org/officeDocument/2006/relationships/hyperlink" Target="https://www.daloopa.com/src/1565423" TargetMode="External"/><Relationship Id="rId8318" Type="http://schemas.openxmlformats.org/officeDocument/2006/relationships/hyperlink" Target="https://www.daloopa.com/src/1567567" TargetMode="External"/><Relationship Id="rId9716" Type="http://schemas.openxmlformats.org/officeDocument/2006/relationships/hyperlink" Target="https://www.daloopa.com/src/43299082" TargetMode="External"/><Relationship Id="rId10595" Type="http://schemas.openxmlformats.org/officeDocument/2006/relationships/hyperlink" Target="https://marketplace.daloopa.com/src?seriesId=2541602" TargetMode="External"/><Relationship Id="rId11646" Type="http://schemas.openxmlformats.org/officeDocument/2006/relationships/hyperlink" Target="https://www.daloopa.com/src/1568942" TargetMode="External"/><Relationship Id="rId1705" Type="http://schemas.openxmlformats.org/officeDocument/2006/relationships/hyperlink" Target="https://www.daloopa.com/src/8801451" TargetMode="External"/><Relationship Id="rId10248" Type="http://schemas.openxmlformats.org/officeDocument/2006/relationships/hyperlink" Target="https://www.daloopa.com/src/32357794" TargetMode="External"/><Relationship Id="rId14869" Type="http://schemas.openxmlformats.org/officeDocument/2006/relationships/hyperlink" Target="https://www.daloopa.com/src/72186665" TargetMode="External"/><Relationship Id="rId18740" Type="http://schemas.openxmlformats.org/officeDocument/2006/relationships/hyperlink" Target="https://www.daloopa.com/src/65169454" TargetMode="External"/><Relationship Id="rId3877" Type="http://schemas.openxmlformats.org/officeDocument/2006/relationships/hyperlink" Target="https://www.daloopa.com/src/43340559" TargetMode="External"/><Relationship Id="rId4928" Type="http://schemas.openxmlformats.org/officeDocument/2006/relationships/hyperlink" Target="https://www.daloopa.com/src/87394077" TargetMode="External"/><Relationship Id="rId16291" Type="http://schemas.openxmlformats.org/officeDocument/2006/relationships/hyperlink" Target="https://www.daloopa.com/src/43525442" TargetMode="External"/><Relationship Id="rId17342" Type="http://schemas.openxmlformats.org/officeDocument/2006/relationships/hyperlink" Target="https://www.daloopa.com/src/65059263" TargetMode="External"/><Relationship Id="rId798" Type="http://schemas.openxmlformats.org/officeDocument/2006/relationships/hyperlink" Target="https://www.daloopa.com/src/1602340" TargetMode="External"/><Relationship Id="rId2479" Type="http://schemas.openxmlformats.org/officeDocument/2006/relationships/hyperlink" Target="https://marketplace.daloopa.com/src/154393086" TargetMode="External"/><Relationship Id="rId6350" Type="http://schemas.openxmlformats.org/officeDocument/2006/relationships/hyperlink" Target="https://marketplace.daloopa.com/src/110683939" TargetMode="External"/><Relationship Id="rId7401" Type="http://schemas.openxmlformats.org/officeDocument/2006/relationships/hyperlink" Target="https://www.daloopa.com/src/1565646" TargetMode="External"/><Relationship Id="rId2960" Type="http://schemas.openxmlformats.org/officeDocument/2006/relationships/hyperlink" Target="https://www.daloopa.com/src/42838043" TargetMode="External"/><Relationship Id="rId6003" Type="http://schemas.openxmlformats.org/officeDocument/2006/relationships/hyperlink" Target="https://www.daloopa.com/src/107834027" TargetMode="External"/><Relationship Id="rId9573" Type="http://schemas.openxmlformats.org/officeDocument/2006/relationships/hyperlink" Target="https://www.daloopa.com/src/87394315" TargetMode="External"/><Relationship Id="rId13952" Type="http://schemas.openxmlformats.org/officeDocument/2006/relationships/hyperlink" Target="https://www.daloopa.com/src/43769506" TargetMode="External"/><Relationship Id="rId19167" Type="http://schemas.openxmlformats.org/officeDocument/2006/relationships/hyperlink" Target="https://www.daloopa.com/src/113025793" TargetMode="External"/><Relationship Id="rId932" Type="http://schemas.openxmlformats.org/officeDocument/2006/relationships/hyperlink" Target="https://www.daloopa.com/src/102395297" TargetMode="External"/><Relationship Id="rId1562" Type="http://schemas.openxmlformats.org/officeDocument/2006/relationships/hyperlink" Target="https://www.daloopa.com/src/8796825" TargetMode="External"/><Relationship Id="rId2613" Type="http://schemas.openxmlformats.org/officeDocument/2006/relationships/hyperlink" Target="https://www.daloopa.com/document/26798797" TargetMode="External"/><Relationship Id="rId8175" Type="http://schemas.openxmlformats.org/officeDocument/2006/relationships/hyperlink" Target="https://www.daloopa.com/src/72081323" TargetMode="External"/><Relationship Id="rId9226" Type="http://schemas.openxmlformats.org/officeDocument/2006/relationships/hyperlink" Target="https://www.daloopa.com/src/43297319" TargetMode="External"/><Relationship Id="rId11156" Type="http://schemas.openxmlformats.org/officeDocument/2006/relationships/hyperlink" Target="https://www.daloopa.com/src/1569886" TargetMode="External"/><Relationship Id="rId12207" Type="http://schemas.openxmlformats.org/officeDocument/2006/relationships/hyperlink" Target="https://www.daloopa.com/src/43507678" TargetMode="External"/><Relationship Id="rId12554" Type="http://schemas.openxmlformats.org/officeDocument/2006/relationships/hyperlink" Target="https://marketplace.daloopa.com/src/134722192" TargetMode="External"/><Relationship Id="rId13605" Type="http://schemas.openxmlformats.org/officeDocument/2006/relationships/hyperlink" Target="https://www.daloopa.com/src/8787448" TargetMode="External"/><Relationship Id="rId1215" Type="http://schemas.openxmlformats.org/officeDocument/2006/relationships/hyperlink" Target="https://www.daloopa.com/src/75519797" TargetMode="External"/><Relationship Id="rId15777" Type="http://schemas.openxmlformats.org/officeDocument/2006/relationships/hyperlink" Target="https://www.daloopa.com/src/154364735" TargetMode="External"/><Relationship Id="rId16828" Type="http://schemas.openxmlformats.org/officeDocument/2006/relationships/hyperlink" Target="https://www.daloopa.com/src/46490235" TargetMode="External"/><Relationship Id="rId3387" Type="http://schemas.openxmlformats.org/officeDocument/2006/relationships/hyperlink" Target="https://www.daloopa.com/src/43769357" TargetMode="External"/><Relationship Id="rId4785" Type="http://schemas.openxmlformats.org/officeDocument/2006/relationships/hyperlink" Target="https://www.daloopa.com/src/43288601" TargetMode="External"/><Relationship Id="rId5836" Type="http://schemas.openxmlformats.org/officeDocument/2006/relationships/hyperlink" Target="https://www.daloopa.com/src/1564880" TargetMode="External"/><Relationship Id="rId14379" Type="http://schemas.openxmlformats.org/officeDocument/2006/relationships/hyperlink" Target="https://www.daloopa.com/src/8787671" TargetMode="External"/><Relationship Id="rId18250" Type="http://schemas.openxmlformats.org/officeDocument/2006/relationships/hyperlink" Target="https://marketplace.daloopa.com/src/134722749" TargetMode="External"/><Relationship Id="rId19301" Type="http://schemas.openxmlformats.org/officeDocument/2006/relationships/hyperlink" Target="https://www.daloopa.com/src/113028182" TargetMode="External"/><Relationship Id="rId4438" Type="http://schemas.openxmlformats.org/officeDocument/2006/relationships/hyperlink" Target="https://www.daloopa.com/src/8793739" TargetMode="External"/><Relationship Id="rId10989" Type="http://schemas.openxmlformats.org/officeDocument/2006/relationships/hyperlink" Target="https://www.daloopa.com/src/43295051" TargetMode="External"/><Relationship Id="rId14860" Type="http://schemas.openxmlformats.org/officeDocument/2006/relationships/hyperlink" Target="https://www.daloopa.com/src/43516674" TargetMode="External"/><Relationship Id="rId15911" Type="http://schemas.openxmlformats.org/officeDocument/2006/relationships/hyperlink" Target="https://www.daloopa.com/src/67019789" TargetMode="External"/><Relationship Id="rId13462" Type="http://schemas.openxmlformats.org/officeDocument/2006/relationships/hyperlink" Target="https://www.daloopa.com/src/38111048" TargetMode="External"/><Relationship Id="rId14513" Type="http://schemas.openxmlformats.org/officeDocument/2006/relationships/hyperlink" Target="https://www.daloopa.com/src/136653721" TargetMode="External"/><Relationship Id="rId2470" Type="http://schemas.openxmlformats.org/officeDocument/2006/relationships/hyperlink" Target="https://www.daloopa.com/src/102434471" TargetMode="External"/><Relationship Id="rId3521" Type="http://schemas.openxmlformats.org/officeDocument/2006/relationships/hyperlink" Target="https://www.daloopa.com/src/43769361" TargetMode="External"/><Relationship Id="rId9083" Type="http://schemas.openxmlformats.org/officeDocument/2006/relationships/hyperlink" Target="https://www.daloopa.com/src/1566067" TargetMode="External"/><Relationship Id="rId12064" Type="http://schemas.openxmlformats.org/officeDocument/2006/relationships/hyperlink" Target="https://www.daloopa.com/src/1570136" TargetMode="External"/><Relationship Id="rId13115" Type="http://schemas.openxmlformats.org/officeDocument/2006/relationships/hyperlink" Target="https://www.daloopa.com/src/8787290" TargetMode="External"/><Relationship Id="rId16685" Type="http://schemas.openxmlformats.org/officeDocument/2006/relationships/hyperlink" Target="https://www.daloopa.com/src/65062938" TargetMode="External"/><Relationship Id="rId442" Type="http://schemas.openxmlformats.org/officeDocument/2006/relationships/hyperlink" Target="https://www.daloopa.com/src/94495014" TargetMode="External"/><Relationship Id="rId1072" Type="http://schemas.openxmlformats.org/officeDocument/2006/relationships/hyperlink" Target="https://www.daloopa.com/src/43331337" TargetMode="External"/><Relationship Id="rId2123" Type="http://schemas.openxmlformats.org/officeDocument/2006/relationships/hyperlink" Target="https://marketplace.daloopa.com/src?seriesId=4450589" TargetMode="External"/><Relationship Id="rId5693" Type="http://schemas.openxmlformats.org/officeDocument/2006/relationships/hyperlink" Target="https://www.daloopa.com/src/1564682" TargetMode="External"/><Relationship Id="rId6744" Type="http://schemas.openxmlformats.org/officeDocument/2006/relationships/hyperlink" Target="https://marketplace.daloopa.com/src/110684003" TargetMode="External"/><Relationship Id="rId15287" Type="http://schemas.openxmlformats.org/officeDocument/2006/relationships/hyperlink" Target="https://www.daloopa.com/src/43517015" TargetMode="External"/><Relationship Id="rId16338" Type="http://schemas.openxmlformats.org/officeDocument/2006/relationships/hyperlink" Target="https://www.daloopa.com/document/26350576" TargetMode="External"/><Relationship Id="rId17736" Type="http://schemas.openxmlformats.org/officeDocument/2006/relationships/hyperlink" Target="https://www.daloopa.com/src/65074399" TargetMode="External"/><Relationship Id="rId4295" Type="http://schemas.openxmlformats.org/officeDocument/2006/relationships/hyperlink" Target="https://www.daloopa.com/src/8790889" TargetMode="External"/><Relationship Id="rId5346" Type="http://schemas.openxmlformats.org/officeDocument/2006/relationships/hyperlink" Target="https://www.daloopa.com/src/1564454" TargetMode="External"/><Relationship Id="rId9967" Type="http://schemas.openxmlformats.org/officeDocument/2006/relationships/hyperlink" Target="https://www.daloopa.com/src/72081301" TargetMode="External"/><Relationship Id="rId11897" Type="http://schemas.openxmlformats.org/officeDocument/2006/relationships/hyperlink" Target="https://www.daloopa.com/src/1568694" TargetMode="External"/><Relationship Id="rId12948" Type="http://schemas.openxmlformats.org/officeDocument/2006/relationships/hyperlink" Target="https://marketplace.daloopa.com/src/134722279" TargetMode="External"/><Relationship Id="rId1956" Type="http://schemas.openxmlformats.org/officeDocument/2006/relationships/hyperlink" Target="https://www.daloopa.com/src/144986578" TargetMode="External"/><Relationship Id="rId8569" Type="http://schemas.openxmlformats.org/officeDocument/2006/relationships/hyperlink" Target="https://marketplace.daloopa.com/src?seriesId=2541557" TargetMode="External"/><Relationship Id="rId10499" Type="http://schemas.openxmlformats.org/officeDocument/2006/relationships/hyperlink" Target="https://www.daloopa.com/src/1569341" TargetMode="External"/><Relationship Id="rId14370" Type="http://schemas.openxmlformats.org/officeDocument/2006/relationships/hyperlink" Target="https://www.daloopa.com/src/43769543" TargetMode="External"/><Relationship Id="rId15421" Type="http://schemas.openxmlformats.org/officeDocument/2006/relationships/hyperlink" Target="https://www.daloopa.com/src/43519389" TargetMode="External"/><Relationship Id="rId18991" Type="http://schemas.openxmlformats.org/officeDocument/2006/relationships/hyperlink" Target="https://www.daloopa.com/src/114576782" TargetMode="External"/><Relationship Id="rId1609" Type="http://schemas.openxmlformats.org/officeDocument/2006/relationships/hyperlink" Target="https://www.daloopa.com/src/8796668" TargetMode="External"/><Relationship Id="rId14023" Type="http://schemas.openxmlformats.org/officeDocument/2006/relationships/hyperlink" Target="https://www.daloopa.com/src/8787913" TargetMode="External"/><Relationship Id="rId17593" Type="http://schemas.openxmlformats.org/officeDocument/2006/relationships/hyperlink" Target="https://www.daloopa.com/src/68727903" TargetMode="External"/><Relationship Id="rId18644" Type="http://schemas.openxmlformats.org/officeDocument/2006/relationships/hyperlink" Target="https://www.daloopa.com/src/65166015" TargetMode="External"/><Relationship Id="rId3031" Type="http://schemas.openxmlformats.org/officeDocument/2006/relationships/hyperlink" Target="https://www.daloopa.com/src/94638121" TargetMode="External"/><Relationship Id="rId7652" Type="http://schemas.openxmlformats.org/officeDocument/2006/relationships/hyperlink" Target="https://www.daloopa.com/src/107675906" TargetMode="External"/><Relationship Id="rId8703" Type="http://schemas.openxmlformats.org/officeDocument/2006/relationships/hyperlink" Target="https://www.daloopa.com/src/1566804" TargetMode="External"/><Relationship Id="rId10980" Type="http://schemas.openxmlformats.org/officeDocument/2006/relationships/hyperlink" Target="https://www.daloopa.com/src/125054412" TargetMode="External"/><Relationship Id="rId16195" Type="http://schemas.openxmlformats.org/officeDocument/2006/relationships/hyperlink" Target="https://www.daloopa.com/src/154361009" TargetMode="External"/><Relationship Id="rId17246" Type="http://schemas.openxmlformats.org/officeDocument/2006/relationships/hyperlink" Target="https://www.daloopa.com/src/78144496" TargetMode="External"/><Relationship Id="rId6254" Type="http://schemas.openxmlformats.org/officeDocument/2006/relationships/hyperlink" Target="https://www.daloopa.com/src/10330704" TargetMode="External"/><Relationship Id="rId7305" Type="http://schemas.openxmlformats.org/officeDocument/2006/relationships/hyperlink" Target="https://marketplace.daloopa.com/src/110684095" TargetMode="External"/><Relationship Id="rId10633" Type="http://schemas.openxmlformats.org/officeDocument/2006/relationships/hyperlink" Target="https://www.daloopa.com/src/53535049" TargetMode="External"/><Relationship Id="rId9477" Type="http://schemas.openxmlformats.org/officeDocument/2006/relationships/hyperlink" Target="https://www.daloopa.com/src/1566229" TargetMode="External"/><Relationship Id="rId13856" Type="http://schemas.openxmlformats.org/officeDocument/2006/relationships/hyperlink" Target="https://www.daloopa.com/src/8788160" TargetMode="External"/><Relationship Id="rId14907" Type="http://schemas.openxmlformats.org/officeDocument/2006/relationships/hyperlink" Target="https://www.daloopa.com/src/43518458" TargetMode="External"/><Relationship Id="rId1466" Type="http://schemas.openxmlformats.org/officeDocument/2006/relationships/hyperlink" Target="https://www.daloopa.com/src/8796345" TargetMode="External"/><Relationship Id="rId2864" Type="http://schemas.openxmlformats.org/officeDocument/2006/relationships/hyperlink" Target="https://www.daloopa.com/src/136436056" TargetMode="External"/><Relationship Id="rId3915" Type="http://schemas.openxmlformats.org/officeDocument/2006/relationships/hyperlink" Target="https://www.daloopa.com/src/106512845" TargetMode="External"/><Relationship Id="rId8079" Type="http://schemas.openxmlformats.org/officeDocument/2006/relationships/hyperlink" Target="https://www.daloopa.com/src/72081318" TargetMode="External"/><Relationship Id="rId12458" Type="http://schemas.openxmlformats.org/officeDocument/2006/relationships/hyperlink" Target="https://www.daloopa.com/src/1572370" TargetMode="External"/><Relationship Id="rId13509" Type="http://schemas.openxmlformats.org/officeDocument/2006/relationships/hyperlink" Target="https://www.daloopa.com/src/53601327" TargetMode="External"/><Relationship Id="rId836" Type="http://schemas.openxmlformats.org/officeDocument/2006/relationships/hyperlink" Target="https://marketplace.daloopa.com/src?seriesId=7163927" TargetMode="External"/><Relationship Id="rId1119" Type="http://schemas.openxmlformats.org/officeDocument/2006/relationships/hyperlink" Target="https://www.daloopa.com/src/128080911" TargetMode="External"/><Relationship Id="rId2517" Type="http://schemas.openxmlformats.org/officeDocument/2006/relationships/hyperlink" Target="https://www.daloopa.com/src/67023244" TargetMode="External"/><Relationship Id="rId19552" Type="http://schemas.openxmlformats.org/officeDocument/2006/relationships/hyperlink" Target="https://www.daloopa.com/src/114576829" TargetMode="External"/><Relationship Id="rId4689" Type="http://schemas.openxmlformats.org/officeDocument/2006/relationships/hyperlink" Target="https://www.daloopa.com/src/1563932" TargetMode="External"/><Relationship Id="rId8560" Type="http://schemas.openxmlformats.org/officeDocument/2006/relationships/hyperlink" Target="https://www.daloopa.com/src/43299090" TargetMode="External"/><Relationship Id="rId9611" Type="http://schemas.openxmlformats.org/officeDocument/2006/relationships/hyperlink" Target="https://www.daloopa.com/src/1566938" TargetMode="External"/><Relationship Id="rId10490" Type="http://schemas.openxmlformats.org/officeDocument/2006/relationships/hyperlink" Target="https://www.daloopa.com/src/1568907" TargetMode="External"/><Relationship Id="rId11541" Type="http://schemas.openxmlformats.org/officeDocument/2006/relationships/hyperlink" Target="https://www.daloopa.com/src/1568885" TargetMode="External"/><Relationship Id="rId18154" Type="http://schemas.openxmlformats.org/officeDocument/2006/relationships/hyperlink" Target="https://www.daloopa.com/src/65125698" TargetMode="External"/><Relationship Id="rId19205" Type="http://schemas.openxmlformats.org/officeDocument/2006/relationships/hyperlink" Target="https://www.daloopa.com/src/113024515" TargetMode="External"/><Relationship Id="rId1600" Type="http://schemas.openxmlformats.org/officeDocument/2006/relationships/hyperlink" Target="https://www.daloopa.com/src/8796918" TargetMode="External"/><Relationship Id="rId7162" Type="http://schemas.openxmlformats.org/officeDocument/2006/relationships/hyperlink" Target="https://www.daloopa.com/src/125013460" TargetMode="External"/><Relationship Id="rId8213" Type="http://schemas.openxmlformats.org/officeDocument/2006/relationships/hyperlink" Target="https://www.daloopa.com/src/1566207" TargetMode="External"/><Relationship Id="rId10143" Type="http://schemas.openxmlformats.org/officeDocument/2006/relationships/hyperlink" Target="https://www.daloopa.com/src/1568442" TargetMode="External"/><Relationship Id="rId3772" Type="http://schemas.openxmlformats.org/officeDocument/2006/relationships/hyperlink" Target="https://www.daloopa.com/src/68722822" TargetMode="External"/><Relationship Id="rId4823" Type="http://schemas.openxmlformats.org/officeDocument/2006/relationships/hyperlink" Target="https://www.daloopa.com/src/1563934" TargetMode="External"/><Relationship Id="rId13366" Type="http://schemas.openxmlformats.org/officeDocument/2006/relationships/hyperlink" Target="https://www.daloopa.com/src/8787187" TargetMode="External"/><Relationship Id="rId14417" Type="http://schemas.openxmlformats.org/officeDocument/2006/relationships/hyperlink" Target="https://www.daloopa.com/src/154366198" TargetMode="External"/><Relationship Id="rId14764" Type="http://schemas.openxmlformats.org/officeDocument/2006/relationships/hyperlink" Target="https://www.daloopa.com/src/43519454" TargetMode="External"/><Relationship Id="rId15815" Type="http://schemas.openxmlformats.org/officeDocument/2006/relationships/hyperlink" Target="https://www.daloopa.com/src/154364737" TargetMode="External"/><Relationship Id="rId693" Type="http://schemas.openxmlformats.org/officeDocument/2006/relationships/hyperlink" Target="https://www.daloopa.com/src/8792870" TargetMode="External"/><Relationship Id="rId2374" Type="http://schemas.openxmlformats.org/officeDocument/2006/relationships/hyperlink" Target="https://www.daloopa.com/src/136426324" TargetMode="External"/><Relationship Id="rId3425" Type="http://schemas.openxmlformats.org/officeDocument/2006/relationships/hyperlink" Target="https://www.daloopa.com/src/8794951" TargetMode="External"/><Relationship Id="rId13019" Type="http://schemas.openxmlformats.org/officeDocument/2006/relationships/hyperlink" Target="https://www.daloopa.com/src/8787251" TargetMode="External"/><Relationship Id="rId17987" Type="http://schemas.openxmlformats.org/officeDocument/2006/relationships/hyperlink" Target="https://www.daloopa.com/src/65125744" TargetMode="External"/><Relationship Id="rId346" Type="http://schemas.openxmlformats.org/officeDocument/2006/relationships/hyperlink" Target="https://www.daloopa.com/src/10331444" TargetMode="External"/><Relationship Id="rId2027" Type="http://schemas.openxmlformats.org/officeDocument/2006/relationships/hyperlink" Target="https://www.daloopa.com/src/154231653" TargetMode="External"/><Relationship Id="rId5597" Type="http://schemas.openxmlformats.org/officeDocument/2006/relationships/hyperlink" Target="https://www.daloopa.com/src/43287836" TargetMode="External"/><Relationship Id="rId6995" Type="http://schemas.openxmlformats.org/officeDocument/2006/relationships/hyperlink" Target="https://www.daloopa.com/src/82224829" TargetMode="External"/><Relationship Id="rId16589" Type="http://schemas.openxmlformats.org/officeDocument/2006/relationships/hyperlink" Target="https://www.daloopa.com/src/8788515" TargetMode="External"/><Relationship Id="rId4199" Type="http://schemas.openxmlformats.org/officeDocument/2006/relationships/hyperlink" Target="https://www.daloopa.com/src/8804948" TargetMode="External"/><Relationship Id="rId6648" Type="http://schemas.openxmlformats.org/officeDocument/2006/relationships/hyperlink" Target="https://www.daloopa.com/src/102324881" TargetMode="External"/><Relationship Id="rId8070" Type="http://schemas.openxmlformats.org/officeDocument/2006/relationships/hyperlink" Target="https://www.daloopa.com/src/14161198" TargetMode="External"/><Relationship Id="rId9121" Type="http://schemas.openxmlformats.org/officeDocument/2006/relationships/hyperlink" Target="https://www.daloopa.com/src/63033675" TargetMode="External"/><Relationship Id="rId13500" Type="http://schemas.openxmlformats.org/officeDocument/2006/relationships/hyperlink" Target="https://www.daloopa.com/src/8787582" TargetMode="External"/><Relationship Id="rId19062" Type="http://schemas.openxmlformats.org/officeDocument/2006/relationships/hyperlink" Target="https://marketplace.daloopa.com/src?seriesId=6882970" TargetMode="External"/><Relationship Id="rId11051" Type="http://schemas.openxmlformats.org/officeDocument/2006/relationships/hyperlink" Target="https://www.daloopa.com/src/43296600" TargetMode="External"/><Relationship Id="rId12102" Type="http://schemas.openxmlformats.org/officeDocument/2006/relationships/hyperlink" Target="https://marketplace.daloopa.com/src/144951420" TargetMode="External"/><Relationship Id="rId15672" Type="http://schemas.openxmlformats.org/officeDocument/2006/relationships/hyperlink" Target="https://marketplace.daloopa.com/src/134722517" TargetMode="External"/><Relationship Id="rId16723" Type="http://schemas.openxmlformats.org/officeDocument/2006/relationships/hyperlink" Target="https://www.daloopa.com/src/65062666" TargetMode="External"/><Relationship Id="rId1110" Type="http://schemas.openxmlformats.org/officeDocument/2006/relationships/hyperlink" Target="https://www.daloopa.com/src/88976724" TargetMode="External"/><Relationship Id="rId4680" Type="http://schemas.openxmlformats.org/officeDocument/2006/relationships/hyperlink" Target="https://www.daloopa.com/src/1564111" TargetMode="External"/><Relationship Id="rId5731" Type="http://schemas.openxmlformats.org/officeDocument/2006/relationships/hyperlink" Target="https://www.daloopa.com/src/82278323" TargetMode="External"/><Relationship Id="rId14274" Type="http://schemas.openxmlformats.org/officeDocument/2006/relationships/hyperlink" Target="https://www.daloopa.com/document/8623217" TargetMode="External"/><Relationship Id="rId15325" Type="http://schemas.openxmlformats.org/officeDocument/2006/relationships/hyperlink" Target="https://www.daloopa.com/src/87498614" TargetMode="External"/><Relationship Id="rId18895" Type="http://schemas.openxmlformats.org/officeDocument/2006/relationships/hyperlink" Target="https://www.daloopa.com/src/113026736" TargetMode="External"/><Relationship Id="rId3282" Type="http://schemas.openxmlformats.org/officeDocument/2006/relationships/hyperlink" Target="https://www.daloopa.com/src/8802559" TargetMode="External"/><Relationship Id="rId4333" Type="http://schemas.openxmlformats.org/officeDocument/2006/relationships/hyperlink" Target="https://www.daloopa.com/src/8791797" TargetMode="External"/><Relationship Id="rId8954" Type="http://schemas.openxmlformats.org/officeDocument/2006/relationships/hyperlink" Target="https://www.daloopa.com/src/82224889" TargetMode="External"/><Relationship Id="rId17497" Type="http://schemas.openxmlformats.org/officeDocument/2006/relationships/hyperlink" Target="https://www.daloopa.com/src/87503359" TargetMode="External"/><Relationship Id="rId18548" Type="http://schemas.openxmlformats.org/officeDocument/2006/relationships/hyperlink" Target="https://www.daloopa.com/src/87390319" TargetMode="External"/><Relationship Id="rId7556" Type="http://schemas.openxmlformats.org/officeDocument/2006/relationships/hyperlink" Target="https://www.daloopa.com/src/1565470" TargetMode="External"/><Relationship Id="rId8607" Type="http://schemas.openxmlformats.org/officeDocument/2006/relationships/hyperlink" Target="https://www.daloopa.com/src/53534250" TargetMode="External"/><Relationship Id="rId10884" Type="http://schemas.openxmlformats.org/officeDocument/2006/relationships/hyperlink" Target="https://www.daloopa.com/src/1569830" TargetMode="External"/><Relationship Id="rId11935" Type="http://schemas.openxmlformats.org/officeDocument/2006/relationships/hyperlink" Target="https://www.daloopa.com/src/43319925" TargetMode="External"/><Relationship Id="rId16099" Type="http://schemas.openxmlformats.org/officeDocument/2006/relationships/hyperlink" Target="https://www.daloopa.com/src/8788668" TargetMode="External"/><Relationship Id="rId6158" Type="http://schemas.openxmlformats.org/officeDocument/2006/relationships/hyperlink" Target="https://www.daloopa.com/src/68541703" TargetMode="External"/><Relationship Id="rId7209" Type="http://schemas.openxmlformats.org/officeDocument/2006/relationships/hyperlink" Target="https://www.daloopa.com/src/4715261" TargetMode="External"/><Relationship Id="rId10537" Type="http://schemas.openxmlformats.org/officeDocument/2006/relationships/hyperlink" Target="https://www.daloopa.com/src/125054419" TargetMode="External"/><Relationship Id="rId13010" Type="http://schemas.openxmlformats.org/officeDocument/2006/relationships/hyperlink" Target="https://www.daloopa.com/src/46628431" TargetMode="External"/><Relationship Id="rId16580" Type="http://schemas.openxmlformats.org/officeDocument/2006/relationships/hyperlink" Target="https://www.daloopa.com/src/8789105" TargetMode="External"/><Relationship Id="rId17631" Type="http://schemas.openxmlformats.org/officeDocument/2006/relationships/hyperlink" Target="https://www.daloopa.com/src/65074677" TargetMode="External"/><Relationship Id="rId2768" Type="http://schemas.openxmlformats.org/officeDocument/2006/relationships/hyperlink" Target="https://www.daloopa.com/src/47651522" TargetMode="External"/><Relationship Id="rId3819" Type="http://schemas.openxmlformats.org/officeDocument/2006/relationships/hyperlink" Target="https://www.daloopa.com/src/8794281" TargetMode="External"/><Relationship Id="rId15182" Type="http://schemas.openxmlformats.org/officeDocument/2006/relationships/hyperlink" Target="https://www.daloopa.com/src/43518504" TargetMode="External"/><Relationship Id="rId16233" Type="http://schemas.openxmlformats.org/officeDocument/2006/relationships/hyperlink" Target="https://www.daloopa.com/src/8788767" TargetMode="External"/><Relationship Id="rId4190" Type="http://schemas.openxmlformats.org/officeDocument/2006/relationships/hyperlink" Target="https://www.daloopa.com/src/43322079" TargetMode="External"/><Relationship Id="rId5241" Type="http://schemas.openxmlformats.org/officeDocument/2006/relationships/hyperlink" Target="https://www.daloopa.com/src/32357651" TargetMode="External"/><Relationship Id="rId9862" Type="http://schemas.openxmlformats.org/officeDocument/2006/relationships/hyperlink" Target="https://www.daloopa.com/src/1566327" TargetMode="External"/><Relationship Id="rId11792" Type="http://schemas.openxmlformats.org/officeDocument/2006/relationships/hyperlink" Target="https://www.daloopa.com/src/1569177" TargetMode="External"/><Relationship Id="rId19456" Type="http://schemas.openxmlformats.org/officeDocument/2006/relationships/hyperlink" Target="https://www.daloopa.com/src/113030828" TargetMode="External"/><Relationship Id="rId76" Type="http://schemas.openxmlformats.org/officeDocument/2006/relationships/hyperlink" Target="https://www.daloopa.com/document/229124" TargetMode="External"/><Relationship Id="rId1851" Type="http://schemas.openxmlformats.org/officeDocument/2006/relationships/hyperlink" Target="https://www.daloopa.com/src/37972414" TargetMode="External"/><Relationship Id="rId2902" Type="http://schemas.openxmlformats.org/officeDocument/2006/relationships/hyperlink" Target="https://www.daloopa.com/src/47651524" TargetMode="External"/><Relationship Id="rId8464" Type="http://schemas.openxmlformats.org/officeDocument/2006/relationships/hyperlink" Target="https://www.daloopa.com/src/20882455" TargetMode="External"/><Relationship Id="rId9515" Type="http://schemas.openxmlformats.org/officeDocument/2006/relationships/hyperlink" Target="https://www.daloopa.com/src/46535388" TargetMode="External"/><Relationship Id="rId10394" Type="http://schemas.openxmlformats.org/officeDocument/2006/relationships/hyperlink" Target="https://www.daloopa.com/src/2600203" TargetMode="External"/><Relationship Id="rId11445" Type="http://schemas.openxmlformats.org/officeDocument/2006/relationships/hyperlink" Target="https://www.daloopa.com/src/1569207" TargetMode="External"/><Relationship Id="rId12843" Type="http://schemas.openxmlformats.org/officeDocument/2006/relationships/hyperlink" Target="https://www.daloopa.com/src/1572244" TargetMode="External"/><Relationship Id="rId18058" Type="http://schemas.openxmlformats.org/officeDocument/2006/relationships/hyperlink" Target="https://marketplace.daloopa.com/src/134722675" TargetMode="External"/><Relationship Id="rId19109" Type="http://schemas.openxmlformats.org/officeDocument/2006/relationships/hyperlink" Target="https://www.daloopa.com/document/26799693" TargetMode="External"/><Relationship Id="rId1504" Type="http://schemas.openxmlformats.org/officeDocument/2006/relationships/hyperlink" Target="https://www.daloopa.com/src/87416714" TargetMode="External"/><Relationship Id="rId7066" Type="http://schemas.openxmlformats.org/officeDocument/2006/relationships/hyperlink" Target="https://marketplace.daloopa.com/src/110684053" TargetMode="External"/><Relationship Id="rId8117" Type="http://schemas.openxmlformats.org/officeDocument/2006/relationships/hyperlink" Target="https://www.daloopa.com/src/1566850" TargetMode="External"/><Relationship Id="rId10047" Type="http://schemas.openxmlformats.org/officeDocument/2006/relationships/hyperlink" Target="https://www.daloopa.com/src/1568020" TargetMode="External"/><Relationship Id="rId3676" Type="http://schemas.openxmlformats.org/officeDocument/2006/relationships/hyperlink" Target="https://www.daloopa.com/src/43340563" TargetMode="External"/><Relationship Id="rId14668" Type="http://schemas.openxmlformats.org/officeDocument/2006/relationships/hyperlink" Target="https://www.daloopa.com/src/43516513" TargetMode="External"/><Relationship Id="rId15719" Type="http://schemas.openxmlformats.org/officeDocument/2006/relationships/hyperlink" Target="https://www.daloopa.com/src/102435753" TargetMode="External"/><Relationship Id="rId16090" Type="http://schemas.openxmlformats.org/officeDocument/2006/relationships/hyperlink" Target="https://www.daloopa.com/src/154360839" TargetMode="External"/><Relationship Id="rId597" Type="http://schemas.openxmlformats.org/officeDocument/2006/relationships/hyperlink" Target="https://marketplace.daloopa.com/src?seriesId=2541460" TargetMode="External"/><Relationship Id="rId2278" Type="http://schemas.openxmlformats.org/officeDocument/2006/relationships/hyperlink" Target="https://www.daloopa.com/src/42838037" TargetMode="External"/><Relationship Id="rId3329" Type="http://schemas.openxmlformats.org/officeDocument/2006/relationships/hyperlink" Target="https://www.daloopa.com/src/87416727" TargetMode="External"/><Relationship Id="rId4727" Type="http://schemas.openxmlformats.org/officeDocument/2006/relationships/hyperlink" Target="https://www.daloopa.com/src/87394076" TargetMode="External"/><Relationship Id="rId7200" Type="http://schemas.openxmlformats.org/officeDocument/2006/relationships/hyperlink" Target="https://www.daloopa.com/src/1565422" TargetMode="External"/><Relationship Id="rId17141" Type="http://schemas.openxmlformats.org/officeDocument/2006/relationships/hyperlink" Target="https://www.daloopa.com/document/26799693" TargetMode="External"/><Relationship Id="rId6899" Type="http://schemas.openxmlformats.org/officeDocument/2006/relationships/hyperlink" Target="https://www.daloopa.com/src/1565561" TargetMode="External"/><Relationship Id="rId13751" Type="http://schemas.openxmlformats.org/officeDocument/2006/relationships/hyperlink" Target="https://www.daloopa.com/src/154395129" TargetMode="External"/><Relationship Id="rId14802" Type="http://schemas.openxmlformats.org/officeDocument/2006/relationships/hyperlink" Target="https://www.daloopa.com/src/63082680" TargetMode="External"/><Relationship Id="rId3810" Type="http://schemas.openxmlformats.org/officeDocument/2006/relationships/hyperlink" Target="https://www.daloopa.com/src/43340560" TargetMode="External"/><Relationship Id="rId9372" Type="http://schemas.openxmlformats.org/officeDocument/2006/relationships/hyperlink" Target="https://www.daloopa.com/src/1566071" TargetMode="External"/><Relationship Id="rId12353" Type="http://schemas.openxmlformats.org/officeDocument/2006/relationships/hyperlink" Target="https://www.daloopa.com/src/67018885" TargetMode="External"/><Relationship Id="rId13404" Type="http://schemas.openxmlformats.org/officeDocument/2006/relationships/hyperlink" Target="https://www.daloopa.com/src/8787593" TargetMode="External"/><Relationship Id="rId16974" Type="http://schemas.openxmlformats.org/officeDocument/2006/relationships/hyperlink" Target="https://www.daloopa.com/src/78144486" TargetMode="External"/><Relationship Id="rId731" Type="http://schemas.openxmlformats.org/officeDocument/2006/relationships/hyperlink" Target="https://www.daloopa.com/src/65104720" TargetMode="External"/><Relationship Id="rId1361" Type="http://schemas.openxmlformats.org/officeDocument/2006/relationships/hyperlink" Target="https://www.daloopa.com/src/65434913" TargetMode="External"/><Relationship Id="rId2412" Type="http://schemas.openxmlformats.org/officeDocument/2006/relationships/hyperlink" Target="https://www.daloopa.com/src/113262838" TargetMode="External"/><Relationship Id="rId5982" Type="http://schemas.openxmlformats.org/officeDocument/2006/relationships/hyperlink" Target="https://www.daloopa.com/src/1565178" TargetMode="External"/><Relationship Id="rId9025" Type="http://schemas.openxmlformats.org/officeDocument/2006/relationships/hyperlink" Target="https://marketplace.daloopa.com/src?seriesId=2541564" TargetMode="External"/><Relationship Id="rId12006" Type="http://schemas.openxmlformats.org/officeDocument/2006/relationships/hyperlink" Target="https://www.daloopa.com/src/1569113" TargetMode="External"/><Relationship Id="rId15576" Type="http://schemas.openxmlformats.org/officeDocument/2006/relationships/hyperlink" Target="https://www.daloopa.com/src/43517666" TargetMode="External"/><Relationship Id="rId16627" Type="http://schemas.openxmlformats.org/officeDocument/2006/relationships/hyperlink" Target="https://www.daloopa.com/src/14277743" TargetMode="External"/><Relationship Id="rId1014" Type="http://schemas.openxmlformats.org/officeDocument/2006/relationships/hyperlink" Target="https://www.daloopa.com/src/125025482" TargetMode="External"/><Relationship Id="rId4584" Type="http://schemas.openxmlformats.org/officeDocument/2006/relationships/hyperlink" Target="https://www.daloopa.com/src/20882572" TargetMode="External"/><Relationship Id="rId5635" Type="http://schemas.openxmlformats.org/officeDocument/2006/relationships/hyperlink" Target="https://www.daloopa.com/src/1563908" TargetMode="External"/><Relationship Id="rId14178" Type="http://schemas.openxmlformats.org/officeDocument/2006/relationships/hyperlink" Target="https://www.daloopa.com/src/8788149" TargetMode="External"/><Relationship Id="rId15229" Type="http://schemas.openxmlformats.org/officeDocument/2006/relationships/hyperlink" Target="https://www.daloopa.com/src/43518460" TargetMode="External"/><Relationship Id="rId19100" Type="http://schemas.openxmlformats.org/officeDocument/2006/relationships/hyperlink" Target="https://www.daloopa.com/src/154393468" TargetMode="External"/><Relationship Id="rId3186" Type="http://schemas.openxmlformats.org/officeDocument/2006/relationships/hyperlink" Target="https://www.daloopa.com/src/1571942" TargetMode="External"/><Relationship Id="rId4237" Type="http://schemas.openxmlformats.org/officeDocument/2006/relationships/hyperlink" Target="https://www.daloopa.com/src/43321992" TargetMode="External"/><Relationship Id="rId18799" Type="http://schemas.openxmlformats.org/officeDocument/2006/relationships/hyperlink" Target="https://marketplace.daloopa.com/src?seriesId=3669174" TargetMode="External"/><Relationship Id="rId8858" Type="http://schemas.openxmlformats.org/officeDocument/2006/relationships/hyperlink" Target="https://www.daloopa.com/src/94491562" TargetMode="External"/><Relationship Id="rId9909" Type="http://schemas.openxmlformats.org/officeDocument/2006/relationships/hyperlink" Target="https://www.daloopa.com/src/136428710" TargetMode="External"/><Relationship Id="rId10788" Type="http://schemas.openxmlformats.org/officeDocument/2006/relationships/hyperlink" Target="https://www.daloopa.com/src/43295042" TargetMode="External"/><Relationship Id="rId11839" Type="http://schemas.openxmlformats.org/officeDocument/2006/relationships/hyperlink" Target="https://www.daloopa.com/src/1569226" TargetMode="External"/><Relationship Id="rId15710" Type="http://schemas.openxmlformats.org/officeDocument/2006/relationships/hyperlink" Target="https://www.daloopa.com/src/53602956" TargetMode="External"/><Relationship Id="rId13261" Type="http://schemas.openxmlformats.org/officeDocument/2006/relationships/hyperlink" Target="https://www.daloopa.com/src/8787604" TargetMode="External"/><Relationship Id="rId14312" Type="http://schemas.openxmlformats.org/officeDocument/2006/relationships/hyperlink" Target="https://www.daloopa.com/src/8788034" TargetMode="External"/><Relationship Id="rId17882" Type="http://schemas.openxmlformats.org/officeDocument/2006/relationships/hyperlink" Target="https://marketplace.daloopa.com/src/134722593" TargetMode="External"/><Relationship Id="rId18933" Type="http://schemas.openxmlformats.org/officeDocument/2006/relationships/hyperlink" Target="https://www.daloopa.com/src/113027577" TargetMode="External"/><Relationship Id="rId241" Type="http://schemas.openxmlformats.org/officeDocument/2006/relationships/hyperlink" Target="https://www.daloopa.com/src/4716159" TargetMode="External"/><Relationship Id="rId3320" Type="http://schemas.openxmlformats.org/officeDocument/2006/relationships/hyperlink" Target="https://www.daloopa.com/src/43769355" TargetMode="External"/><Relationship Id="rId6890" Type="http://schemas.openxmlformats.org/officeDocument/2006/relationships/hyperlink" Target="https://www.daloopa.com/src/1565915" TargetMode="External"/><Relationship Id="rId7941" Type="http://schemas.openxmlformats.org/officeDocument/2006/relationships/hyperlink" Target="https://www.daloopa.com/src/1566050" TargetMode="External"/><Relationship Id="rId16484" Type="http://schemas.openxmlformats.org/officeDocument/2006/relationships/hyperlink" Target="https://www.daloopa.com/src/32426192" TargetMode="External"/><Relationship Id="rId17535" Type="http://schemas.openxmlformats.org/officeDocument/2006/relationships/hyperlink" Target="https://www.daloopa.com/src/75524409" TargetMode="External"/><Relationship Id="rId5492" Type="http://schemas.openxmlformats.org/officeDocument/2006/relationships/hyperlink" Target="https://www.daloopa.com/src/1564088" TargetMode="External"/><Relationship Id="rId6543" Type="http://schemas.openxmlformats.org/officeDocument/2006/relationships/hyperlink" Target="https://www.daloopa.com/src/94490852" TargetMode="External"/><Relationship Id="rId10922" Type="http://schemas.openxmlformats.org/officeDocument/2006/relationships/hyperlink" Target="https://www.daloopa.com/src/43295050" TargetMode="External"/><Relationship Id="rId15086" Type="http://schemas.openxmlformats.org/officeDocument/2006/relationships/hyperlink" Target="https://marketplace.daloopa.com/src/134722396" TargetMode="External"/><Relationship Id="rId16137" Type="http://schemas.openxmlformats.org/officeDocument/2006/relationships/hyperlink" Target="https://www.daloopa.com/document/26799693" TargetMode="External"/><Relationship Id="rId4094" Type="http://schemas.openxmlformats.org/officeDocument/2006/relationships/hyperlink" Target="https://www.daloopa.com/src/1572918" TargetMode="External"/><Relationship Id="rId5145" Type="http://schemas.openxmlformats.org/officeDocument/2006/relationships/hyperlink" Target="https://www.daloopa.com/src/1564451" TargetMode="External"/><Relationship Id="rId9766" Type="http://schemas.openxmlformats.org/officeDocument/2006/relationships/hyperlink" Target="https://www.daloopa.com/src/72081314" TargetMode="External"/><Relationship Id="rId1755" Type="http://schemas.openxmlformats.org/officeDocument/2006/relationships/hyperlink" Target="https://www.daloopa.com/src/14188247" TargetMode="External"/><Relationship Id="rId8368" Type="http://schemas.openxmlformats.org/officeDocument/2006/relationships/hyperlink" Target="https://www.daloopa.com/src/1566305" TargetMode="External"/><Relationship Id="rId9419" Type="http://schemas.openxmlformats.org/officeDocument/2006/relationships/hyperlink" Target="https://www.daloopa.com/src/43302640" TargetMode="External"/><Relationship Id="rId10298" Type="http://schemas.openxmlformats.org/officeDocument/2006/relationships/hyperlink" Target="https://www.daloopa.com/src/53534285" TargetMode="External"/><Relationship Id="rId11349" Type="http://schemas.openxmlformats.org/officeDocument/2006/relationships/hyperlink" Target="https://www.daloopa.com/src/1569652" TargetMode="External"/><Relationship Id="rId11696" Type="http://schemas.openxmlformats.org/officeDocument/2006/relationships/hyperlink" Target="https://www.daloopa.com/src/1568831" TargetMode="External"/><Relationship Id="rId12747" Type="http://schemas.openxmlformats.org/officeDocument/2006/relationships/hyperlink" Target="https://marketplace.daloopa.com/src/134722230" TargetMode="External"/><Relationship Id="rId1408" Type="http://schemas.openxmlformats.org/officeDocument/2006/relationships/hyperlink" Target="https://marketplace.daloopa.com/src?seriesId=233442" TargetMode="External"/><Relationship Id="rId2806" Type="http://schemas.openxmlformats.org/officeDocument/2006/relationships/hyperlink" Target="https://www.daloopa.com/src/121582516" TargetMode="External"/><Relationship Id="rId15220" Type="http://schemas.openxmlformats.org/officeDocument/2006/relationships/hyperlink" Target="https://marketplace.daloopa.com/src/134722423" TargetMode="External"/><Relationship Id="rId18790" Type="http://schemas.openxmlformats.org/officeDocument/2006/relationships/hyperlink" Target="https://www.daloopa.com/src/65169525" TargetMode="External"/><Relationship Id="rId4978" Type="http://schemas.openxmlformats.org/officeDocument/2006/relationships/hyperlink" Target="https://www.daloopa.com/src/102322034" TargetMode="External"/><Relationship Id="rId9900" Type="http://schemas.openxmlformats.org/officeDocument/2006/relationships/hyperlink" Target="https://www.daloopa.com/src/72081303" TargetMode="External"/><Relationship Id="rId11830" Type="http://schemas.openxmlformats.org/officeDocument/2006/relationships/hyperlink" Target="https://www.daloopa.com/document/209433" TargetMode="External"/><Relationship Id="rId17392" Type="http://schemas.openxmlformats.org/officeDocument/2006/relationships/hyperlink" Target="https://marketplace.daloopa.com/src/154209488" TargetMode="External"/><Relationship Id="rId18443" Type="http://schemas.openxmlformats.org/officeDocument/2006/relationships/hyperlink" Target="https://www.daloopa.com/src/82226707" TargetMode="External"/><Relationship Id="rId6053" Type="http://schemas.openxmlformats.org/officeDocument/2006/relationships/hyperlink" Target="https://www.daloopa.com/src/1564913" TargetMode="External"/><Relationship Id="rId7451" Type="http://schemas.openxmlformats.org/officeDocument/2006/relationships/hyperlink" Target="https://www.daloopa.com/src/113256671" TargetMode="External"/><Relationship Id="rId8502" Type="http://schemas.openxmlformats.org/officeDocument/2006/relationships/hyperlink" Target="https://marketplace.daloopa.com/src?seriesId=2541556" TargetMode="External"/><Relationship Id="rId10432" Type="http://schemas.openxmlformats.org/officeDocument/2006/relationships/hyperlink" Target="https://www.daloopa.com/src/1569340" TargetMode="External"/><Relationship Id="rId17045" Type="http://schemas.openxmlformats.org/officeDocument/2006/relationships/hyperlink" Target="https://marketplace.daloopa.com/src/154209409" TargetMode="External"/><Relationship Id="rId7104" Type="http://schemas.openxmlformats.org/officeDocument/2006/relationships/hyperlink" Target="https://www.daloopa.com/src/154216241" TargetMode="External"/><Relationship Id="rId13655" Type="http://schemas.openxmlformats.org/officeDocument/2006/relationships/hyperlink" Target="https://www.daloopa.com/src/8786954" TargetMode="External"/><Relationship Id="rId14706" Type="http://schemas.openxmlformats.org/officeDocument/2006/relationships/hyperlink" Target="https://www.daloopa.com/src/43518960" TargetMode="External"/><Relationship Id="rId982" Type="http://schemas.openxmlformats.org/officeDocument/2006/relationships/hyperlink" Target="https://www.daloopa.com/src/87506325" TargetMode="External"/><Relationship Id="rId2663" Type="http://schemas.openxmlformats.org/officeDocument/2006/relationships/hyperlink" Target="https://www.daloopa.com/src/136436059" TargetMode="External"/><Relationship Id="rId3714" Type="http://schemas.openxmlformats.org/officeDocument/2006/relationships/hyperlink" Target="https://www.daloopa.com/src/106512847" TargetMode="External"/><Relationship Id="rId9276" Type="http://schemas.openxmlformats.org/officeDocument/2006/relationships/hyperlink" Target="https://www.daloopa.com/src/53534254" TargetMode="External"/><Relationship Id="rId12257" Type="http://schemas.openxmlformats.org/officeDocument/2006/relationships/hyperlink" Target="https://www.daloopa.com/src/94641227" TargetMode="External"/><Relationship Id="rId13308" Type="http://schemas.openxmlformats.org/officeDocument/2006/relationships/hyperlink" Target="https://www.daloopa.com/src/8787440" TargetMode="External"/><Relationship Id="rId635" Type="http://schemas.openxmlformats.org/officeDocument/2006/relationships/hyperlink" Target="https://www.daloopa.com/src/53538380" TargetMode="External"/><Relationship Id="rId1265" Type="http://schemas.openxmlformats.org/officeDocument/2006/relationships/hyperlink" Target="https://www.daloopa.com/src/65218272" TargetMode="External"/><Relationship Id="rId2316" Type="http://schemas.openxmlformats.org/officeDocument/2006/relationships/hyperlink" Target="https://www.daloopa.com/src/1570964" TargetMode="External"/><Relationship Id="rId5886" Type="http://schemas.openxmlformats.org/officeDocument/2006/relationships/hyperlink" Target="https://www.daloopa.com/src/113360664" TargetMode="External"/><Relationship Id="rId16878" Type="http://schemas.openxmlformats.org/officeDocument/2006/relationships/hyperlink" Target="https://www.daloopa.com/src/58793793" TargetMode="External"/><Relationship Id="rId17929" Type="http://schemas.openxmlformats.org/officeDocument/2006/relationships/hyperlink" Target="https://marketplace.daloopa.com/src/134722608" TargetMode="External"/><Relationship Id="rId4488" Type="http://schemas.openxmlformats.org/officeDocument/2006/relationships/hyperlink" Target="https://www.daloopa.com/src/8793648" TargetMode="External"/><Relationship Id="rId5539" Type="http://schemas.openxmlformats.org/officeDocument/2006/relationships/hyperlink" Target="https://www.daloopa.com/src/154248820" TargetMode="External"/><Relationship Id="rId6937" Type="http://schemas.openxmlformats.org/officeDocument/2006/relationships/hyperlink" Target="https://www.daloopa.com/src/154216237" TargetMode="External"/><Relationship Id="rId9410" Type="http://schemas.openxmlformats.org/officeDocument/2006/relationships/hyperlink" Target="https://www.daloopa.com/src/102328163" TargetMode="External"/><Relationship Id="rId19004" Type="http://schemas.openxmlformats.org/officeDocument/2006/relationships/hyperlink" Target="https://www.daloopa.com/src/113028642" TargetMode="External"/><Relationship Id="rId19351" Type="http://schemas.openxmlformats.org/officeDocument/2006/relationships/hyperlink" Target="https://www.daloopa.com/src/114576804" TargetMode="External"/><Relationship Id="rId8012" Type="http://schemas.openxmlformats.org/officeDocument/2006/relationships/hyperlink" Target="https://www.daloopa.com/src/1566551" TargetMode="External"/><Relationship Id="rId11340" Type="http://schemas.openxmlformats.org/officeDocument/2006/relationships/hyperlink" Target="https://www.daloopa.com/src/1569082" TargetMode="External"/><Relationship Id="rId15961" Type="http://schemas.openxmlformats.org/officeDocument/2006/relationships/hyperlink" Target="https://marketplace.daloopa.com/src/154393134" TargetMode="External"/><Relationship Id="rId14563" Type="http://schemas.openxmlformats.org/officeDocument/2006/relationships/hyperlink" Target="https://www.daloopa.com/src/43518536" TargetMode="External"/><Relationship Id="rId15614" Type="http://schemas.openxmlformats.org/officeDocument/2006/relationships/hyperlink" Target="https://marketplace.daloopa.com/src/134722506" TargetMode="External"/><Relationship Id="rId3571" Type="http://schemas.openxmlformats.org/officeDocument/2006/relationships/hyperlink" Target="https://www.daloopa.com/src/53538521" TargetMode="External"/><Relationship Id="rId4622" Type="http://schemas.openxmlformats.org/officeDocument/2006/relationships/hyperlink" Target="https://www.daloopa.com/src/1563931" TargetMode="External"/><Relationship Id="rId13165" Type="http://schemas.openxmlformats.org/officeDocument/2006/relationships/hyperlink" Target="https://www.daloopa.com/src/8787183" TargetMode="External"/><Relationship Id="rId14216" Type="http://schemas.openxmlformats.org/officeDocument/2006/relationships/hyperlink" Target="https://www.daloopa.com/src/14277384" TargetMode="External"/><Relationship Id="rId17786" Type="http://schemas.openxmlformats.org/officeDocument/2006/relationships/hyperlink" Target="https://www.daloopa.com/src/65218535" TargetMode="External"/><Relationship Id="rId18837" Type="http://schemas.openxmlformats.org/officeDocument/2006/relationships/hyperlink" Target="https://www.daloopa.com/src/65218554" TargetMode="External"/><Relationship Id="rId492" Type="http://schemas.openxmlformats.org/officeDocument/2006/relationships/hyperlink" Target="https://www.daloopa.com/src/14189604" TargetMode="External"/><Relationship Id="rId2173" Type="http://schemas.openxmlformats.org/officeDocument/2006/relationships/hyperlink" Target="https://www.daloopa.com/src/136426319" TargetMode="External"/><Relationship Id="rId3224" Type="http://schemas.openxmlformats.org/officeDocument/2006/relationships/hyperlink" Target="https://www.daloopa.com/src/1571849" TargetMode="External"/><Relationship Id="rId6794" Type="http://schemas.openxmlformats.org/officeDocument/2006/relationships/hyperlink" Target="https://www.daloopa.com/src/144968989" TargetMode="External"/><Relationship Id="rId7845" Type="http://schemas.openxmlformats.org/officeDocument/2006/relationships/hyperlink" Target="https://www.daloopa.com/src/63033558" TargetMode="External"/><Relationship Id="rId16388" Type="http://schemas.openxmlformats.org/officeDocument/2006/relationships/hyperlink" Target="https://www.daloopa.com/src/43525163" TargetMode="External"/><Relationship Id="rId17439" Type="http://schemas.openxmlformats.org/officeDocument/2006/relationships/hyperlink" Target="https://www.daloopa.com/src/94642528" TargetMode="External"/><Relationship Id="rId145" Type="http://schemas.openxmlformats.org/officeDocument/2006/relationships/hyperlink" Target="https://www.daloopa.com/src/72081876" TargetMode="External"/><Relationship Id="rId5396" Type="http://schemas.openxmlformats.org/officeDocument/2006/relationships/hyperlink" Target="https://www.daloopa.com/src/1563922" TargetMode="External"/><Relationship Id="rId6447" Type="http://schemas.openxmlformats.org/officeDocument/2006/relationships/hyperlink" Target="https://www.daloopa.com/src/1565507" TargetMode="External"/><Relationship Id="rId10826" Type="http://schemas.openxmlformats.org/officeDocument/2006/relationships/hyperlink" Target="https://www.daloopa.com/src/4715311" TargetMode="External"/><Relationship Id="rId5049" Type="http://schemas.openxmlformats.org/officeDocument/2006/relationships/hyperlink" Target="https://www.daloopa.com/src/136426159" TargetMode="External"/><Relationship Id="rId12998" Type="http://schemas.openxmlformats.org/officeDocument/2006/relationships/hyperlink" Target="https://www.daloopa.com/src/72185814" TargetMode="External"/><Relationship Id="rId17920" Type="http://schemas.openxmlformats.org/officeDocument/2006/relationships/hyperlink" Target="https://www.daloopa.com/src/65125690" TargetMode="External"/><Relationship Id="rId15471" Type="http://schemas.openxmlformats.org/officeDocument/2006/relationships/hyperlink" Target="https://www.daloopa.com/src/43518803" TargetMode="External"/><Relationship Id="rId16522" Type="http://schemas.openxmlformats.org/officeDocument/2006/relationships/hyperlink" Target="https://www.daloopa.com/src/58791136" TargetMode="External"/><Relationship Id="rId1659" Type="http://schemas.openxmlformats.org/officeDocument/2006/relationships/hyperlink" Target="https://www.daloopa.com/src/8797071" TargetMode="External"/><Relationship Id="rId3081" Type="http://schemas.openxmlformats.org/officeDocument/2006/relationships/hyperlink" Target="https://www.daloopa.com/src/1571854" TargetMode="External"/><Relationship Id="rId4132" Type="http://schemas.openxmlformats.org/officeDocument/2006/relationships/hyperlink" Target="https://marketplace.daloopa.com/src/144951411" TargetMode="External"/><Relationship Id="rId5530" Type="http://schemas.openxmlformats.org/officeDocument/2006/relationships/hyperlink" Target="https://www.daloopa.com/src/43287839" TargetMode="External"/><Relationship Id="rId14073" Type="http://schemas.openxmlformats.org/officeDocument/2006/relationships/hyperlink" Target="https://www.daloopa.com/src/8788012" TargetMode="External"/><Relationship Id="rId15124" Type="http://schemas.openxmlformats.org/officeDocument/2006/relationships/hyperlink" Target="https://marketplace.daloopa.com/src/134722399" TargetMode="External"/><Relationship Id="rId18694" Type="http://schemas.openxmlformats.org/officeDocument/2006/relationships/hyperlink" Target="https://www.daloopa.com/src/65165608" TargetMode="External"/><Relationship Id="rId19745" Type="http://schemas.openxmlformats.org/officeDocument/2006/relationships/hyperlink" Target="https://www.daloopa.com/src/113027704" TargetMode="External"/><Relationship Id="rId8753" Type="http://schemas.openxmlformats.org/officeDocument/2006/relationships/hyperlink" Target="https://www.daloopa.com/src/1566621" TargetMode="External"/><Relationship Id="rId9804" Type="http://schemas.openxmlformats.org/officeDocument/2006/relationships/hyperlink" Target="https://www.daloopa.com/src/1566874" TargetMode="External"/><Relationship Id="rId10683" Type="http://schemas.openxmlformats.org/officeDocument/2006/relationships/hyperlink" Target="https://www.daloopa.com/src/1569827" TargetMode="External"/><Relationship Id="rId11734" Type="http://schemas.openxmlformats.org/officeDocument/2006/relationships/hyperlink" Target="https://www.daloopa.com/src/1569670" TargetMode="External"/><Relationship Id="rId17296" Type="http://schemas.openxmlformats.org/officeDocument/2006/relationships/hyperlink" Target="https://www.daloopa.com/src/87502710" TargetMode="External"/><Relationship Id="rId18347" Type="http://schemas.openxmlformats.org/officeDocument/2006/relationships/hyperlink" Target="https://marketplace.daloopa.com/src/134722780" TargetMode="External"/><Relationship Id="rId18" Type="http://schemas.openxmlformats.org/officeDocument/2006/relationships/hyperlink" Target="https://www.daloopa.com/document/8264" TargetMode="External"/><Relationship Id="rId7355" Type="http://schemas.openxmlformats.org/officeDocument/2006/relationships/hyperlink" Target="https://www.daloopa.com/src/1565244" TargetMode="External"/><Relationship Id="rId8406" Type="http://schemas.openxmlformats.org/officeDocument/2006/relationships/hyperlink" Target="https://www.daloopa.com/src/72081320" TargetMode="External"/><Relationship Id="rId10336" Type="http://schemas.openxmlformats.org/officeDocument/2006/relationships/hyperlink" Target="https://www.daloopa.com/src/66978499" TargetMode="External"/><Relationship Id="rId3965" Type="http://schemas.openxmlformats.org/officeDocument/2006/relationships/hyperlink" Target="https://www.daloopa.com/src/4742082" TargetMode="External"/><Relationship Id="rId7008" Type="http://schemas.openxmlformats.org/officeDocument/2006/relationships/hyperlink" Target="https://marketplace.daloopa.com/src/110684043" TargetMode="External"/><Relationship Id="rId13559" Type="http://schemas.openxmlformats.org/officeDocument/2006/relationships/hyperlink" Target="https://www.daloopa.com/src/8787282" TargetMode="External"/><Relationship Id="rId14957" Type="http://schemas.openxmlformats.org/officeDocument/2006/relationships/hyperlink" Target="https://marketplace.daloopa.com/src?seriesId=2541663" TargetMode="External"/><Relationship Id="rId886" Type="http://schemas.openxmlformats.org/officeDocument/2006/relationships/hyperlink" Target="https://www.daloopa.com/document/26769833" TargetMode="External"/><Relationship Id="rId2567" Type="http://schemas.openxmlformats.org/officeDocument/2006/relationships/hyperlink" Target="https://www.daloopa.com/src/154358206" TargetMode="External"/><Relationship Id="rId3618" Type="http://schemas.openxmlformats.org/officeDocument/2006/relationships/hyperlink" Target="https://www.daloopa.com/src/8794283" TargetMode="External"/><Relationship Id="rId16032" Type="http://schemas.openxmlformats.org/officeDocument/2006/relationships/hyperlink" Target="https://marketplace.daloopa.com/src/134722561" TargetMode="External"/><Relationship Id="rId17430" Type="http://schemas.openxmlformats.org/officeDocument/2006/relationships/hyperlink" Target="https://marketplace.daloopa.com/src/154209502" TargetMode="External"/><Relationship Id="rId2" Type="http://schemas.openxmlformats.org/officeDocument/2006/relationships/hyperlink" Target="https://www.daloopa.com/document/7968" TargetMode="External"/><Relationship Id="rId539" Type="http://schemas.openxmlformats.org/officeDocument/2006/relationships/hyperlink" Target="https://www.daloopa.com/src/20882475" TargetMode="External"/><Relationship Id="rId1169" Type="http://schemas.openxmlformats.org/officeDocument/2006/relationships/hyperlink" Target="https://www.daloopa.com/src/107837034" TargetMode="External"/><Relationship Id="rId5040" Type="http://schemas.openxmlformats.org/officeDocument/2006/relationships/hyperlink" Target="https://www.daloopa.com/src/72080216" TargetMode="External"/><Relationship Id="rId8263" Type="http://schemas.openxmlformats.org/officeDocument/2006/relationships/hyperlink" Target="https://www.daloopa.com/src/46535378" TargetMode="External"/><Relationship Id="rId9661" Type="http://schemas.openxmlformats.org/officeDocument/2006/relationships/hyperlink" Target="https://www.daloopa.com/src/1566230" TargetMode="External"/><Relationship Id="rId11591" Type="http://schemas.openxmlformats.org/officeDocument/2006/relationships/hyperlink" Target="https://www.daloopa.com/src/1569168" TargetMode="External"/><Relationship Id="rId12642" Type="http://schemas.openxmlformats.org/officeDocument/2006/relationships/hyperlink" Target="https://www.daloopa.com/src/125146336" TargetMode="External"/><Relationship Id="rId19255" Type="http://schemas.openxmlformats.org/officeDocument/2006/relationships/hyperlink" Target="https://www.daloopa.com/document/26799693" TargetMode="External"/><Relationship Id="rId1650" Type="http://schemas.openxmlformats.org/officeDocument/2006/relationships/hyperlink" Target="https://www.daloopa.com/src/8797258" TargetMode="External"/><Relationship Id="rId2701" Type="http://schemas.openxmlformats.org/officeDocument/2006/relationships/hyperlink" Target="https://www.daloopa.com/src/47651521" TargetMode="External"/><Relationship Id="rId9314" Type="http://schemas.openxmlformats.org/officeDocument/2006/relationships/hyperlink" Target="https://www.daloopa.com/src/1566966" TargetMode="External"/><Relationship Id="rId10193" Type="http://schemas.openxmlformats.org/officeDocument/2006/relationships/hyperlink" Target="https://www.daloopa.com/src/46535708" TargetMode="External"/><Relationship Id="rId11244" Type="http://schemas.openxmlformats.org/officeDocument/2006/relationships/hyperlink" Target="https://www.daloopa.com/src/94501160" TargetMode="External"/><Relationship Id="rId15865" Type="http://schemas.openxmlformats.org/officeDocument/2006/relationships/hyperlink" Target="https://www.daloopa.com/src/154364740" TargetMode="External"/><Relationship Id="rId16916" Type="http://schemas.openxmlformats.org/officeDocument/2006/relationships/hyperlink" Target="https://www.daloopa.com/src/82269887" TargetMode="External"/><Relationship Id="rId1303" Type="http://schemas.openxmlformats.org/officeDocument/2006/relationships/hyperlink" Target="https://www.daloopa.com/src/37972316" TargetMode="External"/><Relationship Id="rId4873" Type="http://schemas.openxmlformats.org/officeDocument/2006/relationships/hyperlink" Target="https://www.daloopa.com/src/1564294" TargetMode="External"/><Relationship Id="rId5924" Type="http://schemas.openxmlformats.org/officeDocument/2006/relationships/hyperlink" Target="https://www.daloopa.com/src/37971707" TargetMode="External"/><Relationship Id="rId14467" Type="http://schemas.openxmlformats.org/officeDocument/2006/relationships/hyperlink" Target="https://www.daloopa.com/src/102402687" TargetMode="External"/><Relationship Id="rId15518" Type="http://schemas.openxmlformats.org/officeDocument/2006/relationships/hyperlink" Target="https://www.daloopa.com/src/87498616" TargetMode="External"/><Relationship Id="rId3475" Type="http://schemas.openxmlformats.org/officeDocument/2006/relationships/hyperlink" Target="https://www.daloopa.com/src/43337191" TargetMode="External"/><Relationship Id="rId4526" Type="http://schemas.openxmlformats.org/officeDocument/2006/relationships/hyperlink" Target="https://www.daloopa.com/src/8793800" TargetMode="External"/><Relationship Id="rId13069" Type="http://schemas.openxmlformats.org/officeDocument/2006/relationships/hyperlink" Target="https://www.daloopa.com/src/8787575" TargetMode="External"/><Relationship Id="rId396" Type="http://schemas.openxmlformats.org/officeDocument/2006/relationships/hyperlink" Target="https://marketplace.daloopa.com/src?seriesId=2541439" TargetMode="External"/><Relationship Id="rId2077" Type="http://schemas.openxmlformats.org/officeDocument/2006/relationships/hyperlink" Target="https://www.daloopa.com/src/42838021" TargetMode="External"/><Relationship Id="rId3128" Type="http://schemas.openxmlformats.org/officeDocument/2006/relationships/hyperlink" Target="https://www.daloopa.com/src/87501678" TargetMode="External"/><Relationship Id="rId6698" Type="http://schemas.openxmlformats.org/officeDocument/2006/relationships/hyperlink" Target="https://marketplace.daloopa.com/src?seriesId=2541530" TargetMode="External"/><Relationship Id="rId7749" Type="http://schemas.openxmlformats.org/officeDocument/2006/relationships/hyperlink" Target="https://www.daloopa.com/src/1565675" TargetMode="External"/><Relationship Id="rId9171" Type="http://schemas.openxmlformats.org/officeDocument/2006/relationships/hyperlink" Target="https://www.daloopa.com/src/154222604" TargetMode="External"/><Relationship Id="rId13550" Type="http://schemas.openxmlformats.org/officeDocument/2006/relationships/hyperlink" Target="https://www.daloopa.com/src/8787133" TargetMode="External"/><Relationship Id="rId14601" Type="http://schemas.openxmlformats.org/officeDocument/2006/relationships/hyperlink" Target="https://www.daloopa.com/src/43518672" TargetMode="External"/><Relationship Id="rId530" Type="http://schemas.openxmlformats.org/officeDocument/2006/relationships/hyperlink" Target="https://www.daloopa.com/src/1602077" TargetMode="External"/><Relationship Id="rId1160" Type="http://schemas.openxmlformats.org/officeDocument/2006/relationships/hyperlink" Target="https://www.daloopa.com/src/65049778" TargetMode="External"/><Relationship Id="rId2211" Type="http://schemas.openxmlformats.org/officeDocument/2006/relationships/hyperlink" Target="https://www.daloopa.com/src/1570878" TargetMode="External"/><Relationship Id="rId12152" Type="http://schemas.openxmlformats.org/officeDocument/2006/relationships/hyperlink" Target="https://www.daloopa.com/src/78145286" TargetMode="External"/><Relationship Id="rId13203" Type="http://schemas.openxmlformats.org/officeDocument/2006/relationships/hyperlink" Target="https://www.daloopa.com/src/8787590" TargetMode="External"/><Relationship Id="rId16773" Type="http://schemas.openxmlformats.org/officeDocument/2006/relationships/hyperlink" Target="https://marketplace.daloopa.com/src/154393153" TargetMode="External"/><Relationship Id="rId17824" Type="http://schemas.openxmlformats.org/officeDocument/2006/relationships/hyperlink" Target="https://www.daloopa.com/src/67020011" TargetMode="External"/><Relationship Id="rId5781" Type="http://schemas.openxmlformats.org/officeDocument/2006/relationships/hyperlink" Target="https://www.daloopa.com/src/1565175" TargetMode="External"/><Relationship Id="rId6832" Type="http://schemas.openxmlformats.org/officeDocument/2006/relationships/hyperlink" Target="https://www.daloopa.com/src/1565560" TargetMode="External"/><Relationship Id="rId15375" Type="http://schemas.openxmlformats.org/officeDocument/2006/relationships/hyperlink" Target="https://marketplace.daloopa.com/src/154393115" TargetMode="External"/><Relationship Id="rId16426" Type="http://schemas.openxmlformats.org/officeDocument/2006/relationships/hyperlink" Target="https://www.daloopa.com/src/107835006" TargetMode="External"/><Relationship Id="rId4383" Type="http://schemas.openxmlformats.org/officeDocument/2006/relationships/hyperlink" Target="https://www.daloopa.com/src/8801421" TargetMode="External"/><Relationship Id="rId5434" Type="http://schemas.openxmlformats.org/officeDocument/2006/relationships/hyperlink" Target="https://www.daloopa.com/src/1563905" TargetMode="External"/><Relationship Id="rId15028" Type="http://schemas.openxmlformats.org/officeDocument/2006/relationships/hyperlink" Target="https://marketplace.daloopa.com/src/154393108" TargetMode="External"/><Relationship Id="rId18598" Type="http://schemas.openxmlformats.org/officeDocument/2006/relationships/hyperlink" Target="https://www.daloopa.com/src/65153683" TargetMode="External"/><Relationship Id="rId19649" Type="http://schemas.openxmlformats.org/officeDocument/2006/relationships/hyperlink" Target="https://www.daloopa.com/src/154356803" TargetMode="External"/><Relationship Id="rId4036" Type="http://schemas.openxmlformats.org/officeDocument/2006/relationships/hyperlink" Target="https://www.daloopa.com/src/1572870" TargetMode="External"/><Relationship Id="rId8657" Type="http://schemas.openxmlformats.org/officeDocument/2006/relationships/hyperlink" Target="https://www.daloopa.com/src/7961830" TargetMode="External"/><Relationship Id="rId9708" Type="http://schemas.openxmlformats.org/officeDocument/2006/relationships/hyperlink" Target="https://www.daloopa.com/src/125048959" TargetMode="External"/><Relationship Id="rId10587" Type="http://schemas.openxmlformats.org/officeDocument/2006/relationships/hyperlink" Target="https://www.daloopa.com/src/154240891" TargetMode="External"/><Relationship Id="rId11638" Type="http://schemas.openxmlformats.org/officeDocument/2006/relationships/hyperlink" Target="https://www.daloopa.com/src/43319095" TargetMode="External"/><Relationship Id="rId11985" Type="http://schemas.openxmlformats.org/officeDocument/2006/relationships/hyperlink" Target="https://www.daloopa.com/src/1569186" TargetMode="External"/><Relationship Id="rId7259" Type="http://schemas.openxmlformats.org/officeDocument/2006/relationships/hyperlink" Target="https://www.daloopa.com/src/1565617" TargetMode="External"/><Relationship Id="rId13060" Type="http://schemas.openxmlformats.org/officeDocument/2006/relationships/hyperlink" Target="https://www.daloopa.com/src/154395084" TargetMode="External"/><Relationship Id="rId14111" Type="http://schemas.openxmlformats.org/officeDocument/2006/relationships/hyperlink" Target="https://www.daloopa.com/src/8787775" TargetMode="External"/><Relationship Id="rId17681" Type="http://schemas.openxmlformats.org/officeDocument/2006/relationships/hyperlink" Target="https://www.daloopa.com/src/82271164" TargetMode="External"/><Relationship Id="rId18732" Type="http://schemas.openxmlformats.org/officeDocument/2006/relationships/hyperlink" Target="https://www.daloopa.com/src/65169620" TargetMode="External"/><Relationship Id="rId3869" Type="http://schemas.openxmlformats.org/officeDocument/2006/relationships/hyperlink" Target="https://www.daloopa.com/document/26799693" TargetMode="External"/><Relationship Id="rId5291" Type="http://schemas.openxmlformats.org/officeDocument/2006/relationships/hyperlink" Target="https://www.daloopa.com/src/1564101" TargetMode="External"/><Relationship Id="rId6342" Type="http://schemas.openxmlformats.org/officeDocument/2006/relationships/hyperlink" Target="https://www.daloopa.com/src/154216222" TargetMode="External"/><Relationship Id="rId7740" Type="http://schemas.openxmlformats.org/officeDocument/2006/relationships/hyperlink" Target="https://www.daloopa.com/src/1566047" TargetMode="External"/><Relationship Id="rId10721" Type="http://schemas.openxmlformats.org/officeDocument/2006/relationships/hyperlink" Target="https://www.daloopa.com/src/43295041" TargetMode="External"/><Relationship Id="rId16283" Type="http://schemas.openxmlformats.org/officeDocument/2006/relationships/hyperlink" Target="https://www.daloopa.com/src/87501431" TargetMode="External"/><Relationship Id="rId17334" Type="http://schemas.openxmlformats.org/officeDocument/2006/relationships/hyperlink" Target="https://www.daloopa.com/src/154364416" TargetMode="External"/><Relationship Id="rId12893" Type="http://schemas.openxmlformats.org/officeDocument/2006/relationships/hyperlink" Target="https://www.daloopa.com/src/1572472" TargetMode="External"/><Relationship Id="rId13944" Type="http://schemas.openxmlformats.org/officeDocument/2006/relationships/hyperlink" Target="https://www.daloopa.com/src/46628475" TargetMode="External"/><Relationship Id="rId2952" Type="http://schemas.openxmlformats.org/officeDocument/2006/relationships/hyperlink" Target="https://www.daloopa.com/src/42838041" TargetMode="External"/><Relationship Id="rId9565" Type="http://schemas.openxmlformats.org/officeDocument/2006/relationships/hyperlink" Target="https://www.daloopa.com/src/125048958" TargetMode="External"/><Relationship Id="rId11495" Type="http://schemas.openxmlformats.org/officeDocument/2006/relationships/hyperlink" Target="https://www.daloopa.com/src/1569539" TargetMode="External"/><Relationship Id="rId12546" Type="http://schemas.openxmlformats.org/officeDocument/2006/relationships/hyperlink" Target="https://www.daloopa.com/src/14274921" TargetMode="External"/><Relationship Id="rId19159" Type="http://schemas.openxmlformats.org/officeDocument/2006/relationships/hyperlink" Target="https://www.daloopa.com/src/113028581" TargetMode="External"/><Relationship Id="rId924" Type="http://schemas.openxmlformats.org/officeDocument/2006/relationships/hyperlink" Target="https://www.daloopa.com/src/65218510" TargetMode="External"/><Relationship Id="rId1554" Type="http://schemas.openxmlformats.org/officeDocument/2006/relationships/hyperlink" Target="https://www.daloopa.com/src/8797051" TargetMode="External"/><Relationship Id="rId2605" Type="http://schemas.openxmlformats.org/officeDocument/2006/relationships/hyperlink" Target="https://www.daloopa.com/document/26799693" TargetMode="External"/><Relationship Id="rId8167" Type="http://schemas.openxmlformats.org/officeDocument/2006/relationships/hyperlink" Target="https://www.daloopa.com/src/66982587" TargetMode="External"/><Relationship Id="rId9218" Type="http://schemas.openxmlformats.org/officeDocument/2006/relationships/hyperlink" Target="https://www.daloopa.com/src/144990526" TargetMode="External"/><Relationship Id="rId10097" Type="http://schemas.openxmlformats.org/officeDocument/2006/relationships/hyperlink" Target="https://www.daloopa.com/document/209448" TargetMode="External"/><Relationship Id="rId11148" Type="http://schemas.openxmlformats.org/officeDocument/2006/relationships/hyperlink" Target="https://www.daloopa.com/src/1569649" TargetMode="External"/><Relationship Id="rId15769" Type="http://schemas.openxmlformats.org/officeDocument/2006/relationships/hyperlink" Target="https://www.daloopa.com/src/65069708" TargetMode="External"/><Relationship Id="rId1207" Type="http://schemas.openxmlformats.org/officeDocument/2006/relationships/hyperlink" Target="https://www.daloopa.com/src/4742103" TargetMode="External"/><Relationship Id="rId4777" Type="http://schemas.openxmlformats.org/officeDocument/2006/relationships/hyperlink" Target="https://www.daloopa.com/src/102322032" TargetMode="External"/><Relationship Id="rId5828" Type="http://schemas.openxmlformats.org/officeDocument/2006/relationships/hyperlink" Target="https://www.daloopa.com/src/1564706" TargetMode="External"/><Relationship Id="rId17191" Type="http://schemas.openxmlformats.org/officeDocument/2006/relationships/hyperlink" Target="https://www.daloopa.com/src/72185133" TargetMode="External"/><Relationship Id="rId18242" Type="http://schemas.openxmlformats.org/officeDocument/2006/relationships/hyperlink" Target="https://www.daloopa.com/src/107834508" TargetMode="External"/><Relationship Id="rId19640" Type="http://schemas.openxmlformats.org/officeDocument/2006/relationships/hyperlink" Target="https://www.daloopa.com/src/113035641" TargetMode="External"/><Relationship Id="rId3379" Type="http://schemas.openxmlformats.org/officeDocument/2006/relationships/hyperlink" Target="https://www.daloopa.com/src/102332850" TargetMode="External"/><Relationship Id="rId7250" Type="http://schemas.openxmlformats.org/officeDocument/2006/relationships/hyperlink" Target="https://www.daloopa.com/src/1565979" TargetMode="External"/><Relationship Id="rId8301" Type="http://schemas.openxmlformats.org/officeDocument/2006/relationships/hyperlink" Target="https://www.daloopa.com/src/1566650" TargetMode="External"/><Relationship Id="rId10231" Type="http://schemas.openxmlformats.org/officeDocument/2006/relationships/hyperlink" Target="https://www.daloopa.com/src/82225323" TargetMode="External"/><Relationship Id="rId14852" Type="http://schemas.openxmlformats.org/officeDocument/2006/relationships/hyperlink" Target="https://www.daloopa.com/src/43517229" TargetMode="External"/><Relationship Id="rId15903" Type="http://schemas.openxmlformats.org/officeDocument/2006/relationships/hyperlink" Target="https://www.daloopa.com/src/78144445" TargetMode="External"/><Relationship Id="rId3860" Type="http://schemas.openxmlformats.org/officeDocument/2006/relationships/hyperlink" Target="https://www.daloopa.com/src/42838104" TargetMode="External"/><Relationship Id="rId4911" Type="http://schemas.openxmlformats.org/officeDocument/2006/relationships/hyperlink" Target="https://www.daloopa.com/src/102322038" TargetMode="External"/><Relationship Id="rId9075" Type="http://schemas.openxmlformats.org/officeDocument/2006/relationships/hyperlink" Target="https://www.daloopa.com/src/46535317" TargetMode="External"/><Relationship Id="rId13454" Type="http://schemas.openxmlformats.org/officeDocument/2006/relationships/hyperlink" Target="https://www.daloopa.com/src/8787581" TargetMode="External"/><Relationship Id="rId14505" Type="http://schemas.openxmlformats.org/officeDocument/2006/relationships/hyperlink" Target="https://www.daloopa.com/src/154366205" TargetMode="External"/><Relationship Id="rId781" Type="http://schemas.openxmlformats.org/officeDocument/2006/relationships/hyperlink" Target="https://www.daloopa.com/src/1604331" TargetMode="External"/><Relationship Id="rId2462" Type="http://schemas.openxmlformats.org/officeDocument/2006/relationships/hyperlink" Target="https://www.daloopa.com/src/65064134" TargetMode="External"/><Relationship Id="rId3513" Type="http://schemas.openxmlformats.org/officeDocument/2006/relationships/hyperlink" Target="https://www.daloopa.com/src/102332848" TargetMode="External"/><Relationship Id="rId12056" Type="http://schemas.openxmlformats.org/officeDocument/2006/relationships/hyperlink" Target="https://www.daloopa.com/src/1570441" TargetMode="External"/><Relationship Id="rId13107" Type="http://schemas.openxmlformats.org/officeDocument/2006/relationships/hyperlink" Target="https://www.daloopa.com/src/8787048" TargetMode="External"/><Relationship Id="rId16677" Type="http://schemas.openxmlformats.org/officeDocument/2006/relationships/hyperlink" Target="https://marketplace.daloopa.com/src/154393149" TargetMode="External"/><Relationship Id="rId17728" Type="http://schemas.openxmlformats.org/officeDocument/2006/relationships/hyperlink" Target="https://www.daloopa.com/src/65074634" TargetMode="External"/><Relationship Id="rId434" Type="http://schemas.openxmlformats.org/officeDocument/2006/relationships/hyperlink" Target="https://www.daloopa.com/src/53534300" TargetMode="External"/><Relationship Id="rId1064" Type="http://schemas.openxmlformats.org/officeDocument/2006/relationships/hyperlink" Target="https://www.daloopa.com/src/14189922" TargetMode="External"/><Relationship Id="rId2115" Type="http://schemas.openxmlformats.org/officeDocument/2006/relationships/hyperlink" Target="https://www.daloopa.com/src/1570962" TargetMode="External"/><Relationship Id="rId5685" Type="http://schemas.openxmlformats.org/officeDocument/2006/relationships/hyperlink" Target="https://www.daloopa.com/document/23222056" TargetMode="External"/><Relationship Id="rId6736" Type="http://schemas.openxmlformats.org/officeDocument/2006/relationships/hyperlink" Target="https://www.daloopa.com/src/82224817" TargetMode="External"/><Relationship Id="rId15279" Type="http://schemas.openxmlformats.org/officeDocument/2006/relationships/hyperlink" Target="https://www.daloopa.com/src/43517726" TargetMode="External"/><Relationship Id="rId19150" Type="http://schemas.openxmlformats.org/officeDocument/2006/relationships/hyperlink" Target="https://marketplace.daloopa.com/src?seriesId=6882974" TargetMode="External"/><Relationship Id="rId4287" Type="http://schemas.openxmlformats.org/officeDocument/2006/relationships/hyperlink" Target="https://www.daloopa.com/src/8791801" TargetMode="External"/><Relationship Id="rId5338" Type="http://schemas.openxmlformats.org/officeDocument/2006/relationships/hyperlink" Target="https://www.daloopa.com/src/113265247" TargetMode="External"/><Relationship Id="rId9959" Type="http://schemas.openxmlformats.org/officeDocument/2006/relationships/hyperlink" Target="https://www.daloopa.com/src/20882442" TargetMode="External"/><Relationship Id="rId11889" Type="http://schemas.openxmlformats.org/officeDocument/2006/relationships/hyperlink" Target="https://www.daloopa.com/src/1569557" TargetMode="External"/><Relationship Id="rId15760" Type="http://schemas.openxmlformats.org/officeDocument/2006/relationships/hyperlink" Target="https://marketplace.daloopa.com/src/154209356" TargetMode="External"/><Relationship Id="rId16811" Type="http://schemas.openxmlformats.org/officeDocument/2006/relationships/hyperlink" Target="https://www.daloopa.com/src/20983892" TargetMode="External"/><Relationship Id="rId1948" Type="http://schemas.openxmlformats.org/officeDocument/2006/relationships/hyperlink" Target="https://www.daloopa.com/src/96852776" TargetMode="External"/><Relationship Id="rId3370" Type="http://schemas.openxmlformats.org/officeDocument/2006/relationships/hyperlink" Target="https://www.daloopa.com/src/53538559" TargetMode="External"/><Relationship Id="rId4421" Type="http://schemas.openxmlformats.org/officeDocument/2006/relationships/hyperlink" Target="https://www.daloopa.com/src/43341622" TargetMode="External"/><Relationship Id="rId14362" Type="http://schemas.openxmlformats.org/officeDocument/2006/relationships/hyperlink" Target="https://www.daloopa.com/src/43769541" TargetMode="External"/><Relationship Id="rId15413" Type="http://schemas.openxmlformats.org/officeDocument/2006/relationships/hyperlink" Target="https://marketplace.daloopa.com/src/134722468" TargetMode="External"/><Relationship Id="rId18983" Type="http://schemas.openxmlformats.org/officeDocument/2006/relationships/hyperlink" Target="https://www.daloopa.com/src/114576784" TargetMode="External"/><Relationship Id="rId291" Type="http://schemas.openxmlformats.org/officeDocument/2006/relationships/hyperlink" Target="https://www.daloopa.com/document/26798424" TargetMode="External"/><Relationship Id="rId3023" Type="http://schemas.openxmlformats.org/officeDocument/2006/relationships/hyperlink" Target="https://www.daloopa.com/src/53599506" TargetMode="External"/><Relationship Id="rId7991" Type="http://schemas.openxmlformats.org/officeDocument/2006/relationships/hyperlink" Target="https://www.daloopa.com/src/144990509" TargetMode="External"/><Relationship Id="rId10972" Type="http://schemas.openxmlformats.org/officeDocument/2006/relationships/hyperlink" Target="https://www.daloopa.com/src/72083106" TargetMode="External"/><Relationship Id="rId14015" Type="http://schemas.openxmlformats.org/officeDocument/2006/relationships/hyperlink" Target="https://www.daloopa.com/src/8788027" TargetMode="External"/><Relationship Id="rId17585" Type="http://schemas.openxmlformats.org/officeDocument/2006/relationships/hyperlink" Target="https://www.daloopa.com/src/87503299" TargetMode="External"/><Relationship Id="rId18636" Type="http://schemas.openxmlformats.org/officeDocument/2006/relationships/hyperlink" Target="https://www.daloopa.com/src/65164757" TargetMode="External"/><Relationship Id="rId5195" Type="http://schemas.openxmlformats.org/officeDocument/2006/relationships/hyperlink" Target="https://www.daloopa.com/src/43287983" TargetMode="External"/><Relationship Id="rId6593" Type="http://schemas.openxmlformats.org/officeDocument/2006/relationships/hyperlink" Target="https://www.daloopa.com/src/2600150" TargetMode="External"/><Relationship Id="rId7644" Type="http://schemas.openxmlformats.org/officeDocument/2006/relationships/hyperlink" Target="https://www.daloopa.com/src/63033556" TargetMode="External"/><Relationship Id="rId10625" Type="http://schemas.openxmlformats.org/officeDocument/2006/relationships/hyperlink" Target="https://www.daloopa.com/src/4715322" TargetMode="External"/><Relationship Id="rId16187" Type="http://schemas.openxmlformats.org/officeDocument/2006/relationships/hyperlink" Target="https://www.daloopa.com/src/8788787" TargetMode="External"/><Relationship Id="rId17238" Type="http://schemas.openxmlformats.org/officeDocument/2006/relationships/hyperlink" Target="https://marketplace.daloopa.com/src?seriesId=3669132" TargetMode="External"/><Relationship Id="rId6246" Type="http://schemas.openxmlformats.org/officeDocument/2006/relationships/hyperlink" Target="https://www.daloopa.com/src/1565324" TargetMode="External"/><Relationship Id="rId12797" Type="http://schemas.openxmlformats.org/officeDocument/2006/relationships/hyperlink" Target="https://www.daloopa.com/src/72185774" TargetMode="External"/><Relationship Id="rId13848" Type="http://schemas.openxmlformats.org/officeDocument/2006/relationships/hyperlink" Target="https://www.daloopa.com/src/8788266" TargetMode="External"/><Relationship Id="rId2856" Type="http://schemas.openxmlformats.org/officeDocument/2006/relationships/hyperlink" Target="https://www.daloopa.com/src/78020999" TargetMode="External"/><Relationship Id="rId3907" Type="http://schemas.openxmlformats.org/officeDocument/2006/relationships/hyperlink" Target="https://www.daloopa.com/src/68722831" TargetMode="External"/><Relationship Id="rId9469" Type="http://schemas.openxmlformats.org/officeDocument/2006/relationships/hyperlink" Target="https://www.daloopa.com/src/1566936" TargetMode="External"/><Relationship Id="rId11399" Type="http://schemas.openxmlformats.org/officeDocument/2006/relationships/hyperlink" Target="https://www.daloopa.com/document/209433" TargetMode="External"/><Relationship Id="rId15270" Type="http://schemas.openxmlformats.org/officeDocument/2006/relationships/hyperlink" Target="https://www.daloopa.com/src/43518866" TargetMode="External"/><Relationship Id="rId16321" Type="http://schemas.openxmlformats.org/officeDocument/2006/relationships/hyperlink" Target="https://marketplace.daloopa.com/src?seriesId=2541694" TargetMode="External"/><Relationship Id="rId828" Type="http://schemas.openxmlformats.org/officeDocument/2006/relationships/hyperlink" Target="https://www.daloopa.com/src/110677231" TargetMode="External"/><Relationship Id="rId1458" Type="http://schemas.openxmlformats.org/officeDocument/2006/relationships/hyperlink" Target="https://www.daloopa.com/src/8796648" TargetMode="External"/><Relationship Id="rId2509" Type="http://schemas.openxmlformats.org/officeDocument/2006/relationships/hyperlink" Target="https://www.daloopa.com/document/26799693" TargetMode="External"/><Relationship Id="rId8552" Type="http://schemas.openxmlformats.org/officeDocument/2006/relationships/hyperlink" Target="https://www.daloopa.com/src/125048946" TargetMode="External"/><Relationship Id="rId9950" Type="http://schemas.openxmlformats.org/officeDocument/2006/relationships/hyperlink" Target="https://www.daloopa.com/src/1567556" TargetMode="External"/><Relationship Id="rId11880" Type="http://schemas.openxmlformats.org/officeDocument/2006/relationships/hyperlink" Target="https://www.daloopa.com/src/1569053" TargetMode="External"/><Relationship Id="rId12931" Type="http://schemas.openxmlformats.org/officeDocument/2006/relationships/hyperlink" Target="https://www.daloopa.com/src/72185775" TargetMode="External"/><Relationship Id="rId17095" Type="http://schemas.openxmlformats.org/officeDocument/2006/relationships/hyperlink" Target="https://www.daloopa.com/src/82270717" TargetMode="External"/><Relationship Id="rId18146" Type="http://schemas.openxmlformats.org/officeDocument/2006/relationships/hyperlink" Target="https://www.daloopa.com/src/65125784" TargetMode="External"/><Relationship Id="rId18493" Type="http://schemas.openxmlformats.org/officeDocument/2006/relationships/hyperlink" Target="https://www.daloopa.com/src/87397402" TargetMode="External"/><Relationship Id="rId19544" Type="http://schemas.openxmlformats.org/officeDocument/2006/relationships/hyperlink" Target="https://www.daloopa.com/src/113024684" TargetMode="External"/><Relationship Id="rId7154" Type="http://schemas.openxmlformats.org/officeDocument/2006/relationships/hyperlink" Target="https://www.daloopa.com/src/72081246" TargetMode="External"/><Relationship Id="rId8205" Type="http://schemas.openxmlformats.org/officeDocument/2006/relationships/hyperlink" Target="https://www.daloopa.com/src/43302634" TargetMode="External"/><Relationship Id="rId9603" Type="http://schemas.openxmlformats.org/officeDocument/2006/relationships/hyperlink" Target="https://www.daloopa.com/src/125048957" TargetMode="External"/><Relationship Id="rId10482" Type="http://schemas.openxmlformats.org/officeDocument/2006/relationships/hyperlink" Target="https://www.daloopa.com/src/46537926" TargetMode="External"/><Relationship Id="rId11533" Type="http://schemas.openxmlformats.org/officeDocument/2006/relationships/hyperlink" Target="https://www.daloopa.com/src/1569661" TargetMode="External"/><Relationship Id="rId10135" Type="http://schemas.openxmlformats.org/officeDocument/2006/relationships/hyperlink" Target="https://www.daloopa.com/src/43314810" TargetMode="External"/><Relationship Id="rId14756" Type="http://schemas.openxmlformats.org/officeDocument/2006/relationships/hyperlink" Target="https://marketplace.daloopa.com/src/134722331" TargetMode="External"/><Relationship Id="rId15807" Type="http://schemas.openxmlformats.org/officeDocument/2006/relationships/hyperlink" Target="https://www.daloopa.com/src/65069710" TargetMode="External"/><Relationship Id="rId3764" Type="http://schemas.openxmlformats.org/officeDocument/2006/relationships/hyperlink" Target="https://www.daloopa.com/src/8793714" TargetMode="External"/><Relationship Id="rId4815" Type="http://schemas.openxmlformats.org/officeDocument/2006/relationships/hyperlink" Target="https://www.daloopa.com/src/1564094" TargetMode="External"/><Relationship Id="rId13358" Type="http://schemas.openxmlformats.org/officeDocument/2006/relationships/hyperlink" Target="https://www.daloopa.com/src/53601333" TargetMode="External"/><Relationship Id="rId14409" Type="http://schemas.openxmlformats.org/officeDocument/2006/relationships/hyperlink" Target="https://www.daloopa.com/src/102402685" TargetMode="External"/><Relationship Id="rId17979" Type="http://schemas.openxmlformats.org/officeDocument/2006/relationships/hyperlink" Target="https://marketplace.daloopa.com/src/154393205" TargetMode="External"/><Relationship Id="rId685" Type="http://schemas.openxmlformats.org/officeDocument/2006/relationships/hyperlink" Target="https://www.daloopa.com/src/125041966" TargetMode="External"/><Relationship Id="rId2366" Type="http://schemas.openxmlformats.org/officeDocument/2006/relationships/hyperlink" Target="https://www.daloopa.com/src/78021166" TargetMode="External"/><Relationship Id="rId3417" Type="http://schemas.openxmlformats.org/officeDocument/2006/relationships/hyperlink" Target="https://www.daloopa.com/src/8795708" TargetMode="External"/><Relationship Id="rId6987" Type="http://schemas.openxmlformats.org/officeDocument/2006/relationships/hyperlink" Target="https://www.daloopa.com/src/37971439" TargetMode="External"/><Relationship Id="rId338" Type="http://schemas.openxmlformats.org/officeDocument/2006/relationships/hyperlink" Target="https://www.daloopa.com/src/145001460" TargetMode="External"/><Relationship Id="rId2019" Type="http://schemas.openxmlformats.org/officeDocument/2006/relationships/hyperlink" Target="https://www.daloopa.com/src/96852224" TargetMode="External"/><Relationship Id="rId5589" Type="http://schemas.openxmlformats.org/officeDocument/2006/relationships/hyperlink" Target="https://www.daloopa.com/src/113255128" TargetMode="External"/><Relationship Id="rId9460" Type="http://schemas.openxmlformats.org/officeDocument/2006/relationships/hyperlink" Target="https://www.daloopa.com/src/1566391" TargetMode="External"/><Relationship Id="rId11390" Type="http://schemas.openxmlformats.org/officeDocument/2006/relationships/hyperlink" Target="https://www.daloopa.com/src/1569426" TargetMode="External"/><Relationship Id="rId19054" Type="http://schemas.openxmlformats.org/officeDocument/2006/relationships/hyperlink" Target="https://www.daloopa.com/src/113035593" TargetMode="External"/><Relationship Id="rId2500" Type="http://schemas.openxmlformats.org/officeDocument/2006/relationships/hyperlink" Target="https://www.daloopa.com/src/145133118" TargetMode="External"/><Relationship Id="rId8062" Type="http://schemas.openxmlformats.org/officeDocument/2006/relationships/hyperlink" Target="https://www.daloopa.com/src/1567530" TargetMode="External"/><Relationship Id="rId9113" Type="http://schemas.openxmlformats.org/officeDocument/2006/relationships/hyperlink" Target="https://www.daloopa.com/src/10330732" TargetMode="External"/><Relationship Id="rId11043" Type="http://schemas.openxmlformats.org/officeDocument/2006/relationships/hyperlink" Target="https://www.daloopa.com/src/94501166" TargetMode="External"/><Relationship Id="rId12441" Type="http://schemas.openxmlformats.org/officeDocument/2006/relationships/hyperlink" Target="https://marketplace.daloopa.com/src/134722172" TargetMode="External"/><Relationship Id="rId1102" Type="http://schemas.openxmlformats.org/officeDocument/2006/relationships/hyperlink" Target="https://www.daloopa.com/src/58741386" TargetMode="External"/><Relationship Id="rId15664" Type="http://schemas.openxmlformats.org/officeDocument/2006/relationships/hyperlink" Target="https://www.daloopa.com/src/145147112" TargetMode="External"/><Relationship Id="rId16715" Type="http://schemas.openxmlformats.org/officeDocument/2006/relationships/hyperlink" Target="https://www.daloopa.com/src/65062966" TargetMode="External"/><Relationship Id="rId3274" Type="http://schemas.openxmlformats.org/officeDocument/2006/relationships/hyperlink" Target="https://www.daloopa.com/src/43337188" TargetMode="External"/><Relationship Id="rId4672" Type="http://schemas.openxmlformats.org/officeDocument/2006/relationships/hyperlink" Target="https://www.daloopa.com/src/1564291" TargetMode="External"/><Relationship Id="rId5723" Type="http://schemas.openxmlformats.org/officeDocument/2006/relationships/hyperlink" Target="https://www.daloopa.com/src/37971704" TargetMode="External"/><Relationship Id="rId14266" Type="http://schemas.openxmlformats.org/officeDocument/2006/relationships/hyperlink" Target="https://www.daloopa.com/src/8787756" TargetMode="External"/><Relationship Id="rId15317" Type="http://schemas.openxmlformats.org/officeDocument/2006/relationships/hyperlink" Target="https://www.daloopa.com/src/43519332" TargetMode="External"/><Relationship Id="rId18887" Type="http://schemas.openxmlformats.org/officeDocument/2006/relationships/hyperlink" Target="https://www.daloopa.com/src/113032714" TargetMode="External"/><Relationship Id="rId195" Type="http://schemas.openxmlformats.org/officeDocument/2006/relationships/hyperlink" Target="https://marketplace.daloopa.com/src/134722112" TargetMode="External"/><Relationship Id="rId4325" Type="http://schemas.openxmlformats.org/officeDocument/2006/relationships/hyperlink" Target="https://www.daloopa.com/src/43322396" TargetMode="External"/><Relationship Id="rId7895" Type="http://schemas.openxmlformats.org/officeDocument/2006/relationships/hyperlink" Target="https://www.daloopa.com/src/1567442" TargetMode="External"/><Relationship Id="rId8946" Type="http://schemas.openxmlformats.org/officeDocument/2006/relationships/hyperlink" Target="https://marketplace.daloopa.com/src?seriesId=2872270" TargetMode="External"/><Relationship Id="rId10876" Type="http://schemas.openxmlformats.org/officeDocument/2006/relationships/hyperlink" Target="https://www.daloopa.com/src/1569363" TargetMode="External"/><Relationship Id="rId11927" Type="http://schemas.openxmlformats.org/officeDocument/2006/relationships/hyperlink" Target="https://www.daloopa.com/src/1569230" TargetMode="External"/><Relationship Id="rId17489" Type="http://schemas.openxmlformats.org/officeDocument/2006/relationships/hyperlink" Target="https://marketplace.daloopa.com/src/154209511" TargetMode="External"/><Relationship Id="rId6497" Type="http://schemas.openxmlformats.org/officeDocument/2006/relationships/hyperlink" Target="https://marketplace.daloopa.com/src?seriesId=2541526" TargetMode="External"/><Relationship Id="rId7548" Type="http://schemas.openxmlformats.org/officeDocument/2006/relationships/hyperlink" Target="https://www.daloopa.com/src/1565672" TargetMode="External"/><Relationship Id="rId10529" Type="http://schemas.openxmlformats.org/officeDocument/2006/relationships/hyperlink" Target="https://www.daloopa.com/src/72083097" TargetMode="External"/><Relationship Id="rId14400" Type="http://schemas.openxmlformats.org/officeDocument/2006/relationships/hyperlink" Target="https://www.daloopa.com/src/8787781" TargetMode="External"/><Relationship Id="rId5099" Type="http://schemas.openxmlformats.org/officeDocument/2006/relationships/hyperlink" Target="https://www.daloopa.com/src/1563938" TargetMode="External"/><Relationship Id="rId13002" Type="http://schemas.openxmlformats.org/officeDocument/2006/relationships/hyperlink" Target="https://www.daloopa.com/src/8787178" TargetMode="External"/><Relationship Id="rId17970" Type="http://schemas.openxmlformats.org/officeDocument/2006/relationships/hyperlink" Target="https://marketplace.daloopa.com/src?seriesId=3815478" TargetMode="External"/><Relationship Id="rId2010" Type="http://schemas.openxmlformats.org/officeDocument/2006/relationships/hyperlink" Target="https://www.daloopa.com/src/125038803" TargetMode="External"/><Relationship Id="rId5580" Type="http://schemas.openxmlformats.org/officeDocument/2006/relationships/hyperlink" Target="https://www.daloopa.com/src/63032892" TargetMode="External"/><Relationship Id="rId6631" Type="http://schemas.openxmlformats.org/officeDocument/2006/relationships/hyperlink" Target="https://marketplace.daloopa.com/src?seriesId=2541528" TargetMode="External"/><Relationship Id="rId15174" Type="http://schemas.openxmlformats.org/officeDocument/2006/relationships/hyperlink" Target="https://marketplace.daloopa.com/src/134722414" TargetMode="External"/><Relationship Id="rId16572" Type="http://schemas.openxmlformats.org/officeDocument/2006/relationships/hyperlink" Target="https://www.daloopa.com/src/107834289" TargetMode="External"/><Relationship Id="rId17623" Type="http://schemas.openxmlformats.org/officeDocument/2006/relationships/hyperlink" Target="https://www.daloopa.com/src/65074458" TargetMode="External"/><Relationship Id="rId4182" Type="http://schemas.openxmlformats.org/officeDocument/2006/relationships/hyperlink" Target="https://marketplace.daloopa.com/src?seriesId=2541451" TargetMode="External"/><Relationship Id="rId5233" Type="http://schemas.openxmlformats.org/officeDocument/2006/relationships/hyperlink" Target="https://www.daloopa.com/src/1563920" TargetMode="External"/><Relationship Id="rId16225" Type="http://schemas.openxmlformats.org/officeDocument/2006/relationships/hyperlink" Target="https://www.daloopa.com/src/154361012" TargetMode="External"/><Relationship Id="rId9854" Type="http://schemas.openxmlformats.org/officeDocument/2006/relationships/hyperlink" Target="https://www.daloopa.com/src/66982564" TargetMode="External"/><Relationship Id="rId11784" Type="http://schemas.openxmlformats.org/officeDocument/2006/relationships/hyperlink" Target="https://www.daloopa.com/document/209433" TargetMode="External"/><Relationship Id="rId12835" Type="http://schemas.openxmlformats.org/officeDocument/2006/relationships/hyperlink" Target="https://www.daloopa.com/src/1572366" TargetMode="External"/><Relationship Id="rId18397" Type="http://schemas.openxmlformats.org/officeDocument/2006/relationships/hyperlink" Target="https://www.daloopa.com/src/69045056" TargetMode="External"/><Relationship Id="rId19448" Type="http://schemas.openxmlformats.org/officeDocument/2006/relationships/hyperlink" Target="https://www.daloopa.com/src/114576821" TargetMode="External"/><Relationship Id="rId68" Type="http://schemas.openxmlformats.org/officeDocument/2006/relationships/hyperlink" Target="https://www.daloopa.com/document/209433" TargetMode="External"/><Relationship Id="rId1843" Type="http://schemas.openxmlformats.org/officeDocument/2006/relationships/hyperlink" Target="https://www.daloopa.com/src/8797295" TargetMode="External"/><Relationship Id="rId7058" Type="http://schemas.openxmlformats.org/officeDocument/2006/relationships/hyperlink" Target="https://www.daloopa.com/src/63033552" TargetMode="External"/><Relationship Id="rId8456" Type="http://schemas.openxmlformats.org/officeDocument/2006/relationships/hyperlink" Target="https://www.daloopa.com/src/1567535" TargetMode="External"/><Relationship Id="rId9507" Type="http://schemas.openxmlformats.org/officeDocument/2006/relationships/hyperlink" Target="https://www.daloopa.com/src/2600191" TargetMode="External"/><Relationship Id="rId10386" Type="http://schemas.openxmlformats.org/officeDocument/2006/relationships/hyperlink" Target="https://www.daloopa.com/document/26798424" TargetMode="External"/><Relationship Id="rId11437" Type="http://schemas.openxmlformats.org/officeDocument/2006/relationships/hyperlink" Target="https://www.daloopa.com/src/1568674" TargetMode="External"/><Relationship Id="rId8109" Type="http://schemas.openxmlformats.org/officeDocument/2006/relationships/hyperlink" Target="https://www.daloopa.com/src/1566368" TargetMode="External"/><Relationship Id="rId10039" Type="http://schemas.openxmlformats.org/officeDocument/2006/relationships/hyperlink" Target="https://www.daloopa.com/src/1568126" TargetMode="External"/><Relationship Id="rId17480" Type="http://schemas.openxmlformats.org/officeDocument/2006/relationships/hyperlink" Target="https://www.daloopa.com/src/82271512" TargetMode="External"/><Relationship Id="rId18531" Type="http://schemas.openxmlformats.org/officeDocument/2006/relationships/hyperlink" Target="https://www.daloopa.com/src/82226742" TargetMode="External"/><Relationship Id="rId3668" Type="http://schemas.openxmlformats.org/officeDocument/2006/relationships/hyperlink" Target="https://www.daloopa.com/document/26799693" TargetMode="External"/><Relationship Id="rId4719" Type="http://schemas.openxmlformats.org/officeDocument/2006/relationships/hyperlink" Target="https://www.daloopa.com/src/43287970" TargetMode="External"/><Relationship Id="rId16082" Type="http://schemas.openxmlformats.org/officeDocument/2006/relationships/hyperlink" Target="https://www.daloopa.com/src/8788974" TargetMode="External"/><Relationship Id="rId17133" Type="http://schemas.openxmlformats.org/officeDocument/2006/relationships/hyperlink" Target="https://www.daloopa.com/src/113368125" TargetMode="External"/><Relationship Id="rId589" Type="http://schemas.openxmlformats.org/officeDocument/2006/relationships/hyperlink" Target="https://www.daloopa.com/src/53534296" TargetMode="External"/><Relationship Id="rId5090" Type="http://schemas.openxmlformats.org/officeDocument/2006/relationships/hyperlink" Target="https://www.daloopa.com/src/1564117" TargetMode="External"/><Relationship Id="rId6141" Type="http://schemas.openxmlformats.org/officeDocument/2006/relationships/hyperlink" Target="https://www.daloopa.com/src/43310390" TargetMode="External"/><Relationship Id="rId10520" Type="http://schemas.openxmlformats.org/officeDocument/2006/relationships/hyperlink" Target="https://www.daloopa.com/src/14161078" TargetMode="External"/><Relationship Id="rId9364" Type="http://schemas.openxmlformats.org/officeDocument/2006/relationships/hyperlink" Target="https://www.daloopa.com/src/113262687" TargetMode="External"/><Relationship Id="rId12692" Type="http://schemas.openxmlformats.org/officeDocument/2006/relationships/hyperlink" Target="https://www.daloopa.com/src/1572469" TargetMode="External"/><Relationship Id="rId13743" Type="http://schemas.openxmlformats.org/officeDocument/2006/relationships/hyperlink" Target="https://www.daloopa.com/src/154395127" TargetMode="External"/><Relationship Id="rId2751" Type="http://schemas.openxmlformats.org/officeDocument/2006/relationships/hyperlink" Target="https://www.daloopa.com/src/47677053" TargetMode="External"/><Relationship Id="rId3802" Type="http://schemas.openxmlformats.org/officeDocument/2006/relationships/hyperlink" Target="https://www.daloopa.com/document/26799693" TargetMode="External"/><Relationship Id="rId9017" Type="http://schemas.openxmlformats.org/officeDocument/2006/relationships/hyperlink" Target="https://www.daloopa.com/src/43297701" TargetMode="External"/><Relationship Id="rId11294" Type="http://schemas.openxmlformats.org/officeDocument/2006/relationships/hyperlink" Target="https://www.daloopa.com/src/2600216" TargetMode="External"/><Relationship Id="rId12345" Type="http://schemas.openxmlformats.org/officeDocument/2006/relationships/hyperlink" Target="https://www.daloopa.com/src/14274917" TargetMode="External"/><Relationship Id="rId16966" Type="http://schemas.openxmlformats.org/officeDocument/2006/relationships/hyperlink" Target="https://marketplace.daloopa.com/src?seriesId=3669116" TargetMode="External"/><Relationship Id="rId723" Type="http://schemas.openxmlformats.org/officeDocument/2006/relationships/hyperlink" Target="https://www.daloopa.com/src/8790824" TargetMode="External"/><Relationship Id="rId1006" Type="http://schemas.openxmlformats.org/officeDocument/2006/relationships/hyperlink" Target="https://www.daloopa.com/src/72081094" TargetMode="External"/><Relationship Id="rId1353" Type="http://schemas.openxmlformats.org/officeDocument/2006/relationships/hyperlink" Target="https://www.daloopa.com/src/72080472" TargetMode="External"/><Relationship Id="rId2404" Type="http://schemas.openxmlformats.org/officeDocument/2006/relationships/hyperlink" Target="https://www.daloopa.com/src/136426325" TargetMode="External"/><Relationship Id="rId5974" Type="http://schemas.openxmlformats.org/officeDocument/2006/relationships/hyperlink" Target="https://www.daloopa.com/src/1564931" TargetMode="External"/><Relationship Id="rId15568" Type="http://schemas.openxmlformats.org/officeDocument/2006/relationships/hyperlink" Target="https://www.daloopa.com/src/43518664" TargetMode="External"/><Relationship Id="rId16619" Type="http://schemas.openxmlformats.org/officeDocument/2006/relationships/hyperlink" Target="https://www.daloopa.com/src/8789186" TargetMode="External"/><Relationship Id="rId4576" Type="http://schemas.openxmlformats.org/officeDocument/2006/relationships/hyperlink" Target="https://www.daloopa.com/src/8793737" TargetMode="External"/><Relationship Id="rId5627" Type="http://schemas.openxmlformats.org/officeDocument/2006/relationships/hyperlink" Target="https://www.daloopa.com/src/1564071" TargetMode="External"/><Relationship Id="rId18041" Type="http://schemas.openxmlformats.org/officeDocument/2006/relationships/hyperlink" Target="https://www.daloopa.com/src/65125789" TargetMode="External"/><Relationship Id="rId3178" Type="http://schemas.openxmlformats.org/officeDocument/2006/relationships/hyperlink" Target="https://www.daloopa.com/src/102430733" TargetMode="External"/><Relationship Id="rId4229" Type="http://schemas.openxmlformats.org/officeDocument/2006/relationships/hyperlink" Target="https://www.daloopa.com/document/24791519" TargetMode="External"/><Relationship Id="rId7799" Type="http://schemas.openxmlformats.org/officeDocument/2006/relationships/hyperlink" Target="https://marketplace.daloopa.com/src/110684183" TargetMode="External"/><Relationship Id="rId8100" Type="http://schemas.openxmlformats.org/officeDocument/2006/relationships/hyperlink" Target="https://www.daloopa.com/src/66982590" TargetMode="External"/><Relationship Id="rId10030" Type="http://schemas.openxmlformats.org/officeDocument/2006/relationships/hyperlink" Target="https://www.daloopa.com/document/26798424" TargetMode="External"/><Relationship Id="rId4710" Type="http://schemas.openxmlformats.org/officeDocument/2006/relationships/hyperlink" Target="https://www.daloopa.com/src/102322042" TargetMode="External"/><Relationship Id="rId13253" Type="http://schemas.openxmlformats.org/officeDocument/2006/relationships/hyperlink" Target="https://www.daloopa.com/src/8787487" TargetMode="External"/><Relationship Id="rId14651" Type="http://schemas.openxmlformats.org/officeDocument/2006/relationships/hyperlink" Target="https://www.daloopa.com/src/43517711" TargetMode="External"/><Relationship Id="rId15702" Type="http://schemas.openxmlformats.org/officeDocument/2006/relationships/hyperlink" Target="https://www.daloopa.com/src/43516745" TargetMode="External"/><Relationship Id="rId580" Type="http://schemas.openxmlformats.org/officeDocument/2006/relationships/hyperlink" Target="https://www.daloopa.com/src/2600222" TargetMode="External"/><Relationship Id="rId2261" Type="http://schemas.openxmlformats.org/officeDocument/2006/relationships/hyperlink" Target="https://www.daloopa.com/src/1571786" TargetMode="External"/><Relationship Id="rId3312" Type="http://schemas.openxmlformats.org/officeDocument/2006/relationships/hyperlink" Target="https://www.daloopa.com/src/102332851" TargetMode="External"/><Relationship Id="rId14304" Type="http://schemas.openxmlformats.org/officeDocument/2006/relationships/hyperlink" Target="https://www.daloopa.com/document/24792640" TargetMode="External"/><Relationship Id="rId17874" Type="http://schemas.openxmlformats.org/officeDocument/2006/relationships/hyperlink" Target="https://marketplace.daloopa.com/src/134722585" TargetMode="External"/><Relationship Id="rId18925" Type="http://schemas.openxmlformats.org/officeDocument/2006/relationships/hyperlink" Target="https://www.daloopa.com/src/113032715" TargetMode="External"/><Relationship Id="rId233" Type="http://schemas.openxmlformats.org/officeDocument/2006/relationships/hyperlink" Target="https://marketplace.daloopa.com/src/134722113" TargetMode="External"/><Relationship Id="rId5484" Type="http://schemas.openxmlformats.org/officeDocument/2006/relationships/hyperlink" Target="https://www.daloopa.com/src/1564256" TargetMode="External"/><Relationship Id="rId6882" Type="http://schemas.openxmlformats.org/officeDocument/2006/relationships/hyperlink" Target="https://marketplace.daloopa.com/src/113266389" TargetMode="External"/><Relationship Id="rId7933" Type="http://schemas.openxmlformats.org/officeDocument/2006/relationships/hyperlink" Target="https://www.daloopa.com/src/14161227" TargetMode="External"/><Relationship Id="rId10914" Type="http://schemas.openxmlformats.org/officeDocument/2006/relationships/hyperlink" Target="https://www.daloopa.com/src/136427313" TargetMode="External"/><Relationship Id="rId16476" Type="http://schemas.openxmlformats.org/officeDocument/2006/relationships/hyperlink" Target="https://www.daloopa.com/src/8788536" TargetMode="External"/><Relationship Id="rId17527" Type="http://schemas.openxmlformats.org/officeDocument/2006/relationships/hyperlink" Target="https://www.daloopa.com/src/113370792" TargetMode="External"/><Relationship Id="rId4086" Type="http://schemas.openxmlformats.org/officeDocument/2006/relationships/hyperlink" Target="https://www.daloopa.com/src/1573002" TargetMode="External"/><Relationship Id="rId5137" Type="http://schemas.openxmlformats.org/officeDocument/2006/relationships/hyperlink" Target="https://www.daloopa.com/src/113265257" TargetMode="External"/><Relationship Id="rId6535" Type="http://schemas.openxmlformats.org/officeDocument/2006/relationships/hyperlink" Target="https://www.daloopa.com/src/53534156" TargetMode="External"/><Relationship Id="rId15078" Type="http://schemas.openxmlformats.org/officeDocument/2006/relationships/hyperlink" Target="https://marketplace.daloopa.com/src/134722388" TargetMode="External"/><Relationship Id="rId16129" Type="http://schemas.openxmlformats.org/officeDocument/2006/relationships/hyperlink" Target="https://www.daloopa.com/src/8788735" TargetMode="External"/><Relationship Id="rId19699" Type="http://schemas.openxmlformats.org/officeDocument/2006/relationships/hyperlink" Target="https://www.daloopa.com/src/113031801" TargetMode="External"/><Relationship Id="rId9758" Type="http://schemas.openxmlformats.org/officeDocument/2006/relationships/hyperlink" Target="https://www.daloopa.com/src/20882444" TargetMode="External"/><Relationship Id="rId11688" Type="http://schemas.openxmlformats.org/officeDocument/2006/relationships/hyperlink" Target="https://www.daloopa.com/src/43319924" TargetMode="External"/><Relationship Id="rId12739" Type="http://schemas.openxmlformats.org/officeDocument/2006/relationships/hyperlink" Target="https://www.daloopa.com/src/136587005" TargetMode="External"/><Relationship Id="rId16610" Type="http://schemas.openxmlformats.org/officeDocument/2006/relationships/hyperlink" Target="https://www.daloopa.com/src/8789137" TargetMode="External"/><Relationship Id="rId1747" Type="http://schemas.openxmlformats.org/officeDocument/2006/relationships/hyperlink" Target="https://www.daloopa.com/src/8796862" TargetMode="External"/><Relationship Id="rId14161" Type="http://schemas.openxmlformats.org/officeDocument/2006/relationships/hyperlink" Target="https://www.daloopa.com/src/82268601" TargetMode="External"/><Relationship Id="rId15212" Type="http://schemas.openxmlformats.org/officeDocument/2006/relationships/hyperlink" Target="https://marketplace.daloopa.com/src/134722415" TargetMode="External"/><Relationship Id="rId4220" Type="http://schemas.openxmlformats.org/officeDocument/2006/relationships/hyperlink" Target="https://www.daloopa.com/src/53538257" TargetMode="External"/><Relationship Id="rId7790" Type="http://schemas.openxmlformats.org/officeDocument/2006/relationships/hyperlink" Target="https://www.daloopa.com/src/144969085" TargetMode="External"/><Relationship Id="rId8841" Type="http://schemas.openxmlformats.org/officeDocument/2006/relationships/hyperlink" Target="https://www.daloopa.com/src/2600183" TargetMode="External"/><Relationship Id="rId17384" Type="http://schemas.openxmlformats.org/officeDocument/2006/relationships/hyperlink" Target="https://www.daloopa.com/src/78144505" TargetMode="External"/><Relationship Id="rId18435" Type="http://schemas.openxmlformats.org/officeDocument/2006/relationships/hyperlink" Target="https://www.daloopa.com/src/82226708" TargetMode="External"/><Relationship Id="rId18782" Type="http://schemas.openxmlformats.org/officeDocument/2006/relationships/hyperlink" Target="https://www.daloopa.com/src/65169621" TargetMode="External"/><Relationship Id="rId6392" Type="http://schemas.openxmlformats.org/officeDocument/2006/relationships/hyperlink" Target="https://www.daloopa.com/src/37971425" TargetMode="External"/><Relationship Id="rId7443" Type="http://schemas.openxmlformats.org/officeDocument/2006/relationships/hyperlink" Target="https://marketplace.daloopa.com/src/110684119" TargetMode="External"/><Relationship Id="rId10771" Type="http://schemas.openxmlformats.org/officeDocument/2006/relationships/hyperlink" Target="https://www.daloopa.com/src/72083102" TargetMode="External"/><Relationship Id="rId11822" Type="http://schemas.openxmlformats.org/officeDocument/2006/relationships/hyperlink" Target="https://www.daloopa.com/src/1569447" TargetMode="External"/><Relationship Id="rId17037" Type="http://schemas.openxmlformats.org/officeDocument/2006/relationships/hyperlink" Target="https://marketplace.daloopa.com/src/154393162" TargetMode="External"/><Relationship Id="rId6045" Type="http://schemas.openxmlformats.org/officeDocument/2006/relationships/hyperlink" Target="https://www.daloopa.com/src/1564760" TargetMode="External"/><Relationship Id="rId10424" Type="http://schemas.openxmlformats.org/officeDocument/2006/relationships/hyperlink" Target="https://www.daloopa.com/src/1568846" TargetMode="External"/><Relationship Id="rId13994" Type="http://schemas.openxmlformats.org/officeDocument/2006/relationships/hyperlink" Target="https://www.daloopa.com/src/8788232" TargetMode="External"/><Relationship Id="rId9268" Type="http://schemas.openxmlformats.org/officeDocument/2006/relationships/hyperlink" Target="https://www.daloopa.com/src/4715290" TargetMode="External"/><Relationship Id="rId12596" Type="http://schemas.openxmlformats.org/officeDocument/2006/relationships/hyperlink" Target="https://www.daloopa.com/src/1572349" TargetMode="External"/><Relationship Id="rId13647" Type="http://schemas.openxmlformats.org/officeDocument/2006/relationships/hyperlink" Target="https://www.daloopa.com/src/8787496" TargetMode="External"/><Relationship Id="rId974" Type="http://schemas.openxmlformats.org/officeDocument/2006/relationships/hyperlink" Target="https://www.daloopa.com/src/145127380" TargetMode="External"/><Relationship Id="rId2655" Type="http://schemas.openxmlformats.org/officeDocument/2006/relationships/hyperlink" Target="https://www.daloopa.com/src/78021002" TargetMode="External"/><Relationship Id="rId3706" Type="http://schemas.openxmlformats.org/officeDocument/2006/relationships/hyperlink" Target="https://www.daloopa.com/src/68722833" TargetMode="External"/><Relationship Id="rId11198" Type="http://schemas.openxmlformats.org/officeDocument/2006/relationships/hyperlink" Target="https://marketplace.daloopa.com/src?seriesId=2541597" TargetMode="External"/><Relationship Id="rId12249" Type="http://schemas.openxmlformats.org/officeDocument/2006/relationships/hyperlink" Target="https://www.daloopa.com/src/53602660" TargetMode="External"/><Relationship Id="rId16120" Type="http://schemas.openxmlformats.org/officeDocument/2006/relationships/hyperlink" Target="https://www.daloopa.com/src/154360841" TargetMode="External"/><Relationship Id="rId19690" Type="http://schemas.openxmlformats.org/officeDocument/2006/relationships/hyperlink" Target="https://www.daloopa.com/src/114576850" TargetMode="External"/><Relationship Id="rId627" Type="http://schemas.openxmlformats.org/officeDocument/2006/relationships/hyperlink" Target="https://www.daloopa.com/src/8795875" TargetMode="External"/><Relationship Id="rId1257" Type="http://schemas.openxmlformats.org/officeDocument/2006/relationships/hyperlink" Target="https://www.daloopa.com/src/8796089" TargetMode="External"/><Relationship Id="rId2308" Type="http://schemas.openxmlformats.org/officeDocument/2006/relationships/hyperlink" Target="https://www.daloopa.com/src/136426320" TargetMode="External"/><Relationship Id="rId5878" Type="http://schemas.openxmlformats.org/officeDocument/2006/relationships/hyperlink" Target="https://www.daloopa.com/src/43310392" TargetMode="External"/><Relationship Id="rId6929" Type="http://schemas.openxmlformats.org/officeDocument/2006/relationships/hyperlink" Target="https://www.daloopa.com/src/87381333" TargetMode="External"/><Relationship Id="rId18292" Type="http://schemas.openxmlformats.org/officeDocument/2006/relationships/hyperlink" Target="https://www.daloopa.com/src/72199539" TargetMode="External"/><Relationship Id="rId19343" Type="http://schemas.openxmlformats.org/officeDocument/2006/relationships/hyperlink" Target="https://www.daloopa.com/src/113035633" TargetMode="External"/><Relationship Id="rId8351" Type="http://schemas.openxmlformats.org/officeDocument/2006/relationships/hyperlink" Target="https://www.daloopa.com/src/43297711" TargetMode="External"/><Relationship Id="rId9402" Type="http://schemas.openxmlformats.org/officeDocument/2006/relationships/hyperlink" Target="https://www.daloopa.com/src/58740269" TargetMode="External"/><Relationship Id="rId10281" Type="http://schemas.openxmlformats.org/officeDocument/2006/relationships/hyperlink" Target="https://www.daloopa.com/document/26798424" TargetMode="External"/><Relationship Id="rId11332" Type="http://schemas.openxmlformats.org/officeDocument/2006/relationships/hyperlink" Target="https://marketplace.daloopa.com/src?seriesId=2399850" TargetMode="External"/><Relationship Id="rId12730" Type="http://schemas.openxmlformats.org/officeDocument/2006/relationships/hyperlink" Target="https://www.daloopa.com/src/72185773" TargetMode="External"/><Relationship Id="rId8004" Type="http://schemas.openxmlformats.org/officeDocument/2006/relationships/hyperlink" Target="https://www.daloopa.com/src/113262708" TargetMode="External"/><Relationship Id="rId15953" Type="http://schemas.openxmlformats.org/officeDocument/2006/relationships/hyperlink" Target="https://www.daloopa.com/src/87502570" TargetMode="External"/><Relationship Id="rId3563" Type="http://schemas.openxmlformats.org/officeDocument/2006/relationships/hyperlink" Target="https://www.daloopa.com/src/8794715" TargetMode="External"/><Relationship Id="rId4961" Type="http://schemas.openxmlformats.org/officeDocument/2006/relationships/hyperlink" Target="https://www.daloopa.com/src/4715231" TargetMode="External"/><Relationship Id="rId14555" Type="http://schemas.openxmlformats.org/officeDocument/2006/relationships/hyperlink" Target="https://marketplace.daloopa.com/src/134722292" TargetMode="External"/><Relationship Id="rId15606" Type="http://schemas.openxmlformats.org/officeDocument/2006/relationships/hyperlink" Target="https://www.daloopa.com/src/145147106" TargetMode="External"/><Relationship Id="rId484" Type="http://schemas.openxmlformats.org/officeDocument/2006/relationships/hyperlink" Target="https://www.daloopa.com/src/43330191" TargetMode="External"/><Relationship Id="rId2165" Type="http://schemas.openxmlformats.org/officeDocument/2006/relationships/hyperlink" Target="https://www.daloopa.com/src/78021165" TargetMode="External"/><Relationship Id="rId3216" Type="http://schemas.openxmlformats.org/officeDocument/2006/relationships/hyperlink" Target="https://www.daloopa.com/src/1571915" TargetMode="External"/><Relationship Id="rId4614" Type="http://schemas.openxmlformats.org/officeDocument/2006/relationships/hyperlink" Target="https://www.daloopa.com/src/1564091" TargetMode="External"/><Relationship Id="rId13157" Type="http://schemas.openxmlformats.org/officeDocument/2006/relationships/hyperlink" Target="https://www.daloopa.com/src/32426022" TargetMode="External"/><Relationship Id="rId14208" Type="http://schemas.openxmlformats.org/officeDocument/2006/relationships/hyperlink" Target="https://www.daloopa.com/src/82268604" TargetMode="External"/><Relationship Id="rId17778" Type="http://schemas.openxmlformats.org/officeDocument/2006/relationships/hyperlink" Target="https://www.daloopa.com/src/65218533" TargetMode="External"/><Relationship Id="rId18829" Type="http://schemas.openxmlformats.org/officeDocument/2006/relationships/hyperlink" Target="https://www.daloopa.com/document/7970" TargetMode="External"/><Relationship Id="rId137" Type="http://schemas.openxmlformats.org/officeDocument/2006/relationships/hyperlink" Target="https://marketplace.daloopa.com/src?seriesId=2541431" TargetMode="External"/><Relationship Id="rId6786" Type="http://schemas.openxmlformats.org/officeDocument/2006/relationships/hyperlink" Target="https://www.daloopa.com/src/82224818" TargetMode="External"/><Relationship Id="rId7837" Type="http://schemas.openxmlformats.org/officeDocument/2006/relationships/hyperlink" Target="https://www.daloopa.com/src/10330689" TargetMode="External"/><Relationship Id="rId10818" Type="http://schemas.openxmlformats.org/officeDocument/2006/relationships/hyperlink" Target="https://www.daloopa.com/src/1569842" TargetMode="External"/><Relationship Id="rId5388" Type="http://schemas.openxmlformats.org/officeDocument/2006/relationships/hyperlink" Target="https://www.daloopa.com/src/1564086" TargetMode="External"/><Relationship Id="rId6439" Type="http://schemas.openxmlformats.org/officeDocument/2006/relationships/hyperlink" Target="https://www.daloopa.com/src/1565736" TargetMode="External"/><Relationship Id="rId12240" Type="http://schemas.openxmlformats.org/officeDocument/2006/relationships/hyperlink" Target="https://www.daloopa.com/src/66971462" TargetMode="External"/><Relationship Id="rId1998" Type="http://schemas.openxmlformats.org/officeDocument/2006/relationships/hyperlink" Target="https://www.daloopa.com/src/144989048" TargetMode="External"/><Relationship Id="rId6920" Type="http://schemas.openxmlformats.org/officeDocument/2006/relationships/hyperlink" Target="https://www.daloopa.com/src/37971429" TargetMode="External"/><Relationship Id="rId15463" Type="http://schemas.openxmlformats.org/officeDocument/2006/relationships/hyperlink" Target="https://www.daloopa.com/src/43519393" TargetMode="External"/><Relationship Id="rId16861" Type="http://schemas.openxmlformats.org/officeDocument/2006/relationships/hyperlink" Target="https://www.daloopa.com/src/113366146" TargetMode="External"/><Relationship Id="rId17912" Type="http://schemas.openxmlformats.org/officeDocument/2006/relationships/hyperlink" Target="https://marketplace.daloopa.com/src?seriesId=3669148" TargetMode="External"/><Relationship Id="rId4471" Type="http://schemas.openxmlformats.org/officeDocument/2006/relationships/hyperlink" Target="https://www.daloopa.com/src/8794038" TargetMode="External"/><Relationship Id="rId5522" Type="http://schemas.openxmlformats.org/officeDocument/2006/relationships/hyperlink" Target="https://www.daloopa.com/src/113255127" TargetMode="External"/><Relationship Id="rId14065" Type="http://schemas.openxmlformats.org/officeDocument/2006/relationships/hyperlink" Target="https://www.daloopa.com/src/8788147" TargetMode="External"/><Relationship Id="rId15116" Type="http://schemas.openxmlformats.org/officeDocument/2006/relationships/hyperlink" Target="https://www.daloopa.com/src/43516521" TargetMode="External"/><Relationship Id="rId16514" Type="http://schemas.openxmlformats.org/officeDocument/2006/relationships/hyperlink" Target="https://www.daloopa.com/src/8788512" TargetMode="External"/><Relationship Id="rId3073" Type="http://schemas.openxmlformats.org/officeDocument/2006/relationships/hyperlink" Target="https://www.daloopa.com/src/94638123" TargetMode="External"/><Relationship Id="rId4124" Type="http://schemas.openxmlformats.org/officeDocument/2006/relationships/hyperlink" Target="https://marketplace.daloopa.com/src/144951403" TargetMode="External"/><Relationship Id="rId7694" Type="http://schemas.openxmlformats.org/officeDocument/2006/relationships/hyperlink" Target="https://www.daloopa.com/src/1565369" TargetMode="External"/><Relationship Id="rId18686" Type="http://schemas.openxmlformats.org/officeDocument/2006/relationships/hyperlink" Target="https://www.daloopa.com/src/65163033" TargetMode="External"/><Relationship Id="rId19737" Type="http://schemas.openxmlformats.org/officeDocument/2006/relationships/hyperlink" Target="https://www.daloopa.com/src/113031592" TargetMode="External"/><Relationship Id="rId6296" Type="http://schemas.openxmlformats.org/officeDocument/2006/relationships/hyperlink" Target="https://www.daloopa.com/src/1565865" TargetMode="External"/><Relationship Id="rId7347" Type="http://schemas.openxmlformats.org/officeDocument/2006/relationships/hyperlink" Target="https://www.daloopa.com/src/154216250" TargetMode="External"/><Relationship Id="rId8745" Type="http://schemas.openxmlformats.org/officeDocument/2006/relationships/hyperlink" Target="https://marketplace.daloopa.com/src?seriesId=2541560" TargetMode="External"/><Relationship Id="rId10675" Type="http://schemas.openxmlformats.org/officeDocument/2006/relationships/hyperlink" Target="https://www.daloopa.com/src/1569360" TargetMode="External"/><Relationship Id="rId11726" Type="http://schemas.openxmlformats.org/officeDocument/2006/relationships/hyperlink" Target="https://www.daloopa.com/src/1569174" TargetMode="External"/><Relationship Id="rId17288" Type="http://schemas.openxmlformats.org/officeDocument/2006/relationships/hyperlink" Target="https://www.daloopa.com/src/65059264" TargetMode="External"/><Relationship Id="rId18339" Type="http://schemas.openxmlformats.org/officeDocument/2006/relationships/hyperlink" Target="https://www.daloopa.com/src/87503251" TargetMode="External"/><Relationship Id="rId10328" Type="http://schemas.openxmlformats.org/officeDocument/2006/relationships/hyperlink" Target="https://www.daloopa.com/src/14161275" TargetMode="External"/><Relationship Id="rId13898" Type="http://schemas.openxmlformats.org/officeDocument/2006/relationships/hyperlink" Target="https://www.daloopa.com/src/8788230" TargetMode="External"/><Relationship Id="rId14949" Type="http://schemas.openxmlformats.org/officeDocument/2006/relationships/hyperlink" Target="https://marketplace.daloopa.com/src/134722366" TargetMode="External"/><Relationship Id="rId18820" Type="http://schemas.openxmlformats.org/officeDocument/2006/relationships/hyperlink" Target="https://www.daloopa.com/src/65174942" TargetMode="External"/><Relationship Id="rId3957" Type="http://schemas.openxmlformats.org/officeDocument/2006/relationships/hyperlink" Target="https://www.daloopa.com/src/1572869" TargetMode="External"/><Relationship Id="rId16371" Type="http://schemas.openxmlformats.org/officeDocument/2006/relationships/hyperlink" Target="https://www.daloopa.com/src/43525447" TargetMode="External"/><Relationship Id="rId17422" Type="http://schemas.openxmlformats.org/officeDocument/2006/relationships/hyperlink" Target="https://www.daloopa.com/src/107836879" TargetMode="External"/><Relationship Id="rId878" Type="http://schemas.openxmlformats.org/officeDocument/2006/relationships/hyperlink" Target="https://marketplace.daloopa.com/src/151812112" TargetMode="External"/><Relationship Id="rId2559" Type="http://schemas.openxmlformats.org/officeDocument/2006/relationships/hyperlink" Target="https://www.daloopa.com/src/65072205" TargetMode="External"/><Relationship Id="rId6430" Type="http://schemas.openxmlformats.org/officeDocument/2006/relationships/hyperlink" Target="https://marketplace.daloopa.com/src?seriesId=2541525" TargetMode="External"/><Relationship Id="rId16024" Type="http://schemas.openxmlformats.org/officeDocument/2006/relationships/hyperlink" Target="https://marketplace.daloopa.com/src/134722560" TargetMode="External"/><Relationship Id="rId19594" Type="http://schemas.openxmlformats.org/officeDocument/2006/relationships/hyperlink" Target="https://www.daloopa.com/src/114576830" TargetMode="External"/><Relationship Id="rId5032" Type="http://schemas.openxmlformats.org/officeDocument/2006/relationships/hyperlink" Target="https://www.daloopa.com/src/20882335" TargetMode="External"/><Relationship Id="rId9653" Type="http://schemas.openxmlformats.org/officeDocument/2006/relationships/hyperlink" Target="https://www.daloopa.com/src/46535295" TargetMode="External"/><Relationship Id="rId12981" Type="http://schemas.openxmlformats.org/officeDocument/2006/relationships/hyperlink" Target="https://www.daloopa.com/src/154395072" TargetMode="External"/><Relationship Id="rId18196" Type="http://schemas.openxmlformats.org/officeDocument/2006/relationships/hyperlink" Target="https://marketplace.daloopa.com/src?seriesId=3669160" TargetMode="External"/><Relationship Id="rId19247" Type="http://schemas.openxmlformats.org/officeDocument/2006/relationships/hyperlink" Target="https://www.daloopa.com/src/114576798" TargetMode="External"/><Relationship Id="rId8255" Type="http://schemas.openxmlformats.org/officeDocument/2006/relationships/hyperlink" Target="https://www.daloopa.com/src/2600174" TargetMode="External"/><Relationship Id="rId9306" Type="http://schemas.openxmlformats.org/officeDocument/2006/relationships/hyperlink" Target="https://www.daloopa.com/src/1566572" TargetMode="External"/><Relationship Id="rId10185" Type="http://schemas.openxmlformats.org/officeDocument/2006/relationships/hyperlink" Target="https://www.daloopa.com/src/2600206" TargetMode="External"/><Relationship Id="rId11583" Type="http://schemas.openxmlformats.org/officeDocument/2006/relationships/hyperlink" Target="https://www.daloopa.com/document/209433" TargetMode="External"/><Relationship Id="rId12634" Type="http://schemas.openxmlformats.org/officeDocument/2006/relationships/hyperlink" Target="https://www.daloopa.com/src/72185781" TargetMode="External"/><Relationship Id="rId1642" Type="http://schemas.openxmlformats.org/officeDocument/2006/relationships/hyperlink" Target="https://marketplace.daloopa.com/src?seriesId=233447" TargetMode="External"/><Relationship Id="rId11236" Type="http://schemas.openxmlformats.org/officeDocument/2006/relationships/hyperlink" Target="https://www.daloopa.com/src/53535061" TargetMode="External"/><Relationship Id="rId15857" Type="http://schemas.openxmlformats.org/officeDocument/2006/relationships/hyperlink" Target="https://www.daloopa.com/src/65069706" TargetMode="External"/><Relationship Id="rId16908" Type="http://schemas.openxmlformats.org/officeDocument/2006/relationships/hyperlink" Target="https://www.daloopa.com/src/38111247" TargetMode="External"/><Relationship Id="rId4865" Type="http://schemas.openxmlformats.org/officeDocument/2006/relationships/hyperlink" Target="https://www.daloopa.com/document/26798424" TargetMode="External"/><Relationship Id="rId5916" Type="http://schemas.openxmlformats.org/officeDocument/2006/relationships/hyperlink" Target="https://www.daloopa.com/src/1565186" TargetMode="External"/><Relationship Id="rId14459" Type="http://schemas.openxmlformats.org/officeDocument/2006/relationships/hyperlink" Target="https://www.daloopa.com/src/136653716" TargetMode="External"/><Relationship Id="rId18330" Type="http://schemas.openxmlformats.org/officeDocument/2006/relationships/hyperlink" Target="https://www.daloopa.com/src/69045114" TargetMode="External"/><Relationship Id="rId388" Type="http://schemas.openxmlformats.org/officeDocument/2006/relationships/hyperlink" Target="https://www.daloopa.com/src/63032762" TargetMode="External"/><Relationship Id="rId2069" Type="http://schemas.openxmlformats.org/officeDocument/2006/relationships/hyperlink" Target="https://www.daloopa.com/src/42838019" TargetMode="External"/><Relationship Id="rId3467" Type="http://schemas.openxmlformats.org/officeDocument/2006/relationships/hyperlink" Target="https://www.daloopa.com/document/26798797" TargetMode="External"/><Relationship Id="rId4518" Type="http://schemas.openxmlformats.org/officeDocument/2006/relationships/hyperlink" Target="https://www.daloopa.com/src/8793973" TargetMode="External"/><Relationship Id="rId12491" Type="http://schemas.openxmlformats.org/officeDocument/2006/relationships/hyperlink" Target="https://www.daloopa.com/src/87497954" TargetMode="External"/><Relationship Id="rId13542" Type="http://schemas.openxmlformats.org/officeDocument/2006/relationships/hyperlink" Target="https://www.daloopa.com/src/8787493" TargetMode="External"/><Relationship Id="rId14940" Type="http://schemas.openxmlformats.org/officeDocument/2006/relationships/hyperlink" Target="https://www.daloopa.com/src/107834390" TargetMode="External"/><Relationship Id="rId2550" Type="http://schemas.openxmlformats.org/officeDocument/2006/relationships/hyperlink" Target="https://www.daloopa.com/src/94644637" TargetMode="External"/><Relationship Id="rId3601" Type="http://schemas.openxmlformats.org/officeDocument/2006/relationships/hyperlink" Target="https://www.daloopa.com/document/26799693" TargetMode="External"/><Relationship Id="rId9163" Type="http://schemas.openxmlformats.org/officeDocument/2006/relationships/hyperlink" Target="https://www.daloopa.com/src/144990524" TargetMode="External"/><Relationship Id="rId11093" Type="http://schemas.openxmlformats.org/officeDocument/2006/relationships/hyperlink" Target="https://www.daloopa.com/src/2600213" TargetMode="External"/><Relationship Id="rId12144" Type="http://schemas.openxmlformats.org/officeDocument/2006/relationships/hyperlink" Target="https://www.daloopa.com/src/32424607" TargetMode="External"/><Relationship Id="rId522" Type="http://schemas.openxmlformats.org/officeDocument/2006/relationships/hyperlink" Target="https://www.daloopa.com/src/1602107" TargetMode="External"/><Relationship Id="rId1152" Type="http://schemas.openxmlformats.org/officeDocument/2006/relationships/hyperlink" Target="https://www.daloopa.com/src/7999100" TargetMode="External"/><Relationship Id="rId2203" Type="http://schemas.openxmlformats.org/officeDocument/2006/relationships/hyperlink" Target="https://www.daloopa.com/src/1571302" TargetMode="External"/><Relationship Id="rId5773" Type="http://schemas.openxmlformats.org/officeDocument/2006/relationships/hyperlink" Target="https://www.daloopa.com/src/1564928" TargetMode="External"/><Relationship Id="rId16765" Type="http://schemas.openxmlformats.org/officeDocument/2006/relationships/hyperlink" Target="https://www.daloopa.com/src/113368646" TargetMode="External"/><Relationship Id="rId17816" Type="http://schemas.openxmlformats.org/officeDocument/2006/relationships/hyperlink" Target="https://www.daloopa.com/src/65074853" TargetMode="External"/><Relationship Id="rId4375" Type="http://schemas.openxmlformats.org/officeDocument/2006/relationships/hyperlink" Target="https://www.daloopa.com/src/43341621" TargetMode="External"/><Relationship Id="rId5426" Type="http://schemas.openxmlformats.org/officeDocument/2006/relationships/hyperlink" Target="https://www.daloopa.com/src/1564068" TargetMode="External"/><Relationship Id="rId6824" Type="http://schemas.openxmlformats.org/officeDocument/2006/relationships/hyperlink" Target="https://www.daloopa.com/src/1565871" TargetMode="External"/><Relationship Id="rId15367" Type="http://schemas.openxmlformats.org/officeDocument/2006/relationships/hyperlink" Target="https://www.daloopa.com/src/87498625" TargetMode="External"/><Relationship Id="rId16418" Type="http://schemas.openxmlformats.org/officeDocument/2006/relationships/hyperlink" Target="https://www.daloopa.com/src/58791139" TargetMode="External"/><Relationship Id="rId4028" Type="http://schemas.openxmlformats.org/officeDocument/2006/relationships/hyperlink" Target="https://www.daloopa.com/src/1572958" TargetMode="External"/><Relationship Id="rId8996" Type="http://schemas.openxmlformats.org/officeDocument/2006/relationships/hyperlink" Target="https://www.daloopa.com/src/53534262" TargetMode="External"/><Relationship Id="rId11977" Type="http://schemas.openxmlformats.org/officeDocument/2006/relationships/hyperlink" Target="https://www.daloopa.com/document/209433" TargetMode="External"/><Relationship Id="rId7598" Type="http://schemas.openxmlformats.org/officeDocument/2006/relationships/hyperlink" Target="https://marketplace.daloopa.com/src/110684140" TargetMode="External"/><Relationship Id="rId8649" Type="http://schemas.openxmlformats.org/officeDocument/2006/relationships/hyperlink" Target="https://www.daloopa.com/src/1567452" TargetMode="External"/><Relationship Id="rId10579" Type="http://schemas.openxmlformats.org/officeDocument/2006/relationships/hyperlink" Target="https://www.daloopa.com/src/87385046" TargetMode="External"/><Relationship Id="rId14450" Type="http://schemas.openxmlformats.org/officeDocument/2006/relationships/hyperlink" Target="https://www.daloopa.com/src/113380280" TargetMode="External"/><Relationship Id="rId15501" Type="http://schemas.openxmlformats.org/officeDocument/2006/relationships/hyperlink" Target="https://marketplace.daloopa.com/src/154393118" TargetMode="External"/><Relationship Id="rId13052" Type="http://schemas.openxmlformats.org/officeDocument/2006/relationships/hyperlink" Target="https://www.daloopa.com/src/154395082" TargetMode="External"/><Relationship Id="rId14103" Type="http://schemas.openxmlformats.org/officeDocument/2006/relationships/hyperlink" Target="https://www.daloopa.com/src/78145420" TargetMode="External"/><Relationship Id="rId17673" Type="http://schemas.openxmlformats.org/officeDocument/2006/relationships/hyperlink" Target="https://www.daloopa.com/src/65074526" TargetMode="External"/><Relationship Id="rId18724" Type="http://schemas.openxmlformats.org/officeDocument/2006/relationships/hyperlink" Target="https://marketplace.daloopa.com/src?seriesId=3811869" TargetMode="External"/><Relationship Id="rId2060" Type="http://schemas.openxmlformats.org/officeDocument/2006/relationships/hyperlink" Target="https://www.daloopa.com/src/1571784" TargetMode="External"/><Relationship Id="rId3111" Type="http://schemas.openxmlformats.org/officeDocument/2006/relationships/hyperlink" Target="https://www.daloopa.com/src/72185734" TargetMode="External"/><Relationship Id="rId6681" Type="http://schemas.openxmlformats.org/officeDocument/2006/relationships/hyperlink" Target="https://www.daloopa.com/src/82224816" TargetMode="External"/><Relationship Id="rId7732" Type="http://schemas.openxmlformats.org/officeDocument/2006/relationships/hyperlink" Target="https://marketplace.daloopa.com/src/110684162" TargetMode="External"/><Relationship Id="rId16275" Type="http://schemas.openxmlformats.org/officeDocument/2006/relationships/hyperlink" Target="https://www.daloopa.com/src/43525495" TargetMode="External"/><Relationship Id="rId17326" Type="http://schemas.openxmlformats.org/officeDocument/2006/relationships/hyperlink" Target="https://www.daloopa.com/src/65059398" TargetMode="External"/><Relationship Id="rId5283" Type="http://schemas.openxmlformats.org/officeDocument/2006/relationships/hyperlink" Target="https://www.daloopa.com/src/1564283" TargetMode="External"/><Relationship Id="rId6334" Type="http://schemas.openxmlformats.org/officeDocument/2006/relationships/hyperlink" Target="https://www.daloopa.com/src/87381326" TargetMode="External"/><Relationship Id="rId10713" Type="http://schemas.openxmlformats.org/officeDocument/2006/relationships/hyperlink" Target="https://www.daloopa.com/src/136427310" TargetMode="External"/><Relationship Id="rId9557" Type="http://schemas.openxmlformats.org/officeDocument/2006/relationships/hyperlink" Target="https://www.daloopa.com/src/72081304" TargetMode="External"/><Relationship Id="rId12885" Type="http://schemas.openxmlformats.org/officeDocument/2006/relationships/hyperlink" Target="https://marketplace.daloopa.com/src/134722271" TargetMode="External"/><Relationship Id="rId13936" Type="http://schemas.openxmlformats.org/officeDocument/2006/relationships/hyperlink" Target="https://www.daloopa.com/src/8788215" TargetMode="External"/><Relationship Id="rId19498" Type="http://schemas.openxmlformats.org/officeDocument/2006/relationships/hyperlink" Target="https://www.daloopa.com/src/113028192" TargetMode="External"/><Relationship Id="rId1893" Type="http://schemas.openxmlformats.org/officeDocument/2006/relationships/hyperlink" Target="https://www.daloopa.com/src/20882735" TargetMode="External"/><Relationship Id="rId2944" Type="http://schemas.openxmlformats.org/officeDocument/2006/relationships/hyperlink" Target="https://www.daloopa.com/src/87416726" TargetMode="External"/><Relationship Id="rId8159" Type="http://schemas.openxmlformats.org/officeDocument/2006/relationships/hyperlink" Target="https://www.daloopa.com/src/43305546" TargetMode="External"/><Relationship Id="rId11487" Type="http://schemas.openxmlformats.org/officeDocument/2006/relationships/hyperlink" Target="https://www.daloopa.com/src/1569089" TargetMode="External"/><Relationship Id="rId12538" Type="http://schemas.openxmlformats.org/officeDocument/2006/relationships/hyperlink" Target="https://www.daloopa.com/src/1572176" TargetMode="External"/><Relationship Id="rId916" Type="http://schemas.openxmlformats.org/officeDocument/2006/relationships/hyperlink" Target="https://www.daloopa.com/src/8792986" TargetMode="External"/><Relationship Id="rId1546" Type="http://schemas.openxmlformats.org/officeDocument/2006/relationships/hyperlink" Target="https://www.daloopa.com/document/21777170" TargetMode="External"/><Relationship Id="rId10089" Type="http://schemas.openxmlformats.org/officeDocument/2006/relationships/hyperlink" Target="https://www.daloopa.com/src/43313926" TargetMode="External"/><Relationship Id="rId15011" Type="http://schemas.openxmlformats.org/officeDocument/2006/relationships/hyperlink" Target="https://marketplace.daloopa.com/src/134722375" TargetMode="External"/><Relationship Id="rId18581" Type="http://schemas.openxmlformats.org/officeDocument/2006/relationships/hyperlink" Target="https://www.daloopa.com/src/65141973" TargetMode="External"/><Relationship Id="rId19632" Type="http://schemas.openxmlformats.org/officeDocument/2006/relationships/hyperlink" Target="https://www.daloopa.com/src/114576837" TargetMode="External"/><Relationship Id="rId4769" Type="http://schemas.openxmlformats.org/officeDocument/2006/relationships/hyperlink" Target="https://www.daloopa.com/src/58740074" TargetMode="External"/><Relationship Id="rId8640" Type="http://schemas.openxmlformats.org/officeDocument/2006/relationships/hyperlink" Target="https://www.daloopa.com/src/1566925" TargetMode="External"/><Relationship Id="rId10570" Type="http://schemas.openxmlformats.org/officeDocument/2006/relationships/hyperlink" Target="https://www.daloopa.com/src/37971564" TargetMode="External"/><Relationship Id="rId11621" Type="http://schemas.openxmlformats.org/officeDocument/2006/relationships/hyperlink" Target="https://www.daloopa.com/src/1568681" TargetMode="External"/><Relationship Id="rId17183" Type="http://schemas.openxmlformats.org/officeDocument/2006/relationships/hyperlink" Target="https://www.daloopa.com/src/82270776" TargetMode="External"/><Relationship Id="rId18234" Type="http://schemas.openxmlformats.org/officeDocument/2006/relationships/hyperlink" Target="https://www.daloopa.com/src/69045040" TargetMode="External"/><Relationship Id="rId6191" Type="http://schemas.openxmlformats.org/officeDocument/2006/relationships/hyperlink" Target="https://www.daloopa.com/src/1564823" TargetMode="External"/><Relationship Id="rId7242" Type="http://schemas.openxmlformats.org/officeDocument/2006/relationships/hyperlink" Target="https://www.daloopa.com/src/1565616" TargetMode="External"/><Relationship Id="rId10223" Type="http://schemas.openxmlformats.org/officeDocument/2006/relationships/hyperlink" Target="https://www.daloopa.com/src/32357797" TargetMode="External"/><Relationship Id="rId3852" Type="http://schemas.openxmlformats.org/officeDocument/2006/relationships/hyperlink" Target="https://www.daloopa.com/src/136638911" TargetMode="External"/><Relationship Id="rId12395" Type="http://schemas.openxmlformats.org/officeDocument/2006/relationships/hyperlink" Target="https://www.daloopa.com/src/1572318" TargetMode="External"/><Relationship Id="rId13793" Type="http://schemas.openxmlformats.org/officeDocument/2006/relationships/hyperlink" Target="https://www.daloopa.com/src/8788177" TargetMode="External"/><Relationship Id="rId14844" Type="http://schemas.openxmlformats.org/officeDocument/2006/relationships/hyperlink" Target="https://www.daloopa.com/src/43517950" TargetMode="External"/><Relationship Id="rId773" Type="http://schemas.openxmlformats.org/officeDocument/2006/relationships/hyperlink" Target="https://www.daloopa.com/src/1604339" TargetMode="External"/><Relationship Id="rId2454" Type="http://schemas.openxmlformats.org/officeDocument/2006/relationships/hyperlink" Target="https://marketplace.daloopa.com/src/134722141" TargetMode="External"/><Relationship Id="rId3505" Type="http://schemas.openxmlformats.org/officeDocument/2006/relationships/hyperlink" Target="https://www.daloopa.com/src/58741483" TargetMode="External"/><Relationship Id="rId4903" Type="http://schemas.openxmlformats.org/officeDocument/2006/relationships/hyperlink" Target="https://www.daloopa.com/src/58740082" TargetMode="External"/><Relationship Id="rId9067" Type="http://schemas.openxmlformats.org/officeDocument/2006/relationships/hyperlink" Target="https://www.daloopa.com/src/43306453" TargetMode="External"/><Relationship Id="rId12048" Type="http://schemas.openxmlformats.org/officeDocument/2006/relationships/hyperlink" Target="https://www.daloopa.com/src/1570598" TargetMode="External"/><Relationship Id="rId13446" Type="http://schemas.openxmlformats.org/officeDocument/2006/relationships/hyperlink" Target="https://www.daloopa.com/src/8787400" TargetMode="External"/><Relationship Id="rId426" Type="http://schemas.openxmlformats.org/officeDocument/2006/relationships/hyperlink" Target="https://www.daloopa.com/src/4715351" TargetMode="External"/><Relationship Id="rId1056" Type="http://schemas.openxmlformats.org/officeDocument/2006/relationships/hyperlink" Target="https://www.daloopa.com/src/43331338" TargetMode="External"/><Relationship Id="rId2107" Type="http://schemas.openxmlformats.org/officeDocument/2006/relationships/hyperlink" Target="https://www.daloopa.com/src/136426318" TargetMode="External"/><Relationship Id="rId16669" Type="http://schemas.openxmlformats.org/officeDocument/2006/relationships/hyperlink" Target="https://www.daloopa.com/src/113368643" TargetMode="External"/><Relationship Id="rId4279" Type="http://schemas.openxmlformats.org/officeDocument/2006/relationships/hyperlink" Target="https://www.daloopa.com/src/43322400" TargetMode="External"/><Relationship Id="rId5677" Type="http://schemas.openxmlformats.org/officeDocument/2006/relationships/hyperlink" Target="https://marketplace.daloopa.com/src?seriesId=5221900" TargetMode="External"/><Relationship Id="rId6728" Type="http://schemas.openxmlformats.org/officeDocument/2006/relationships/hyperlink" Target="https://www.daloopa.com/src/37971438" TargetMode="External"/><Relationship Id="rId18091" Type="http://schemas.openxmlformats.org/officeDocument/2006/relationships/hyperlink" Target="https://marketplace.daloopa.com/src/154393209" TargetMode="External"/><Relationship Id="rId19142" Type="http://schemas.openxmlformats.org/officeDocument/2006/relationships/hyperlink" Target="https://www.daloopa.com/src/114576796" TargetMode="External"/><Relationship Id="rId8150" Type="http://schemas.openxmlformats.org/officeDocument/2006/relationships/hyperlink" Target="https://www.daloopa.com/src/94491572" TargetMode="External"/><Relationship Id="rId9201" Type="http://schemas.openxmlformats.org/officeDocument/2006/relationships/hyperlink" Target="https://www.daloopa.com/src/32357771" TargetMode="External"/><Relationship Id="rId10080" Type="http://schemas.openxmlformats.org/officeDocument/2006/relationships/hyperlink" Target="https://www.daloopa.com/src/136426840" TargetMode="External"/><Relationship Id="rId11131" Type="http://schemas.openxmlformats.org/officeDocument/2006/relationships/hyperlink" Target="https://marketplace.daloopa.com/src?seriesId=2541596" TargetMode="External"/><Relationship Id="rId15752" Type="http://schemas.openxmlformats.org/officeDocument/2006/relationships/hyperlink" Target="https://www.daloopa.com/src/72185180" TargetMode="External"/><Relationship Id="rId4760" Type="http://schemas.openxmlformats.org/officeDocument/2006/relationships/hyperlink" Target="https://www.daloopa.com/src/4715228" TargetMode="External"/><Relationship Id="rId5811" Type="http://schemas.openxmlformats.org/officeDocument/2006/relationships/hyperlink" Target="https://www.daloopa.com/src/43310391" TargetMode="External"/><Relationship Id="rId14354" Type="http://schemas.openxmlformats.org/officeDocument/2006/relationships/hyperlink" Target="https://www.daloopa.com/src/43769539" TargetMode="External"/><Relationship Id="rId15405" Type="http://schemas.openxmlformats.org/officeDocument/2006/relationships/hyperlink" Target="https://www.daloopa.com/src/107834386" TargetMode="External"/><Relationship Id="rId16803" Type="http://schemas.openxmlformats.org/officeDocument/2006/relationships/hyperlink" Target="https://marketplace.daloopa.com/src/113403251" TargetMode="External"/><Relationship Id="rId3362" Type="http://schemas.openxmlformats.org/officeDocument/2006/relationships/hyperlink" Target="https://www.daloopa.com/src/8794717" TargetMode="External"/><Relationship Id="rId4413" Type="http://schemas.openxmlformats.org/officeDocument/2006/relationships/hyperlink" Target="https://www.daloopa.com/document/24791519" TargetMode="External"/><Relationship Id="rId7983" Type="http://schemas.openxmlformats.org/officeDocument/2006/relationships/hyperlink" Target="https://www.daloopa.com/src/82224881" TargetMode="External"/><Relationship Id="rId14007" Type="http://schemas.openxmlformats.org/officeDocument/2006/relationships/hyperlink" Target="https://www.daloopa.com/src/8788164" TargetMode="External"/><Relationship Id="rId18975" Type="http://schemas.openxmlformats.org/officeDocument/2006/relationships/hyperlink" Target="https://www.daloopa.com/src/113025797" TargetMode="External"/><Relationship Id="rId283" Type="http://schemas.openxmlformats.org/officeDocument/2006/relationships/hyperlink" Target="https://www.daloopa.com/src/46535008" TargetMode="External"/><Relationship Id="rId3015" Type="http://schemas.openxmlformats.org/officeDocument/2006/relationships/hyperlink" Target="https://www.daloopa.com/src/4742090" TargetMode="External"/><Relationship Id="rId6585" Type="http://schemas.openxmlformats.org/officeDocument/2006/relationships/hyperlink" Target="https://www.daloopa.com/src/1565414" TargetMode="External"/><Relationship Id="rId7636" Type="http://schemas.openxmlformats.org/officeDocument/2006/relationships/hyperlink" Target="https://www.daloopa.com/src/10330691" TargetMode="External"/><Relationship Id="rId10964" Type="http://schemas.openxmlformats.org/officeDocument/2006/relationships/hyperlink" Target="https://www.daloopa.com/src/20882407" TargetMode="External"/><Relationship Id="rId16179" Type="http://schemas.openxmlformats.org/officeDocument/2006/relationships/hyperlink" Target="https://www.daloopa.com/src/113379464" TargetMode="External"/><Relationship Id="rId17577" Type="http://schemas.openxmlformats.org/officeDocument/2006/relationships/hyperlink" Target="https://www.daloopa.com/src/82271426" TargetMode="External"/><Relationship Id="rId18628" Type="http://schemas.openxmlformats.org/officeDocument/2006/relationships/hyperlink" Target="https://www.daloopa.com/src/65160688" TargetMode="External"/><Relationship Id="rId5187" Type="http://schemas.openxmlformats.org/officeDocument/2006/relationships/hyperlink" Target="https://www.daloopa.com/src/107674635" TargetMode="External"/><Relationship Id="rId6238" Type="http://schemas.openxmlformats.org/officeDocument/2006/relationships/hyperlink" Target="https://www.daloopa.com/src/1565526" TargetMode="External"/><Relationship Id="rId10617" Type="http://schemas.openxmlformats.org/officeDocument/2006/relationships/hyperlink" Target="https://www.daloopa.com/src/1569852" TargetMode="External"/><Relationship Id="rId12789" Type="http://schemas.openxmlformats.org/officeDocument/2006/relationships/hyperlink" Target="https://www.daloopa.com/src/20972747" TargetMode="External"/><Relationship Id="rId16660" Type="http://schemas.openxmlformats.org/officeDocument/2006/relationships/hyperlink" Target="https://www.daloopa.com/src/65061983" TargetMode="External"/><Relationship Id="rId17711" Type="http://schemas.openxmlformats.org/officeDocument/2006/relationships/hyperlink" Target="https://www.daloopa.com/src/65074789" TargetMode="External"/><Relationship Id="rId1797" Type="http://schemas.openxmlformats.org/officeDocument/2006/relationships/hyperlink" Target="https://www.daloopa.com/src/8797322" TargetMode="External"/><Relationship Id="rId2848" Type="http://schemas.openxmlformats.org/officeDocument/2006/relationships/hyperlink" Target="https://www.daloopa.com/src/43533519" TargetMode="External"/><Relationship Id="rId15262" Type="http://schemas.openxmlformats.org/officeDocument/2006/relationships/hyperlink" Target="https://marketplace.daloopa.com/src/134722428" TargetMode="External"/><Relationship Id="rId16313" Type="http://schemas.openxmlformats.org/officeDocument/2006/relationships/hyperlink" Target="https://www.daloopa.com/src/87501430" TargetMode="External"/><Relationship Id="rId4270" Type="http://schemas.openxmlformats.org/officeDocument/2006/relationships/hyperlink" Target="https://www.daloopa.com/src/72082689" TargetMode="External"/><Relationship Id="rId5321" Type="http://schemas.openxmlformats.org/officeDocument/2006/relationships/hyperlink" Target="https://www.daloopa.com/src/107674632" TargetMode="External"/><Relationship Id="rId8891" Type="http://schemas.openxmlformats.org/officeDocument/2006/relationships/hyperlink" Target="https://www.daloopa.com/src/1566807" TargetMode="External"/><Relationship Id="rId9942" Type="http://schemas.openxmlformats.org/officeDocument/2006/relationships/hyperlink" Target="https://www.daloopa.com/src/1567181" TargetMode="External"/><Relationship Id="rId18485" Type="http://schemas.openxmlformats.org/officeDocument/2006/relationships/hyperlink" Target="https://www.daloopa.com/src/87397401" TargetMode="External"/><Relationship Id="rId19536" Type="http://schemas.openxmlformats.org/officeDocument/2006/relationships/hyperlink" Target="https://www.daloopa.com/src/113028352" TargetMode="External"/><Relationship Id="rId7493" Type="http://schemas.openxmlformats.org/officeDocument/2006/relationships/hyperlink" Target="https://www.daloopa.com/src/1565366" TargetMode="External"/><Relationship Id="rId8544" Type="http://schemas.openxmlformats.org/officeDocument/2006/relationships/hyperlink" Target="https://www.daloopa.com/src/72081297" TargetMode="External"/><Relationship Id="rId10474" Type="http://schemas.openxmlformats.org/officeDocument/2006/relationships/hyperlink" Target="https://www.daloopa.com/src/43348203" TargetMode="External"/><Relationship Id="rId11872" Type="http://schemas.openxmlformats.org/officeDocument/2006/relationships/hyperlink" Target="https://www.daloopa.com/src/43316572" TargetMode="External"/><Relationship Id="rId12923" Type="http://schemas.openxmlformats.org/officeDocument/2006/relationships/hyperlink" Target="https://www.daloopa.com/src/20972751" TargetMode="External"/><Relationship Id="rId17087" Type="http://schemas.openxmlformats.org/officeDocument/2006/relationships/hyperlink" Target="https://www.daloopa.com/document/26799693" TargetMode="External"/><Relationship Id="rId18138" Type="http://schemas.openxmlformats.org/officeDocument/2006/relationships/hyperlink" Target="https://marketplace.daloopa.com/src?seriesId=7947343" TargetMode="External"/><Relationship Id="rId1931" Type="http://schemas.openxmlformats.org/officeDocument/2006/relationships/hyperlink" Target="https://www.daloopa.com/document/26798797" TargetMode="External"/><Relationship Id="rId6095" Type="http://schemas.openxmlformats.org/officeDocument/2006/relationships/hyperlink" Target="https://www.daloopa.com/src/1564915" TargetMode="External"/><Relationship Id="rId7146" Type="http://schemas.openxmlformats.org/officeDocument/2006/relationships/hyperlink" Target="https://www.daloopa.com/src/20882350" TargetMode="External"/><Relationship Id="rId10127" Type="http://schemas.openxmlformats.org/officeDocument/2006/relationships/hyperlink" Target="https://www.daloopa.com/src/1567917" TargetMode="External"/><Relationship Id="rId11525" Type="http://schemas.openxmlformats.org/officeDocument/2006/relationships/hyperlink" Target="https://www.daloopa.com/src/1569165" TargetMode="External"/><Relationship Id="rId13697" Type="http://schemas.openxmlformats.org/officeDocument/2006/relationships/hyperlink" Target="https://www.daloopa.com/src/8787497" TargetMode="External"/><Relationship Id="rId14748" Type="http://schemas.openxmlformats.org/officeDocument/2006/relationships/hyperlink" Target="https://www.daloopa.com/src/154360593" TargetMode="External"/><Relationship Id="rId677" Type="http://schemas.openxmlformats.org/officeDocument/2006/relationships/hyperlink" Target="https://www.daloopa.com/src/72080439" TargetMode="External"/><Relationship Id="rId2358" Type="http://schemas.openxmlformats.org/officeDocument/2006/relationships/hyperlink" Target="https://www.daloopa.com/src/46548447" TargetMode="External"/><Relationship Id="rId3756" Type="http://schemas.openxmlformats.org/officeDocument/2006/relationships/hyperlink" Target="https://www.daloopa.com/src/8794122" TargetMode="External"/><Relationship Id="rId4807" Type="http://schemas.openxmlformats.org/officeDocument/2006/relationships/hyperlink" Target="https://www.daloopa.com/src/1564276" TargetMode="External"/><Relationship Id="rId12299" Type="http://schemas.openxmlformats.org/officeDocument/2006/relationships/hyperlink" Target="https://www.daloopa.com/src/154239847" TargetMode="External"/><Relationship Id="rId16170" Type="http://schemas.openxmlformats.org/officeDocument/2006/relationships/hyperlink" Target="https://www.daloopa.com/src/8788830" TargetMode="External"/><Relationship Id="rId17221" Type="http://schemas.openxmlformats.org/officeDocument/2006/relationships/hyperlink" Target="https://www.daloopa.com/document/26799693" TargetMode="External"/><Relationship Id="rId3409" Type="http://schemas.openxmlformats.org/officeDocument/2006/relationships/hyperlink" Target="https://www.daloopa.com/src/8795981" TargetMode="External"/><Relationship Id="rId6979" Type="http://schemas.openxmlformats.org/officeDocument/2006/relationships/hyperlink" Target="https://www.daloopa.com/src/1565199" TargetMode="External"/><Relationship Id="rId12780" Type="http://schemas.openxmlformats.org/officeDocument/2006/relationships/hyperlink" Target="https://www.daloopa.com/src/1572179" TargetMode="External"/><Relationship Id="rId13831" Type="http://schemas.openxmlformats.org/officeDocument/2006/relationships/hyperlink" Target="https://www.daloopa.com/src/8787944" TargetMode="External"/><Relationship Id="rId19393" Type="http://schemas.openxmlformats.org/officeDocument/2006/relationships/hyperlink" Target="https://www.daloopa.com/src/113381130" TargetMode="External"/><Relationship Id="rId9452" Type="http://schemas.openxmlformats.org/officeDocument/2006/relationships/hyperlink" Target="https://www.daloopa.com/src/87394313" TargetMode="External"/><Relationship Id="rId11382" Type="http://schemas.openxmlformats.org/officeDocument/2006/relationships/hyperlink" Target="https://www.daloopa.com/src/1568984" TargetMode="External"/><Relationship Id="rId12433" Type="http://schemas.openxmlformats.org/officeDocument/2006/relationships/hyperlink" Target="https://marketplace.daloopa.com/src/134722164" TargetMode="External"/><Relationship Id="rId19046" Type="http://schemas.openxmlformats.org/officeDocument/2006/relationships/hyperlink" Target="https://www.daloopa.com/src/113026757" TargetMode="External"/><Relationship Id="rId811" Type="http://schemas.openxmlformats.org/officeDocument/2006/relationships/hyperlink" Target="https://www.daloopa.com/src/1602388" TargetMode="External"/><Relationship Id="rId1441" Type="http://schemas.openxmlformats.org/officeDocument/2006/relationships/hyperlink" Target="https://www.daloopa.com/src/65218301" TargetMode="External"/><Relationship Id="rId8054" Type="http://schemas.openxmlformats.org/officeDocument/2006/relationships/hyperlink" Target="https://www.daloopa.com/src/1567157" TargetMode="External"/><Relationship Id="rId9105" Type="http://schemas.openxmlformats.org/officeDocument/2006/relationships/hyperlink" Target="https://www.daloopa.com/src/1567489" TargetMode="External"/><Relationship Id="rId11035" Type="http://schemas.openxmlformats.org/officeDocument/2006/relationships/hyperlink" Target="https://www.daloopa.com/src/53535051" TargetMode="External"/><Relationship Id="rId4664" Type="http://schemas.openxmlformats.org/officeDocument/2006/relationships/hyperlink" Target="https://www.daloopa.com/document/26798424" TargetMode="External"/><Relationship Id="rId5715" Type="http://schemas.openxmlformats.org/officeDocument/2006/relationships/hyperlink" Target="https://www.daloopa.com/src/1565183" TargetMode="External"/><Relationship Id="rId14258" Type="http://schemas.openxmlformats.org/officeDocument/2006/relationships/hyperlink" Target="https://www.daloopa.com/src/8787996" TargetMode="External"/><Relationship Id="rId15309" Type="http://schemas.openxmlformats.org/officeDocument/2006/relationships/hyperlink" Target="https://marketplace.daloopa.com/src/134722438" TargetMode="External"/><Relationship Id="rId15656" Type="http://schemas.openxmlformats.org/officeDocument/2006/relationships/hyperlink" Target="https://www.daloopa.com/src/72186674" TargetMode="External"/><Relationship Id="rId16707" Type="http://schemas.openxmlformats.org/officeDocument/2006/relationships/hyperlink" Target="https://marketplace.daloopa.com/src/113403247" TargetMode="External"/><Relationship Id="rId3266" Type="http://schemas.openxmlformats.org/officeDocument/2006/relationships/hyperlink" Target="https://www.daloopa.com/document/26798797" TargetMode="External"/><Relationship Id="rId4317" Type="http://schemas.openxmlformats.org/officeDocument/2006/relationships/hyperlink" Target="https://www.daloopa.com/src/78020257" TargetMode="External"/><Relationship Id="rId18879" Type="http://schemas.openxmlformats.org/officeDocument/2006/relationships/hyperlink" Target="https://www.daloopa.com/src/136586997" TargetMode="External"/><Relationship Id="rId187" Type="http://schemas.openxmlformats.org/officeDocument/2006/relationships/hyperlink" Target="https://www.daloopa.com/src/94502071" TargetMode="External"/><Relationship Id="rId6489" Type="http://schemas.openxmlformats.org/officeDocument/2006/relationships/hyperlink" Target="https://marketplace.daloopa.com/src/110683960" TargetMode="External"/><Relationship Id="rId7887" Type="http://schemas.openxmlformats.org/officeDocument/2006/relationships/hyperlink" Target="https://www.daloopa.com/src/1566944" TargetMode="External"/><Relationship Id="rId8938" Type="http://schemas.openxmlformats.org/officeDocument/2006/relationships/hyperlink" Target="https://www.daloopa.com/src/43297704" TargetMode="External"/><Relationship Id="rId10868" Type="http://schemas.openxmlformats.org/officeDocument/2006/relationships/hyperlink" Target="https://www.daloopa.com/src/1568923" TargetMode="External"/><Relationship Id="rId11919" Type="http://schemas.openxmlformats.org/officeDocument/2006/relationships/hyperlink" Target="https://www.daloopa.com/src/1568695" TargetMode="External"/><Relationship Id="rId12290" Type="http://schemas.openxmlformats.org/officeDocument/2006/relationships/hyperlink" Target="https://www.daloopa.com/src/87507429" TargetMode="External"/><Relationship Id="rId13341" Type="http://schemas.openxmlformats.org/officeDocument/2006/relationships/hyperlink" Target="https://www.daloopa.com/src/154395109" TargetMode="External"/><Relationship Id="rId17962" Type="http://schemas.openxmlformats.org/officeDocument/2006/relationships/hyperlink" Target="https://www.daloopa.com/src/113362566" TargetMode="External"/><Relationship Id="rId3400" Type="http://schemas.openxmlformats.org/officeDocument/2006/relationships/hyperlink" Target="https://www.daloopa.com/document/26798797" TargetMode="External"/><Relationship Id="rId6970" Type="http://schemas.openxmlformats.org/officeDocument/2006/relationships/hyperlink" Target="https://www.daloopa.com/src/1565463" TargetMode="External"/><Relationship Id="rId16564" Type="http://schemas.openxmlformats.org/officeDocument/2006/relationships/hyperlink" Target="https://www.daloopa.com/src/58791160" TargetMode="External"/><Relationship Id="rId17615" Type="http://schemas.openxmlformats.org/officeDocument/2006/relationships/hyperlink" Target="https://www.daloopa.com/src/65074641" TargetMode="External"/><Relationship Id="rId321" Type="http://schemas.openxmlformats.org/officeDocument/2006/relationships/hyperlink" Target="https://marketplace.daloopa.com/src?seriesId=3669086" TargetMode="External"/><Relationship Id="rId2002" Type="http://schemas.openxmlformats.org/officeDocument/2006/relationships/hyperlink" Target="https://www.daloopa.com/src/96852094" TargetMode="External"/><Relationship Id="rId5572" Type="http://schemas.openxmlformats.org/officeDocument/2006/relationships/hyperlink" Target="https://www.daloopa.com/src/10330589" TargetMode="External"/><Relationship Id="rId6623" Type="http://schemas.openxmlformats.org/officeDocument/2006/relationships/hyperlink" Target="https://marketplace.daloopa.com/src/110683982" TargetMode="External"/><Relationship Id="rId15166" Type="http://schemas.openxmlformats.org/officeDocument/2006/relationships/hyperlink" Target="https://marketplace.daloopa.com/src/134722406" TargetMode="External"/><Relationship Id="rId16217" Type="http://schemas.openxmlformats.org/officeDocument/2006/relationships/hyperlink" Target="https://www.daloopa.com/src/8788789" TargetMode="External"/><Relationship Id="rId4174" Type="http://schemas.openxmlformats.org/officeDocument/2006/relationships/hyperlink" Target="https://www.daloopa.com/src/53538256" TargetMode="External"/><Relationship Id="rId5225" Type="http://schemas.openxmlformats.org/officeDocument/2006/relationships/hyperlink" Target="https://www.daloopa.com/src/1564083" TargetMode="External"/><Relationship Id="rId8795" Type="http://schemas.openxmlformats.org/officeDocument/2006/relationships/hyperlink" Target="https://www.daloopa.com/src/125048948" TargetMode="External"/><Relationship Id="rId9846" Type="http://schemas.openxmlformats.org/officeDocument/2006/relationships/hyperlink" Target="https://www.daloopa.com/src/43305557" TargetMode="External"/><Relationship Id="rId18389" Type="http://schemas.openxmlformats.org/officeDocument/2006/relationships/hyperlink" Target="https://www.daloopa.com/document/26799693" TargetMode="External"/><Relationship Id="rId7397" Type="http://schemas.openxmlformats.org/officeDocument/2006/relationships/hyperlink" Target="https://www.daloopa.com/src/1565798" TargetMode="External"/><Relationship Id="rId8448" Type="http://schemas.openxmlformats.org/officeDocument/2006/relationships/hyperlink" Target="https://www.daloopa.com/src/1567162" TargetMode="External"/><Relationship Id="rId11776" Type="http://schemas.openxmlformats.org/officeDocument/2006/relationships/hyperlink" Target="https://www.daloopa.com/src/1569501" TargetMode="External"/><Relationship Id="rId12827" Type="http://schemas.openxmlformats.org/officeDocument/2006/relationships/hyperlink" Target="https://www.daloopa.com/src/1572462" TargetMode="External"/><Relationship Id="rId1835" Type="http://schemas.openxmlformats.org/officeDocument/2006/relationships/hyperlink" Target="https://www.daloopa.com/src/8797329" TargetMode="External"/><Relationship Id="rId10378" Type="http://schemas.openxmlformats.org/officeDocument/2006/relationships/hyperlink" Target="https://www.daloopa.com/src/107680528" TargetMode="External"/><Relationship Id="rId11429" Type="http://schemas.openxmlformats.org/officeDocument/2006/relationships/hyperlink" Target="https://www.daloopa.com/src/1569536" TargetMode="External"/><Relationship Id="rId14999" Type="http://schemas.openxmlformats.org/officeDocument/2006/relationships/hyperlink" Target="https://www.daloopa.com/src/72186676" TargetMode="External"/><Relationship Id="rId15300" Type="http://schemas.openxmlformats.org/officeDocument/2006/relationships/hyperlink" Target="https://www.daloopa.com/src/63082683" TargetMode="External"/><Relationship Id="rId18870" Type="http://schemas.openxmlformats.org/officeDocument/2006/relationships/hyperlink" Target="https://www.daloopa.com/src/113025795" TargetMode="External"/><Relationship Id="rId11910" Type="http://schemas.openxmlformats.org/officeDocument/2006/relationships/hyperlink" Target="https://www.daloopa.com/src/1569507" TargetMode="External"/><Relationship Id="rId17472" Type="http://schemas.openxmlformats.org/officeDocument/2006/relationships/hyperlink" Target="https://marketplace.daloopa.com/src/154209507" TargetMode="External"/><Relationship Id="rId18523" Type="http://schemas.openxmlformats.org/officeDocument/2006/relationships/hyperlink" Target="https://www.daloopa.com/src/82226741" TargetMode="External"/><Relationship Id="rId6480" Type="http://schemas.openxmlformats.org/officeDocument/2006/relationships/hyperlink" Target="https://www.daloopa.com/src/125013445" TargetMode="External"/><Relationship Id="rId7531" Type="http://schemas.openxmlformats.org/officeDocument/2006/relationships/hyperlink" Target="https://marketplace.daloopa.com/src/110684129" TargetMode="External"/><Relationship Id="rId10512" Type="http://schemas.openxmlformats.org/officeDocument/2006/relationships/hyperlink" Target="https://www.daloopa.com/src/1569890" TargetMode="External"/><Relationship Id="rId16074" Type="http://schemas.openxmlformats.org/officeDocument/2006/relationships/hyperlink" Target="https://marketplace.daloopa.com/src/134722569" TargetMode="External"/><Relationship Id="rId17125" Type="http://schemas.openxmlformats.org/officeDocument/2006/relationships/hyperlink" Target="https://www.daloopa.com/src/65059132" TargetMode="External"/><Relationship Id="rId5082" Type="http://schemas.openxmlformats.org/officeDocument/2006/relationships/hyperlink" Target="https://www.daloopa.com/src/1564329" TargetMode="External"/><Relationship Id="rId6133" Type="http://schemas.openxmlformats.org/officeDocument/2006/relationships/hyperlink" Target="https://www.daloopa.com/src/1564858" TargetMode="External"/><Relationship Id="rId12684" Type="http://schemas.openxmlformats.org/officeDocument/2006/relationships/hyperlink" Target="https://marketplace.daloopa.com/src/134722222" TargetMode="External"/><Relationship Id="rId19297" Type="http://schemas.openxmlformats.org/officeDocument/2006/relationships/hyperlink" Target="https://www.daloopa.com/src/113030469" TargetMode="External"/><Relationship Id="rId1692" Type="http://schemas.openxmlformats.org/officeDocument/2006/relationships/hyperlink" Target="https://www.daloopa.com/src/8797242" TargetMode="External"/><Relationship Id="rId2743" Type="http://schemas.openxmlformats.org/officeDocument/2006/relationships/hyperlink" Target="https://www.daloopa.com/src/87416719" TargetMode="External"/><Relationship Id="rId9356" Type="http://schemas.openxmlformats.org/officeDocument/2006/relationships/hyperlink" Target="https://www.daloopa.com/src/43301769" TargetMode="External"/><Relationship Id="rId11286" Type="http://schemas.openxmlformats.org/officeDocument/2006/relationships/hyperlink" Target="https://www.daloopa.com/src/1569836" TargetMode="External"/><Relationship Id="rId12337" Type="http://schemas.openxmlformats.org/officeDocument/2006/relationships/hyperlink" Target="https://www.daloopa.com/src/1572173" TargetMode="External"/><Relationship Id="rId13735" Type="http://schemas.openxmlformats.org/officeDocument/2006/relationships/hyperlink" Target="https://www.daloopa.com/document/24792640" TargetMode="External"/><Relationship Id="rId715" Type="http://schemas.openxmlformats.org/officeDocument/2006/relationships/hyperlink" Target="https://www.daloopa.com/src/8791930" TargetMode="External"/><Relationship Id="rId1345" Type="http://schemas.openxmlformats.org/officeDocument/2006/relationships/hyperlink" Target="https://www.daloopa.com/src/20882789" TargetMode="External"/><Relationship Id="rId9009" Type="http://schemas.openxmlformats.org/officeDocument/2006/relationships/hyperlink" Target="https://www.daloopa.com/src/136428695" TargetMode="External"/><Relationship Id="rId16958" Type="http://schemas.openxmlformats.org/officeDocument/2006/relationships/hyperlink" Target="https://marketplace.daloopa.com/src?seriesId=3669115" TargetMode="External"/><Relationship Id="rId4568" Type="http://schemas.openxmlformats.org/officeDocument/2006/relationships/hyperlink" Target="https://www.daloopa.com/src/8793942" TargetMode="External"/><Relationship Id="rId5966" Type="http://schemas.openxmlformats.org/officeDocument/2006/relationships/hyperlink" Target="https://www.daloopa.com/src/1564814" TargetMode="External"/><Relationship Id="rId18380" Type="http://schemas.openxmlformats.org/officeDocument/2006/relationships/hyperlink" Target="https://marketplace.daloopa.com/src/134722791" TargetMode="External"/><Relationship Id="rId19431" Type="http://schemas.openxmlformats.org/officeDocument/2006/relationships/hyperlink" Target="https://www.daloopa.com/src/113024712" TargetMode="External"/><Relationship Id="rId51" Type="http://schemas.openxmlformats.org/officeDocument/2006/relationships/hyperlink" Target="https://www.daloopa.com/document/26696662" TargetMode="External"/><Relationship Id="rId5619" Type="http://schemas.openxmlformats.org/officeDocument/2006/relationships/hyperlink" Target="https://www.daloopa.com/src/1564235" TargetMode="External"/><Relationship Id="rId7041" Type="http://schemas.openxmlformats.org/officeDocument/2006/relationships/hyperlink" Target="https://www.daloopa.com/src/1565361" TargetMode="External"/><Relationship Id="rId11420" Type="http://schemas.openxmlformats.org/officeDocument/2006/relationships/hyperlink" Target="https://www.daloopa.com/src/1569035" TargetMode="External"/><Relationship Id="rId14990" Type="http://schemas.openxmlformats.org/officeDocument/2006/relationships/hyperlink" Target="https://www.daloopa.com/src/43516686" TargetMode="External"/><Relationship Id="rId18033" Type="http://schemas.openxmlformats.org/officeDocument/2006/relationships/hyperlink" Target="https://marketplace.daloopa.com/src/134722666" TargetMode="External"/><Relationship Id="rId10022" Type="http://schemas.openxmlformats.org/officeDocument/2006/relationships/hyperlink" Target="https://www.daloopa.com/src/43316125" TargetMode="External"/><Relationship Id="rId13592" Type="http://schemas.openxmlformats.org/officeDocument/2006/relationships/hyperlink" Target="https://www.daloopa.com/src/8787404" TargetMode="External"/><Relationship Id="rId14643" Type="http://schemas.openxmlformats.org/officeDocument/2006/relationships/hyperlink" Target="https://www.daloopa.com/src/43518784" TargetMode="External"/><Relationship Id="rId3651" Type="http://schemas.openxmlformats.org/officeDocument/2006/relationships/hyperlink" Target="https://www.daloopa.com/src/136638908" TargetMode="External"/><Relationship Id="rId4702" Type="http://schemas.openxmlformats.org/officeDocument/2006/relationships/hyperlink" Target="https://www.daloopa.com/src/58740073" TargetMode="External"/><Relationship Id="rId12194" Type="http://schemas.openxmlformats.org/officeDocument/2006/relationships/hyperlink" Target="https://www.daloopa.com/src/43520747" TargetMode="External"/><Relationship Id="rId13245" Type="http://schemas.openxmlformats.org/officeDocument/2006/relationships/hyperlink" Target="https://www.daloopa.com/src/8787347" TargetMode="External"/><Relationship Id="rId572" Type="http://schemas.openxmlformats.org/officeDocument/2006/relationships/hyperlink" Target="https://www.daloopa.com/src/1602183" TargetMode="External"/><Relationship Id="rId2253" Type="http://schemas.openxmlformats.org/officeDocument/2006/relationships/hyperlink" Target="https://www.daloopa.com/src/66982768" TargetMode="External"/><Relationship Id="rId3304" Type="http://schemas.openxmlformats.org/officeDocument/2006/relationships/hyperlink" Target="https://www.daloopa.com/src/58741480" TargetMode="External"/><Relationship Id="rId6874" Type="http://schemas.openxmlformats.org/officeDocument/2006/relationships/hyperlink" Target="https://marketplace.daloopa.com/src/110684021" TargetMode="External"/><Relationship Id="rId7925" Type="http://schemas.openxmlformats.org/officeDocument/2006/relationships/hyperlink" Target="https://www.daloopa.com/src/154222588" TargetMode="External"/><Relationship Id="rId16468" Type="http://schemas.openxmlformats.org/officeDocument/2006/relationships/hyperlink" Target="https://www.daloopa.com/src/8788556" TargetMode="External"/><Relationship Id="rId17519" Type="http://schemas.openxmlformats.org/officeDocument/2006/relationships/hyperlink" Target="https://marketplace.daloopa.com/src/154209515" TargetMode="External"/><Relationship Id="rId17866" Type="http://schemas.openxmlformats.org/officeDocument/2006/relationships/hyperlink" Target="https://www.daloopa.com/src/65125603" TargetMode="External"/><Relationship Id="rId18917" Type="http://schemas.openxmlformats.org/officeDocument/2006/relationships/hyperlink" Target="https://www.daloopa.com/document/21968677" TargetMode="External"/><Relationship Id="rId225" Type="http://schemas.openxmlformats.org/officeDocument/2006/relationships/hyperlink" Target="https://www.daloopa.com/src/94492862" TargetMode="External"/><Relationship Id="rId5476" Type="http://schemas.openxmlformats.org/officeDocument/2006/relationships/hyperlink" Target="https://www.daloopa.com/src/1564583" TargetMode="External"/><Relationship Id="rId6527" Type="http://schemas.openxmlformats.org/officeDocument/2006/relationships/hyperlink" Target="https://www.daloopa.com/src/4715250" TargetMode="External"/><Relationship Id="rId10906" Type="http://schemas.openxmlformats.org/officeDocument/2006/relationships/hyperlink" Target="https://www.daloopa.com/src/78021091" TargetMode="External"/><Relationship Id="rId4078" Type="http://schemas.openxmlformats.org/officeDocument/2006/relationships/hyperlink" Target="https://www.daloopa.com/src/1573061" TargetMode="External"/><Relationship Id="rId5129" Type="http://schemas.openxmlformats.org/officeDocument/2006/relationships/hyperlink" Target="https://www.daloopa.com/src/43287848" TargetMode="External"/><Relationship Id="rId8699" Type="http://schemas.openxmlformats.org/officeDocument/2006/relationships/hyperlink" Target="https://www.daloopa.com/src/1566620" TargetMode="External"/><Relationship Id="rId9000" Type="http://schemas.openxmlformats.org/officeDocument/2006/relationships/hyperlink" Target="https://www.daloopa.com/src/72081312" TargetMode="External"/><Relationship Id="rId15551" Type="http://schemas.openxmlformats.org/officeDocument/2006/relationships/hyperlink" Target="https://www.daloopa.com/src/107834398" TargetMode="External"/><Relationship Id="rId16602" Type="http://schemas.openxmlformats.org/officeDocument/2006/relationships/hyperlink" Target="https://www.daloopa.com/src/94639343" TargetMode="External"/><Relationship Id="rId1739" Type="http://schemas.openxmlformats.org/officeDocument/2006/relationships/hyperlink" Target="https://www.daloopa.com/src/8801442" TargetMode="External"/><Relationship Id="rId5610" Type="http://schemas.openxmlformats.org/officeDocument/2006/relationships/hyperlink" Target="https://www.daloopa.com/src/1564585" TargetMode="External"/><Relationship Id="rId14153" Type="http://schemas.openxmlformats.org/officeDocument/2006/relationships/hyperlink" Target="https://www.daloopa.com/src/38111057" TargetMode="External"/><Relationship Id="rId15204" Type="http://schemas.openxmlformats.org/officeDocument/2006/relationships/hyperlink" Target="https://www.daloopa.com/src/43516516" TargetMode="External"/><Relationship Id="rId18774" Type="http://schemas.openxmlformats.org/officeDocument/2006/relationships/hyperlink" Target="https://www.daloopa.com/src/65168927" TargetMode="External"/><Relationship Id="rId3161" Type="http://schemas.openxmlformats.org/officeDocument/2006/relationships/hyperlink" Target="https://www.daloopa.com/src/4742093" TargetMode="External"/><Relationship Id="rId4212" Type="http://schemas.openxmlformats.org/officeDocument/2006/relationships/hyperlink" Target="https://www.daloopa.com/src/8790439" TargetMode="External"/><Relationship Id="rId7782" Type="http://schemas.openxmlformats.org/officeDocument/2006/relationships/hyperlink" Target="https://www.daloopa.com/src/82224833" TargetMode="External"/><Relationship Id="rId8833" Type="http://schemas.openxmlformats.org/officeDocument/2006/relationships/hyperlink" Target="https://www.daloopa.com/src/1567286" TargetMode="External"/><Relationship Id="rId10763" Type="http://schemas.openxmlformats.org/officeDocument/2006/relationships/hyperlink" Target="https://www.daloopa.com/src/20882410" TargetMode="External"/><Relationship Id="rId17376" Type="http://schemas.openxmlformats.org/officeDocument/2006/relationships/hyperlink" Target="https://marketplace.daloopa.com/src?seriesId=3669140" TargetMode="External"/><Relationship Id="rId18427" Type="http://schemas.openxmlformats.org/officeDocument/2006/relationships/hyperlink" Target="https://www.daloopa.com/src/82226710" TargetMode="External"/><Relationship Id="rId6384" Type="http://schemas.openxmlformats.org/officeDocument/2006/relationships/hyperlink" Target="https://www.daloopa.com/src/1565190" TargetMode="External"/><Relationship Id="rId7435" Type="http://schemas.openxmlformats.org/officeDocument/2006/relationships/hyperlink" Target="https://marketplace.daloopa.com/src/110684111" TargetMode="External"/><Relationship Id="rId10416" Type="http://schemas.openxmlformats.org/officeDocument/2006/relationships/hyperlink" Target="https://www.daloopa.com/src/136434035" TargetMode="External"/><Relationship Id="rId11814" Type="http://schemas.openxmlformats.org/officeDocument/2006/relationships/hyperlink" Target="https://marketplace.daloopa.com/src?seriesId=3861" TargetMode="External"/><Relationship Id="rId17029" Type="http://schemas.openxmlformats.org/officeDocument/2006/relationships/hyperlink" Target="https://www.daloopa.com/src/82270726" TargetMode="External"/><Relationship Id="rId6037" Type="http://schemas.openxmlformats.org/officeDocument/2006/relationships/hyperlink" Target="https://www.daloopa.com/document/209433" TargetMode="External"/><Relationship Id="rId13986" Type="http://schemas.openxmlformats.org/officeDocument/2006/relationships/hyperlink" Target="https://www.daloopa.com/src/58790417" TargetMode="External"/><Relationship Id="rId966" Type="http://schemas.openxmlformats.org/officeDocument/2006/relationships/hyperlink" Target="https://www.daloopa.com/src/82274086" TargetMode="External"/><Relationship Id="rId1596" Type="http://schemas.openxmlformats.org/officeDocument/2006/relationships/hyperlink" Target="https://www.daloopa.com/src/8797077" TargetMode="External"/><Relationship Id="rId2647" Type="http://schemas.openxmlformats.org/officeDocument/2006/relationships/hyperlink" Target="https://www.daloopa.com/src/43533522" TargetMode="External"/><Relationship Id="rId2994" Type="http://schemas.openxmlformats.org/officeDocument/2006/relationships/hyperlink" Target="https://www.daloopa.com/src/1571941" TargetMode="External"/><Relationship Id="rId12588" Type="http://schemas.openxmlformats.org/officeDocument/2006/relationships/hyperlink" Target="https://www.daloopa.com/src/1572440" TargetMode="External"/><Relationship Id="rId13639" Type="http://schemas.openxmlformats.org/officeDocument/2006/relationships/hyperlink" Target="https://www.daloopa.com/src/8787320" TargetMode="External"/><Relationship Id="rId15061" Type="http://schemas.openxmlformats.org/officeDocument/2006/relationships/hyperlink" Target="https://www.daloopa.com/src/43517230" TargetMode="External"/><Relationship Id="rId17510" Type="http://schemas.openxmlformats.org/officeDocument/2006/relationships/hyperlink" Target="https://www.daloopa.com/src/72441760" TargetMode="External"/><Relationship Id="rId619" Type="http://schemas.openxmlformats.org/officeDocument/2006/relationships/hyperlink" Target="https://www.daloopa.com/src/8795926" TargetMode="External"/><Relationship Id="rId1249" Type="http://schemas.openxmlformats.org/officeDocument/2006/relationships/hyperlink" Target="https://www.daloopa.com/src/8801810" TargetMode="External"/><Relationship Id="rId5120" Type="http://schemas.openxmlformats.org/officeDocument/2006/relationships/hyperlink" Target="https://www.daloopa.com/src/102322041" TargetMode="External"/><Relationship Id="rId16112" Type="http://schemas.openxmlformats.org/officeDocument/2006/relationships/hyperlink" Target="https://www.daloopa.com/src/8788976" TargetMode="External"/><Relationship Id="rId19682" Type="http://schemas.openxmlformats.org/officeDocument/2006/relationships/hyperlink" Target="https://www.daloopa.com/src/113035674" TargetMode="External"/><Relationship Id="rId8690" Type="http://schemas.openxmlformats.org/officeDocument/2006/relationships/hyperlink" Target="https://www.daloopa.com/src/87394311" TargetMode="External"/><Relationship Id="rId9741" Type="http://schemas.openxmlformats.org/officeDocument/2006/relationships/hyperlink" Target="https://www.daloopa.com/src/1567178" TargetMode="External"/><Relationship Id="rId11671" Type="http://schemas.openxmlformats.org/officeDocument/2006/relationships/hyperlink" Target="https://www.daloopa.com/document/209433" TargetMode="External"/><Relationship Id="rId12722" Type="http://schemas.openxmlformats.org/officeDocument/2006/relationships/hyperlink" Target="https://www.daloopa.com/src/20972748" TargetMode="External"/><Relationship Id="rId18284" Type="http://schemas.openxmlformats.org/officeDocument/2006/relationships/hyperlink" Target="https://www.daloopa.com/src/69045145" TargetMode="External"/><Relationship Id="rId19335" Type="http://schemas.openxmlformats.org/officeDocument/2006/relationships/hyperlink" Target="https://www.daloopa.com/src/113026789" TargetMode="External"/><Relationship Id="rId1730" Type="http://schemas.openxmlformats.org/officeDocument/2006/relationships/hyperlink" Target="https://www.daloopa.com/src/43328911" TargetMode="External"/><Relationship Id="rId7292" Type="http://schemas.openxmlformats.org/officeDocument/2006/relationships/hyperlink" Target="https://www.daloopa.com/src/94490856" TargetMode="External"/><Relationship Id="rId8343" Type="http://schemas.openxmlformats.org/officeDocument/2006/relationships/hyperlink" Target="https://www.daloopa.com/src/136428687" TargetMode="External"/><Relationship Id="rId10273" Type="http://schemas.openxmlformats.org/officeDocument/2006/relationships/hyperlink" Target="https://www.daloopa.com/src/145796242" TargetMode="External"/><Relationship Id="rId11324" Type="http://schemas.openxmlformats.org/officeDocument/2006/relationships/hyperlink" Target="https://www.daloopa.com/src/43295052" TargetMode="External"/><Relationship Id="rId14894" Type="http://schemas.openxmlformats.org/officeDocument/2006/relationships/hyperlink" Target="https://www.daloopa.com/src/43519449" TargetMode="External"/><Relationship Id="rId4953" Type="http://schemas.openxmlformats.org/officeDocument/2006/relationships/hyperlink" Target="https://www.daloopa.com/src/1564022" TargetMode="External"/><Relationship Id="rId13496" Type="http://schemas.openxmlformats.org/officeDocument/2006/relationships/hyperlink" Target="https://www.daloopa.com/src/8787492" TargetMode="External"/><Relationship Id="rId14547" Type="http://schemas.openxmlformats.org/officeDocument/2006/relationships/hyperlink" Target="https://www.daloopa.com/src/43516512" TargetMode="External"/><Relationship Id="rId15945" Type="http://schemas.openxmlformats.org/officeDocument/2006/relationships/hyperlink" Target="https://www.daloopa.com/src/78144450" TargetMode="External"/><Relationship Id="rId3555" Type="http://schemas.openxmlformats.org/officeDocument/2006/relationships/hyperlink" Target="https://www.daloopa.com/src/8795490" TargetMode="External"/><Relationship Id="rId4606" Type="http://schemas.openxmlformats.org/officeDocument/2006/relationships/hyperlink" Target="https://www.daloopa.com/src/1564273" TargetMode="External"/><Relationship Id="rId12098" Type="http://schemas.openxmlformats.org/officeDocument/2006/relationships/hyperlink" Target="https://marketplace.daloopa.com/src/144951416" TargetMode="External"/><Relationship Id="rId13149" Type="http://schemas.openxmlformats.org/officeDocument/2006/relationships/hyperlink" Target="https://www.daloopa.com/src/8787563" TargetMode="External"/><Relationship Id="rId17020" Type="http://schemas.openxmlformats.org/officeDocument/2006/relationships/hyperlink" Target="https://marketplace.daloopa.com/src?seriesId=4992378" TargetMode="External"/><Relationship Id="rId476" Type="http://schemas.openxmlformats.org/officeDocument/2006/relationships/hyperlink" Target="https://www.daloopa.com/src/107678587" TargetMode="External"/><Relationship Id="rId2157" Type="http://schemas.openxmlformats.org/officeDocument/2006/relationships/hyperlink" Target="https://www.daloopa.com/src/46548450" TargetMode="External"/><Relationship Id="rId3208" Type="http://schemas.openxmlformats.org/officeDocument/2006/relationships/hyperlink" Target="https://www.daloopa.com/src/1571940" TargetMode="External"/><Relationship Id="rId6778" Type="http://schemas.openxmlformats.org/officeDocument/2006/relationships/hyperlink" Target="https://www.daloopa.com/src/37971428" TargetMode="External"/><Relationship Id="rId19192" Type="http://schemas.openxmlformats.org/officeDocument/2006/relationships/hyperlink" Target="https://www.daloopa.com/src/113030949" TargetMode="External"/><Relationship Id="rId129" Type="http://schemas.openxmlformats.org/officeDocument/2006/relationships/hyperlink" Target="https://www.daloopa.com/src/136437129" TargetMode="External"/><Relationship Id="rId7829" Type="http://schemas.openxmlformats.org/officeDocument/2006/relationships/hyperlink" Target="https://www.daloopa.com/src/1565345" TargetMode="External"/><Relationship Id="rId9251" Type="http://schemas.openxmlformats.org/officeDocument/2006/relationships/hyperlink" Target="https://www.daloopa.com/src/1567292" TargetMode="External"/><Relationship Id="rId13630" Type="http://schemas.openxmlformats.org/officeDocument/2006/relationships/hyperlink" Target="https://www.daloopa.com/src/87502072" TargetMode="External"/><Relationship Id="rId11181" Type="http://schemas.openxmlformats.org/officeDocument/2006/relationships/hyperlink" Target="https://www.daloopa.com/src/125054415" TargetMode="External"/><Relationship Id="rId12232" Type="http://schemas.openxmlformats.org/officeDocument/2006/relationships/hyperlink" Target="https://www.daloopa.com/src/87506880" TargetMode="External"/><Relationship Id="rId16853" Type="http://schemas.openxmlformats.org/officeDocument/2006/relationships/hyperlink" Target="https://www.daloopa.com/src/78147034" TargetMode="External"/><Relationship Id="rId17904" Type="http://schemas.openxmlformats.org/officeDocument/2006/relationships/hyperlink" Target="https://marketplace.daloopa.com/src/134722599" TargetMode="External"/><Relationship Id="rId610" Type="http://schemas.openxmlformats.org/officeDocument/2006/relationships/hyperlink" Target="https://www.daloopa.com/src/8796004" TargetMode="External"/><Relationship Id="rId1240" Type="http://schemas.openxmlformats.org/officeDocument/2006/relationships/hyperlink" Target="https://www.daloopa.com/src/8796323" TargetMode="External"/><Relationship Id="rId5861" Type="http://schemas.openxmlformats.org/officeDocument/2006/relationships/hyperlink" Target="https://www.daloopa.com/src/63033463" TargetMode="External"/><Relationship Id="rId6912" Type="http://schemas.openxmlformats.org/officeDocument/2006/relationships/hyperlink" Target="https://www.daloopa.com/src/1565198" TargetMode="External"/><Relationship Id="rId15455" Type="http://schemas.openxmlformats.org/officeDocument/2006/relationships/hyperlink" Target="https://marketplace.daloopa.com/src/134722476" TargetMode="External"/><Relationship Id="rId16506" Type="http://schemas.openxmlformats.org/officeDocument/2006/relationships/hyperlink" Target="https://www.daloopa.com/src/8788547" TargetMode="External"/><Relationship Id="rId4463" Type="http://schemas.openxmlformats.org/officeDocument/2006/relationships/hyperlink" Target="https://www.daloopa.com/src/43341929" TargetMode="External"/><Relationship Id="rId5514" Type="http://schemas.openxmlformats.org/officeDocument/2006/relationships/hyperlink" Target="https://www.daloopa.com/src/66976840" TargetMode="External"/><Relationship Id="rId14057" Type="http://schemas.openxmlformats.org/officeDocument/2006/relationships/hyperlink" Target="https://www.daloopa.com/src/14296178" TargetMode="External"/><Relationship Id="rId15108" Type="http://schemas.openxmlformats.org/officeDocument/2006/relationships/hyperlink" Target="https://www.daloopa.com/src/43516892" TargetMode="External"/><Relationship Id="rId18678" Type="http://schemas.openxmlformats.org/officeDocument/2006/relationships/hyperlink" Target="https://www.daloopa.com/document/8266" TargetMode="External"/><Relationship Id="rId19729" Type="http://schemas.openxmlformats.org/officeDocument/2006/relationships/hyperlink" Target="https://www.daloopa.com/src/114576858" TargetMode="External"/><Relationship Id="rId3065" Type="http://schemas.openxmlformats.org/officeDocument/2006/relationships/hyperlink" Target="https://www.daloopa.com/src/53599503" TargetMode="External"/><Relationship Id="rId4116" Type="http://schemas.openxmlformats.org/officeDocument/2006/relationships/hyperlink" Target="https://www.daloopa.com/src/67018946" TargetMode="External"/><Relationship Id="rId7686" Type="http://schemas.openxmlformats.org/officeDocument/2006/relationships/hyperlink" Target="https://www.daloopa.com/src/1565571" TargetMode="External"/><Relationship Id="rId8737" Type="http://schemas.openxmlformats.org/officeDocument/2006/relationships/hyperlink" Target="https://www.daloopa.com/src/43297298" TargetMode="External"/><Relationship Id="rId6288" Type="http://schemas.openxmlformats.org/officeDocument/2006/relationships/hyperlink" Target="https://marketplace.daloopa.com/src/154257780" TargetMode="External"/><Relationship Id="rId7339" Type="http://schemas.openxmlformats.org/officeDocument/2006/relationships/hyperlink" Target="https://www.daloopa.com/src/87381324" TargetMode="External"/><Relationship Id="rId10667" Type="http://schemas.openxmlformats.org/officeDocument/2006/relationships/hyperlink" Target="https://www.daloopa.com/src/1568920" TargetMode="External"/><Relationship Id="rId11718" Type="http://schemas.openxmlformats.org/officeDocument/2006/relationships/hyperlink" Target="https://www.daloopa.com/document/209433" TargetMode="External"/><Relationship Id="rId13140" Type="http://schemas.openxmlformats.org/officeDocument/2006/relationships/hyperlink" Target="https://www.daloopa.com/src/8787345" TargetMode="External"/><Relationship Id="rId17761" Type="http://schemas.openxmlformats.org/officeDocument/2006/relationships/hyperlink" Target="https://www.daloopa.com/src/113369599" TargetMode="External"/><Relationship Id="rId18812" Type="http://schemas.openxmlformats.org/officeDocument/2006/relationships/hyperlink" Target="https://www.daloopa.com/src/65173659" TargetMode="External"/><Relationship Id="rId120" Type="http://schemas.openxmlformats.org/officeDocument/2006/relationships/hyperlink" Target="https://www.daloopa.com/src/72081875" TargetMode="External"/><Relationship Id="rId2898" Type="http://schemas.openxmlformats.org/officeDocument/2006/relationships/hyperlink" Target="https://www.daloopa.com/src/47656328" TargetMode="External"/><Relationship Id="rId3949" Type="http://schemas.openxmlformats.org/officeDocument/2006/relationships/hyperlink" Target="https://www.daloopa.com/src/1572956" TargetMode="External"/><Relationship Id="rId7820" Type="http://schemas.openxmlformats.org/officeDocument/2006/relationships/hyperlink" Target="https://www.daloopa.com/src/1565573" TargetMode="External"/><Relationship Id="rId10801" Type="http://schemas.openxmlformats.org/officeDocument/2006/relationships/hyperlink" Target="https://www.daloopa.com/src/1568922" TargetMode="External"/><Relationship Id="rId16363" Type="http://schemas.openxmlformats.org/officeDocument/2006/relationships/hyperlink" Target="https://marketplace.daloopa.com/src?seriesId=2399935" TargetMode="External"/><Relationship Id="rId17414" Type="http://schemas.openxmlformats.org/officeDocument/2006/relationships/hyperlink" Target="https://www.daloopa.com/document/26799693" TargetMode="External"/><Relationship Id="rId5024" Type="http://schemas.openxmlformats.org/officeDocument/2006/relationships/hyperlink" Target="https://www.daloopa.com/src/1563937" TargetMode="External"/><Relationship Id="rId5371" Type="http://schemas.openxmlformats.org/officeDocument/2006/relationships/hyperlink" Target="https://www.daloopa.com/src/1564599" TargetMode="External"/><Relationship Id="rId6422" Type="http://schemas.openxmlformats.org/officeDocument/2006/relationships/hyperlink" Target="https://marketplace.daloopa.com/src/154257782" TargetMode="External"/><Relationship Id="rId9992" Type="http://schemas.openxmlformats.org/officeDocument/2006/relationships/hyperlink" Target="https://marketplace.daloopa.com/src?seriesId=2399834" TargetMode="External"/><Relationship Id="rId12973" Type="http://schemas.openxmlformats.org/officeDocument/2006/relationships/hyperlink" Target="https://www.daloopa.com/src/154395070" TargetMode="External"/><Relationship Id="rId16016" Type="http://schemas.openxmlformats.org/officeDocument/2006/relationships/hyperlink" Target="https://www.daloopa.com/src/78144579" TargetMode="External"/><Relationship Id="rId19586" Type="http://schemas.openxmlformats.org/officeDocument/2006/relationships/hyperlink" Target="https://www.daloopa.com/src/113035640" TargetMode="External"/><Relationship Id="rId1981" Type="http://schemas.openxmlformats.org/officeDocument/2006/relationships/hyperlink" Target="https://www.daloopa.com/src/113264203" TargetMode="External"/><Relationship Id="rId8594" Type="http://schemas.openxmlformats.org/officeDocument/2006/relationships/hyperlink" Target="https://www.daloopa.com/src/1567537" TargetMode="External"/><Relationship Id="rId9645" Type="http://schemas.openxmlformats.org/officeDocument/2006/relationships/hyperlink" Target="https://www.daloopa.com/src/136428706" TargetMode="External"/><Relationship Id="rId11575" Type="http://schemas.openxmlformats.org/officeDocument/2006/relationships/hyperlink" Target="https://www.daloopa.com/src/1569492" TargetMode="External"/><Relationship Id="rId12626" Type="http://schemas.openxmlformats.org/officeDocument/2006/relationships/hyperlink" Target="https://marketplace.daloopa.com/src/134722214" TargetMode="External"/><Relationship Id="rId18188" Type="http://schemas.openxmlformats.org/officeDocument/2006/relationships/hyperlink" Target="https://marketplace.daloopa.com/src/134722725" TargetMode="External"/><Relationship Id="rId19239" Type="http://schemas.openxmlformats.org/officeDocument/2006/relationships/hyperlink" Target="https://www.daloopa.com/src/113035607" TargetMode="External"/><Relationship Id="rId1634" Type="http://schemas.openxmlformats.org/officeDocument/2006/relationships/hyperlink" Target="https://www.daloopa.com/src/65218345" TargetMode="External"/><Relationship Id="rId7196" Type="http://schemas.openxmlformats.org/officeDocument/2006/relationships/hyperlink" Target="https://www.daloopa.com/src/1565517" TargetMode="External"/><Relationship Id="rId8247" Type="http://schemas.openxmlformats.org/officeDocument/2006/relationships/hyperlink" Target="https://www.daloopa.com/src/1567277" TargetMode="External"/><Relationship Id="rId10177" Type="http://schemas.openxmlformats.org/officeDocument/2006/relationships/hyperlink" Target="https://www.daloopa.com/src/1567840" TargetMode="External"/><Relationship Id="rId11228" Type="http://schemas.openxmlformats.org/officeDocument/2006/relationships/hyperlink" Target="https://www.daloopa.com/src/4715317" TargetMode="External"/><Relationship Id="rId4857" Type="http://schemas.openxmlformats.org/officeDocument/2006/relationships/hyperlink" Target="https://www.daloopa.com/src/43643168" TargetMode="External"/><Relationship Id="rId14798" Type="http://schemas.openxmlformats.org/officeDocument/2006/relationships/hyperlink" Target="https://www.daloopa.com/src/43516524" TargetMode="External"/><Relationship Id="rId15849" Type="http://schemas.openxmlformats.org/officeDocument/2006/relationships/hyperlink" Target="https://marketplace.daloopa.com/src/154209377" TargetMode="External"/><Relationship Id="rId17271" Type="http://schemas.openxmlformats.org/officeDocument/2006/relationships/hyperlink" Target="https://www.daloopa.com/src/65059365" TargetMode="External"/><Relationship Id="rId19720" Type="http://schemas.openxmlformats.org/officeDocument/2006/relationships/hyperlink" Target="https://www.daloopa.com/src/113036081" TargetMode="External"/><Relationship Id="rId3459" Type="http://schemas.openxmlformats.org/officeDocument/2006/relationships/hyperlink" Target="https://www.daloopa.com/src/42838087" TargetMode="External"/><Relationship Id="rId5908" Type="http://schemas.openxmlformats.org/officeDocument/2006/relationships/hyperlink" Target="https://www.daloopa.com/src/1564935" TargetMode="External"/><Relationship Id="rId7330" Type="http://schemas.openxmlformats.org/officeDocument/2006/relationships/hyperlink" Target="https://marketplace.daloopa.com/src?seriesId=3430" TargetMode="External"/><Relationship Id="rId18322" Type="http://schemas.openxmlformats.org/officeDocument/2006/relationships/hyperlink" Target="https://marketplace.daloopa.com/src?seriesId=4147200" TargetMode="External"/><Relationship Id="rId10311" Type="http://schemas.openxmlformats.org/officeDocument/2006/relationships/hyperlink" Target="https://www.daloopa.com/src/136434032" TargetMode="External"/><Relationship Id="rId13881" Type="http://schemas.openxmlformats.org/officeDocument/2006/relationships/hyperlink" Target="https://www.daloopa.com/document/8265" TargetMode="External"/><Relationship Id="rId14932" Type="http://schemas.openxmlformats.org/officeDocument/2006/relationships/hyperlink" Target="https://www.daloopa.com/src/63082675" TargetMode="External"/><Relationship Id="rId3940" Type="http://schemas.openxmlformats.org/officeDocument/2006/relationships/hyperlink" Target="https://www.daloopa.com/src/1573050" TargetMode="External"/><Relationship Id="rId9155" Type="http://schemas.openxmlformats.org/officeDocument/2006/relationships/hyperlink" Target="https://www.daloopa.com/src/46535376" TargetMode="External"/><Relationship Id="rId12483" Type="http://schemas.openxmlformats.org/officeDocument/2006/relationships/hyperlink" Target="https://www.daloopa.com/src/46627928" TargetMode="External"/><Relationship Id="rId13534" Type="http://schemas.openxmlformats.org/officeDocument/2006/relationships/hyperlink" Target="https://www.daloopa.com/src/8787317" TargetMode="External"/><Relationship Id="rId19096" Type="http://schemas.openxmlformats.org/officeDocument/2006/relationships/hyperlink" Target="https://www.daloopa.com/src/114576791" TargetMode="External"/><Relationship Id="rId861" Type="http://schemas.openxmlformats.org/officeDocument/2006/relationships/hyperlink" Target="https://www.daloopa.com/src/122888013" TargetMode="External"/><Relationship Id="rId1491" Type="http://schemas.openxmlformats.org/officeDocument/2006/relationships/hyperlink" Target="https://www.daloopa.com/src/78017145" TargetMode="External"/><Relationship Id="rId2542" Type="http://schemas.openxmlformats.org/officeDocument/2006/relationships/hyperlink" Target="https://www.daloopa.com/src/65071700" TargetMode="External"/><Relationship Id="rId11085" Type="http://schemas.openxmlformats.org/officeDocument/2006/relationships/hyperlink" Target="https://www.daloopa.com/src/1569833" TargetMode="External"/><Relationship Id="rId12136" Type="http://schemas.openxmlformats.org/officeDocument/2006/relationships/hyperlink" Target="https://www.daloopa.com/src/1570086" TargetMode="External"/><Relationship Id="rId16757" Type="http://schemas.openxmlformats.org/officeDocument/2006/relationships/hyperlink" Target="https://www.daloopa.com/src/67019878" TargetMode="External"/><Relationship Id="rId17808" Type="http://schemas.openxmlformats.org/officeDocument/2006/relationships/hyperlink" Target="https://www.daloopa.com/src/102436803" TargetMode="External"/><Relationship Id="rId514" Type="http://schemas.openxmlformats.org/officeDocument/2006/relationships/hyperlink" Target="https://www.daloopa.com/src/1602121" TargetMode="External"/><Relationship Id="rId1144" Type="http://schemas.openxmlformats.org/officeDocument/2006/relationships/hyperlink" Target="https://www.daloopa.com/src/4742116" TargetMode="External"/><Relationship Id="rId5765" Type="http://schemas.openxmlformats.org/officeDocument/2006/relationships/hyperlink" Target="https://www.daloopa.com/src/1564811" TargetMode="External"/><Relationship Id="rId6816" Type="http://schemas.openxmlformats.org/officeDocument/2006/relationships/hyperlink" Target="https://marketplace.daloopa.com/src/110684017" TargetMode="External"/><Relationship Id="rId15359" Type="http://schemas.openxmlformats.org/officeDocument/2006/relationships/hyperlink" Target="https://www.daloopa.com/src/43519340" TargetMode="External"/><Relationship Id="rId19230" Type="http://schemas.openxmlformats.org/officeDocument/2006/relationships/hyperlink" Target="https://www.daloopa.com/src/113027117" TargetMode="External"/><Relationship Id="rId4367" Type="http://schemas.openxmlformats.org/officeDocument/2006/relationships/hyperlink" Target="https://www.daloopa.com/document/24791519" TargetMode="External"/><Relationship Id="rId5418" Type="http://schemas.openxmlformats.org/officeDocument/2006/relationships/hyperlink" Target="https://www.daloopa.com/src/1564232" TargetMode="External"/><Relationship Id="rId8988" Type="http://schemas.openxmlformats.org/officeDocument/2006/relationships/hyperlink" Target="https://www.daloopa.com/src/4715286" TargetMode="External"/><Relationship Id="rId11969" Type="http://schemas.openxmlformats.org/officeDocument/2006/relationships/hyperlink" Target="https://www.daloopa.com/src/1569454" TargetMode="External"/><Relationship Id="rId15840" Type="http://schemas.openxmlformats.org/officeDocument/2006/relationships/hyperlink" Target="https://www.daloopa.com/src/72185176" TargetMode="External"/><Relationship Id="rId13391" Type="http://schemas.openxmlformats.org/officeDocument/2006/relationships/hyperlink" Target="https://www.daloopa.com/src/8787368" TargetMode="External"/><Relationship Id="rId14442" Type="http://schemas.openxmlformats.org/officeDocument/2006/relationships/hyperlink" Target="https://marketplace.daloopa.com/src?seriesId=5701271" TargetMode="External"/><Relationship Id="rId371" Type="http://schemas.openxmlformats.org/officeDocument/2006/relationships/hyperlink" Target="https://marketplace.daloopa.com/src/154257779" TargetMode="External"/><Relationship Id="rId2052" Type="http://schemas.openxmlformats.org/officeDocument/2006/relationships/hyperlink" Target="https://www.daloopa.com/src/125038806" TargetMode="External"/><Relationship Id="rId3450" Type="http://schemas.openxmlformats.org/officeDocument/2006/relationships/hyperlink" Target="https://www.daloopa.com/src/136435426" TargetMode="External"/><Relationship Id="rId4501" Type="http://schemas.openxmlformats.org/officeDocument/2006/relationships/hyperlink" Target="https://www.daloopa.com/src/78020875" TargetMode="External"/><Relationship Id="rId13044" Type="http://schemas.openxmlformats.org/officeDocument/2006/relationships/hyperlink" Target="https://www.daloopa.com/document/18276836" TargetMode="External"/><Relationship Id="rId17665" Type="http://schemas.openxmlformats.org/officeDocument/2006/relationships/hyperlink" Target="https://www.daloopa.com/src/145162522" TargetMode="External"/><Relationship Id="rId18716" Type="http://schemas.openxmlformats.org/officeDocument/2006/relationships/hyperlink" Target="https://www.daloopa.com/src/65161904" TargetMode="External"/><Relationship Id="rId3103" Type="http://schemas.openxmlformats.org/officeDocument/2006/relationships/hyperlink" Target="https://www.daloopa.com/src/20972618" TargetMode="External"/><Relationship Id="rId6673" Type="http://schemas.openxmlformats.org/officeDocument/2006/relationships/hyperlink" Target="https://www.daloopa.com/src/37971442" TargetMode="External"/><Relationship Id="rId7724" Type="http://schemas.openxmlformats.org/officeDocument/2006/relationships/hyperlink" Target="https://www.daloopa.com/src/154216258" TargetMode="External"/><Relationship Id="rId10705" Type="http://schemas.openxmlformats.org/officeDocument/2006/relationships/hyperlink" Target="https://www.daloopa.com/src/78021088" TargetMode="External"/><Relationship Id="rId16267" Type="http://schemas.openxmlformats.org/officeDocument/2006/relationships/hyperlink" Target="https://www.daloopa.com/src/67019674" TargetMode="External"/><Relationship Id="rId17318" Type="http://schemas.openxmlformats.org/officeDocument/2006/relationships/hyperlink" Target="https://marketplace.daloopa.com/src/154209470" TargetMode="External"/><Relationship Id="rId5275" Type="http://schemas.openxmlformats.org/officeDocument/2006/relationships/hyperlink" Target="https://www.daloopa.com/src/1564597" TargetMode="External"/><Relationship Id="rId6326" Type="http://schemas.openxmlformats.org/officeDocument/2006/relationships/hyperlink" Target="https://www.daloopa.com/src/46534819" TargetMode="External"/><Relationship Id="rId9896" Type="http://schemas.openxmlformats.org/officeDocument/2006/relationships/hyperlink" Target="https://www.daloopa.com/src/53534266" TargetMode="External"/><Relationship Id="rId1885" Type="http://schemas.openxmlformats.org/officeDocument/2006/relationships/hyperlink" Target="https://www.daloopa.com/src/8797296" TargetMode="External"/><Relationship Id="rId2936" Type="http://schemas.openxmlformats.org/officeDocument/2006/relationships/hyperlink" Target="https://www.daloopa.com/src/47661684" TargetMode="External"/><Relationship Id="rId8498" Type="http://schemas.openxmlformats.org/officeDocument/2006/relationships/hyperlink" Target="https://www.daloopa.com/document/7418699" TargetMode="External"/><Relationship Id="rId9549" Type="http://schemas.openxmlformats.org/officeDocument/2006/relationships/hyperlink" Target="https://www.daloopa.com/src/20882451" TargetMode="External"/><Relationship Id="rId11479" Type="http://schemas.openxmlformats.org/officeDocument/2006/relationships/hyperlink" Target="https://marketplace.daloopa.com/src?seriesId=2399857" TargetMode="External"/><Relationship Id="rId12877" Type="http://schemas.openxmlformats.org/officeDocument/2006/relationships/hyperlink" Target="https://marketplace.daloopa.com/src/134722263" TargetMode="External"/><Relationship Id="rId13928" Type="http://schemas.openxmlformats.org/officeDocument/2006/relationships/hyperlink" Target="https://www.daloopa.com/src/32426128" TargetMode="External"/><Relationship Id="rId15350" Type="http://schemas.openxmlformats.org/officeDocument/2006/relationships/hyperlink" Target="https://www.daloopa.com/src/154360595" TargetMode="External"/><Relationship Id="rId908" Type="http://schemas.openxmlformats.org/officeDocument/2006/relationships/hyperlink" Target="https://marketplace.daloopa.com/src?seriesId=7913675" TargetMode="External"/><Relationship Id="rId1538" Type="http://schemas.openxmlformats.org/officeDocument/2006/relationships/hyperlink" Target="https://www.daloopa.com/src/65218321" TargetMode="External"/><Relationship Id="rId15003" Type="http://schemas.openxmlformats.org/officeDocument/2006/relationships/hyperlink" Target="https://www.daloopa.com/src/94641827" TargetMode="External"/><Relationship Id="rId16401" Type="http://schemas.openxmlformats.org/officeDocument/2006/relationships/hyperlink" Target="https://www.daloopa.com/src/8788552" TargetMode="External"/><Relationship Id="rId4011" Type="http://schemas.openxmlformats.org/officeDocument/2006/relationships/hyperlink" Target="https://marketplace.daloopa.com/src/144951387" TargetMode="External"/><Relationship Id="rId11960" Type="http://schemas.openxmlformats.org/officeDocument/2006/relationships/hyperlink" Target="https://www.daloopa.com/src/43316560" TargetMode="External"/><Relationship Id="rId18573" Type="http://schemas.openxmlformats.org/officeDocument/2006/relationships/hyperlink" Target="https://www.daloopa.com/src/65143143" TargetMode="External"/><Relationship Id="rId19624" Type="http://schemas.openxmlformats.org/officeDocument/2006/relationships/hyperlink" Target="https://www.daloopa.com/src/113035672" TargetMode="External"/><Relationship Id="rId6183" Type="http://schemas.openxmlformats.org/officeDocument/2006/relationships/hyperlink" Target="https://www.daloopa.com/document/209433" TargetMode="External"/><Relationship Id="rId7234" Type="http://schemas.openxmlformats.org/officeDocument/2006/relationships/hyperlink" Target="https://www.daloopa.com/src/1565944" TargetMode="External"/><Relationship Id="rId7581" Type="http://schemas.openxmlformats.org/officeDocument/2006/relationships/hyperlink" Target="https://www.daloopa.com/src/82224821" TargetMode="External"/><Relationship Id="rId8632" Type="http://schemas.openxmlformats.org/officeDocument/2006/relationships/hyperlink" Target="https://www.daloopa.com/src/1566442" TargetMode="External"/><Relationship Id="rId10562" Type="http://schemas.openxmlformats.org/officeDocument/2006/relationships/hyperlink" Target="https://www.daloopa.com/src/1569956" TargetMode="External"/><Relationship Id="rId11613" Type="http://schemas.openxmlformats.org/officeDocument/2006/relationships/hyperlink" Target="https://www.daloopa.com/src/1569494" TargetMode="External"/><Relationship Id="rId17175" Type="http://schemas.openxmlformats.org/officeDocument/2006/relationships/hyperlink" Target="https://marketplace.daloopa.com/src/154393173" TargetMode="External"/><Relationship Id="rId18226" Type="http://schemas.openxmlformats.org/officeDocument/2006/relationships/hyperlink" Target="https://www.daloopa.com/src/69045176" TargetMode="External"/><Relationship Id="rId10215" Type="http://schemas.openxmlformats.org/officeDocument/2006/relationships/hyperlink" Target="https://www.daloopa.com/src/154358644" TargetMode="External"/><Relationship Id="rId13785" Type="http://schemas.openxmlformats.org/officeDocument/2006/relationships/hyperlink" Target="https://www.daloopa.com/src/8787769" TargetMode="External"/><Relationship Id="rId14836" Type="http://schemas.openxmlformats.org/officeDocument/2006/relationships/hyperlink" Target="https://www.daloopa.com/src/43518953" TargetMode="External"/><Relationship Id="rId2793" Type="http://schemas.openxmlformats.org/officeDocument/2006/relationships/hyperlink" Target="https://www.daloopa.com/src/102333752" TargetMode="External"/><Relationship Id="rId3844" Type="http://schemas.openxmlformats.org/officeDocument/2006/relationships/hyperlink" Target="https://www.daloopa.com/src/78146923" TargetMode="External"/><Relationship Id="rId12387" Type="http://schemas.openxmlformats.org/officeDocument/2006/relationships/hyperlink" Target="https://www.daloopa.com/src/1572405" TargetMode="External"/><Relationship Id="rId13438" Type="http://schemas.openxmlformats.org/officeDocument/2006/relationships/hyperlink" Target="https://www.daloopa.com/src/8787243" TargetMode="External"/><Relationship Id="rId765" Type="http://schemas.openxmlformats.org/officeDocument/2006/relationships/hyperlink" Target="https://www.daloopa.com/src/1604375" TargetMode="External"/><Relationship Id="rId1395" Type="http://schemas.openxmlformats.org/officeDocument/2006/relationships/hyperlink" Target="https://www.daloopa.com/src/8792303" TargetMode="External"/><Relationship Id="rId2446" Type="http://schemas.openxmlformats.org/officeDocument/2006/relationships/hyperlink" Target="https://www.daloopa.com/src/87500426" TargetMode="External"/><Relationship Id="rId9059" Type="http://schemas.openxmlformats.org/officeDocument/2006/relationships/hyperlink" Target="https://www.daloopa.com/src/20882448" TargetMode="External"/><Relationship Id="rId19481" Type="http://schemas.openxmlformats.org/officeDocument/2006/relationships/hyperlink" Target="https://marketplace.daloopa.com/src/154209547" TargetMode="External"/><Relationship Id="rId418" Type="http://schemas.openxmlformats.org/officeDocument/2006/relationships/hyperlink" Target="https://www.daloopa.com/src/1602261" TargetMode="External"/><Relationship Id="rId1048" Type="http://schemas.openxmlformats.org/officeDocument/2006/relationships/hyperlink" Target="https://www.daloopa.com/src/63031823" TargetMode="External"/><Relationship Id="rId5669" Type="http://schemas.openxmlformats.org/officeDocument/2006/relationships/hyperlink" Target="https://www.daloopa.com/src/46534783" TargetMode="External"/><Relationship Id="rId9540" Type="http://schemas.openxmlformats.org/officeDocument/2006/relationships/hyperlink" Target="https://www.daloopa.com/document/26798424" TargetMode="External"/><Relationship Id="rId18083" Type="http://schemas.openxmlformats.org/officeDocument/2006/relationships/hyperlink" Target="https://marketplace.daloopa.com/src/134722684" TargetMode="External"/><Relationship Id="rId19134" Type="http://schemas.openxmlformats.org/officeDocument/2006/relationships/hyperlink" Target="https://www.daloopa.com/src/125199368" TargetMode="External"/><Relationship Id="rId7091" Type="http://schemas.openxmlformats.org/officeDocument/2006/relationships/hyperlink" Target="https://www.daloopa.com/src/63033554" TargetMode="External"/><Relationship Id="rId8142" Type="http://schemas.openxmlformats.org/officeDocument/2006/relationships/hyperlink" Target="https://www.daloopa.com/src/53534258" TargetMode="External"/><Relationship Id="rId10072" Type="http://schemas.openxmlformats.org/officeDocument/2006/relationships/hyperlink" Target="https://www.daloopa.com/src/78019413" TargetMode="External"/><Relationship Id="rId11470" Type="http://schemas.openxmlformats.org/officeDocument/2006/relationships/hyperlink" Target="https://www.daloopa.com/src/1569376" TargetMode="External"/><Relationship Id="rId12521" Type="http://schemas.openxmlformats.org/officeDocument/2006/relationships/hyperlink" Target="https://www.daloopa.com/src/1572407" TargetMode="External"/><Relationship Id="rId11123" Type="http://schemas.openxmlformats.org/officeDocument/2006/relationships/hyperlink" Target="https://www.daloopa.com/src/43295046" TargetMode="External"/><Relationship Id="rId14693" Type="http://schemas.openxmlformats.org/officeDocument/2006/relationships/hyperlink" Target="https://marketplace.daloopa.com/src/134722318" TargetMode="External"/><Relationship Id="rId15744" Type="http://schemas.openxmlformats.org/officeDocument/2006/relationships/hyperlink" Target="https://www.daloopa.com/src/145161340" TargetMode="External"/><Relationship Id="rId4752" Type="http://schemas.openxmlformats.org/officeDocument/2006/relationships/hyperlink" Target="https://www.daloopa.com/src/1564019" TargetMode="External"/><Relationship Id="rId5803" Type="http://schemas.openxmlformats.org/officeDocument/2006/relationships/hyperlink" Target="https://www.daloopa.com/src/113403308" TargetMode="External"/><Relationship Id="rId13295" Type="http://schemas.openxmlformats.org/officeDocument/2006/relationships/hyperlink" Target="https://www.daloopa.com/src/154395099" TargetMode="External"/><Relationship Id="rId14346" Type="http://schemas.openxmlformats.org/officeDocument/2006/relationships/hyperlink" Target="https://www.daloopa.com/src/46628474" TargetMode="External"/><Relationship Id="rId18967" Type="http://schemas.openxmlformats.org/officeDocument/2006/relationships/hyperlink" Target="https://www.daloopa.com/src/113028641" TargetMode="External"/><Relationship Id="rId3354" Type="http://schemas.openxmlformats.org/officeDocument/2006/relationships/hyperlink" Target="https://www.daloopa.com/src/8795492" TargetMode="External"/><Relationship Id="rId4405" Type="http://schemas.openxmlformats.org/officeDocument/2006/relationships/hyperlink" Target="https://www.daloopa.com/src/58741664" TargetMode="External"/><Relationship Id="rId7975" Type="http://schemas.openxmlformats.org/officeDocument/2006/relationships/hyperlink" Target="https://www.daloopa.com/src/37971637" TargetMode="External"/><Relationship Id="rId17569" Type="http://schemas.openxmlformats.org/officeDocument/2006/relationships/hyperlink" Target="https://www.daloopa.com/src/78153010" TargetMode="External"/><Relationship Id="rId275" Type="http://schemas.openxmlformats.org/officeDocument/2006/relationships/hyperlink" Target="https://www.daloopa.com/document/23845408" TargetMode="External"/><Relationship Id="rId3007" Type="http://schemas.openxmlformats.org/officeDocument/2006/relationships/hyperlink" Target="https://www.daloopa.com/src/1571869" TargetMode="External"/><Relationship Id="rId6577" Type="http://schemas.openxmlformats.org/officeDocument/2006/relationships/hyperlink" Target="https://www.daloopa.com/src/1565607" TargetMode="External"/><Relationship Id="rId7628" Type="http://schemas.openxmlformats.org/officeDocument/2006/relationships/hyperlink" Target="https://www.daloopa.com/src/1565342" TargetMode="External"/><Relationship Id="rId10956" Type="http://schemas.openxmlformats.org/officeDocument/2006/relationships/hyperlink" Target="https://www.daloopa.com/src/1569908" TargetMode="External"/><Relationship Id="rId5179" Type="http://schemas.openxmlformats.org/officeDocument/2006/relationships/hyperlink" Target="https://www.daloopa.com/src/63032898" TargetMode="External"/><Relationship Id="rId9050" Type="http://schemas.openxmlformats.org/officeDocument/2006/relationships/hyperlink" Target="https://www.daloopa.com/src/1567544" TargetMode="External"/><Relationship Id="rId10609" Type="http://schemas.openxmlformats.org/officeDocument/2006/relationships/hyperlink" Target="https://www.daloopa.com/src/1569460" TargetMode="External"/><Relationship Id="rId12031" Type="http://schemas.openxmlformats.org/officeDocument/2006/relationships/hyperlink" Target="https://www.daloopa.com/src/1569289" TargetMode="External"/><Relationship Id="rId16652" Type="http://schemas.openxmlformats.org/officeDocument/2006/relationships/hyperlink" Target="https://www.daloopa.com/src/65062891" TargetMode="External"/><Relationship Id="rId17703" Type="http://schemas.openxmlformats.org/officeDocument/2006/relationships/hyperlink" Target="https://www.daloopa.com/src/65074886" TargetMode="External"/><Relationship Id="rId1789" Type="http://schemas.openxmlformats.org/officeDocument/2006/relationships/hyperlink" Target="https://www.daloopa.com/src/8797362" TargetMode="External"/><Relationship Id="rId4262" Type="http://schemas.openxmlformats.org/officeDocument/2006/relationships/hyperlink" Target="https://www.daloopa.com/src/20882804" TargetMode="External"/><Relationship Id="rId5660" Type="http://schemas.openxmlformats.org/officeDocument/2006/relationships/hyperlink" Target="https://www.daloopa.com/src/154216188" TargetMode="External"/><Relationship Id="rId6711" Type="http://schemas.openxmlformats.org/officeDocument/2006/relationships/hyperlink" Target="https://www.daloopa.com/src/1565459" TargetMode="External"/><Relationship Id="rId15254" Type="http://schemas.openxmlformats.org/officeDocument/2006/relationships/hyperlink" Target="https://www.daloopa.com/src/63082677" TargetMode="External"/><Relationship Id="rId16305" Type="http://schemas.openxmlformats.org/officeDocument/2006/relationships/hyperlink" Target="https://www.daloopa.com/src/43525492" TargetMode="External"/><Relationship Id="rId5313" Type="http://schemas.openxmlformats.org/officeDocument/2006/relationships/hyperlink" Target="https://www.daloopa.com/src/63032891" TargetMode="External"/><Relationship Id="rId8883" Type="http://schemas.openxmlformats.org/officeDocument/2006/relationships/hyperlink" Target="https://www.daloopa.com/src/1566313" TargetMode="External"/><Relationship Id="rId9934" Type="http://schemas.openxmlformats.org/officeDocument/2006/relationships/hyperlink" Target="https://www.daloopa.com/src/1566674" TargetMode="External"/><Relationship Id="rId11864" Type="http://schemas.openxmlformats.org/officeDocument/2006/relationships/hyperlink" Target="https://www.daloopa.com/src/1569394" TargetMode="External"/><Relationship Id="rId12915" Type="http://schemas.openxmlformats.org/officeDocument/2006/relationships/hyperlink" Target="https://www.daloopa.com/src/1572161" TargetMode="External"/><Relationship Id="rId18477" Type="http://schemas.openxmlformats.org/officeDocument/2006/relationships/hyperlink" Target="https://www.daloopa.com/src/87397400" TargetMode="External"/><Relationship Id="rId19528" Type="http://schemas.openxmlformats.org/officeDocument/2006/relationships/hyperlink" Target="https://www.daloopa.com/document/26799693" TargetMode="External"/><Relationship Id="rId1923" Type="http://schemas.openxmlformats.org/officeDocument/2006/relationships/hyperlink" Target="https://www.daloopa.com/src/102334498" TargetMode="External"/><Relationship Id="rId7485" Type="http://schemas.openxmlformats.org/officeDocument/2006/relationships/hyperlink" Target="https://www.daloopa.com/src/1565568" TargetMode="External"/><Relationship Id="rId8536" Type="http://schemas.openxmlformats.org/officeDocument/2006/relationships/hyperlink" Target="https://www.daloopa.com/src/20882454" TargetMode="External"/><Relationship Id="rId10466" Type="http://schemas.openxmlformats.org/officeDocument/2006/relationships/hyperlink" Target="https://www.daloopa.com/src/94501163" TargetMode="External"/><Relationship Id="rId11517" Type="http://schemas.openxmlformats.org/officeDocument/2006/relationships/hyperlink" Target="https://www.daloopa.com/document/209433" TargetMode="External"/><Relationship Id="rId17079" Type="http://schemas.openxmlformats.org/officeDocument/2006/relationships/hyperlink" Target="https://www.daloopa.com/src/113368122" TargetMode="External"/><Relationship Id="rId6087" Type="http://schemas.openxmlformats.org/officeDocument/2006/relationships/hyperlink" Target="https://www.daloopa.com/src/1564762" TargetMode="External"/><Relationship Id="rId7138" Type="http://schemas.openxmlformats.org/officeDocument/2006/relationships/hyperlink" Target="https://www.daloopa.com/src/1565266" TargetMode="External"/><Relationship Id="rId10119" Type="http://schemas.openxmlformats.org/officeDocument/2006/relationships/hyperlink" Target="https://www.daloopa.com/src/1568079" TargetMode="External"/><Relationship Id="rId13689" Type="http://schemas.openxmlformats.org/officeDocument/2006/relationships/hyperlink" Target="https://www.daloopa.com/src/8787357" TargetMode="External"/><Relationship Id="rId17560" Type="http://schemas.openxmlformats.org/officeDocument/2006/relationships/hyperlink" Target="https://www.daloopa.com/src/154365822" TargetMode="External"/><Relationship Id="rId2697" Type="http://schemas.openxmlformats.org/officeDocument/2006/relationships/hyperlink" Target="https://www.daloopa.com/src/47656331" TargetMode="External"/><Relationship Id="rId3748" Type="http://schemas.openxmlformats.org/officeDocument/2006/relationships/hyperlink" Target="https://www.daloopa.com/src/8794375" TargetMode="External"/><Relationship Id="rId16162" Type="http://schemas.openxmlformats.org/officeDocument/2006/relationships/hyperlink" Target="https://www.daloopa.com/src/67019370" TargetMode="External"/><Relationship Id="rId17213" Type="http://schemas.openxmlformats.org/officeDocument/2006/relationships/hyperlink" Target="https://www.daloopa.com/src/113368372" TargetMode="External"/><Relationship Id="rId18611" Type="http://schemas.openxmlformats.org/officeDocument/2006/relationships/hyperlink" Target="https://www.daloopa.com/document/8262" TargetMode="External"/><Relationship Id="rId669" Type="http://schemas.openxmlformats.org/officeDocument/2006/relationships/hyperlink" Target="https://www.daloopa.com/src/20973991" TargetMode="External"/><Relationship Id="rId1299" Type="http://schemas.openxmlformats.org/officeDocument/2006/relationships/hyperlink" Target="https://www.daloopa.com/src/14007601" TargetMode="External"/><Relationship Id="rId5170" Type="http://schemas.openxmlformats.org/officeDocument/2006/relationships/hyperlink" Target="https://www.daloopa.com/src/7961769" TargetMode="External"/><Relationship Id="rId6221" Type="http://schemas.openxmlformats.org/officeDocument/2006/relationships/hyperlink" Target="https://www.daloopa.com/src/43310388" TargetMode="External"/><Relationship Id="rId10600" Type="http://schemas.openxmlformats.org/officeDocument/2006/relationships/hyperlink" Target="https://www.daloopa.com/src/1568962" TargetMode="External"/><Relationship Id="rId8393" Type="http://schemas.openxmlformats.org/officeDocument/2006/relationships/hyperlink" Target="https://www.daloopa.com/src/2600176" TargetMode="External"/><Relationship Id="rId9444" Type="http://schemas.openxmlformats.org/officeDocument/2006/relationships/hyperlink" Target="https://www.daloopa.com/src/43306454" TargetMode="External"/><Relationship Id="rId9791" Type="http://schemas.openxmlformats.org/officeDocument/2006/relationships/hyperlink" Target="https://marketplace.daloopa.com/src?seriesId=2541577" TargetMode="External"/><Relationship Id="rId12772" Type="http://schemas.openxmlformats.org/officeDocument/2006/relationships/hyperlink" Target="https://www.daloopa.com/src/1572307" TargetMode="External"/><Relationship Id="rId13823" Type="http://schemas.openxmlformats.org/officeDocument/2006/relationships/hyperlink" Target="https://www.daloopa.com/src/8788065" TargetMode="External"/><Relationship Id="rId19385" Type="http://schemas.openxmlformats.org/officeDocument/2006/relationships/hyperlink" Target="https://www.daloopa.com/src/136654333" TargetMode="External"/><Relationship Id="rId1780" Type="http://schemas.openxmlformats.org/officeDocument/2006/relationships/hyperlink" Target="https://www.daloopa.com/document/21777170" TargetMode="External"/><Relationship Id="rId2831" Type="http://schemas.openxmlformats.org/officeDocument/2006/relationships/hyperlink" Target="https://www.daloopa.com/src/47656329" TargetMode="External"/><Relationship Id="rId8046" Type="http://schemas.openxmlformats.org/officeDocument/2006/relationships/hyperlink" Target="https://www.daloopa.com/src/1566645" TargetMode="External"/><Relationship Id="rId11374" Type="http://schemas.openxmlformats.org/officeDocument/2006/relationships/hyperlink" Target="https://www.daloopa.com/src/43317693" TargetMode="External"/><Relationship Id="rId12425" Type="http://schemas.openxmlformats.org/officeDocument/2006/relationships/hyperlink" Target="https://www.daloopa.com/src/94638285" TargetMode="External"/><Relationship Id="rId15995" Type="http://schemas.openxmlformats.org/officeDocument/2006/relationships/hyperlink" Target="https://marketplace.daloopa.com/src/154393137" TargetMode="External"/><Relationship Id="rId19038" Type="http://schemas.openxmlformats.org/officeDocument/2006/relationships/hyperlink" Target="https://www.daloopa.com/src/113030424" TargetMode="External"/><Relationship Id="rId803" Type="http://schemas.openxmlformats.org/officeDocument/2006/relationships/hyperlink" Target="https://www.daloopa.com/src/1602317" TargetMode="External"/><Relationship Id="rId1433" Type="http://schemas.openxmlformats.org/officeDocument/2006/relationships/hyperlink" Target="https://www.daloopa.com/src/8796176" TargetMode="External"/><Relationship Id="rId11027" Type="http://schemas.openxmlformats.org/officeDocument/2006/relationships/hyperlink" Target="https://www.daloopa.com/src/4715314" TargetMode="External"/><Relationship Id="rId14597" Type="http://schemas.openxmlformats.org/officeDocument/2006/relationships/hyperlink" Target="https://www.daloopa.com/document/21342495" TargetMode="External"/><Relationship Id="rId15648" Type="http://schemas.openxmlformats.org/officeDocument/2006/relationships/hyperlink" Target="https://www.daloopa.com/src/43516606" TargetMode="External"/><Relationship Id="rId4656" Type="http://schemas.openxmlformats.org/officeDocument/2006/relationships/hyperlink" Target="https://www.daloopa.com/src/43643159" TargetMode="External"/><Relationship Id="rId5707" Type="http://schemas.openxmlformats.org/officeDocument/2006/relationships/hyperlink" Target="https://www.daloopa.com/src/1564932" TargetMode="External"/><Relationship Id="rId13199" Type="http://schemas.openxmlformats.org/officeDocument/2006/relationships/hyperlink" Target="https://www.daloopa.com/src/8787550" TargetMode="External"/><Relationship Id="rId17070" Type="http://schemas.openxmlformats.org/officeDocument/2006/relationships/hyperlink" Target="https://www.daloopa.com/src/65059218" TargetMode="External"/><Relationship Id="rId18121" Type="http://schemas.openxmlformats.org/officeDocument/2006/relationships/hyperlink" Target="https://www.daloopa.com/document/132633" TargetMode="External"/><Relationship Id="rId3258" Type="http://schemas.openxmlformats.org/officeDocument/2006/relationships/hyperlink" Target="https://www.daloopa.com/src/2745340" TargetMode="External"/><Relationship Id="rId4309" Type="http://schemas.openxmlformats.org/officeDocument/2006/relationships/hyperlink" Target="https://www.daloopa.com/src/32363044" TargetMode="External"/><Relationship Id="rId7879" Type="http://schemas.openxmlformats.org/officeDocument/2006/relationships/hyperlink" Target="https://www.daloopa.com/src/1566549" TargetMode="External"/><Relationship Id="rId10110" Type="http://schemas.openxmlformats.org/officeDocument/2006/relationships/hyperlink" Target="https://www.daloopa.com/src/1568399" TargetMode="External"/><Relationship Id="rId179" Type="http://schemas.openxmlformats.org/officeDocument/2006/relationships/hyperlink" Target="https://www.daloopa.com/document/26798424" TargetMode="External"/><Relationship Id="rId12282" Type="http://schemas.openxmlformats.org/officeDocument/2006/relationships/hyperlink" Target="https://www.daloopa.com/src/49187933" TargetMode="External"/><Relationship Id="rId13680" Type="http://schemas.openxmlformats.org/officeDocument/2006/relationships/hyperlink" Target="https://www.daloopa.com/src/8787231" TargetMode="External"/><Relationship Id="rId14731" Type="http://schemas.openxmlformats.org/officeDocument/2006/relationships/hyperlink" Target="https://www.daloopa.com/src/43516602" TargetMode="External"/><Relationship Id="rId660" Type="http://schemas.openxmlformats.org/officeDocument/2006/relationships/hyperlink" Target="https://www.daloopa.com/src/8791782" TargetMode="External"/><Relationship Id="rId1290" Type="http://schemas.openxmlformats.org/officeDocument/2006/relationships/hyperlink" Target="https://www.daloopa.com/src/8796191" TargetMode="External"/><Relationship Id="rId2341" Type="http://schemas.openxmlformats.org/officeDocument/2006/relationships/hyperlink" Target="https://www.daloopa.com/src/107683435" TargetMode="External"/><Relationship Id="rId13333" Type="http://schemas.openxmlformats.org/officeDocument/2006/relationships/hyperlink" Target="https://www.daloopa.com/src/154395107" TargetMode="External"/><Relationship Id="rId17954" Type="http://schemas.openxmlformats.org/officeDocument/2006/relationships/hyperlink" Target="https://marketplace.daloopa.com/src/134722623" TargetMode="External"/><Relationship Id="rId313" Type="http://schemas.openxmlformats.org/officeDocument/2006/relationships/hyperlink" Target="https://www.daloopa.com/src/113257331" TargetMode="External"/><Relationship Id="rId6962" Type="http://schemas.openxmlformats.org/officeDocument/2006/relationships/hyperlink" Target="https://www.daloopa.com/src/1565663" TargetMode="External"/><Relationship Id="rId16556" Type="http://schemas.openxmlformats.org/officeDocument/2006/relationships/hyperlink" Target="https://www.daloopa.com/src/8788514" TargetMode="External"/><Relationship Id="rId17607" Type="http://schemas.openxmlformats.org/officeDocument/2006/relationships/hyperlink" Target="https://www.daloopa.com/src/65074700" TargetMode="External"/><Relationship Id="rId5564" Type="http://schemas.openxmlformats.org/officeDocument/2006/relationships/hyperlink" Target="https://www.daloopa.com/src/1563991" TargetMode="External"/><Relationship Id="rId6615" Type="http://schemas.openxmlformats.org/officeDocument/2006/relationships/hyperlink" Target="https://www.daloopa.com/src/136427061" TargetMode="External"/><Relationship Id="rId15158" Type="http://schemas.openxmlformats.org/officeDocument/2006/relationships/hyperlink" Target="https://www.daloopa.com/src/43516610" TargetMode="External"/><Relationship Id="rId16209" Type="http://schemas.openxmlformats.org/officeDocument/2006/relationships/hyperlink" Target="https://www.daloopa.com/src/113379466" TargetMode="External"/><Relationship Id="rId4166" Type="http://schemas.openxmlformats.org/officeDocument/2006/relationships/hyperlink" Target="https://www.daloopa.com/src/8790438" TargetMode="External"/><Relationship Id="rId5217" Type="http://schemas.openxmlformats.org/officeDocument/2006/relationships/hyperlink" Target="https://www.daloopa.com/src/1564251" TargetMode="External"/><Relationship Id="rId8787" Type="http://schemas.openxmlformats.org/officeDocument/2006/relationships/hyperlink" Target="https://www.daloopa.com/src/72081309" TargetMode="External"/><Relationship Id="rId9838" Type="http://schemas.openxmlformats.org/officeDocument/2006/relationships/hyperlink" Target="https://www.daloopa.com/src/102328154" TargetMode="External"/><Relationship Id="rId11768" Type="http://schemas.openxmlformats.org/officeDocument/2006/relationships/hyperlink" Target="https://www.daloopa.com/src/1569049" TargetMode="External"/><Relationship Id="rId1827" Type="http://schemas.openxmlformats.org/officeDocument/2006/relationships/hyperlink" Target="https://www.daloopa.com/src/8797377" TargetMode="External"/><Relationship Id="rId7389" Type="http://schemas.openxmlformats.org/officeDocument/2006/relationships/hyperlink" Target="https://marketplace.daloopa.com/src?seriesId=6937347" TargetMode="External"/><Relationship Id="rId12819" Type="http://schemas.openxmlformats.org/officeDocument/2006/relationships/hyperlink" Target="https://marketplace.daloopa.com/src/134722260" TargetMode="External"/><Relationship Id="rId13190" Type="http://schemas.openxmlformats.org/officeDocument/2006/relationships/hyperlink" Target="https://www.daloopa.com/src/8787364" TargetMode="External"/><Relationship Id="rId14241" Type="http://schemas.openxmlformats.org/officeDocument/2006/relationships/hyperlink" Target="https://www.daloopa.com/src/8788221" TargetMode="External"/><Relationship Id="rId3999" Type="http://schemas.openxmlformats.org/officeDocument/2006/relationships/hyperlink" Target="https://www.daloopa.com/src/1573055" TargetMode="External"/><Relationship Id="rId4300" Type="http://schemas.openxmlformats.org/officeDocument/2006/relationships/hyperlink" Target="https://www.daloopa.com/src/8790707" TargetMode="External"/><Relationship Id="rId18862" Type="http://schemas.openxmlformats.org/officeDocument/2006/relationships/hyperlink" Target="https://www.daloopa.com/src/113028638" TargetMode="External"/><Relationship Id="rId170" Type="http://schemas.openxmlformats.org/officeDocument/2006/relationships/hyperlink" Target="https://marketplace.daloopa.com/src?seriesId=6882819" TargetMode="External"/><Relationship Id="rId6472" Type="http://schemas.openxmlformats.org/officeDocument/2006/relationships/hyperlink" Target="https://www.daloopa.com/src/72081254" TargetMode="External"/><Relationship Id="rId7523" Type="http://schemas.openxmlformats.org/officeDocument/2006/relationships/hyperlink" Target="https://www.daloopa.com/src/154216252" TargetMode="External"/><Relationship Id="rId7870" Type="http://schemas.openxmlformats.org/officeDocument/2006/relationships/hyperlink" Target="https://marketplace.daloopa.com/src/113266407" TargetMode="External"/><Relationship Id="rId8921" Type="http://schemas.openxmlformats.org/officeDocument/2006/relationships/hyperlink" Target="https://www.daloopa.com/src/72081296" TargetMode="External"/><Relationship Id="rId10851" Type="http://schemas.openxmlformats.org/officeDocument/2006/relationships/hyperlink" Target="https://www.daloopa.com/src/43296439" TargetMode="External"/><Relationship Id="rId11902" Type="http://schemas.openxmlformats.org/officeDocument/2006/relationships/hyperlink" Target="https://www.daloopa.com/src/1569054" TargetMode="External"/><Relationship Id="rId16066" Type="http://schemas.openxmlformats.org/officeDocument/2006/relationships/hyperlink" Target="https://www.daloopa.com/src/78144577" TargetMode="External"/><Relationship Id="rId17464" Type="http://schemas.openxmlformats.org/officeDocument/2006/relationships/hyperlink" Target="https://www.daloopa.com/src/82271513" TargetMode="External"/><Relationship Id="rId18515" Type="http://schemas.openxmlformats.org/officeDocument/2006/relationships/hyperlink" Target="https://www.daloopa.com/src/82226745" TargetMode="External"/><Relationship Id="rId5074" Type="http://schemas.openxmlformats.org/officeDocument/2006/relationships/hyperlink" Target="https://www.daloopa.com/src/1564594" TargetMode="External"/><Relationship Id="rId6125" Type="http://schemas.openxmlformats.org/officeDocument/2006/relationships/hyperlink" Target="https://www.daloopa.com/src/68541658" TargetMode="External"/><Relationship Id="rId10504" Type="http://schemas.openxmlformats.org/officeDocument/2006/relationships/hyperlink" Target="https://www.daloopa.com/src/1569686" TargetMode="External"/><Relationship Id="rId17117" Type="http://schemas.openxmlformats.org/officeDocument/2006/relationships/hyperlink" Target="https://marketplace.daloopa.com/src/154209425" TargetMode="External"/><Relationship Id="rId8297" Type="http://schemas.openxmlformats.org/officeDocument/2006/relationships/hyperlink" Target="https://www.daloopa.com/src/1566371" TargetMode="External"/><Relationship Id="rId9695" Type="http://schemas.openxmlformats.org/officeDocument/2006/relationships/hyperlink" Target="https://www.daloopa.com/src/46535389" TargetMode="External"/><Relationship Id="rId12676" Type="http://schemas.openxmlformats.org/officeDocument/2006/relationships/hyperlink" Target="https://www.daloopa.com/src/113362787" TargetMode="External"/><Relationship Id="rId13727" Type="http://schemas.openxmlformats.org/officeDocument/2006/relationships/hyperlink" Target="https://www.daloopa.com/src/8787119" TargetMode="External"/><Relationship Id="rId19289" Type="http://schemas.openxmlformats.org/officeDocument/2006/relationships/hyperlink" Target="https://marketplace.daloopa.com/src/154209546" TargetMode="External"/><Relationship Id="rId1684" Type="http://schemas.openxmlformats.org/officeDocument/2006/relationships/hyperlink" Target="https://www.daloopa.com/src/43328937" TargetMode="External"/><Relationship Id="rId2735" Type="http://schemas.openxmlformats.org/officeDocument/2006/relationships/hyperlink" Target="https://www.daloopa.com/src/47661672" TargetMode="External"/><Relationship Id="rId9348" Type="http://schemas.openxmlformats.org/officeDocument/2006/relationships/hyperlink" Target="https://www.daloopa.com/src/113256776" TargetMode="External"/><Relationship Id="rId11278" Type="http://schemas.openxmlformats.org/officeDocument/2006/relationships/hyperlink" Target="https://www.daloopa.com/src/1569369" TargetMode="External"/><Relationship Id="rId12329" Type="http://schemas.openxmlformats.org/officeDocument/2006/relationships/hyperlink" Target="https://www.daloopa.com/src/1572301" TargetMode="External"/><Relationship Id="rId15899" Type="http://schemas.openxmlformats.org/officeDocument/2006/relationships/hyperlink" Target="https://www.daloopa.com/document/24792640" TargetMode="External"/><Relationship Id="rId16200" Type="http://schemas.openxmlformats.org/officeDocument/2006/relationships/hyperlink" Target="https://www.daloopa.com/src/8788832" TargetMode="External"/><Relationship Id="rId19770" Type="http://schemas.openxmlformats.org/officeDocument/2006/relationships/hyperlink" Target="https://marketplace.daloopa.com/src?seriesId=7945399" TargetMode="External"/><Relationship Id="rId707" Type="http://schemas.openxmlformats.org/officeDocument/2006/relationships/hyperlink" Target="https://www.daloopa.com/src/8792323" TargetMode="External"/><Relationship Id="rId1337" Type="http://schemas.openxmlformats.org/officeDocument/2006/relationships/hyperlink" Target="https://www.daloopa.com/src/8796115" TargetMode="External"/><Relationship Id="rId5958" Type="http://schemas.openxmlformats.org/officeDocument/2006/relationships/hyperlink" Target="https://www.daloopa.com/src/1564660" TargetMode="External"/><Relationship Id="rId18372" Type="http://schemas.openxmlformats.org/officeDocument/2006/relationships/hyperlink" Target="https://www.daloopa.com/src/107834510" TargetMode="External"/><Relationship Id="rId19423" Type="http://schemas.openxmlformats.org/officeDocument/2006/relationships/hyperlink" Target="https://www.daloopa.com/src/113028450" TargetMode="External"/><Relationship Id="rId43" Type="http://schemas.openxmlformats.org/officeDocument/2006/relationships/hyperlink" Target="https://www.daloopa.com/document/24481370" TargetMode="External"/><Relationship Id="rId7380" Type="http://schemas.openxmlformats.org/officeDocument/2006/relationships/hyperlink" Target="https://www.daloopa.com/src/144969038" TargetMode="External"/><Relationship Id="rId8431" Type="http://schemas.openxmlformats.org/officeDocument/2006/relationships/hyperlink" Target="https://marketplace.daloopa.com/src?seriesId=2541555" TargetMode="External"/><Relationship Id="rId10361" Type="http://schemas.openxmlformats.org/officeDocument/2006/relationships/hyperlink" Target="https://www.daloopa.com/src/7961853" TargetMode="External"/><Relationship Id="rId12810" Type="http://schemas.openxmlformats.org/officeDocument/2006/relationships/hyperlink" Target="https://marketplace.daloopa.com/src/134722251" TargetMode="External"/><Relationship Id="rId18025" Type="http://schemas.openxmlformats.org/officeDocument/2006/relationships/hyperlink" Target="https://marketplace.daloopa.com/src/134722646" TargetMode="External"/><Relationship Id="rId7033" Type="http://schemas.openxmlformats.org/officeDocument/2006/relationships/hyperlink" Target="https://www.daloopa.com/src/1565563" TargetMode="External"/><Relationship Id="rId10014" Type="http://schemas.openxmlformats.org/officeDocument/2006/relationships/hyperlink" Target="https://www.daloopa.com/src/94492194" TargetMode="External"/><Relationship Id="rId11412" Type="http://schemas.openxmlformats.org/officeDocument/2006/relationships/hyperlink" Target="https://www.daloopa.com/src/43316563" TargetMode="External"/><Relationship Id="rId14982" Type="http://schemas.openxmlformats.org/officeDocument/2006/relationships/hyperlink" Target="https://www.daloopa.com/src/43517241" TargetMode="External"/><Relationship Id="rId3990" Type="http://schemas.openxmlformats.org/officeDocument/2006/relationships/hyperlink" Target="https://marketplace.daloopa.com/src/144951382" TargetMode="External"/><Relationship Id="rId13584" Type="http://schemas.openxmlformats.org/officeDocument/2006/relationships/hyperlink" Target="https://www.daloopa.com/src/8787247" TargetMode="External"/><Relationship Id="rId14635" Type="http://schemas.openxmlformats.org/officeDocument/2006/relationships/hyperlink" Target="https://www.daloopa.com/src/43519383" TargetMode="External"/><Relationship Id="rId1194" Type="http://schemas.openxmlformats.org/officeDocument/2006/relationships/hyperlink" Target="https://marketplace.daloopa.com/src?seriesId=142215" TargetMode="External"/><Relationship Id="rId2592" Type="http://schemas.openxmlformats.org/officeDocument/2006/relationships/hyperlink" Target="https://marketplace.daloopa.com/src?seriesId=7741495" TargetMode="External"/><Relationship Id="rId3643" Type="http://schemas.openxmlformats.org/officeDocument/2006/relationships/hyperlink" Target="https://www.daloopa.com/src/78146920" TargetMode="External"/><Relationship Id="rId12186" Type="http://schemas.openxmlformats.org/officeDocument/2006/relationships/hyperlink" Target="https://www.daloopa.com/src/43521073" TargetMode="External"/><Relationship Id="rId13237" Type="http://schemas.openxmlformats.org/officeDocument/2006/relationships/hyperlink" Target="https://www.daloopa.com/src/8787239" TargetMode="External"/><Relationship Id="rId17858" Type="http://schemas.openxmlformats.org/officeDocument/2006/relationships/hyperlink" Target="https://www.daloopa.com/src/65125861" TargetMode="External"/><Relationship Id="rId18909" Type="http://schemas.openxmlformats.org/officeDocument/2006/relationships/hyperlink" Target="https://www.daloopa.com/src/145118835" TargetMode="External"/><Relationship Id="rId217" Type="http://schemas.openxmlformats.org/officeDocument/2006/relationships/hyperlink" Target="https://www.daloopa.com/src/53534238" TargetMode="External"/><Relationship Id="rId564" Type="http://schemas.openxmlformats.org/officeDocument/2006/relationships/hyperlink" Target="https://www.daloopa.com/src/1602231" TargetMode="External"/><Relationship Id="rId2245" Type="http://schemas.openxmlformats.org/officeDocument/2006/relationships/hyperlink" Target="https://www.daloopa.com/src/113257021" TargetMode="External"/><Relationship Id="rId6866" Type="http://schemas.openxmlformats.org/officeDocument/2006/relationships/hyperlink" Target="https://www.daloopa.com/src/113256689" TargetMode="External"/><Relationship Id="rId7917" Type="http://schemas.openxmlformats.org/officeDocument/2006/relationships/hyperlink" Target="https://www.daloopa.com/src/87381658" TargetMode="External"/><Relationship Id="rId19280" Type="http://schemas.openxmlformats.org/officeDocument/2006/relationships/hyperlink" Target="https://www.daloopa.com/src/125199525" TargetMode="External"/><Relationship Id="rId5468" Type="http://schemas.openxmlformats.org/officeDocument/2006/relationships/hyperlink" Target="https://www.daloopa.com/src/46534781" TargetMode="External"/><Relationship Id="rId6519" Type="http://schemas.openxmlformats.org/officeDocument/2006/relationships/hyperlink" Target="https://www.daloopa.com/src/1565376" TargetMode="External"/><Relationship Id="rId12320" Type="http://schemas.openxmlformats.org/officeDocument/2006/relationships/hyperlink" Target="https://www.daloopa.com/src/1572404" TargetMode="External"/><Relationship Id="rId14492" Type="http://schemas.openxmlformats.org/officeDocument/2006/relationships/hyperlink" Target="https://www.daloopa.com/src/136653719" TargetMode="External"/><Relationship Id="rId15890" Type="http://schemas.openxmlformats.org/officeDocument/2006/relationships/hyperlink" Target="https://www.daloopa.com/src/63083950" TargetMode="External"/><Relationship Id="rId16941" Type="http://schemas.openxmlformats.org/officeDocument/2006/relationships/hyperlink" Target="https://www.daloopa.com/src/38111250" TargetMode="External"/><Relationship Id="rId4551" Type="http://schemas.openxmlformats.org/officeDocument/2006/relationships/hyperlink" Target="https://www.daloopa.com/document/24791519" TargetMode="External"/><Relationship Id="rId13094" Type="http://schemas.openxmlformats.org/officeDocument/2006/relationships/hyperlink" Target="https://www.daloopa.com/src/8787411" TargetMode="External"/><Relationship Id="rId14145" Type="http://schemas.openxmlformats.org/officeDocument/2006/relationships/hyperlink" Target="https://www.daloopa.com/src/8787678" TargetMode="External"/><Relationship Id="rId15543" Type="http://schemas.openxmlformats.org/officeDocument/2006/relationships/hyperlink" Target="https://www.daloopa.com/src/63082685" TargetMode="External"/><Relationship Id="rId3153" Type="http://schemas.openxmlformats.org/officeDocument/2006/relationships/hyperlink" Target="https://www.daloopa.com/src/1571872" TargetMode="External"/><Relationship Id="rId4204" Type="http://schemas.openxmlformats.org/officeDocument/2006/relationships/hyperlink" Target="https://www.daloopa.com/src/8790870" TargetMode="External"/><Relationship Id="rId5602" Type="http://schemas.openxmlformats.org/officeDocument/2006/relationships/hyperlink" Target="https://www.daloopa.com/src/46534785" TargetMode="External"/><Relationship Id="rId18766" Type="http://schemas.openxmlformats.org/officeDocument/2006/relationships/hyperlink" Target="https://www.daloopa.com/src/65168825" TargetMode="External"/><Relationship Id="rId7774" Type="http://schemas.openxmlformats.org/officeDocument/2006/relationships/hyperlink" Target="https://www.daloopa.com/src/37971434" TargetMode="External"/><Relationship Id="rId8825" Type="http://schemas.openxmlformats.org/officeDocument/2006/relationships/hyperlink" Target="https://www.daloopa.com/src/1566862" TargetMode="External"/><Relationship Id="rId10755" Type="http://schemas.openxmlformats.org/officeDocument/2006/relationships/hyperlink" Target="https://www.daloopa.com/src/1569905" TargetMode="External"/><Relationship Id="rId11806" Type="http://schemas.openxmlformats.org/officeDocument/2006/relationships/hyperlink" Target="https://www.daloopa.com/document/209458" TargetMode="External"/><Relationship Id="rId17368" Type="http://schemas.openxmlformats.org/officeDocument/2006/relationships/hyperlink" Target="https://www.daloopa.com/src/87502713" TargetMode="External"/><Relationship Id="rId18419" Type="http://schemas.openxmlformats.org/officeDocument/2006/relationships/hyperlink" Target="https://marketplace.daloopa.com/src/134722808" TargetMode="External"/><Relationship Id="rId6029" Type="http://schemas.openxmlformats.org/officeDocument/2006/relationships/hyperlink" Target="https://www.daloopa.com/src/1564868" TargetMode="External"/><Relationship Id="rId6376" Type="http://schemas.openxmlformats.org/officeDocument/2006/relationships/hyperlink" Target="https://www.daloopa.com/src/1565433" TargetMode="External"/><Relationship Id="rId7427" Type="http://schemas.openxmlformats.org/officeDocument/2006/relationships/hyperlink" Target="https://www.daloopa.com/src/53534147" TargetMode="External"/><Relationship Id="rId10408" Type="http://schemas.openxmlformats.org/officeDocument/2006/relationships/hyperlink" Target="https://www.daloopa.com/src/78019360" TargetMode="External"/><Relationship Id="rId13978" Type="http://schemas.openxmlformats.org/officeDocument/2006/relationships/hyperlink" Target="https://www.daloopa.com/src/8787656" TargetMode="External"/><Relationship Id="rId2986" Type="http://schemas.openxmlformats.org/officeDocument/2006/relationships/hyperlink" Target="https://www.daloopa.com/src/82169823" TargetMode="External"/><Relationship Id="rId9599" Type="http://schemas.openxmlformats.org/officeDocument/2006/relationships/hyperlink" Target="https://www.daloopa.com/src/94491556" TargetMode="External"/><Relationship Id="rId16451" Type="http://schemas.openxmlformats.org/officeDocument/2006/relationships/hyperlink" Target="https://www.daloopa.com/src/53601533" TargetMode="External"/><Relationship Id="rId17502" Type="http://schemas.openxmlformats.org/officeDocument/2006/relationships/hyperlink" Target="https://www.daloopa.com/src/154365818" TargetMode="External"/><Relationship Id="rId18900" Type="http://schemas.openxmlformats.org/officeDocument/2006/relationships/hyperlink" Target="https://www.daloopa.com/src/113024404" TargetMode="External"/><Relationship Id="rId958" Type="http://schemas.openxmlformats.org/officeDocument/2006/relationships/hyperlink" Target="https://www.daloopa.com/src/20974160" TargetMode="External"/><Relationship Id="rId1588" Type="http://schemas.openxmlformats.org/officeDocument/2006/relationships/hyperlink" Target="https://www.daloopa.com/src/65109989" TargetMode="External"/><Relationship Id="rId2639" Type="http://schemas.openxmlformats.org/officeDocument/2006/relationships/hyperlink" Target="https://www.daloopa.com/src/47653697" TargetMode="External"/><Relationship Id="rId6510" Type="http://schemas.openxmlformats.org/officeDocument/2006/relationships/hyperlink" Target="https://www.daloopa.com/src/1565606" TargetMode="External"/><Relationship Id="rId15053" Type="http://schemas.openxmlformats.org/officeDocument/2006/relationships/hyperlink" Target="https://www.daloopa.com/src/43517951" TargetMode="External"/><Relationship Id="rId16104" Type="http://schemas.openxmlformats.org/officeDocument/2006/relationships/hyperlink" Target="https://www.daloopa.com/src/113379244" TargetMode="External"/><Relationship Id="rId4061" Type="http://schemas.openxmlformats.org/officeDocument/2006/relationships/hyperlink" Target="https://www.daloopa.com/src/154362026" TargetMode="External"/><Relationship Id="rId5112" Type="http://schemas.openxmlformats.org/officeDocument/2006/relationships/hyperlink" Target="https://www.daloopa.com/src/58740081" TargetMode="External"/><Relationship Id="rId8682" Type="http://schemas.openxmlformats.org/officeDocument/2006/relationships/hyperlink" Target="https://www.daloopa.com/src/43302623" TargetMode="External"/><Relationship Id="rId9733" Type="http://schemas.openxmlformats.org/officeDocument/2006/relationships/hyperlink" Target="https://www.daloopa.com/src/1566671" TargetMode="External"/><Relationship Id="rId18276" Type="http://schemas.openxmlformats.org/officeDocument/2006/relationships/hyperlink" Target="https://marketplace.daloopa.com/src/134722759" TargetMode="External"/><Relationship Id="rId19674" Type="http://schemas.openxmlformats.org/officeDocument/2006/relationships/hyperlink" Target="https://www.daloopa.com/src/113026607" TargetMode="External"/><Relationship Id="rId7284" Type="http://schemas.openxmlformats.org/officeDocument/2006/relationships/hyperlink" Target="https://www.daloopa.com/src/53534169" TargetMode="External"/><Relationship Id="rId8335" Type="http://schemas.openxmlformats.org/officeDocument/2006/relationships/hyperlink" Target="https://www.daloopa.com/src/78018627" TargetMode="External"/><Relationship Id="rId11663" Type="http://schemas.openxmlformats.org/officeDocument/2006/relationships/hyperlink" Target="https://marketplace.daloopa.com/src?seriesId=3846" TargetMode="External"/><Relationship Id="rId12714" Type="http://schemas.openxmlformats.org/officeDocument/2006/relationships/hyperlink" Target="https://www.daloopa.com/src/1572158" TargetMode="External"/><Relationship Id="rId19327" Type="http://schemas.openxmlformats.org/officeDocument/2006/relationships/hyperlink" Target="https://www.daloopa.com/src/113030470" TargetMode="External"/><Relationship Id="rId1722" Type="http://schemas.openxmlformats.org/officeDocument/2006/relationships/hyperlink" Target="https://marketplace.daloopa.com/src?seriesId=2541473" TargetMode="External"/><Relationship Id="rId10265" Type="http://schemas.openxmlformats.org/officeDocument/2006/relationships/hyperlink" Target="https://www.daloopa.com/src/53534291" TargetMode="External"/><Relationship Id="rId11316" Type="http://schemas.openxmlformats.org/officeDocument/2006/relationships/hyperlink" Target="https://www.daloopa.com/src/136427319" TargetMode="External"/><Relationship Id="rId14886" Type="http://schemas.openxmlformats.org/officeDocument/2006/relationships/hyperlink" Target="https://marketplace.daloopa.com/src/134722356" TargetMode="External"/><Relationship Id="rId15937" Type="http://schemas.openxmlformats.org/officeDocument/2006/relationships/hyperlink" Target="https://marketplace.daloopa.com/src?seriesId=4630888" TargetMode="External"/><Relationship Id="rId3894" Type="http://schemas.openxmlformats.org/officeDocument/2006/relationships/hyperlink" Target="https://www.daloopa.com/src/8793947" TargetMode="External"/><Relationship Id="rId4945" Type="http://schemas.openxmlformats.org/officeDocument/2006/relationships/hyperlink" Target="https://www.daloopa.com/src/1564176" TargetMode="External"/><Relationship Id="rId13488" Type="http://schemas.openxmlformats.org/officeDocument/2006/relationships/hyperlink" Target="https://www.daloopa.com/src/8787316" TargetMode="External"/><Relationship Id="rId14539" Type="http://schemas.openxmlformats.org/officeDocument/2006/relationships/hyperlink" Target="https://www.daloopa.com/src/43516883" TargetMode="External"/><Relationship Id="rId18410" Type="http://schemas.openxmlformats.org/officeDocument/2006/relationships/hyperlink" Target="https://marketplace.daloopa.com/src/134722799" TargetMode="External"/><Relationship Id="rId2496" Type="http://schemas.openxmlformats.org/officeDocument/2006/relationships/hyperlink" Target="https://www.daloopa.com/src/107838291" TargetMode="External"/><Relationship Id="rId3547" Type="http://schemas.openxmlformats.org/officeDocument/2006/relationships/hyperlink" Target="https://www.daloopa.com/src/8795865" TargetMode="External"/><Relationship Id="rId17012" Type="http://schemas.openxmlformats.org/officeDocument/2006/relationships/hyperlink" Target="https://www.daloopa.com/src/87502678" TargetMode="External"/><Relationship Id="rId468" Type="http://schemas.openxmlformats.org/officeDocument/2006/relationships/hyperlink" Target="https://www.daloopa.com/src/63031824" TargetMode="External"/><Relationship Id="rId1098" Type="http://schemas.openxmlformats.org/officeDocument/2006/relationships/hyperlink" Target="https://www.daloopa.com/src/32362800" TargetMode="External"/><Relationship Id="rId2149" Type="http://schemas.openxmlformats.org/officeDocument/2006/relationships/hyperlink" Target="https://www.daloopa.com/src/66982769" TargetMode="External"/><Relationship Id="rId6020" Type="http://schemas.openxmlformats.org/officeDocument/2006/relationships/hyperlink" Target="https://www.daloopa.com/src/113360663" TargetMode="External"/><Relationship Id="rId9590" Type="http://schemas.openxmlformats.org/officeDocument/2006/relationships/hyperlink" Target="https://www.daloopa.com/src/53534251" TargetMode="External"/><Relationship Id="rId12571" Type="http://schemas.openxmlformats.org/officeDocument/2006/relationships/hyperlink" Target="https://www.daloopa.com/src/107833950" TargetMode="External"/><Relationship Id="rId19184" Type="http://schemas.openxmlformats.org/officeDocument/2006/relationships/hyperlink" Target="https://marketplace.daloopa.com/src/154209539" TargetMode="External"/><Relationship Id="rId2630" Type="http://schemas.openxmlformats.org/officeDocument/2006/relationships/hyperlink" Target="https://www.daloopa.com/src/47656332" TargetMode="External"/><Relationship Id="rId8192" Type="http://schemas.openxmlformats.org/officeDocument/2006/relationships/hyperlink" Target="https://www.daloopa.com/src/1566434" TargetMode="External"/><Relationship Id="rId9243" Type="http://schemas.openxmlformats.org/officeDocument/2006/relationships/hyperlink" Target="https://www.daloopa.com/src/1566868" TargetMode="External"/><Relationship Id="rId11173" Type="http://schemas.openxmlformats.org/officeDocument/2006/relationships/hyperlink" Target="https://www.daloopa.com/src/72083100" TargetMode="External"/><Relationship Id="rId12224" Type="http://schemas.openxmlformats.org/officeDocument/2006/relationships/hyperlink" Target="https://www.daloopa.com/src/43520950" TargetMode="External"/><Relationship Id="rId13622" Type="http://schemas.openxmlformats.org/officeDocument/2006/relationships/hyperlink" Target="https://www.daloopa.com/src/63082553" TargetMode="External"/><Relationship Id="rId602" Type="http://schemas.openxmlformats.org/officeDocument/2006/relationships/hyperlink" Target="https://www.daloopa.com/src/43324553" TargetMode="External"/><Relationship Id="rId1232" Type="http://schemas.openxmlformats.org/officeDocument/2006/relationships/hyperlink" Target="https://www.daloopa.com/document/21777170" TargetMode="External"/><Relationship Id="rId15794" Type="http://schemas.openxmlformats.org/officeDocument/2006/relationships/hyperlink" Target="https://www.daloopa.com/src/113368855" TargetMode="External"/><Relationship Id="rId16845" Type="http://schemas.openxmlformats.org/officeDocument/2006/relationships/hyperlink" Target="https://www.daloopa.com/src/32427888" TargetMode="External"/><Relationship Id="rId5853" Type="http://schemas.openxmlformats.org/officeDocument/2006/relationships/hyperlink" Target="https://www.daloopa.com/src/10330607" TargetMode="External"/><Relationship Id="rId6904" Type="http://schemas.openxmlformats.org/officeDocument/2006/relationships/hyperlink" Target="https://www.daloopa.com/src/1565440" TargetMode="External"/><Relationship Id="rId14396" Type="http://schemas.openxmlformats.org/officeDocument/2006/relationships/hyperlink" Target="https://www.daloopa.com/src/8788241" TargetMode="External"/><Relationship Id="rId15447" Type="http://schemas.openxmlformats.org/officeDocument/2006/relationships/hyperlink" Target="https://www.daloopa.com/src/107834392" TargetMode="External"/><Relationship Id="rId3057" Type="http://schemas.openxmlformats.org/officeDocument/2006/relationships/hyperlink" Target="https://www.daloopa.com/src/4742091" TargetMode="External"/><Relationship Id="rId4108" Type="http://schemas.openxmlformats.org/officeDocument/2006/relationships/hyperlink" Target="https://www.daloopa.com/src/14275615" TargetMode="External"/><Relationship Id="rId4455" Type="http://schemas.openxmlformats.org/officeDocument/2006/relationships/hyperlink" Target="https://www.daloopa.com/src/78020874" TargetMode="External"/><Relationship Id="rId5506" Type="http://schemas.openxmlformats.org/officeDocument/2006/relationships/hyperlink" Target="https://www.daloopa.com/src/14160892" TargetMode="External"/><Relationship Id="rId14049" Type="http://schemas.openxmlformats.org/officeDocument/2006/relationships/hyperlink" Target="https://www.daloopa.com/src/87514881" TargetMode="External"/><Relationship Id="rId7678" Type="http://schemas.openxmlformats.org/officeDocument/2006/relationships/hyperlink" Target="https://www.daloopa.com/src/1565884" TargetMode="External"/><Relationship Id="rId8729" Type="http://schemas.openxmlformats.org/officeDocument/2006/relationships/hyperlink" Target="https://www.daloopa.com/src/58740258" TargetMode="External"/><Relationship Id="rId10659" Type="http://schemas.openxmlformats.org/officeDocument/2006/relationships/hyperlink" Target="https://www.daloopa.com/src/87394668" TargetMode="External"/><Relationship Id="rId14530" Type="http://schemas.openxmlformats.org/officeDocument/2006/relationships/hyperlink" Target="https://www.daloopa.com/src/43517710" TargetMode="External"/><Relationship Id="rId12081" Type="http://schemas.openxmlformats.org/officeDocument/2006/relationships/hyperlink" Target="https://www.daloopa.com/src/58788503" TargetMode="External"/><Relationship Id="rId13132" Type="http://schemas.openxmlformats.org/officeDocument/2006/relationships/hyperlink" Target="https://www.daloopa.com/src/8787201" TargetMode="External"/><Relationship Id="rId2140" Type="http://schemas.openxmlformats.org/officeDocument/2006/relationships/hyperlink" Target="https://www.daloopa.com/src/107683439" TargetMode="External"/><Relationship Id="rId6761" Type="http://schemas.openxmlformats.org/officeDocument/2006/relationships/hyperlink" Target="https://www.daloopa.com/src/1565460" TargetMode="External"/><Relationship Id="rId7812" Type="http://schemas.openxmlformats.org/officeDocument/2006/relationships/hyperlink" Target="https://www.daloopa.com/src/1565886" TargetMode="External"/><Relationship Id="rId16355" Type="http://schemas.openxmlformats.org/officeDocument/2006/relationships/hyperlink" Target="https://www.daloopa.com/document/26799693" TargetMode="External"/><Relationship Id="rId17753" Type="http://schemas.openxmlformats.org/officeDocument/2006/relationships/hyperlink" Target="https://www.daloopa.com/src/65074776" TargetMode="External"/><Relationship Id="rId18804" Type="http://schemas.openxmlformats.org/officeDocument/2006/relationships/hyperlink" Target="https://www.daloopa.com/src/65173566" TargetMode="External"/><Relationship Id="rId112" Type="http://schemas.openxmlformats.org/officeDocument/2006/relationships/hyperlink" Target="https://marketplace.daloopa.com/src?seriesId=2541430" TargetMode="External"/><Relationship Id="rId5363" Type="http://schemas.openxmlformats.org/officeDocument/2006/relationships/hyperlink" Target="https://www.daloopa.com/src/43288888" TargetMode="External"/><Relationship Id="rId6414" Type="http://schemas.openxmlformats.org/officeDocument/2006/relationships/hyperlink" Target="https://marketplace.daloopa.com/src/110683947" TargetMode="External"/><Relationship Id="rId16008" Type="http://schemas.openxmlformats.org/officeDocument/2006/relationships/hyperlink" Target="https://marketplace.daloopa.com/src/134722556" TargetMode="External"/><Relationship Id="rId17406" Type="http://schemas.openxmlformats.org/officeDocument/2006/relationships/hyperlink" Target="https://www.daloopa.com/src/136586972" TargetMode="External"/><Relationship Id="rId5016" Type="http://schemas.openxmlformats.org/officeDocument/2006/relationships/hyperlink" Target="https://www.daloopa.com/src/1564097" TargetMode="External"/><Relationship Id="rId9984" Type="http://schemas.openxmlformats.org/officeDocument/2006/relationships/hyperlink" Target="https://www.daloopa.com/src/43297729" TargetMode="External"/><Relationship Id="rId12965" Type="http://schemas.openxmlformats.org/officeDocument/2006/relationships/hyperlink" Target="https://www.daloopa.com/src/154395068" TargetMode="External"/><Relationship Id="rId19578" Type="http://schemas.openxmlformats.org/officeDocument/2006/relationships/hyperlink" Target="https://www.daloopa.com/src/113026882" TargetMode="External"/><Relationship Id="rId1973" Type="http://schemas.openxmlformats.org/officeDocument/2006/relationships/hyperlink" Target="https://www.daloopa.com/document/26798797" TargetMode="External"/><Relationship Id="rId7188" Type="http://schemas.openxmlformats.org/officeDocument/2006/relationships/hyperlink" Target="https://www.daloopa.com/src/1565746" TargetMode="External"/><Relationship Id="rId8239" Type="http://schemas.openxmlformats.org/officeDocument/2006/relationships/hyperlink" Target="https://www.daloopa.com/src/1566853" TargetMode="External"/><Relationship Id="rId8586" Type="http://schemas.openxmlformats.org/officeDocument/2006/relationships/hyperlink" Target="https://www.daloopa.com/src/1567164" TargetMode="External"/><Relationship Id="rId9637" Type="http://schemas.openxmlformats.org/officeDocument/2006/relationships/hyperlink" Target="https://www.daloopa.com/src/78018612" TargetMode="External"/><Relationship Id="rId11567" Type="http://schemas.openxmlformats.org/officeDocument/2006/relationships/hyperlink" Target="https://www.daloopa.com/src/1569041" TargetMode="External"/><Relationship Id="rId12618" Type="http://schemas.openxmlformats.org/officeDocument/2006/relationships/hyperlink" Target="https://www.daloopa.com/src/38110878" TargetMode="External"/><Relationship Id="rId1626" Type="http://schemas.openxmlformats.org/officeDocument/2006/relationships/hyperlink" Target="https://www.daloopa.com/src/66977466" TargetMode="External"/><Relationship Id="rId10169" Type="http://schemas.openxmlformats.org/officeDocument/2006/relationships/hyperlink" Target="https://www.daloopa.com/src/1567906" TargetMode="External"/><Relationship Id="rId14040" Type="http://schemas.openxmlformats.org/officeDocument/2006/relationships/hyperlink" Target="https://www.daloopa.com/src/38111064" TargetMode="External"/><Relationship Id="rId18661" Type="http://schemas.openxmlformats.org/officeDocument/2006/relationships/hyperlink" Target="https://www.daloopa.com/src/65161128" TargetMode="External"/><Relationship Id="rId19712" Type="http://schemas.openxmlformats.org/officeDocument/2006/relationships/hyperlink" Target="https://www.daloopa.com/src/113026583" TargetMode="External"/><Relationship Id="rId3798" Type="http://schemas.openxmlformats.org/officeDocument/2006/relationships/hyperlink" Target="https://www.daloopa.com/src/87514766" TargetMode="External"/><Relationship Id="rId4849" Type="http://schemas.openxmlformats.org/officeDocument/2006/relationships/hyperlink" Target="https://www.daloopa.com/src/144966770" TargetMode="External"/><Relationship Id="rId8720" Type="http://schemas.openxmlformats.org/officeDocument/2006/relationships/hyperlink" Target="https://www.daloopa.com/src/4715282" TargetMode="External"/><Relationship Id="rId10650" Type="http://schemas.openxmlformats.org/officeDocument/2006/relationships/hyperlink" Target="https://www.daloopa.com/src/43348533" TargetMode="External"/><Relationship Id="rId17263" Type="http://schemas.openxmlformats.org/officeDocument/2006/relationships/hyperlink" Target="https://marketplace.daloopa.com/src/154209457" TargetMode="External"/><Relationship Id="rId18314" Type="http://schemas.openxmlformats.org/officeDocument/2006/relationships/hyperlink" Target="https://marketplace.daloopa.com/src?seriesId=4147198" TargetMode="External"/><Relationship Id="rId6271" Type="http://schemas.openxmlformats.org/officeDocument/2006/relationships/hyperlink" Target="https://www.daloopa.com/src/113256688" TargetMode="External"/><Relationship Id="rId7322" Type="http://schemas.openxmlformats.org/officeDocument/2006/relationships/hyperlink" Target="https://www.daloopa.com/src/1565749" TargetMode="External"/><Relationship Id="rId10303" Type="http://schemas.openxmlformats.org/officeDocument/2006/relationships/hyperlink" Target="https://www.daloopa.com/src/78019357" TargetMode="External"/><Relationship Id="rId11701" Type="http://schemas.openxmlformats.org/officeDocument/2006/relationships/hyperlink" Target="https://www.daloopa.com/src/1569173" TargetMode="External"/><Relationship Id="rId9494" Type="http://schemas.openxmlformats.org/officeDocument/2006/relationships/hyperlink" Target="https://marketplace.daloopa.com/src?seriesId=2541571" TargetMode="External"/><Relationship Id="rId13873" Type="http://schemas.openxmlformats.org/officeDocument/2006/relationships/hyperlink" Target="https://www.daloopa.com/src/8788213" TargetMode="External"/><Relationship Id="rId14924" Type="http://schemas.openxmlformats.org/officeDocument/2006/relationships/hyperlink" Target="https://www.daloopa.com/src/43516713" TargetMode="External"/><Relationship Id="rId19088" Type="http://schemas.openxmlformats.org/officeDocument/2006/relationships/hyperlink" Target="https://www.daloopa.com/src/113025791" TargetMode="External"/><Relationship Id="rId1483" Type="http://schemas.openxmlformats.org/officeDocument/2006/relationships/hyperlink" Target="https://www.daloopa.com/src/32362751" TargetMode="External"/><Relationship Id="rId2881" Type="http://schemas.openxmlformats.org/officeDocument/2006/relationships/hyperlink" Target="https://www.daloopa.com/document/26798797" TargetMode="External"/><Relationship Id="rId3932" Type="http://schemas.openxmlformats.org/officeDocument/2006/relationships/hyperlink" Target="https://www.daloopa.com/src/87514768" TargetMode="External"/><Relationship Id="rId8096" Type="http://schemas.openxmlformats.org/officeDocument/2006/relationships/hyperlink" Target="https://www.daloopa.com/src/43297713" TargetMode="External"/><Relationship Id="rId9147" Type="http://schemas.openxmlformats.org/officeDocument/2006/relationships/hyperlink" Target="https://www.daloopa.com/src/87394321" TargetMode="External"/><Relationship Id="rId11077" Type="http://schemas.openxmlformats.org/officeDocument/2006/relationships/hyperlink" Target="https://www.daloopa.com/src/1569366" TargetMode="External"/><Relationship Id="rId12475" Type="http://schemas.openxmlformats.org/officeDocument/2006/relationships/hyperlink" Target="https://www.daloopa.com/src/2745361" TargetMode="External"/><Relationship Id="rId13526" Type="http://schemas.openxmlformats.org/officeDocument/2006/relationships/hyperlink" Target="https://marketplace.daloopa.com/src?seriesId=233488" TargetMode="External"/><Relationship Id="rId506" Type="http://schemas.openxmlformats.org/officeDocument/2006/relationships/hyperlink" Target="https://www.daloopa.com/document/24791242" TargetMode="External"/><Relationship Id="rId853" Type="http://schemas.openxmlformats.org/officeDocument/2006/relationships/hyperlink" Target="https://marketplace.daloopa.com/src/152289770" TargetMode="External"/><Relationship Id="rId1136" Type="http://schemas.openxmlformats.org/officeDocument/2006/relationships/hyperlink" Target="https://marketplace.daloopa.com/src?seriesId=142213" TargetMode="External"/><Relationship Id="rId2534" Type="http://schemas.openxmlformats.org/officeDocument/2006/relationships/hyperlink" Target="https://www.daloopa.com/src/113362417" TargetMode="External"/><Relationship Id="rId12128" Type="http://schemas.openxmlformats.org/officeDocument/2006/relationships/hyperlink" Target="https://www.daloopa.com/src/1570147" TargetMode="External"/><Relationship Id="rId15698" Type="http://schemas.openxmlformats.org/officeDocument/2006/relationships/hyperlink" Target="https://www.daloopa.com/src/43517091" TargetMode="External"/><Relationship Id="rId16749" Type="http://schemas.openxmlformats.org/officeDocument/2006/relationships/hyperlink" Target="https://www.daloopa.com/src/65062816" TargetMode="External"/><Relationship Id="rId5757" Type="http://schemas.openxmlformats.org/officeDocument/2006/relationships/hyperlink" Target="https://www.daloopa.com/src/1564657" TargetMode="External"/><Relationship Id="rId6808" Type="http://schemas.openxmlformats.org/officeDocument/2006/relationships/hyperlink" Target="https://marketplace.daloopa.com/src?seriesId=3331" TargetMode="External"/><Relationship Id="rId18171" Type="http://schemas.openxmlformats.org/officeDocument/2006/relationships/hyperlink" Target="https://www.daloopa.com/src/65125838" TargetMode="External"/><Relationship Id="rId19222" Type="http://schemas.openxmlformats.org/officeDocument/2006/relationships/hyperlink" Target="https://www.daloopa.com/src/113030950" TargetMode="External"/><Relationship Id="rId4359" Type="http://schemas.openxmlformats.org/officeDocument/2006/relationships/hyperlink" Target="https://www.daloopa.com/src/58741103" TargetMode="External"/><Relationship Id="rId8230" Type="http://schemas.openxmlformats.org/officeDocument/2006/relationships/hyperlink" Target="https://marketplace.daloopa.com/src?seriesId=2541552" TargetMode="External"/><Relationship Id="rId10160" Type="http://schemas.openxmlformats.org/officeDocument/2006/relationships/hyperlink" Target="https://www.daloopa.com/document/23011049" TargetMode="External"/><Relationship Id="rId11211" Type="http://schemas.openxmlformats.org/officeDocument/2006/relationships/hyperlink" Target="https://www.daloopa.com/src/1569368" TargetMode="External"/><Relationship Id="rId14781" Type="http://schemas.openxmlformats.org/officeDocument/2006/relationships/hyperlink" Target="https://www.daloopa.com/src/43517723" TargetMode="External"/><Relationship Id="rId4840" Type="http://schemas.openxmlformats.org/officeDocument/2006/relationships/hyperlink" Target="https://www.daloopa.com/src/78016413" TargetMode="External"/><Relationship Id="rId13383" Type="http://schemas.openxmlformats.org/officeDocument/2006/relationships/hyperlink" Target="https://www.daloopa.com/src/8787260" TargetMode="External"/><Relationship Id="rId14434" Type="http://schemas.openxmlformats.org/officeDocument/2006/relationships/hyperlink" Target="https://www.daloopa.com/src/107839734" TargetMode="External"/><Relationship Id="rId15832" Type="http://schemas.openxmlformats.org/officeDocument/2006/relationships/hyperlink" Target="https://marketplace.daloopa.com/src/154393129" TargetMode="External"/><Relationship Id="rId2391" Type="http://schemas.openxmlformats.org/officeDocument/2006/relationships/hyperlink" Target="https://www.daloopa.com/src/53535149" TargetMode="External"/><Relationship Id="rId3442" Type="http://schemas.openxmlformats.org/officeDocument/2006/relationships/hyperlink" Target="https://www.daloopa.com/src/78020609" TargetMode="External"/><Relationship Id="rId13036" Type="http://schemas.openxmlformats.org/officeDocument/2006/relationships/hyperlink" Target="https://www.daloopa.com/src/154395080" TargetMode="External"/><Relationship Id="rId363" Type="http://schemas.openxmlformats.org/officeDocument/2006/relationships/hyperlink" Target="https://marketplace.daloopa.com/src/134722134" TargetMode="External"/><Relationship Id="rId2044" Type="http://schemas.openxmlformats.org/officeDocument/2006/relationships/hyperlink" Target="https://www.daloopa.com/src/96852267" TargetMode="External"/><Relationship Id="rId17657" Type="http://schemas.openxmlformats.org/officeDocument/2006/relationships/hyperlink" Target="https://www.daloopa.com/src/82271167" TargetMode="External"/><Relationship Id="rId18708" Type="http://schemas.openxmlformats.org/officeDocument/2006/relationships/hyperlink" Target="https://www.daloopa.com/src/65164565" TargetMode="External"/><Relationship Id="rId5267" Type="http://schemas.openxmlformats.org/officeDocument/2006/relationships/hyperlink" Target="https://www.daloopa.com/src/14161052" TargetMode="External"/><Relationship Id="rId6318" Type="http://schemas.openxmlformats.org/officeDocument/2006/relationships/hyperlink" Target="https://www.daloopa.com/src/2600146" TargetMode="External"/><Relationship Id="rId6665" Type="http://schemas.openxmlformats.org/officeDocument/2006/relationships/hyperlink" Target="https://www.daloopa.com/src/1565194" TargetMode="External"/><Relationship Id="rId7716" Type="http://schemas.openxmlformats.org/officeDocument/2006/relationships/hyperlink" Target="https://www.daloopa.com/src/87381341" TargetMode="External"/><Relationship Id="rId16259" Type="http://schemas.openxmlformats.org/officeDocument/2006/relationships/hyperlink" Target="https://www.daloopa.com/src/43525661" TargetMode="External"/><Relationship Id="rId9888" Type="http://schemas.openxmlformats.org/officeDocument/2006/relationships/hyperlink" Target="https://www.daloopa.com/src/4715300" TargetMode="External"/><Relationship Id="rId12869" Type="http://schemas.openxmlformats.org/officeDocument/2006/relationships/hyperlink" Target="https://www.daloopa.com/src/102435058" TargetMode="External"/><Relationship Id="rId16740" Type="http://schemas.openxmlformats.org/officeDocument/2006/relationships/hyperlink" Target="https://marketplace.daloopa.com/src?seriesId=6890269" TargetMode="External"/><Relationship Id="rId1877" Type="http://schemas.openxmlformats.org/officeDocument/2006/relationships/hyperlink" Target="https://www.daloopa.com/src/8797337" TargetMode="External"/><Relationship Id="rId2928" Type="http://schemas.openxmlformats.org/officeDocument/2006/relationships/hyperlink" Target="https://www.daloopa.com/src/107697175" TargetMode="External"/><Relationship Id="rId14291" Type="http://schemas.openxmlformats.org/officeDocument/2006/relationships/hyperlink" Target="https://www.daloopa.com/src/8787919" TargetMode="External"/><Relationship Id="rId15342" Type="http://schemas.openxmlformats.org/officeDocument/2006/relationships/hyperlink" Target="https://www.daloopa.com/src/43519062" TargetMode="External"/><Relationship Id="rId4350" Type="http://schemas.openxmlformats.org/officeDocument/2006/relationships/hyperlink" Target="https://www.daloopa.com/src/8790437" TargetMode="External"/><Relationship Id="rId5401" Type="http://schemas.openxmlformats.org/officeDocument/2006/relationships/hyperlink" Target="https://www.daloopa.com/src/43287986" TargetMode="External"/><Relationship Id="rId8971" Type="http://schemas.openxmlformats.org/officeDocument/2006/relationships/hyperlink" Target="https://www.daloopa.com/src/1566864" TargetMode="External"/><Relationship Id="rId18565" Type="http://schemas.openxmlformats.org/officeDocument/2006/relationships/hyperlink" Target="https://www.daloopa.com/src/65145833" TargetMode="External"/><Relationship Id="rId4003" Type="http://schemas.openxmlformats.org/officeDocument/2006/relationships/hyperlink" Target="https://www.daloopa.com/src/1573026" TargetMode="External"/><Relationship Id="rId7573" Type="http://schemas.openxmlformats.org/officeDocument/2006/relationships/hyperlink" Target="https://www.daloopa.com/src/37971432" TargetMode="External"/><Relationship Id="rId8624" Type="http://schemas.openxmlformats.org/officeDocument/2006/relationships/hyperlink" Target="https://www.daloopa.com/src/66982558" TargetMode="External"/><Relationship Id="rId11952" Type="http://schemas.openxmlformats.org/officeDocument/2006/relationships/hyperlink" Target="https://www.daloopa.com/src/1569398" TargetMode="External"/><Relationship Id="rId17167" Type="http://schemas.openxmlformats.org/officeDocument/2006/relationships/hyperlink" Target="https://www.daloopa.com/src/82270722" TargetMode="External"/><Relationship Id="rId18218" Type="http://schemas.openxmlformats.org/officeDocument/2006/relationships/hyperlink" Target="https://marketplace.daloopa.com/src/134722739" TargetMode="External"/><Relationship Id="rId19616" Type="http://schemas.openxmlformats.org/officeDocument/2006/relationships/hyperlink" Target="https://www.daloopa.com/src/113026606" TargetMode="External"/><Relationship Id="rId6175" Type="http://schemas.openxmlformats.org/officeDocument/2006/relationships/hyperlink" Target="https://www.daloopa.com/src/1564890" TargetMode="External"/><Relationship Id="rId7226" Type="http://schemas.openxmlformats.org/officeDocument/2006/relationships/hyperlink" Target="https://marketplace.daloopa.com/src/110684084" TargetMode="External"/><Relationship Id="rId10554" Type="http://schemas.openxmlformats.org/officeDocument/2006/relationships/hyperlink" Target="https://marketplace.daloopa.com/src?seriesId=2635961" TargetMode="External"/><Relationship Id="rId11605" Type="http://schemas.openxmlformats.org/officeDocument/2006/relationships/hyperlink" Target="https://www.daloopa.com/document/209433" TargetMode="External"/><Relationship Id="rId9398" Type="http://schemas.openxmlformats.org/officeDocument/2006/relationships/hyperlink" Target="https://www.daloopa.com/src/32357765" TargetMode="External"/><Relationship Id="rId10207" Type="http://schemas.openxmlformats.org/officeDocument/2006/relationships/hyperlink" Target="https://www.daloopa.com/src/145796238" TargetMode="External"/><Relationship Id="rId13777" Type="http://schemas.openxmlformats.org/officeDocument/2006/relationships/hyperlink" Target="https://www.daloopa.com/src/78145414" TargetMode="External"/><Relationship Id="rId14828" Type="http://schemas.openxmlformats.org/officeDocument/2006/relationships/hyperlink" Target="https://www.daloopa.com/document/26799693" TargetMode="External"/><Relationship Id="rId2785" Type="http://schemas.openxmlformats.org/officeDocument/2006/relationships/hyperlink" Target="https://www.daloopa.com/src/58741763" TargetMode="External"/><Relationship Id="rId3836" Type="http://schemas.openxmlformats.org/officeDocument/2006/relationships/hyperlink" Target="https://www.daloopa.com/src/32362569" TargetMode="External"/><Relationship Id="rId12379" Type="http://schemas.openxmlformats.org/officeDocument/2006/relationships/hyperlink" Target="https://marketplace.daloopa.com/src?seriesId=2541604" TargetMode="External"/><Relationship Id="rId16250" Type="http://schemas.openxmlformats.org/officeDocument/2006/relationships/hyperlink" Target="https://www.daloopa.com/src/14278610" TargetMode="External"/><Relationship Id="rId17301" Type="http://schemas.openxmlformats.org/officeDocument/2006/relationships/hyperlink" Target="https://marketplace.daloopa.com/src/154209467" TargetMode="External"/><Relationship Id="rId757" Type="http://schemas.openxmlformats.org/officeDocument/2006/relationships/hyperlink" Target="https://www.daloopa.com/src/66983497" TargetMode="External"/><Relationship Id="rId1387" Type="http://schemas.openxmlformats.org/officeDocument/2006/relationships/hyperlink" Target="https://www.daloopa.com/src/8796298" TargetMode="External"/><Relationship Id="rId2438" Type="http://schemas.openxmlformats.org/officeDocument/2006/relationships/hyperlink" Target="https://www.daloopa.com/src/65064232" TargetMode="External"/><Relationship Id="rId12860" Type="http://schemas.openxmlformats.org/officeDocument/2006/relationships/hyperlink" Target="https://www.daloopa.com/src/53599713" TargetMode="External"/><Relationship Id="rId19473" Type="http://schemas.openxmlformats.org/officeDocument/2006/relationships/hyperlink" Target="https://www.daloopa.com/src/113035636" TargetMode="External"/><Relationship Id="rId93" Type="http://schemas.openxmlformats.org/officeDocument/2006/relationships/hyperlink" Target="https://www.daloopa.com/document/23845408" TargetMode="External"/><Relationship Id="rId8481" Type="http://schemas.openxmlformats.org/officeDocument/2006/relationships/hyperlink" Target="https://www.daloopa.com/src/136428689" TargetMode="External"/><Relationship Id="rId9532" Type="http://schemas.openxmlformats.org/officeDocument/2006/relationships/hyperlink" Target="https://www.daloopa.com/src/43297316" TargetMode="External"/><Relationship Id="rId11462" Type="http://schemas.openxmlformats.org/officeDocument/2006/relationships/hyperlink" Target="https://www.daloopa.com/src/1568935" TargetMode="External"/><Relationship Id="rId12513" Type="http://schemas.openxmlformats.org/officeDocument/2006/relationships/hyperlink" Target="https://marketplace.daloopa.com/src?seriesId=3901" TargetMode="External"/><Relationship Id="rId13911" Type="http://schemas.openxmlformats.org/officeDocument/2006/relationships/hyperlink" Target="https://www.daloopa.com/src/8788009" TargetMode="External"/><Relationship Id="rId18075" Type="http://schemas.openxmlformats.org/officeDocument/2006/relationships/hyperlink" Target="https://www.daloopa.com/src/67020105" TargetMode="External"/><Relationship Id="rId19126" Type="http://schemas.openxmlformats.org/officeDocument/2006/relationships/hyperlink" Target="https://www.daloopa.com/src/113024455" TargetMode="External"/><Relationship Id="rId1521" Type="http://schemas.openxmlformats.org/officeDocument/2006/relationships/hyperlink" Target="https://www.daloopa.com/src/8796830" TargetMode="External"/><Relationship Id="rId7083" Type="http://schemas.openxmlformats.org/officeDocument/2006/relationships/hyperlink" Target="https://www.daloopa.com/src/10330693" TargetMode="External"/><Relationship Id="rId8134" Type="http://schemas.openxmlformats.org/officeDocument/2006/relationships/hyperlink" Target="https://www.daloopa.com/src/4715274" TargetMode="External"/><Relationship Id="rId10064" Type="http://schemas.openxmlformats.org/officeDocument/2006/relationships/hyperlink" Target="https://www.daloopa.com/src/32357795" TargetMode="External"/><Relationship Id="rId11115" Type="http://schemas.openxmlformats.org/officeDocument/2006/relationships/hyperlink" Target="https://www.daloopa.com/src/136427316" TargetMode="External"/><Relationship Id="rId3693" Type="http://schemas.openxmlformats.org/officeDocument/2006/relationships/hyperlink" Target="https://www.daloopa.com/src/8793951" TargetMode="External"/><Relationship Id="rId13287" Type="http://schemas.openxmlformats.org/officeDocument/2006/relationships/hyperlink" Target="https://www.daloopa.com/src/46628436" TargetMode="External"/><Relationship Id="rId14685" Type="http://schemas.openxmlformats.org/officeDocument/2006/relationships/hyperlink" Target="https://marketplace.daloopa.com/src/134722310" TargetMode="External"/><Relationship Id="rId15736" Type="http://schemas.openxmlformats.org/officeDocument/2006/relationships/hyperlink" Target="https://marketplace.daloopa.com/src?seriesId=3669099" TargetMode="External"/><Relationship Id="rId2295" Type="http://schemas.openxmlformats.org/officeDocument/2006/relationships/hyperlink" Target="https://www.daloopa.com/src/53535151" TargetMode="External"/><Relationship Id="rId3346" Type="http://schemas.openxmlformats.org/officeDocument/2006/relationships/hyperlink" Target="https://www.daloopa.com/src/8795867" TargetMode="External"/><Relationship Id="rId4744" Type="http://schemas.openxmlformats.org/officeDocument/2006/relationships/hyperlink" Target="https://www.daloopa.com/src/1564173" TargetMode="External"/><Relationship Id="rId14338" Type="http://schemas.openxmlformats.org/officeDocument/2006/relationships/hyperlink" Target="https://www.daloopa.com/src/8788224" TargetMode="External"/><Relationship Id="rId18959" Type="http://schemas.openxmlformats.org/officeDocument/2006/relationships/hyperlink" Target="https://www.daloopa.com/document/26799693" TargetMode="External"/><Relationship Id="rId267" Type="http://schemas.openxmlformats.org/officeDocument/2006/relationships/hyperlink" Target="https://marketplace.daloopa.com/src/134722120" TargetMode="External"/><Relationship Id="rId7967" Type="http://schemas.openxmlformats.org/officeDocument/2006/relationships/hyperlink" Target="https://www.daloopa.com/src/1567665" TargetMode="External"/><Relationship Id="rId10948" Type="http://schemas.openxmlformats.org/officeDocument/2006/relationships/hyperlink" Target="https://www.daloopa.com/src/1569780" TargetMode="External"/><Relationship Id="rId6569" Type="http://schemas.openxmlformats.org/officeDocument/2006/relationships/hyperlink" Target="https://www.daloopa.com/src/1565936" TargetMode="External"/><Relationship Id="rId12370" Type="http://schemas.openxmlformats.org/officeDocument/2006/relationships/hyperlink" Target="https://marketplace.daloopa.com/src/134722156" TargetMode="External"/><Relationship Id="rId13421" Type="http://schemas.openxmlformats.org/officeDocument/2006/relationships/hyperlink" Target="https://www.daloopa.com/src/82268520" TargetMode="External"/><Relationship Id="rId16991" Type="http://schemas.openxmlformats.org/officeDocument/2006/relationships/hyperlink" Target="https://www.daloopa.com/src/72185106" TargetMode="External"/><Relationship Id="rId9042" Type="http://schemas.openxmlformats.org/officeDocument/2006/relationships/hyperlink" Target="https://www.daloopa.com/src/1567171" TargetMode="External"/><Relationship Id="rId12023" Type="http://schemas.openxmlformats.org/officeDocument/2006/relationships/hyperlink" Target="https://www.daloopa.com/src/1568905" TargetMode="External"/><Relationship Id="rId15593" Type="http://schemas.openxmlformats.org/officeDocument/2006/relationships/hyperlink" Target="https://www.daloopa.com/src/46631517" TargetMode="External"/><Relationship Id="rId16644" Type="http://schemas.openxmlformats.org/officeDocument/2006/relationships/hyperlink" Target="https://marketplace.daloopa.com/src?seriesId=3669110" TargetMode="External"/><Relationship Id="rId401" Type="http://schemas.openxmlformats.org/officeDocument/2006/relationships/hyperlink" Target="https://www.daloopa.com/src/1604309" TargetMode="External"/><Relationship Id="rId1031" Type="http://schemas.openxmlformats.org/officeDocument/2006/relationships/hyperlink" Target="https://www.daloopa.com/document/24791242" TargetMode="External"/><Relationship Id="rId5652" Type="http://schemas.openxmlformats.org/officeDocument/2006/relationships/hyperlink" Target="https://www.daloopa.com/src/87377982" TargetMode="External"/><Relationship Id="rId6703" Type="http://schemas.openxmlformats.org/officeDocument/2006/relationships/hyperlink" Target="https://www.daloopa.com/src/1565659" TargetMode="External"/><Relationship Id="rId14195" Type="http://schemas.openxmlformats.org/officeDocument/2006/relationships/hyperlink" Target="https://www.daloopa.com/src/8787702" TargetMode="External"/><Relationship Id="rId15246" Type="http://schemas.openxmlformats.org/officeDocument/2006/relationships/hyperlink" Target="https://www.daloopa.com/src/43516715" TargetMode="External"/><Relationship Id="rId4254" Type="http://schemas.openxmlformats.org/officeDocument/2006/relationships/hyperlink" Target="https://www.daloopa.com/src/8790706" TargetMode="External"/><Relationship Id="rId5305" Type="http://schemas.openxmlformats.org/officeDocument/2006/relationships/hyperlink" Target="https://www.daloopa.com/src/10330593" TargetMode="External"/><Relationship Id="rId7477" Type="http://schemas.openxmlformats.org/officeDocument/2006/relationships/hyperlink" Target="https://www.daloopa.com/src/1565881" TargetMode="External"/><Relationship Id="rId8528" Type="http://schemas.openxmlformats.org/officeDocument/2006/relationships/hyperlink" Target="https://www.daloopa.com/src/1567571" TargetMode="External"/><Relationship Id="rId8875" Type="http://schemas.openxmlformats.org/officeDocument/2006/relationships/hyperlink" Target="https://www.daloopa.com/src/66982560" TargetMode="External"/><Relationship Id="rId9926" Type="http://schemas.openxmlformats.org/officeDocument/2006/relationships/hyperlink" Target="https://www.daloopa.com/document/26798424" TargetMode="External"/><Relationship Id="rId11856" Type="http://schemas.openxmlformats.org/officeDocument/2006/relationships/hyperlink" Target="https://www.daloopa.com/src/1568952" TargetMode="External"/><Relationship Id="rId12907" Type="http://schemas.openxmlformats.org/officeDocument/2006/relationships/hyperlink" Target="https://www.daloopa.com/src/1572294" TargetMode="External"/><Relationship Id="rId18469" Type="http://schemas.openxmlformats.org/officeDocument/2006/relationships/hyperlink" Target="https://www.daloopa.com/src/87397399" TargetMode="External"/><Relationship Id="rId1915" Type="http://schemas.openxmlformats.org/officeDocument/2006/relationships/hyperlink" Target="https://www.daloopa.com/src/87416717" TargetMode="External"/><Relationship Id="rId6079" Type="http://schemas.openxmlformats.org/officeDocument/2006/relationships/hyperlink" Target="https://www.daloopa.com/src/43310397" TargetMode="External"/><Relationship Id="rId10458" Type="http://schemas.openxmlformats.org/officeDocument/2006/relationships/hyperlink" Target="https://www.daloopa.com/src/53535054" TargetMode="External"/><Relationship Id="rId11509" Type="http://schemas.openxmlformats.org/officeDocument/2006/relationships/hyperlink" Target="https://www.daloopa.com/src/1569432" TargetMode="External"/><Relationship Id="rId18950" Type="http://schemas.openxmlformats.org/officeDocument/2006/relationships/hyperlink" Target="https://www.daloopa.com/src/154393457" TargetMode="External"/><Relationship Id="rId17552" Type="http://schemas.openxmlformats.org/officeDocument/2006/relationships/hyperlink" Target="https://www.daloopa.com/src/72441756" TargetMode="External"/><Relationship Id="rId18603" Type="http://schemas.openxmlformats.org/officeDocument/2006/relationships/hyperlink" Target="https://www.daloopa.com/src/65152920" TargetMode="External"/><Relationship Id="rId2689" Type="http://schemas.openxmlformats.org/officeDocument/2006/relationships/hyperlink" Target="https://www.daloopa.com/src/47659174" TargetMode="External"/><Relationship Id="rId6560" Type="http://schemas.openxmlformats.org/officeDocument/2006/relationships/hyperlink" Target="https://marketplace.daloopa.com/src/110683975" TargetMode="External"/><Relationship Id="rId7611" Type="http://schemas.openxmlformats.org/officeDocument/2006/relationships/hyperlink" Target="https://www.daloopa.com/src/1565883" TargetMode="External"/><Relationship Id="rId16154" Type="http://schemas.openxmlformats.org/officeDocument/2006/relationships/hyperlink" Target="https://www.daloopa.com/src/8788850" TargetMode="External"/><Relationship Id="rId17205" Type="http://schemas.openxmlformats.org/officeDocument/2006/relationships/hyperlink" Target="https://www.daloopa.com/src/65059362" TargetMode="External"/><Relationship Id="rId5162" Type="http://schemas.openxmlformats.org/officeDocument/2006/relationships/hyperlink" Target="https://www.daloopa.com/src/1564005" TargetMode="External"/><Relationship Id="rId6213" Type="http://schemas.openxmlformats.org/officeDocument/2006/relationships/hyperlink" Target="https://www.daloopa.com/src/1564862" TargetMode="External"/><Relationship Id="rId9783" Type="http://schemas.openxmlformats.org/officeDocument/2006/relationships/hyperlink" Target="https://www.daloopa.com/src/43297714" TargetMode="External"/><Relationship Id="rId19377" Type="http://schemas.openxmlformats.org/officeDocument/2006/relationships/hyperlink" Target="https://www.daloopa.com/src/113024301" TargetMode="External"/><Relationship Id="rId1772" Type="http://schemas.openxmlformats.org/officeDocument/2006/relationships/hyperlink" Target="https://www.daloopa.com/src/65218369" TargetMode="External"/><Relationship Id="rId8385" Type="http://schemas.openxmlformats.org/officeDocument/2006/relationships/hyperlink" Target="https://www.daloopa.com/src/1567279" TargetMode="External"/><Relationship Id="rId9436" Type="http://schemas.openxmlformats.org/officeDocument/2006/relationships/hyperlink" Target="https://www.daloopa.com/src/1566573" TargetMode="External"/><Relationship Id="rId11366" Type="http://schemas.openxmlformats.org/officeDocument/2006/relationships/hyperlink" Target="https://www.daloopa.com/src/1569308" TargetMode="External"/><Relationship Id="rId12764" Type="http://schemas.openxmlformats.org/officeDocument/2006/relationships/hyperlink" Target="https://www.daloopa.com/src/1572401" TargetMode="External"/><Relationship Id="rId13815" Type="http://schemas.openxmlformats.org/officeDocument/2006/relationships/hyperlink" Target="https://marketplace.daloopa.com/src?seriesId=4979948" TargetMode="External"/><Relationship Id="rId1425" Type="http://schemas.openxmlformats.org/officeDocument/2006/relationships/hyperlink" Target="https://www.daloopa.com/src/8796311" TargetMode="External"/><Relationship Id="rId2823" Type="http://schemas.openxmlformats.org/officeDocument/2006/relationships/hyperlink" Target="https://www.daloopa.com/src/47659172" TargetMode="External"/><Relationship Id="rId8038" Type="http://schemas.openxmlformats.org/officeDocument/2006/relationships/hyperlink" Target="https://www.daloopa.com/document/26798424" TargetMode="External"/><Relationship Id="rId11019" Type="http://schemas.openxmlformats.org/officeDocument/2006/relationships/hyperlink" Target="https://www.daloopa.com/src/1569845" TargetMode="External"/><Relationship Id="rId12417" Type="http://schemas.openxmlformats.org/officeDocument/2006/relationships/hyperlink" Target="https://www.daloopa.com/src/53599709" TargetMode="External"/><Relationship Id="rId15987" Type="http://schemas.openxmlformats.org/officeDocument/2006/relationships/hyperlink" Target="https://www.daloopa.com/src/82270619" TargetMode="External"/><Relationship Id="rId4995" Type="http://schemas.openxmlformats.org/officeDocument/2006/relationships/hyperlink" Target="https://www.daloopa.com/src/87394064" TargetMode="External"/><Relationship Id="rId14589" Type="http://schemas.openxmlformats.org/officeDocument/2006/relationships/hyperlink" Target="https://marketplace.daloopa.com/src/134722295" TargetMode="External"/><Relationship Id="rId18460" Type="http://schemas.openxmlformats.org/officeDocument/2006/relationships/hyperlink" Target="https://www.daloopa.com/src/87385228" TargetMode="External"/><Relationship Id="rId19511" Type="http://schemas.openxmlformats.org/officeDocument/2006/relationships/hyperlink" Target="https://www.daloopa.com/src/113035669" TargetMode="External"/><Relationship Id="rId2199" Type="http://schemas.openxmlformats.org/officeDocument/2006/relationships/hyperlink" Target="https://www.daloopa.com/src/1571483" TargetMode="External"/><Relationship Id="rId3597" Type="http://schemas.openxmlformats.org/officeDocument/2006/relationships/hyperlink" Target="https://www.daloopa.com/src/87416731" TargetMode="External"/><Relationship Id="rId4648" Type="http://schemas.openxmlformats.org/officeDocument/2006/relationships/hyperlink" Target="https://www.daloopa.com/src/144966767" TargetMode="External"/><Relationship Id="rId6070" Type="http://schemas.openxmlformats.org/officeDocument/2006/relationships/hyperlink" Target="https://www.daloopa.com/src/1564831" TargetMode="External"/><Relationship Id="rId11500" Type="http://schemas.openxmlformats.org/officeDocument/2006/relationships/hyperlink" Target="https://www.daloopa.com/src/43316583" TargetMode="External"/><Relationship Id="rId17062" Type="http://schemas.openxmlformats.org/officeDocument/2006/relationships/hyperlink" Target="https://www.daloopa.com/src/154364341" TargetMode="External"/><Relationship Id="rId18113" Type="http://schemas.openxmlformats.org/officeDocument/2006/relationships/hyperlink" Target="https://marketplace.daloopa.com/src/134722698" TargetMode="External"/><Relationship Id="rId7121" Type="http://schemas.openxmlformats.org/officeDocument/2006/relationships/hyperlink" Target="https://www.daloopa.com/src/1565745" TargetMode="External"/><Relationship Id="rId10102" Type="http://schemas.openxmlformats.org/officeDocument/2006/relationships/hyperlink" Target="https://www.daloopa.com/src/43316242" TargetMode="External"/><Relationship Id="rId13672" Type="http://schemas.openxmlformats.org/officeDocument/2006/relationships/hyperlink" Target="https://www.daloopa.com/src/8787057" TargetMode="External"/><Relationship Id="rId14723" Type="http://schemas.openxmlformats.org/officeDocument/2006/relationships/hyperlink" Target="https://www.daloopa.com/src/43517081" TargetMode="External"/><Relationship Id="rId2680" Type="http://schemas.openxmlformats.org/officeDocument/2006/relationships/hyperlink" Target="https://www.daloopa.com/document/26798797" TargetMode="External"/><Relationship Id="rId3731" Type="http://schemas.openxmlformats.org/officeDocument/2006/relationships/hyperlink" Target="https://www.daloopa.com/src/87514765" TargetMode="External"/><Relationship Id="rId9293" Type="http://schemas.openxmlformats.org/officeDocument/2006/relationships/hyperlink" Target="https://www.daloopa.com/src/14161247" TargetMode="External"/><Relationship Id="rId12274" Type="http://schemas.openxmlformats.org/officeDocument/2006/relationships/hyperlink" Target="https://www.daloopa.com/src/67019477" TargetMode="External"/><Relationship Id="rId13325" Type="http://schemas.openxmlformats.org/officeDocument/2006/relationships/hyperlink" Target="https://www.daloopa.com/src/154395105" TargetMode="External"/><Relationship Id="rId652" Type="http://schemas.openxmlformats.org/officeDocument/2006/relationships/hyperlink" Target="https://www.daloopa.com/src/8792170" TargetMode="External"/><Relationship Id="rId1282" Type="http://schemas.openxmlformats.org/officeDocument/2006/relationships/hyperlink" Target="https://www.daloopa.com/src/8796305" TargetMode="External"/><Relationship Id="rId2333" Type="http://schemas.openxmlformats.org/officeDocument/2006/relationships/hyperlink" Target="https://www.daloopa.com/src/63033894" TargetMode="External"/><Relationship Id="rId15497" Type="http://schemas.openxmlformats.org/officeDocument/2006/relationships/hyperlink" Target="https://marketplace.daloopa.com/src/134722484" TargetMode="External"/><Relationship Id="rId16895" Type="http://schemas.openxmlformats.org/officeDocument/2006/relationships/hyperlink" Target="https://www.daloopa.com/src/154363001" TargetMode="External"/><Relationship Id="rId17946" Type="http://schemas.openxmlformats.org/officeDocument/2006/relationships/hyperlink" Target="https://www.daloopa.com/src/87501533" TargetMode="External"/><Relationship Id="rId305" Type="http://schemas.openxmlformats.org/officeDocument/2006/relationships/hyperlink" Target="https://www.daloopa.com/src/66979018" TargetMode="External"/><Relationship Id="rId5556" Type="http://schemas.openxmlformats.org/officeDocument/2006/relationships/hyperlink" Target="https://www.daloopa.com/src/1564148" TargetMode="External"/><Relationship Id="rId6607" Type="http://schemas.openxmlformats.org/officeDocument/2006/relationships/hyperlink" Target="https://www.daloopa.com/src/78018534" TargetMode="External"/><Relationship Id="rId6954" Type="http://schemas.openxmlformats.org/officeDocument/2006/relationships/hyperlink" Target="https://www.daloopa.com/src/1566009" TargetMode="External"/><Relationship Id="rId14099" Type="http://schemas.openxmlformats.org/officeDocument/2006/relationships/hyperlink" Target="https://www.daloopa.com/src/58790420" TargetMode="External"/><Relationship Id="rId16548" Type="http://schemas.openxmlformats.org/officeDocument/2006/relationships/hyperlink" Target="https://www.daloopa.com/src/8789194" TargetMode="External"/><Relationship Id="rId19021" Type="http://schemas.openxmlformats.org/officeDocument/2006/relationships/hyperlink" Target="https://www.daloopa.com/src/125199129" TargetMode="External"/><Relationship Id="rId4158" Type="http://schemas.openxmlformats.org/officeDocument/2006/relationships/hyperlink" Target="https://www.daloopa.com/src/8790869" TargetMode="External"/><Relationship Id="rId5209" Type="http://schemas.openxmlformats.org/officeDocument/2006/relationships/hyperlink" Target="https://www.daloopa.com/src/1564578" TargetMode="External"/><Relationship Id="rId8779" Type="http://schemas.openxmlformats.org/officeDocument/2006/relationships/hyperlink" Target="https://www.daloopa.com/src/20882432" TargetMode="External"/><Relationship Id="rId11010" Type="http://schemas.openxmlformats.org/officeDocument/2006/relationships/hyperlink" Target="https://www.daloopa.com/src/1569365" TargetMode="External"/><Relationship Id="rId14580" Type="http://schemas.openxmlformats.org/officeDocument/2006/relationships/hyperlink" Target="https://www.daloopa.com/src/43516734" TargetMode="External"/><Relationship Id="rId15631" Type="http://schemas.openxmlformats.org/officeDocument/2006/relationships/hyperlink" Target="https://www.daloopa.com/src/43518032" TargetMode="External"/><Relationship Id="rId1819" Type="http://schemas.openxmlformats.org/officeDocument/2006/relationships/hyperlink" Target="https://marketplace.daloopa.com/src?seriesId=233451" TargetMode="External"/><Relationship Id="rId13182" Type="http://schemas.openxmlformats.org/officeDocument/2006/relationships/hyperlink" Target="https://www.daloopa.com/src/8787256" TargetMode="External"/><Relationship Id="rId14233" Type="http://schemas.openxmlformats.org/officeDocument/2006/relationships/hyperlink" Target="https://www.daloopa.com/src/8787953" TargetMode="External"/><Relationship Id="rId18854" Type="http://schemas.openxmlformats.org/officeDocument/2006/relationships/hyperlink" Target="https://www.daloopa.com/document/26799693" TargetMode="External"/><Relationship Id="rId2190" Type="http://schemas.openxmlformats.org/officeDocument/2006/relationships/hyperlink" Target="https://www.daloopa.com/src/1571776" TargetMode="External"/><Relationship Id="rId3241" Type="http://schemas.openxmlformats.org/officeDocument/2006/relationships/hyperlink" Target="https://www.daloopa.com/src/78144892" TargetMode="External"/><Relationship Id="rId7862" Type="http://schemas.openxmlformats.org/officeDocument/2006/relationships/hyperlink" Target="https://marketplace.daloopa.com/src/110684190" TargetMode="External"/><Relationship Id="rId8913" Type="http://schemas.openxmlformats.org/officeDocument/2006/relationships/hyperlink" Target="https://www.daloopa.com/src/20882434" TargetMode="External"/><Relationship Id="rId17456" Type="http://schemas.openxmlformats.org/officeDocument/2006/relationships/hyperlink" Target="https://www.daloopa.com/src/94646077" TargetMode="External"/><Relationship Id="rId18507" Type="http://schemas.openxmlformats.org/officeDocument/2006/relationships/hyperlink" Target="https://www.daloopa.com/src/82226730" TargetMode="External"/><Relationship Id="rId162" Type="http://schemas.openxmlformats.org/officeDocument/2006/relationships/hyperlink" Target="https://marketplace.daloopa.com/src?seriesId=6882821" TargetMode="External"/><Relationship Id="rId6464" Type="http://schemas.openxmlformats.org/officeDocument/2006/relationships/hyperlink" Target="https://www.daloopa.com/src/20882354" TargetMode="External"/><Relationship Id="rId7515" Type="http://schemas.openxmlformats.org/officeDocument/2006/relationships/hyperlink" Target="https://www.daloopa.com/src/87381336" TargetMode="External"/><Relationship Id="rId10843" Type="http://schemas.openxmlformats.org/officeDocument/2006/relationships/hyperlink" Target="https://www.daloopa.com/src/102328802" TargetMode="External"/><Relationship Id="rId16058" Type="http://schemas.openxmlformats.org/officeDocument/2006/relationships/hyperlink" Target="https://marketplace.daloopa.com/src/134722565" TargetMode="External"/><Relationship Id="rId17109" Type="http://schemas.openxmlformats.org/officeDocument/2006/relationships/hyperlink" Target="https://www.daloopa.com/src/65058986" TargetMode="External"/><Relationship Id="rId5066" Type="http://schemas.openxmlformats.org/officeDocument/2006/relationships/hyperlink" Target="https://www.daloopa.com/document/209506" TargetMode="External"/><Relationship Id="rId6117" Type="http://schemas.openxmlformats.org/officeDocument/2006/relationships/hyperlink" Target="https://www.daloopa.com/src/1564916" TargetMode="External"/><Relationship Id="rId9687" Type="http://schemas.openxmlformats.org/officeDocument/2006/relationships/hyperlink" Target="https://www.daloopa.com/src/2600195" TargetMode="External"/><Relationship Id="rId8289" Type="http://schemas.openxmlformats.org/officeDocument/2006/relationships/hyperlink" Target="https://www.daloopa.com/src/87394331" TargetMode="External"/><Relationship Id="rId12668" Type="http://schemas.openxmlformats.org/officeDocument/2006/relationships/hyperlink" Target="https://www.daloopa.com/src/67018891" TargetMode="External"/><Relationship Id="rId13719" Type="http://schemas.openxmlformats.org/officeDocument/2006/relationships/hyperlink" Target="https://www.daloopa.com/src/72185821" TargetMode="External"/><Relationship Id="rId1676" Type="http://schemas.openxmlformats.org/officeDocument/2006/relationships/hyperlink" Target="https://www.daloopa.com/src/65218352" TargetMode="External"/><Relationship Id="rId2727" Type="http://schemas.openxmlformats.org/officeDocument/2006/relationships/hyperlink" Target="https://www.daloopa.com/src/107697178" TargetMode="External"/><Relationship Id="rId14090" Type="http://schemas.openxmlformats.org/officeDocument/2006/relationships/hyperlink" Target="https://www.daloopa.com/src/8787667" TargetMode="External"/><Relationship Id="rId15141" Type="http://schemas.openxmlformats.org/officeDocument/2006/relationships/hyperlink" Target="https://www.daloopa.com/src/43517963" TargetMode="External"/><Relationship Id="rId19762" Type="http://schemas.openxmlformats.org/officeDocument/2006/relationships/hyperlink" Target="https://www.daloopa.com/src/154356678" TargetMode="External"/><Relationship Id="rId1329" Type="http://schemas.openxmlformats.org/officeDocument/2006/relationships/hyperlink" Target="https://www.daloopa.com/src/8796270" TargetMode="External"/><Relationship Id="rId4899" Type="http://schemas.openxmlformats.org/officeDocument/2006/relationships/hyperlink" Target="https://www.daloopa.com/src/32357652" TargetMode="External"/><Relationship Id="rId5200" Type="http://schemas.openxmlformats.org/officeDocument/2006/relationships/hyperlink" Target="https://www.daloopa.com/src/14161048" TargetMode="External"/><Relationship Id="rId8770" Type="http://schemas.openxmlformats.org/officeDocument/2006/relationships/hyperlink" Target="https://www.daloopa.com/src/1567540" TargetMode="External"/><Relationship Id="rId9821" Type="http://schemas.openxmlformats.org/officeDocument/2006/relationships/hyperlink" Target="https://www.daloopa.com/src/4715299" TargetMode="External"/><Relationship Id="rId11751" Type="http://schemas.openxmlformats.org/officeDocument/2006/relationships/hyperlink" Target="https://www.daloopa.com/src/1569326" TargetMode="External"/><Relationship Id="rId12802" Type="http://schemas.openxmlformats.org/officeDocument/2006/relationships/hyperlink" Target="https://www.daloopa.com/src/102435059" TargetMode="External"/><Relationship Id="rId18364" Type="http://schemas.openxmlformats.org/officeDocument/2006/relationships/hyperlink" Target="https://www.daloopa.com/src/69045039" TargetMode="External"/><Relationship Id="rId19415" Type="http://schemas.openxmlformats.org/officeDocument/2006/relationships/hyperlink" Target="https://www.daloopa.com/document/26799693" TargetMode="External"/><Relationship Id="rId35" Type="http://schemas.openxmlformats.org/officeDocument/2006/relationships/hyperlink" Target="https://www.daloopa.com/document/21778404" TargetMode="External"/><Relationship Id="rId1810" Type="http://schemas.openxmlformats.org/officeDocument/2006/relationships/hyperlink" Target="https://www.daloopa.com/src/32362695" TargetMode="External"/><Relationship Id="rId7372" Type="http://schemas.openxmlformats.org/officeDocument/2006/relationships/hyperlink" Target="https://www.daloopa.com/src/82224825" TargetMode="External"/><Relationship Id="rId8423" Type="http://schemas.openxmlformats.org/officeDocument/2006/relationships/hyperlink" Target="https://www.daloopa.com/src/43297712" TargetMode="External"/><Relationship Id="rId10353" Type="http://schemas.openxmlformats.org/officeDocument/2006/relationships/hyperlink" Target="https://www.daloopa.com/src/1567776" TargetMode="External"/><Relationship Id="rId11404" Type="http://schemas.openxmlformats.org/officeDocument/2006/relationships/hyperlink" Target="https://www.daloopa.com/src/1569310" TargetMode="External"/><Relationship Id="rId18017" Type="http://schemas.openxmlformats.org/officeDocument/2006/relationships/hyperlink" Target="https://www.daloopa.com/src/65125631" TargetMode="External"/><Relationship Id="rId3982" Type="http://schemas.openxmlformats.org/officeDocument/2006/relationships/hyperlink" Target="https://www.daloopa.com/src/154362025" TargetMode="External"/><Relationship Id="rId7025" Type="http://schemas.openxmlformats.org/officeDocument/2006/relationships/hyperlink" Target="https://www.daloopa.com/src/1565874" TargetMode="External"/><Relationship Id="rId10006" Type="http://schemas.openxmlformats.org/officeDocument/2006/relationships/hyperlink" Target="https://www.daloopa.com/src/1568077" TargetMode="External"/><Relationship Id="rId13576" Type="http://schemas.openxmlformats.org/officeDocument/2006/relationships/hyperlink" Target="https://www.daloopa.com/src/8787153" TargetMode="External"/><Relationship Id="rId14974" Type="http://schemas.openxmlformats.org/officeDocument/2006/relationships/hyperlink" Target="https://www.daloopa.com/src/43517962" TargetMode="External"/><Relationship Id="rId2584" Type="http://schemas.openxmlformats.org/officeDocument/2006/relationships/hyperlink" Target="https://marketplace.daloopa.com/src?seriesId=7741493" TargetMode="External"/><Relationship Id="rId3635" Type="http://schemas.openxmlformats.org/officeDocument/2006/relationships/hyperlink" Target="https://www.daloopa.com/src/32362571" TargetMode="External"/><Relationship Id="rId9197" Type="http://schemas.openxmlformats.org/officeDocument/2006/relationships/hyperlink" Target="https://www.daloopa.com/src/4715289" TargetMode="External"/><Relationship Id="rId12178" Type="http://schemas.openxmlformats.org/officeDocument/2006/relationships/hyperlink" Target="https://www.daloopa.com/src/43521780" TargetMode="External"/><Relationship Id="rId13229" Type="http://schemas.openxmlformats.org/officeDocument/2006/relationships/hyperlink" Target="https://www.daloopa.com/src/14295955" TargetMode="External"/><Relationship Id="rId14627" Type="http://schemas.openxmlformats.org/officeDocument/2006/relationships/hyperlink" Target="https://marketplace.daloopa.com/src/134722304" TargetMode="External"/><Relationship Id="rId17100" Type="http://schemas.openxmlformats.org/officeDocument/2006/relationships/hyperlink" Target="https://marketplace.daloopa.com/src/154209422" TargetMode="External"/><Relationship Id="rId556" Type="http://schemas.openxmlformats.org/officeDocument/2006/relationships/hyperlink" Target="https://www.daloopa.com/src/1602251" TargetMode="External"/><Relationship Id="rId1186" Type="http://schemas.openxmlformats.org/officeDocument/2006/relationships/hyperlink" Target="https://www.daloopa.com/src/4742108" TargetMode="External"/><Relationship Id="rId2237" Type="http://schemas.openxmlformats.org/officeDocument/2006/relationships/hyperlink" Target="https://www.daloopa.com/src/66978716" TargetMode="External"/><Relationship Id="rId16799" Type="http://schemas.openxmlformats.org/officeDocument/2006/relationships/hyperlink" Target="https://marketplace.daloopa.com/src/65218269" TargetMode="External"/><Relationship Id="rId209" Type="http://schemas.openxmlformats.org/officeDocument/2006/relationships/hyperlink" Target="https://www.daloopa.com/src/4716158" TargetMode="External"/><Relationship Id="rId6858" Type="http://schemas.openxmlformats.org/officeDocument/2006/relationships/hyperlink" Target="https://www.daloopa.com/src/66978119" TargetMode="External"/><Relationship Id="rId7909" Type="http://schemas.openxmlformats.org/officeDocument/2006/relationships/hyperlink" Target="https://www.daloopa.com/src/46535382" TargetMode="External"/><Relationship Id="rId8280" Type="http://schemas.openxmlformats.org/officeDocument/2006/relationships/hyperlink" Target="https://www.daloopa.com/src/43305550" TargetMode="External"/><Relationship Id="rId13710" Type="http://schemas.openxmlformats.org/officeDocument/2006/relationships/hyperlink" Target="https://www.daloopa.com/src/43769485" TargetMode="External"/><Relationship Id="rId19272" Type="http://schemas.openxmlformats.org/officeDocument/2006/relationships/hyperlink" Target="https://www.daloopa.com/src/113024517" TargetMode="External"/><Relationship Id="rId9331" Type="http://schemas.openxmlformats.org/officeDocument/2006/relationships/hyperlink" Target="https://www.daloopa.com/src/10330748" TargetMode="External"/><Relationship Id="rId11261" Type="http://schemas.openxmlformats.org/officeDocument/2006/relationships/hyperlink" Target="https://www.daloopa.com/src/66982760" TargetMode="External"/><Relationship Id="rId12312" Type="http://schemas.openxmlformats.org/officeDocument/2006/relationships/hyperlink" Target="https://marketplace.daloopa.com/src?seriesId=2541603" TargetMode="External"/><Relationship Id="rId15882" Type="http://schemas.openxmlformats.org/officeDocument/2006/relationships/hyperlink" Target="https://www.daloopa.com/src/72185072" TargetMode="External"/><Relationship Id="rId16933" Type="http://schemas.openxmlformats.org/officeDocument/2006/relationships/hyperlink" Target="https://www.daloopa.com/src/20983895" TargetMode="External"/><Relationship Id="rId1320" Type="http://schemas.openxmlformats.org/officeDocument/2006/relationships/hyperlink" Target="https://www.daloopa.com/src/43326442" TargetMode="External"/><Relationship Id="rId4890" Type="http://schemas.openxmlformats.org/officeDocument/2006/relationships/hyperlink" Target="https://www.daloopa.com/src/1563935" TargetMode="External"/><Relationship Id="rId5941" Type="http://schemas.openxmlformats.org/officeDocument/2006/relationships/hyperlink" Target="https://www.daloopa.com/src/154393271" TargetMode="External"/><Relationship Id="rId14484" Type="http://schemas.openxmlformats.org/officeDocument/2006/relationships/hyperlink" Target="https://www.daloopa.com/src/113380283" TargetMode="External"/><Relationship Id="rId15535" Type="http://schemas.openxmlformats.org/officeDocument/2006/relationships/hyperlink" Target="https://www.daloopa.com/src/43518972" TargetMode="External"/><Relationship Id="rId3492" Type="http://schemas.openxmlformats.org/officeDocument/2006/relationships/hyperlink" Target="https://www.daloopa.com/src/8794952" TargetMode="External"/><Relationship Id="rId4543" Type="http://schemas.openxmlformats.org/officeDocument/2006/relationships/hyperlink" Target="https://www.daloopa.com/src/58741667" TargetMode="External"/><Relationship Id="rId13086" Type="http://schemas.openxmlformats.org/officeDocument/2006/relationships/hyperlink" Target="https://www.daloopa.com/src/8787253" TargetMode="External"/><Relationship Id="rId14137" Type="http://schemas.openxmlformats.org/officeDocument/2006/relationships/hyperlink" Target="https://www.daloopa.com/src/8787899" TargetMode="External"/><Relationship Id="rId2094" Type="http://schemas.openxmlformats.org/officeDocument/2006/relationships/hyperlink" Target="https://www.daloopa.com/src/53535146" TargetMode="External"/><Relationship Id="rId3145" Type="http://schemas.openxmlformats.org/officeDocument/2006/relationships/hyperlink" Target="https://www.daloopa.com/src/1571927" TargetMode="External"/><Relationship Id="rId7766" Type="http://schemas.openxmlformats.org/officeDocument/2006/relationships/hyperlink" Target="https://www.daloopa.com/src/1565211" TargetMode="External"/><Relationship Id="rId8817" Type="http://schemas.openxmlformats.org/officeDocument/2006/relationships/hyperlink" Target="https://www.daloopa.com/src/1566380" TargetMode="External"/><Relationship Id="rId18758" Type="http://schemas.openxmlformats.org/officeDocument/2006/relationships/hyperlink" Target="https://www.daloopa.com/src/78149531" TargetMode="External"/><Relationship Id="rId6368" Type="http://schemas.openxmlformats.org/officeDocument/2006/relationships/hyperlink" Target="https://www.daloopa.com/src/1565631" TargetMode="External"/><Relationship Id="rId7419" Type="http://schemas.openxmlformats.org/officeDocument/2006/relationships/hyperlink" Target="https://www.daloopa.com/src/4715264" TargetMode="External"/><Relationship Id="rId10747" Type="http://schemas.openxmlformats.org/officeDocument/2006/relationships/hyperlink" Target="https://www.daloopa.com/src/1569777" TargetMode="External"/><Relationship Id="rId13220" Type="http://schemas.openxmlformats.org/officeDocument/2006/relationships/hyperlink" Target="https://www.daloopa.com/src/82268526" TargetMode="External"/><Relationship Id="rId16790" Type="http://schemas.openxmlformats.org/officeDocument/2006/relationships/hyperlink" Target="https://www.daloopa.com/src/65061979" TargetMode="External"/><Relationship Id="rId17841" Type="http://schemas.openxmlformats.org/officeDocument/2006/relationships/hyperlink" Target="https://www.daloopa.com/src/113362561" TargetMode="External"/><Relationship Id="rId200" Type="http://schemas.openxmlformats.org/officeDocument/2006/relationships/hyperlink" Target="https://www.daloopa.com/src/47550933" TargetMode="External"/><Relationship Id="rId2978" Type="http://schemas.openxmlformats.org/officeDocument/2006/relationships/hyperlink" Target="https://www.daloopa.com/src/82169897" TargetMode="External"/><Relationship Id="rId7900" Type="http://schemas.openxmlformats.org/officeDocument/2006/relationships/hyperlink" Target="https://www.daloopa.com/src/1567664" TargetMode="External"/><Relationship Id="rId15392" Type="http://schemas.openxmlformats.org/officeDocument/2006/relationships/hyperlink" Target="https://www.daloopa.com/src/43518097" TargetMode="External"/><Relationship Id="rId16443" Type="http://schemas.openxmlformats.org/officeDocument/2006/relationships/hyperlink" Target="https://www.daloopa.com/src/8788527" TargetMode="External"/><Relationship Id="rId5451" Type="http://schemas.openxmlformats.org/officeDocument/2006/relationships/hyperlink" Target="https://www.daloopa.com/src/87377979" TargetMode="External"/><Relationship Id="rId6502" Type="http://schemas.openxmlformats.org/officeDocument/2006/relationships/hyperlink" Target="https://www.daloopa.com/src/1565935" TargetMode="External"/><Relationship Id="rId15045" Type="http://schemas.openxmlformats.org/officeDocument/2006/relationships/hyperlink" Target="https://www.daloopa.com/src/43518954" TargetMode="External"/><Relationship Id="rId19666" Type="http://schemas.openxmlformats.org/officeDocument/2006/relationships/hyperlink" Target="https://www.daloopa.com/src/113029539" TargetMode="External"/><Relationship Id="rId4053" Type="http://schemas.openxmlformats.org/officeDocument/2006/relationships/hyperlink" Target="https://www.daloopa.com/src/58790014" TargetMode="External"/><Relationship Id="rId5104" Type="http://schemas.openxmlformats.org/officeDocument/2006/relationships/hyperlink" Target="https://www.daloopa.com/src/7961768" TargetMode="External"/><Relationship Id="rId8674" Type="http://schemas.openxmlformats.org/officeDocument/2006/relationships/hyperlink" Target="https://www.daloopa.com/src/107679919" TargetMode="External"/><Relationship Id="rId9725" Type="http://schemas.openxmlformats.org/officeDocument/2006/relationships/hyperlink" Target="https://marketplace.daloopa.com/src?seriesId=2541576" TargetMode="External"/><Relationship Id="rId11655" Type="http://schemas.openxmlformats.org/officeDocument/2006/relationships/hyperlink" Target="https://www.daloopa.com/src/1569439" TargetMode="External"/><Relationship Id="rId18268" Type="http://schemas.openxmlformats.org/officeDocument/2006/relationships/hyperlink" Target="https://www.daloopa.com/src/94645330" TargetMode="External"/><Relationship Id="rId19319" Type="http://schemas.openxmlformats.org/officeDocument/2006/relationships/hyperlink" Target="https://www.daloopa.com/src/113396868" TargetMode="External"/><Relationship Id="rId1714" Type="http://schemas.openxmlformats.org/officeDocument/2006/relationships/hyperlink" Target="https://www.daloopa.com/src/37972375" TargetMode="External"/><Relationship Id="rId7276" Type="http://schemas.openxmlformats.org/officeDocument/2006/relationships/hyperlink" Target="https://www.daloopa.com/src/4715262" TargetMode="External"/><Relationship Id="rId8327" Type="http://schemas.openxmlformats.org/officeDocument/2006/relationships/hyperlink" Target="https://www.daloopa.com/src/32357760" TargetMode="External"/><Relationship Id="rId10257" Type="http://schemas.openxmlformats.org/officeDocument/2006/relationships/hyperlink" Target="https://www.daloopa.com/src/46535690" TargetMode="External"/><Relationship Id="rId11308" Type="http://schemas.openxmlformats.org/officeDocument/2006/relationships/hyperlink" Target="https://www.daloopa.com/src/78021100" TargetMode="External"/><Relationship Id="rId12706" Type="http://schemas.openxmlformats.org/officeDocument/2006/relationships/hyperlink" Target="https://www.daloopa.com/src/1572291" TargetMode="External"/><Relationship Id="rId14878" Type="http://schemas.openxmlformats.org/officeDocument/2006/relationships/hyperlink" Target="https://www.daloopa.com/src/154360587" TargetMode="External"/><Relationship Id="rId15929" Type="http://schemas.openxmlformats.org/officeDocument/2006/relationships/hyperlink" Target="https://www.daloopa.com/src/87502566" TargetMode="External"/><Relationship Id="rId2488" Type="http://schemas.openxmlformats.org/officeDocument/2006/relationships/hyperlink" Target="https://www.daloopa.com/src/65071598" TargetMode="External"/><Relationship Id="rId3886" Type="http://schemas.openxmlformats.org/officeDocument/2006/relationships/hyperlink" Target="https://www.daloopa.com/src/8794280" TargetMode="External"/><Relationship Id="rId4937" Type="http://schemas.openxmlformats.org/officeDocument/2006/relationships/hyperlink" Target="https://www.daloopa.com/src/1564449" TargetMode="External"/><Relationship Id="rId17351" Type="http://schemas.openxmlformats.org/officeDocument/2006/relationships/hyperlink" Target="https://www.daloopa.com/src/113368380" TargetMode="External"/><Relationship Id="rId18402" Type="http://schemas.openxmlformats.org/officeDocument/2006/relationships/hyperlink" Target="https://www.daloopa.com/src/82271387" TargetMode="External"/><Relationship Id="rId3539" Type="http://schemas.openxmlformats.org/officeDocument/2006/relationships/hyperlink" Target="https://www.daloopa.com/src/43337399" TargetMode="External"/><Relationship Id="rId6012" Type="http://schemas.openxmlformats.org/officeDocument/2006/relationships/hyperlink" Target="https://www.daloopa.com/src/43310387" TargetMode="External"/><Relationship Id="rId7410" Type="http://schemas.openxmlformats.org/officeDocument/2006/relationships/hyperlink" Target="https://www.daloopa.com/src/1565424" TargetMode="External"/><Relationship Id="rId13961" Type="http://schemas.openxmlformats.org/officeDocument/2006/relationships/hyperlink" Target="https://www.daloopa.com/src/8787990" TargetMode="External"/><Relationship Id="rId17004" Type="http://schemas.openxmlformats.org/officeDocument/2006/relationships/hyperlink" Target="https://www.daloopa.com/src/65059210" TargetMode="External"/><Relationship Id="rId9582" Type="http://schemas.openxmlformats.org/officeDocument/2006/relationships/hyperlink" Target="https://www.daloopa.com/src/2600193" TargetMode="External"/><Relationship Id="rId12563" Type="http://schemas.openxmlformats.org/officeDocument/2006/relationships/hyperlink" Target="https://www.daloopa.com/src/63082748" TargetMode="External"/><Relationship Id="rId13614" Type="http://schemas.openxmlformats.org/officeDocument/2006/relationships/hyperlink" Target="https://www.daloopa.com/src/8787003" TargetMode="External"/><Relationship Id="rId19176" Type="http://schemas.openxmlformats.org/officeDocument/2006/relationships/hyperlink" Target="https://www.daloopa.com/src/125199369" TargetMode="External"/><Relationship Id="rId941" Type="http://schemas.openxmlformats.org/officeDocument/2006/relationships/hyperlink" Target="https://www.daloopa.com/src/8802524" TargetMode="External"/><Relationship Id="rId1571" Type="http://schemas.openxmlformats.org/officeDocument/2006/relationships/hyperlink" Target="https://www.daloopa.com/src/8796594" TargetMode="External"/><Relationship Id="rId2622" Type="http://schemas.openxmlformats.org/officeDocument/2006/relationships/hyperlink" Target="https://www.daloopa.com/src/47659175" TargetMode="External"/><Relationship Id="rId8184" Type="http://schemas.openxmlformats.org/officeDocument/2006/relationships/hyperlink" Target="https://www.daloopa.com/src/87394325" TargetMode="External"/><Relationship Id="rId9235" Type="http://schemas.openxmlformats.org/officeDocument/2006/relationships/hyperlink" Target="https://www.daloopa.com/src/1566069" TargetMode="External"/><Relationship Id="rId11165" Type="http://schemas.openxmlformats.org/officeDocument/2006/relationships/hyperlink" Target="https://www.daloopa.com/src/20882402" TargetMode="External"/><Relationship Id="rId12216" Type="http://schemas.openxmlformats.org/officeDocument/2006/relationships/hyperlink" Target="https://www.daloopa.com/src/63082950" TargetMode="External"/><Relationship Id="rId15786" Type="http://schemas.openxmlformats.org/officeDocument/2006/relationships/hyperlink" Target="https://www.daloopa.com/src/65069730" TargetMode="External"/><Relationship Id="rId1224" Type="http://schemas.openxmlformats.org/officeDocument/2006/relationships/hyperlink" Target="https://www.daloopa.com/src/78152610" TargetMode="External"/><Relationship Id="rId4794" Type="http://schemas.openxmlformats.org/officeDocument/2006/relationships/hyperlink" Target="https://www.daloopa.com/src/87394069" TargetMode="External"/><Relationship Id="rId5845" Type="http://schemas.openxmlformats.org/officeDocument/2006/relationships/hyperlink" Target="https://www.daloopa.com/src/1565153" TargetMode="External"/><Relationship Id="rId14388" Type="http://schemas.openxmlformats.org/officeDocument/2006/relationships/hyperlink" Target="https://www.daloopa.com/src/58790424" TargetMode="External"/><Relationship Id="rId15439" Type="http://schemas.openxmlformats.org/officeDocument/2006/relationships/hyperlink" Target="https://www.daloopa.com/src/63082678" TargetMode="External"/><Relationship Id="rId16837" Type="http://schemas.openxmlformats.org/officeDocument/2006/relationships/hyperlink" Target="https://www.daloopa.com/src/20983904" TargetMode="External"/><Relationship Id="rId19310" Type="http://schemas.openxmlformats.org/officeDocument/2006/relationships/hyperlink" Target="https://www.daloopa.com/src/113024299" TargetMode="External"/><Relationship Id="rId3396" Type="http://schemas.openxmlformats.org/officeDocument/2006/relationships/hyperlink" Target="https://www.daloopa.com/src/87416728" TargetMode="External"/><Relationship Id="rId4447" Type="http://schemas.openxmlformats.org/officeDocument/2006/relationships/hyperlink" Target="https://www.daloopa.com/src/32362911" TargetMode="External"/><Relationship Id="rId3049" Type="http://schemas.openxmlformats.org/officeDocument/2006/relationships/hyperlink" Target="https://www.daloopa.com/src/1571870" TargetMode="External"/><Relationship Id="rId10998" Type="http://schemas.openxmlformats.org/officeDocument/2006/relationships/hyperlink" Target="https://www.daloopa.com/document/26798424" TargetMode="External"/><Relationship Id="rId15920" Type="http://schemas.openxmlformats.org/officeDocument/2006/relationships/hyperlink" Target="https://www.daloopa.com/src/107837919" TargetMode="External"/><Relationship Id="rId9092" Type="http://schemas.openxmlformats.org/officeDocument/2006/relationships/hyperlink" Target="https://www.daloopa.com/src/1566779" TargetMode="External"/><Relationship Id="rId13471" Type="http://schemas.openxmlformats.org/officeDocument/2006/relationships/hyperlink" Target="https://www.daloopa.com/src/8787150" TargetMode="External"/><Relationship Id="rId14522" Type="http://schemas.openxmlformats.org/officeDocument/2006/relationships/hyperlink" Target="https://www.daloopa.com/src/43518783" TargetMode="External"/><Relationship Id="rId1081" Type="http://schemas.openxmlformats.org/officeDocument/2006/relationships/hyperlink" Target="https://www.daloopa.com/src/20882706" TargetMode="External"/><Relationship Id="rId3530" Type="http://schemas.openxmlformats.org/officeDocument/2006/relationships/hyperlink" Target="https://www.daloopa.com/src/87416730" TargetMode="External"/><Relationship Id="rId12073" Type="http://schemas.openxmlformats.org/officeDocument/2006/relationships/hyperlink" Target="https://www.daloopa.com/src/7999059" TargetMode="External"/><Relationship Id="rId13124" Type="http://schemas.openxmlformats.org/officeDocument/2006/relationships/hyperlink" Target="https://www.daloopa.com/src/8787484" TargetMode="External"/><Relationship Id="rId16694" Type="http://schemas.openxmlformats.org/officeDocument/2006/relationships/hyperlink" Target="https://www.daloopa.com/src/65061982" TargetMode="External"/><Relationship Id="rId17745" Type="http://schemas.openxmlformats.org/officeDocument/2006/relationships/hyperlink" Target="https://www.daloopa.com/src/113403493" TargetMode="External"/><Relationship Id="rId451" Type="http://schemas.openxmlformats.org/officeDocument/2006/relationships/hyperlink" Target="https://www.daloopa.com/document/26798424" TargetMode="External"/><Relationship Id="rId2132" Type="http://schemas.openxmlformats.org/officeDocument/2006/relationships/hyperlink" Target="https://www.daloopa.com/src/63033887" TargetMode="External"/><Relationship Id="rId6753" Type="http://schemas.openxmlformats.org/officeDocument/2006/relationships/hyperlink" Target="https://www.daloopa.com/src/1565660" TargetMode="External"/><Relationship Id="rId7804" Type="http://schemas.openxmlformats.org/officeDocument/2006/relationships/hyperlink" Target="https://marketplace.daloopa.com/src/154257807" TargetMode="External"/><Relationship Id="rId15296" Type="http://schemas.openxmlformats.org/officeDocument/2006/relationships/hyperlink" Target="https://www.daloopa.com/src/43516527" TargetMode="External"/><Relationship Id="rId16347" Type="http://schemas.openxmlformats.org/officeDocument/2006/relationships/hyperlink" Target="https://www.daloopa.com/src/46632065" TargetMode="External"/><Relationship Id="rId104" Type="http://schemas.openxmlformats.org/officeDocument/2006/relationships/hyperlink" Target="https://www.daloopa.com/document/26484379" TargetMode="External"/><Relationship Id="rId5355" Type="http://schemas.openxmlformats.org/officeDocument/2006/relationships/hyperlink" Target="https://www.daloopa.com/src/1564165" TargetMode="External"/><Relationship Id="rId6406" Type="http://schemas.openxmlformats.org/officeDocument/2006/relationships/hyperlink" Target="https://www.daloopa.com/src/125013443" TargetMode="External"/><Relationship Id="rId9976" Type="http://schemas.openxmlformats.org/officeDocument/2006/relationships/hyperlink" Target="https://www.daloopa.com/src/136428711" TargetMode="External"/><Relationship Id="rId5008" Type="http://schemas.openxmlformats.org/officeDocument/2006/relationships/hyperlink" Target="https://www.daloopa.com/src/1564279" TargetMode="External"/><Relationship Id="rId8578" Type="http://schemas.openxmlformats.org/officeDocument/2006/relationships/hyperlink" Target="https://www.daloopa.com/src/1566654" TargetMode="External"/><Relationship Id="rId9629" Type="http://schemas.openxmlformats.org/officeDocument/2006/relationships/hyperlink" Target="https://www.daloopa.com/src/10330745" TargetMode="External"/><Relationship Id="rId12957" Type="http://schemas.openxmlformats.org/officeDocument/2006/relationships/hyperlink" Target="https://www.daloopa.com/document/24792640" TargetMode="External"/><Relationship Id="rId1965" Type="http://schemas.openxmlformats.org/officeDocument/2006/relationships/hyperlink" Target="https://www.daloopa.com/src/102334495" TargetMode="External"/><Relationship Id="rId11559" Type="http://schemas.openxmlformats.org/officeDocument/2006/relationships/hyperlink" Target="https://www.daloopa.com/src/43316575" TargetMode="External"/><Relationship Id="rId14032" Type="http://schemas.openxmlformats.org/officeDocument/2006/relationships/hyperlink" Target="https://www.daloopa.com/src/8787676" TargetMode="External"/><Relationship Id="rId15430" Type="http://schemas.openxmlformats.org/officeDocument/2006/relationships/hyperlink" Target="https://www.daloopa.com/src/43518670" TargetMode="External"/><Relationship Id="rId1618" Type="http://schemas.openxmlformats.org/officeDocument/2006/relationships/hyperlink" Target="https://www.daloopa.com/src/14186953" TargetMode="External"/><Relationship Id="rId3040" Type="http://schemas.openxmlformats.org/officeDocument/2006/relationships/hyperlink" Target="https://www.daloopa.com/src/2745336" TargetMode="External"/><Relationship Id="rId18653" Type="http://schemas.openxmlformats.org/officeDocument/2006/relationships/hyperlink" Target="https://www.daloopa.com/src/65168101" TargetMode="External"/><Relationship Id="rId19704" Type="http://schemas.openxmlformats.org/officeDocument/2006/relationships/hyperlink" Target="https://www.daloopa.com/src/113029502" TargetMode="External"/><Relationship Id="rId7661" Type="http://schemas.openxmlformats.org/officeDocument/2006/relationships/hyperlink" Target="https://marketplace.daloopa.com/src/110684147" TargetMode="External"/><Relationship Id="rId8712" Type="http://schemas.openxmlformats.org/officeDocument/2006/relationships/hyperlink" Target="https://www.daloopa.com/src/1567284" TargetMode="External"/><Relationship Id="rId10642" Type="http://schemas.openxmlformats.org/officeDocument/2006/relationships/hyperlink" Target="https://www.daloopa.com/src/102328806" TargetMode="External"/><Relationship Id="rId17255" Type="http://schemas.openxmlformats.org/officeDocument/2006/relationships/hyperlink" Target="https://marketplace.daloopa.com/src/154393177" TargetMode="External"/><Relationship Id="rId18306" Type="http://schemas.openxmlformats.org/officeDocument/2006/relationships/hyperlink" Target="https://marketplace.daloopa.com/src/134722767" TargetMode="External"/><Relationship Id="rId6263" Type="http://schemas.openxmlformats.org/officeDocument/2006/relationships/hyperlink" Target="https://www.daloopa.com/src/66978111" TargetMode="External"/><Relationship Id="rId7314" Type="http://schemas.openxmlformats.org/officeDocument/2006/relationships/hyperlink" Target="https://www.daloopa.com/document/209448" TargetMode="External"/><Relationship Id="rId13865" Type="http://schemas.openxmlformats.org/officeDocument/2006/relationships/hyperlink" Target="https://www.daloopa.com/src/8787966" TargetMode="External"/><Relationship Id="rId2873" Type="http://schemas.openxmlformats.org/officeDocument/2006/relationships/hyperlink" Target="https://www.daloopa.com/src/121582518" TargetMode="External"/><Relationship Id="rId3924" Type="http://schemas.openxmlformats.org/officeDocument/2006/relationships/hyperlink" Target="https://www.daloopa.com/src/42838125" TargetMode="External"/><Relationship Id="rId9486" Type="http://schemas.openxmlformats.org/officeDocument/2006/relationships/hyperlink" Target="https://www.daloopa.com/src/1566816" TargetMode="External"/><Relationship Id="rId12467" Type="http://schemas.openxmlformats.org/officeDocument/2006/relationships/hyperlink" Target="https://www.daloopa.com/src/1572239" TargetMode="External"/><Relationship Id="rId13518" Type="http://schemas.openxmlformats.org/officeDocument/2006/relationships/hyperlink" Target="https://www.daloopa.com/src/8787132" TargetMode="External"/><Relationship Id="rId14916" Type="http://schemas.openxmlformats.org/officeDocument/2006/relationships/hyperlink" Target="https://www.daloopa.com/src/43517307" TargetMode="External"/><Relationship Id="rId845" Type="http://schemas.openxmlformats.org/officeDocument/2006/relationships/hyperlink" Target="https://marketplace.daloopa.com/src/152287424" TargetMode="External"/><Relationship Id="rId1475" Type="http://schemas.openxmlformats.org/officeDocument/2006/relationships/hyperlink" Target="https://www.daloopa.com/src/8801425" TargetMode="External"/><Relationship Id="rId2526" Type="http://schemas.openxmlformats.org/officeDocument/2006/relationships/hyperlink" Target="https://www.daloopa.com/src/125177922" TargetMode="External"/><Relationship Id="rId8088" Type="http://schemas.openxmlformats.org/officeDocument/2006/relationships/hyperlink" Target="https://www.daloopa.com/src/136428683" TargetMode="External"/><Relationship Id="rId9139" Type="http://schemas.openxmlformats.org/officeDocument/2006/relationships/hyperlink" Target="https://www.daloopa.com/src/94491566" TargetMode="External"/><Relationship Id="rId11069" Type="http://schemas.openxmlformats.org/officeDocument/2006/relationships/hyperlink" Target="https://www.daloopa.com/src/1568926" TargetMode="External"/><Relationship Id="rId1128" Type="http://schemas.openxmlformats.org/officeDocument/2006/relationships/hyperlink" Target="https://www.daloopa.com/src/125045320" TargetMode="External"/><Relationship Id="rId4698" Type="http://schemas.openxmlformats.org/officeDocument/2006/relationships/hyperlink" Target="https://www.daloopa.com/src/32357659" TargetMode="External"/><Relationship Id="rId5749" Type="http://schemas.openxmlformats.org/officeDocument/2006/relationships/hyperlink" Target="https://www.daloopa.com/src/46535449" TargetMode="External"/><Relationship Id="rId18163" Type="http://schemas.openxmlformats.org/officeDocument/2006/relationships/hyperlink" Target="https://marketplace.daloopa.com/src/134722716" TargetMode="External"/><Relationship Id="rId19561" Type="http://schemas.openxmlformats.org/officeDocument/2006/relationships/hyperlink" Target="https://www.daloopa.com/src/114576828" TargetMode="External"/><Relationship Id="rId7171" Type="http://schemas.openxmlformats.org/officeDocument/2006/relationships/hyperlink" Target="https://marketplace.daloopa.com/src/110684072" TargetMode="External"/><Relationship Id="rId8222" Type="http://schemas.openxmlformats.org/officeDocument/2006/relationships/hyperlink" Target="https://www.daloopa.com/src/1566796" TargetMode="External"/><Relationship Id="rId9620" Type="http://schemas.openxmlformats.org/officeDocument/2006/relationships/hyperlink" Target="https://www.daloopa.com/src/1567463" TargetMode="External"/><Relationship Id="rId11550" Type="http://schemas.openxmlformats.org/officeDocument/2006/relationships/hyperlink" Target="https://www.daloopa.com/src/1569317" TargetMode="External"/><Relationship Id="rId12601" Type="http://schemas.openxmlformats.org/officeDocument/2006/relationships/hyperlink" Target="https://www.daloopa.com/src/1572271" TargetMode="External"/><Relationship Id="rId19214" Type="http://schemas.openxmlformats.org/officeDocument/2006/relationships/hyperlink" Target="https://www.daloopa.com/src/145118843" TargetMode="External"/><Relationship Id="rId10152" Type="http://schemas.openxmlformats.org/officeDocument/2006/relationships/hyperlink" Target="https://www.daloopa.com/src/43315928" TargetMode="External"/><Relationship Id="rId11203" Type="http://schemas.openxmlformats.org/officeDocument/2006/relationships/hyperlink" Target="https://www.daloopa.com/src/1568928" TargetMode="External"/><Relationship Id="rId14773" Type="http://schemas.openxmlformats.org/officeDocument/2006/relationships/hyperlink" Target="https://www.daloopa.com/src/43518799" TargetMode="External"/><Relationship Id="rId15824" Type="http://schemas.openxmlformats.org/officeDocument/2006/relationships/hyperlink" Target="https://www.daloopa.com/src/67019920" TargetMode="External"/><Relationship Id="rId3781" Type="http://schemas.openxmlformats.org/officeDocument/2006/relationships/hyperlink" Target="https://www.daloopa.com/src/106512848" TargetMode="External"/><Relationship Id="rId4832" Type="http://schemas.openxmlformats.org/officeDocument/2006/relationships/hyperlink" Target="https://www.daloopa.com/src/32357653" TargetMode="External"/><Relationship Id="rId13375" Type="http://schemas.openxmlformats.org/officeDocument/2006/relationships/hyperlink" Target="https://www.daloopa.com/src/67018983" TargetMode="External"/><Relationship Id="rId14426" Type="http://schemas.openxmlformats.org/officeDocument/2006/relationships/hyperlink" Target="https://www.daloopa.com/src/145163674" TargetMode="External"/><Relationship Id="rId17996" Type="http://schemas.openxmlformats.org/officeDocument/2006/relationships/hyperlink" Target="https://marketplace.daloopa.com/src/134722633" TargetMode="External"/><Relationship Id="rId2383" Type="http://schemas.openxmlformats.org/officeDocument/2006/relationships/hyperlink" Target="https://www.daloopa.com/src/154248567" TargetMode="External"/><Relationship Id="rId3434" Type="http://schemas.openxmlformats.org/officeDocument/2006/relationships/hyperlink" Target="https://www.daloopa.com/src/32362512" TargetMode="External"/><Relationship Id="rId13028" Type="http://schemas.openxmlformats.org/officeDocument/2006/relationships/hyperlink" Target="https://www.daloopa.com/src/8787390" TargetMode="External"/><Relationship Id="rId16598" Type="http://schemas.openxmlformats.org/officeDocument/2006/relationships/hyperlink" Target="https://www.daloopa.com/src/63082818" TargetMode="External"/><Relationship Id="rId17649" Type="http://schemas.openxmlformats.org/officeDocument/2006/relationships/hyperlink" Target="https://www.daloopa.com/src/154393417" TargetMode="External"/><Relationship Id="rId355" Type="http://schemas.openxmlformats.org/officeDocument/2006/relationships/hyperlink" Target="https://marketplace.daloopa.com/src?seriesId=4237280" TargetMode="External"/><Relationship Id="rId2036" Type="http://schemas.openxmlformats.org/officeDocument/2006/relationships/hyperlink" Target="https://www.daloopa.com/src/107697647" TargetMode="External"/><Relationship Id="rId6657" Type="http://schemas.openxmlformats.org/officeDocument/2006/relationships/hyperlink" Target="https://marketplace.daloopa.com/src/110683990" TargetMode="External"/><Relationship Id="rId7708" Type="http://schemas.openxmlformats.org/officeDocument/2006/relationships/hyperlink" Target="https://www.daloopa.com/src/46534814" TargetMode="External"/><Relationship Id="rId19071" Type="http://schemas.openxmlformats.org/officeDocument/2006/relationships/hyperlink" Target="https://marketplace.daloopa.com/src?seriesId=6882971" TargetMode="External"/><Relationship Id="rId5259" Type="http://schemas.openxmlformats.org/officeDocument/2006/relationships/hyperlink" Target="https://www.daloopa.com/src/154216183" TargetMode="External"/><Relationship Id="rId9130" Type="http://schemas.openxmlformats.org/officeDocument/2006/relationships/hyperlink" Target="https://www.daloopa.com/src/14161244" TargetMode="External"/><Relationship Id="rId11060" Type="http://schemas.openxmlformats.org/officeDocument/2006/relationships/hyperlink" Target="https://www.daloopa.com/src/66982751" TargetMode="External"/><Relationship Id="rId12111" Type="http://schemas.openxmlformats.org/officeDocument/2006/relationships/hyperlink" Target="https://www.daloopa.com/src/1570657" TargetMode="External"/><Relationship Id="rId15681" Type="http://schemas.openxmlformats.org/officeDocument/2006/relationships/hyperlink" Target="https://www.daloopa.com/src/43518973" TargetMode="External"/><Relationship Id="rId16732" Type="http://schemas.openxmlformats.org/officeDocument/2006/relationships/hyperlink" Target="https://www.daloopa.com/src/154364587" TargetMode="External"/><Relationship Id="rId1869" Type="http://schemas.openxmlformats.org/officeDocument/2006/relationships/hyperlink" Target="https://www.daloopa.com/src/8797397" TargetMode="External"/><Relationship Id="rId3291" Type="http://schemas.openxmlformats.org/officeDocument/2006/relationships/hyperlink" Target="https://www.daloopa.com/src/8794949" TargetMode="External"/><Relationship Id="rId5740" Type="http://schemas.openxmlformats.org/officeDocument/2006/relationships/hyperlink" Target="https://www.daloopa.com/src/154393268" TargetMode="External"/><Relationship Id="rId14283" Type="http://schemas.openxmlformats.org/officeDocument/2006/relationships/hyperlink" Target="https://www.daloopa.com/src/8788076" TargetMode="External"/><Relationship Id="rId15334" Type="http://schemas.openxmlformats.org/officeDocument/2006/relationships/hyperlink" Target="https://marketplace.daloopa.com/src?seriesId=2399910" TargetMode="External"/><Relationship Id="rId4342" Type="http://schemas.openxmlformats.org/officeDocument/2006/relationships/hyperlink" Target="https://www.daloopa.com/src/8790868" TargetMode="External"/><Relationship Id="rId8963" Type="http://schemas.openxmlformats.org/officeDocument/2006/relationships/hyperlink" Target="https://www.daloopa.com/src/1566382" TargetMode="External"/><Relationship Id="rId10893" Type="http://schemas.openxmlformats.org/officeDocument/2006/relationships/hyperlink" Target="https://www.daloopa.com/src/4715312" TargetMode="External"/><Relationship Id="rId11944" Type="http://schemas.openxmlformats.org/officeDocument/2006/relationships/hyperlink" Target="https://www.daloopa.com/src/1568956" TargetMode="External"/><Relationship Id="rId18557" Type="http://schemas.openxmlformats.org/officeDocument/2006/relationships/hyperlink" Target="https://www.daloopa.com/src/65153539" TargetMode="External"/><Relationship Id="rId19608" Type="http://schemas.openxmlformats.org/officeDocument/2006/relationships/hyperlink" Target="https://www.daloopa.com/src/113029538" TargetMode="External"/><Relationship Id="rId7565" Type="http://schemas.openxmlformats.org/officeDocument/2006/relationships/hyperlink" Target="https://www.daloopa.com/src/1565208" TargetMode="External"/><Relationship Id="rId8616" Type="http://schemas.openxmlformats.org/officeDocument/2006/relationships/hyperlink" Target="https://www.daloopa.com/src/43305539" TargetMode="External"/><Relationship Id="rId10546" Type="http://schemas.openxmlformats.org/officeDocument/2006/relationships/hyperlink" Target="https://www.daloopa.com/src/43295045" TargetMode="External"/><Relationship Id="rId17159" Type="http://schemas.openxmlformats.org/officeDocument/2006/relationships/hyperlink" Target="https://www.daloopa.com/document/26799693" TargetMode="External"/><Relationship Id="rId6167" Type="http://schemas.openxmlformats.org/officeDocument/2006/relationships/hyperlink" Target="https://www.daloopa.com/src/68541787" TargetMode="External"/><Relationship Id="rId7218" Type="http://schemas.openxmlformats.org/officeDocument/2006/relationships/hyperlink" Target="https://www.daloopa.com/src/58740154" TargetMode="External"/><Relationship Id="rId2777" Type="http://schemas.openxmlformats.org/officeDocument/2006/relationships/hyperlink" Target="https://www.daloopa.com/src/43537042" TargetMode="External"/><Relationship Id="rId13769" Type="http://schemas.openxmlformats.org/officeDocument/2006/relationships/hyperlink" Target="https://www.daloopa.com/src/32426123" TargetMode="External"/><Relationship Id="rId15191" Type="http://schemas.openxmlformats.org/officeDocument/2006/relationships/hyperlink" Target="https://www.daloopa.com/src/43517392" TargetMode="External"/><Relationship Id="rId16242" Type="http://schemas.openxmlformats.org/officeDocument/2006/relationships/hyperlink" Target="https://www.daloopa.com/document/26799693" TargetMode="External"/><Relationship Id="rId17640" Type="http://schemas.openxmlformats.org/officeDocument/2006/relationships/hyperlink" Target="https://www.daloopa.com/src/82271168" TargetMode="External"/><Relationship Id="rId749" Type="http://schemas.openxmlformats.org/officeDocument/2006/relationships/hyperlink" Target="https://www.daloopa.com/src/8792851" TargetMode="External"/><Relationship Id="rId1379" Type="http://schemas.openxmlformats.org/officeDocument/2006/relationships/hyperlink" Target="https://www.daloopa.com/src/8796534" TargetMode="External"/><Relationship Id="rId3828" Type="http://schemas.openxmlformats.org/officeDocument/2006/relationships/hyperlink" Target="https://www.daloopa.com/src/8802270" TargetMode="External"/><Relationship Id="rId5250" Type="http://schemas.openxmlformats.org/officeDocument/2006/relationships/hyperlink" Target="https://www.daloopa.com/src/82223210" TargetMode="External"/><Relationship Id="rId6301" Type="http://schemas.openxmlformats.org/officeDocument/2006/relationships/hyperlink" Target="https://www.daloopa.com/src/1565630" TargetMode="External"/><Relationship Id="rId9871" Type="http://schemas.openxmlformats.org/officeDocument/2006/relationships/hyperlink" Target="https://www.daloopa.com/src/1566875" TargetMode="External"/><Relationship Id="rId12852" Type="http://schemas.openxmlformats.org/officeDocument/2006/relationships/hyperlink" Target="https://www.daloopa.com/src/4742080" TargetMode="External"/><Relationship Id="rId13903" Type="http://schemas.openxmlformats.org/officeDocument/2006/relationships/hyperlink" Target="https://www.daloopa.com/src/8788181" TargetMode="External"/><Relationship Id="rId19465" Type="http://schemas.openxmlformats.org/officeDocument/2006/relationships/hyperlink" Target="https://www.daloopa.com/src/113026792" TargetMode="External"/><Relationship Id="rId85" Type="http://schemas.openxmlformats.org/officeDocument/2006/relationships/hyperlink" Target="https://www.daloopa.com/document/19992479" TargetMode="External"/><Relationship Id="rId1860" Type="http://schemas.openxmlformats.org/officeDocument/2006/relationships/hyperlink" Target="https://www.daloopa.com/document/24791519" TargetMode="External"/><Relationship Id="rId2911" Type="http://schemas.openxmlformats.org/officeDocument/2006/relationships/hyperlink" Target="https://www.daloopa.com/src/43537040" TargetMode="External"/><Relationship Id="rId7075" Type="http://schemas.openxmlformats.org/officeDocument/2006/relationships/hyperlink" Target="https://marketplace.daloopa.com/src?seriesId=2541536" TargetMode="External"/><Relationship Id="rId8473" Type="http://schemas.openxmlformats.org/officeDocument/2006/relationships/hyperlink" Target="https://www.daloopa.com/src/78018625" TargetMode="External"/><Relationship Id="rId9524" Type="http://schemas.openxmlformats.org/officeDocument/2006/relationships/hyperlink" Target="https://www.daloopa.com/src/94491552" TargetMode="External"/><Relationship Id="rId11454" Type="http://schemas.openxmlformats.org/officeDocument/2006/relationships/hyperlink" Target="https://www.daloopa.com/src/43319080" TargetMode="External"/><Relationship Id="rId12505" Type="http://schemas.openxmlformats.org/officeDocument/2006/relationships/hyperlink" Target="https://marketplace.daloopa.com/src/134722181" TargetMode="External"/><Relationship Id="rId18067" Type="http://schemas.openxmlformats.org/officeDocument/2006/relationships/hyperlink" Target="https://www.daloopa.com/src/65125836" TargetMode="External"/><Relationship Id="rId19118" Type="http://schemas.openxmlformats.org/officeDocument/2006/relationships/hyperlink" Target="https://www.daloopa.com/src/113028109" TargetMode="External"/><Relationship Id="rId1513" Type="http://schemas.openxmlformats.org/officeDocument/2006/relationships/hyperlink" Target="https://www.daloopa.com/src/8797075" TargetMode="External"/><Relationship Id="rId8126" Type="http://schemas.openxmlformats.org/officeDocument/2006/relationships/hyperlink" Target="https://www.daloopa.com/src/1567413" TargetMode="External"/><Relationship Id="rId10056" Type="http://schemas.openxmlformats.org/officeDocument/2006/relationships/hyperlink" Target="https://www.daloopa.com/src/1567853" TargetMode="External"/><Relationship Id="rId11107" Type="http://schemas.openxmlformats.org/officeDocument/2006/relationships/hyperlink" Target="https://www.daloopa.com/src/78021090" TargetMode="External"/><Relationship Id="rId14677" Type="http://schemas.openxmlformats.org/officeDocument/2006/relationships/hyperlink" Target="https://www.daloopa.com/src/87498612" TargetMode="External"/><Relationship Id="rId15728" Type="http://schemas.openxmlformats.org/officeDocument/2006/relationships/hyperlink" Target="https://marketplace.daloopa.com/src/134722526" TargetMode="External"/><Relationship Id="rId3685" Type="http://schemas.openxmlformats.org/officeDocument/2006/relationships/hyperlink" Target="https://www.daloopa.com/src/8794284" TargetMode="External"/><Relationship Id="rId4736" Type="http://schemas.openxmlformats.org/officeDocument/2006/relationships/hyperlink" Target="https://www.daloopa.com/src/1564446" TargetMode="External"/><Relationship Id="rId13279" Type="http://schemas.openxmlformats.org/officeDocument/2006/relationships/hyperlink" Target="https://www.daloopa.com/src/8787185" TargetMode="External"/><Relationship Id="rId17150" Type="http://schemas.openxmlformats.org/officeDocument/2006/relationships/hyperlink" Target="https://www.daloopa.com/src/87502680" TargetMode="External"/><Relationship Id="rId18201" Type="http://schemas.openxmlformats.org/officeDocument/2006/relationships/hyperlink" Target="https://www.daloopa.com/src/65125782" TargetMode="External"/><Relationship Id="rId2287" Type="http://schemas.openxmlformats.org/officeDocument/2006/relationships/hyperlink" Target="https://www.daloopa.com/src/4742089" TargetMode="External"/><Relationship Id="rId3338" Type="http://schemas.openxmlformats.org/officeDocument/2006/relationships/hyperlink" Target="https://www.daloopa.com/src/43337401" TargetMode="External"/><Relationship Id="rId7959" Type="http://schemas.openxmlformats.org/officeDocument/2006/relationships/hyperlink" Target="https://www.daloopa.com/src/1567241" TargetMode="External"/><Relationship Id="rId259" Type="http://schemas.openxmlformats.org/officeDocument/2006/relationships/hyperlink" Target="https://www.daloopa.com/src/107676715" TargetMode="External"/><Relationship Id="rId9381" Type="http://schemas.openxmlformats.org/officeDocument/2006/relationships/hyperlink" Target="https://www.daloopa.com/src/1567112" TargetMode="External"/><Relationship Id="rId13760" Type="http://schemas.openxmlformats.org/officeDocument/2006/relationships/hyperlink" Target="https://www.daloopa.com/src/8787748" TargetMode="External"/><Relationship Id="rId14811" Type="http://schemas.openxmlformats.org/officeDocument/2006/relationships/hyperlink" Target="https://www.daloopa.com/src/113367222" TargetMode="External"/><Relationship Id="rId1370" Type="http://schemas.openxmlformats.org/officeDocument/2006/relationships/hyperlink" Target="https://www.daloopa.com/src/43327127" TargetMode="External"/><Relationship Id="rId9034" Type="http://schemas.openxmlformats.org/officeDocument/2006/relationships/hyperlink" Target="https://www.daloopa.com/src/1566661" TargetMode="External"/><Relationship Id="rId12362" Type="http://schemas.openxmlformats.org/officeDocument/2006/relationships/hyperlink" Target="https://www.daloopa.com/src/125146325" TargetMode="External"/><Relationship Id="rId13413" Type="http://schemas.openxmlformats.org/officeDocument/2006/relationships/hyperlink" Target="https://www.daloopa.com/src/38111046" TargetMode="External"/><Relationship Id="rId16983" Type="http://schemas.openxmlformats.org/officeDocument/2006/relationships/hyperlink" Target="https://marketplace.daloopa.com/src/154393156" TargetMode="External"/><Relationship Id="rId740" Type="http://schemas.openxmlformats.org/officeDocument/2006/relationships/hyperlink" Target="https://www.daloopa.com/src/94496649" TargetMode="External"/><Relationship Id="rId1023" Type="http://schemas.openxmlformats.org/officeDocument/2006/relationships/hyperlink" Target="https://www.daloopa.com/document/26798424" TargetMode="External"/><Relationship Id="rId2421" Type="http://schemas.openxmlformats.org/officeDocument/2006/relationships/hyperlink" Target="https://www.daloopa.com/src/72185021" TargetMode="External"/><Relationship Id="rId5991" Type="http://schemas.openxmlformats.org/officeDocument/2006/relationships/hyperlink" Target="https://www.daloopa.com/src/37971708" TargetMode="External"/><Relationship Id="rId12015" Type="http://schemas.openxmlformats.org/officeDocument/2006/relationships/hyperlink" Target="https://www.daloopa.com/src/1569683" TargetMode="External"/><Relationship Id="rId15585" Type="http://schemas.openxmlformats.org/officeDocument/2006/relationships/hyperlink" Target="https://www.daloopa.com/src/43516789" TargetMode="External"/><Relationship Id="rId16636" Type="http://schemas.openxmlformats.org/officeDocument/2006/relationships/hyperlink" Target="https://www.daloopa.com/src/72185879" TargetMode="External"/><Relationship Id="rId4593" Type="http://schemas.openxmlformats.org/officeDocument/2006/relationships/hyperlink" Target="https://www.daloopa.com/src/78020872" TargetMode="External"/><Relationship Id="rId5644" Type="http://schemas.openxmlformats.org/officeDocument/2006/relationships/hyperlink" Target="https://www.daloopa.com/src/46534801" TargetMode="External"/><Relationship Id="rId14187" Type="http://schemas.openxmlformats.org/officeDocument/2006/relationships/hyperlink" Target="https://www.daloopa.com/src/8787952" TargetMode="External"/><Relationship Id="rId15238" Type="http://schemas.openxmlformats.org/officeDocument/2006/relationships/hyperlink" Target="https://www.daloopa.com/src/43517309" TargetMode="External"/><Relationship Id="rId3195" Type="http://schemas.openxmlformats.org/officeDocument/2006/relationships/hyperlink" Target="https://www.daloopa.com/src/87501677" TargetMode="External"/><Relationship Id="rId4246" Type="http://schemas.openxmlformats.org/officeDocument/2006/relationships/hyperlink" Target="https://www.daloopa.com/src/8790957" TargetMode="External"/><Relationship Id="rId8867" Type="http://schemas.openxmlformats.org/officeDocument/2006/relationships/hyperlink" Target="https://www.daloopa.com/src/43305541" TargetMode="External"/><Relationship Id="rId9918" Type="http://schemas.openxmlformats.org/officeDocument/2006/relationships/hyperlink" Target="https://www.daloopa.com/src/43297309" TargetMode="External"/><Relationship Id="rId10797" Type="http://schemas.openxmlformats.org/officeDocument/2006/relationships/hyperlink" Target="https://www.daloopa.com/document/26798424" TargetMode="External"/><Relationship Id="rId7469" Type="http://schemas.openxmlformats.org/officeDocument/2006/relationships/hyperlink" Target="https://marketplace.daloopa.com/src/154257802" TargetMode="External"/><Relationship Id="rId11848" Type="http://schemas.openxmlformats.org/officeDocument/2006/relationships/hyperlink" Target="https://www.daloopa.com/src/43319079" TargetMode="External"/><Relationship Id="rId13270" Type="http://schemas.openxmlformats.org/officeDocument/2006/relationships/hyperlink" Target="https://www.daloopa.com/src/46640525" TargetMode="External"/><Relationship Id="rId14321" Type="http://schemas.openxmlformats.org/officeDocument/2006/relationships/hyperlink" Target="https://www.daloopa.com/src/8787837" TargetMode="External"/><Relationship Id="rId1907" Type="http://schemas.openxmlformats.org/officeDocument/2006/relationships/hyperlink" Target="https://www.daloopa.com/src/65218390" TargetMode="External"/><Relationship Id="rId17891" Type="http://schemas.openxmlformats.org/officeDocument/2006/relationships/hyperlink" Target="https://www.daloopa.com/src/65125748" TargetMode="External"/><Relationship Id="rId18942" Type="http://schemas.openxmlformats.org/officeDocument/2006/relationships/hyperlink" Target="https://www.daloopa.com/src/113023215" TargetMode="External"/><Relationship Id="rId250" Type="http://schemas.openxmlformats.org/officeDocument/2006/relationships/hyperlink" Target="https://www.daloopa.com/src/58740193" TargetMode="External"/><Relationship Id="rId7950" Type="http://schemas.openxmlformats.org/officeDocument/2006/relationships/hyperlink" Target="https://www.daloopa.com/src/1566761" TargetMode="External"/><Relationship Id="rId10931" Type="http://schemas.openxmlformats.org/officeDocument/2006/relationships/hyperlink" Target="https://www.daloopa.com/document/26798424" TargetMode="External"/><Relationship Id="rId15095" Type="http://schemas.openxmlformats.org/officeDocument/2006/relationships/hyperlink" Target="https://www.daloopa.com/src/43518459" TargetMode="External"/><Relationship Id="rId16493" Type="http://schemas.openxmlformats.org/officeDocument/2006/relationships/hyperlink" Target="https://www.daloopa.com/src/87502191" TargetMode="External"/><Relationship Id="rId17544" Type="http://schemas.openxmlformats.org/officeDocument/2006/relationships/hyperlink" Target="https://www.daloopa.com/src/154365821" TargetMode="External"/><Relationship Id="rId5154" Type="http://schemas.openxmlformats.org/officeDocument/2006/relationships/hyperlink" Target="https://www.daloopa.com/src/1564162" TargetMode="External"/><Relationship Id="rId6552" Type="http://schemas.openxmlformats.org/officeDocument/2006/relationships/hyperlink" Target="https://marketplace.daloopa.com/src/110683967" TargetMode="External"/><Relationship Id="rId7603" Type="http://schemas.openxmlformats.org/officeDocument/2006/relationships/hyperlink" Target="https://marketplace.daloopa.com/src/154257804" TargetMode="External"/><Relationship Id="rId16146" Type="http://schemas.openxmlformats.org/officeDocument/2006/relationships/hyperlink" Target="https://www.daloopa.com/src/46628760" TargetMode="External"/><Relationship Id="rId6205" Type="http://schemas.openxmlformats.org/officeDocument/2006/relationships/hyperlink" Target="https://www.daloopa.com/src/68541654" TargetMode="External"/><Relationship Id="rId9775" Type="http://schemas.openxmlformats.org/officeDocument/2006/relationships/hyperlink" Target="https://www.daloopa.com/src/136428708" TargetMode="External"/><Relationship Id="rId12756" Type="http://schemas.openxmlformats.org/officeDocument/2006/relationships/hyperlink" Target="https://www.daloopa.com/document/26799693" TargetMode="External"/><Relationship Id="rId13807" Type="http://schemas.openxmlformats.org/officeDocument/2006/relationships/hyperlink" Target="https://www.daloopa.com/src/154395140" TargetMode="External"/><Relationship Id="rId19369" Type="http://schemas.openxmlformats.org/officeDocument/2006/relationships/hyperlink" Target="https://www.daloopa.com/src/113027878" TargetMode="External"/><Relationship Id="rId1764" Type="http://schemas.openxmlformats.org/officeDocument/2006/relationships/hyperlink" Target="https://www.daloopa.com/src/72080787" TargetMode="External"/><Relationship Id="rId2815" Type="http://schemas.openxmlformats.org/officeDocument/2006/relationships/hyperlink" Target="https://www.daloopa.com/src/47680054" TargetMode="External"/><Relationship Id="rId8377" Type="http://schemas.openxmlformats.org/officeDocument/2006/relationships/hyperlink" Target="https://www.daloopa.com/src/1566855" TargetMode="External"/><Relationship Id="rId9428" Type="http://schemas.openxmlformats.org/officeDocument/2006/relationships/hyperlink" Target="https://www.daloopa.com/src/154249528" TargetMode="External"/><Relationship Id="rId11358" Type="http://schemas.openxmlformats.org/officeDocument/2006/relationships/hyperlink" Target="https://www.daloopa.com/src/1568817" TargetMode="External"/><Relationship Id="rId12409" Type="http://schemas.openxmlformats.org/officeDocument/2006/relationships/hyperlink" Target="https://www.daloopa.com/src/4742073" TargetMode="External"/><Relationship Id="rId1417" Type="http://schemas.openxmlformats.org/officeDocument/2006/relationships/hyperlink" Target="https://www.daloopa.com/src/8796610" TargetMode="External"/><Relationship Id="rId4987" Type="http://schemas.openxmlformats.org/officeDocument/2006/relationships/hyperlink" Target="https://www.daloopa.com/src/43287974" TargetMode="External"/><Relationship Id="rId15979" Type="http://schemas.openxmlformats.org/officeDocument/2006/relationships/hyperlink" Target="https://marketplace.daloopa.com/src/134722551" TargetMode="External"/><Relationship Id="rId18452" Type="http://schemas.openxmlformats.org/officeDocument/2006/relationships/hyperlink" Target="https://www.daloopa.com/src/87385229" TargetMode="External"/><Relationship Id="rId3589" Type="http://schemas.openxmlformats.org/officeDocument/2006/relationships/hyperlink" Target="https://www.daloopa.com/src/42838095" TargetMode="External"/><Relationship Id="rId7460" Type="http://schemas.openxmlformats.org/officeDocument/2006/relationships/hyperlink" Target="https://www.daloopa.com/src/94490837" TargetMode="External"/><Relationship Id="rId8511" Type="http://schemas.openxmlformats.org/officeDocument/2006/relationships/hyperlink" Target="https://www.daloopa.com/src/1566653" TargetMode="External"/><Relationship Id="rId17054" Type="http://schemas.openxmlformats.org/officeDocument/2006/relationships/hyperlink" Target="https://www.daloopa.com/src/65059008" TargetMode="External"/><Relationship Id="rId18105" Type="http://schemas.openxmlformats.org/officeDocument/2006/relationships/hyperlink" Target="https://www.daloopa.com/src/113362572" TargetMode="External"/><Relationship Id="rId19503" Type="http://schemas.openxmlformats.org/officeDocument/2006/relationships/hyperlink" Target="https://www.daloopa.com/src/113026603" TargetMode="External"/><Relationship Id="rId6062" Type="http://schemas.openxmlformats.org/officeDocument/2006/relationships/hyperlink" Target="https://www.daloopa.com/src/1564670" TargetMode="External"/><Relationship Id="rId7113" Type="http://schemas.openxmlformats.org/officeDocument/2006/relationships/hyperlink" Target="https://www.daloopa.com/document/26798424" TargetMode="External"/><Relationship Id="rId10441" Type="http://schemas.openxmlformats.org/officeDocument/2006/relationships/hyperlink" Target="https://www.daloopa.com/src/1569837" TargetMode="External"/><Relationship Id="rId9285" Type="http://schemas.openxmlformats.org/officeDocument/2006/relationships/hyperlink" Target="https://www.daloopa.com/src/107679933" TargetMode="External"/><Relationship Id="rId13664" Type="http://schemas.openxmlformats.org/officeDocument/2006/relationships/hyperlink" Target="https://www.daloopa.com/src/78145398" TargetMode="External"/><Relationship Id="rId14715" Type="http://schemas.openxmlformats.org/officeDocument/2006/relationships/hyperlink" Target="https://www.daloopa.com/src/43517873" TargetMode="External"/><Relationship Id="rId991" Type="http://schemas.openxmlformats.org/officeDocument/2006/relationships/hyperlink" Target="https://www.daloopa.com/src/8793335" TargetMode="External"/><Relationship Id="rId2672" Type="http://schemas.openxmlformats.org/officeDocument/2006/relationships/hyperlink" Target="https://www.daloopa.com/src/121582512" TargetMode="External"/><Relationship Id="rId3723" Type="http://schemas.openxmlformats.org/officeDocument/2006/relationships/hyperlink" Target="https://www.daloopa.com/src/42838119" TargetMode="External"/><Relationship Id="rId12266" Type="http://schemas.openxmlformats.org/officeDocument/2006/relationships/hyperlink" Target="https://www.daloopa.com/src/43516242" TargetMode="External"/><Relationship Id="rId13317" Type="http://schemas.openxmlformats.org/officeDocument/2006/relationships/hyperlink" Target="https://www.daloopa.com/src/8787128" TargetMode="External"/><Relationship Id="rId16887" Type="http://schemas.openxmlformats.org/officeDocument/2006/relationships/hyperlink" Target="https://www.daloopa.com/src/107836719" TargetMode="External"/><Relationship Id="rId17938" Type="http://schemas.openxmlformats.org/officeDocument/2006/relationships/hyperlink" Target="https://marketplace.daloopa.com/src/134722617" TargetMode="External"/><Relationship Id="rId644" Type="http://schemas.openxmlformats.org/officeDocument/2006/relationships/hyperlink" Target="https://www.daloopa.com/document/26798424" TargetMode="External"/><Relationship Id="rId1274" Type="http://schemas.openxmlformats.org/officeDocument/2006/relationships/hyperlink" Target="https://www.daloopa.com/src/43326661" TargetMode="External"/><Relationship Id="rId2325" Type="http://schemas.openxmlformats.org/officeDocument/2006/relationships/hyperlink" Target="https://www.daloopa.com/document/26798424" TargetMode="External"/><Relationship Id="rId5895" Type="http://schemas.openxmlformats.org/officeDocument/2006/relationships/hyperlink" Target="https://www.daloopa.com/src/1564707" TargetMode="External"/><Relationship Id="rId6946" Type="http://schemas.openxmlformats.org/officeDocument/2006/relationships/hyperlink" Target="https://marketplace.daloopa.com/src/110684037" TargetMode="External"/><Relationship Id="rId15489" Type="http://schemas.openxmlformats.org/officeDocument/2006/relationships/hyperlink" Target="https://www.daloopa.com/src/107834397" TargetMode="External"/><Relationship Id="rId19360" Type="http://schemas.openxmlformats.org/officeDocument/2006/relationships/hyperlink" Target="https://www.daloopa.com/src/113032127" TargetMode="External"/><Relationship Id="rId4497" Type="http://schemas.openxmlformats.org/officeDocument/2006/relationships/hyperlink" Target="https://www.daloopa.com/src/58741666" TargetMode="External"/><Relationship Id="rId5548" Type="http://schemas.openxmlformats.org/officeDocument/2006/relationships/hyperlink" Target="https://www.daloopa.com/src/1564337" TargetMode="External"/><Relationship Id="rId12400" Type="http://schemas.openxmlformats.org/officeDocument/2006/relationships/hyperlink" Target="https://www.daloopa.com/src/1572238" TargetMode="External"/><Relationship Id="rId19013" Type="http://schemas.openxmlformats.org/officeDocument/2006/relationships/hyperlink" Target="https://www.daloopa.com/src/113024448" TargetMode="External"/><Relationship Id="rId3099" Type="http://schemas.openxmlformats.org/officeDocument/2006/relationships/hyperlink" Target="https://www.daloopa.com/src/4742092" TargetMode="External"/><Relationship Id="rId8021" Type="http://schemas.openxmlformats.org/officeDocument/2006/relationships/hyperlink" Target="https://www.daloopa.com/document/26694527" TargetMode="External"/><Relationship Id="rId11002" Type="http://schemas.openxmlformats.org/officeDocument/2006/relationships/hyperlink" Target="https://www.daloopa.com/src/1568925" TargetMode="External"/><Relationship Id="rId15970" Type="http://schemas.openxmlformats.org/officeDocument/2006/relationships/hyperlink" Target="https://www.daloopa.com/src/72185076" TargetMode="External"/><Relationship Id="rId3580" Type="http://schemas.openxmlformats.org/officeDocument/2006/relationships/hyperlink" Target="https://www.daloopa.com/src/102332852" TargetMode="External"/><Relationship Id="rId13174" Type="http://schemas.openxmlformats.org/officeDocument/2006/relationships/hyperlink" Target="https://www.daloopa.com/src/67018979" TargetMode="External"/><Relationship Id="rId14572" Type="http://schemas.openxmlformats.org/officeDocument/2006/relationships/hyperlink" Target="https://www.daloopa.com/src/43517482" TargetMode="External"/><Relationship Id="rId15623" Type="http://schemas.openxmlformats.org/officeDocument/2006/relationships/hyperlink" Target="https://www.daloopa.com/src/43518965" TargetMode="External"/><Relationship Id="rId2182" Type="http://schemas.openxmlformats.org/officeDocument/2006/relationships/hyperlink" Target="https://www.daloopa.com/src/154248563" TargetMode="External"/><Relationship Id="rId3233" Type="http://schemas.openxmlformats.org/officeDocument/2006/relationships/hyperlink" Target="https://www.daloopa.com/src/32424464" TargetMode="External"/><Relationship Id="rId4631" Type="http://schemas.openxmlformats.org/officeDocument/2006/relationships/hyperlink" Target="https://www.daloopa.com/src/32357661" TargetMode="External"/><Relationship Id="rId14225" Type="http://schemas.openxmlformats.org/officeDocument/2006/relationships/hyperlink" Target="https://www.daloopa.com/src/8788128" TargetMode="External"/><Relationship Id="rId17795" Type="http://schemas.openxmlformats.org/officeDocument/2006/relationships/hyperlink" Target="https://www.daloopa.com/src/65074597" TargetMode="External"/><Relationship Id="rId18846" Type="http://schemas.openxmlformats.org/officeDocument/2006/relationships/hyperlink" Target="https://www.daloopa.com/src/72193321" TargetMode="External"/><Relationship Id="rId154" Type="http://schemas.openxmlformats.org/officeDocument/2006/relationships/hyperlink" Target="https://www.daloopa.com/src/136437130" TargetMode="External"/><Relationship Id="rId7854" Type="http://schemas.openxmlformats.org/officeDocument/2006/relationships/hyperlink" Target="https://www.daloopa.com/src/113256667" TargetMode="External"/><Relationship Id="rId8905" Type="http://schemas.openxmlformats.org/officeDocument/2006/relationships/hyperlink" Target="https://www.daloopa.com/src/1567578" TargetMode="External"/><Relationship Id="rId10835" Type="http://schemas.openxmlformats.org/officeDocument/2006/relationships/hyperlink" Target="https://www.daloopa.com/src/58741845" TargetMode="External"/><Relationship Id="rId16397" Type="http://schemas.openxmlformats.org/officeDocument/2006/relationships/hyperlink" Target="https://www.daloopa.com/document/26696662" TargetMode="External"/><Relationship Id="rId17448" Type="http://schemas.openxmlformats.org/officeDocument/2006/relationships/hyperlink" Target="https://marketplace.daloopa.com/src/154209504" TargetMode="External"/><Relationship Id="rId6456" Type="http://schemas.openxmlformats.org/officeDocument/2006/relationships/hyperlink" Target="https://www.daloopa.com/src/1565255" TargetMode="External"/><Relationship Id="rId7507" Type="http://schemas.openxmlformats.org/officeDocument/2006/relationships/hyperlink" Target="https://www.daloopa.com/src/46534811" TargetMode="External"/><Relationship Id="rId5058" Type="http://schemas.openxmlformats.org/officeDocument/2006/relationships/hyperlink" Target="https://www.daloopa.com/src/43643163" TargetMode="External"/><Relationship Id="rId6109" Type="http://schemas.openxmlformats.org/officeDocument/2006/relationships/hyperlink" Target="https://www.daloopa.com/src/1564763" TargetMode="External"/><Relationship Id="rId9679" Type="http://schemas.openxmlformats.org/officeDocument/2006/relationships/hyperlink" Target="https://www.daloopa.com/src/1567297" TargetMode="External"/><Relationship Id="rId15480" Type="http://schemas.openxmlformats.org/officeDocument/2006/relationships/hyperlink" Target="https://www.daloopa.com/src/58793910" TargetMode="External"/><Relationship Id="rId16531" Type="http://schemas.openxmlformats.org/officeDocument/2006/relationships/hyperlink" Target="https://www.daloopa.com/src/107835005" TargetMode="External"/><Relationship Id="rId1668" Type="http://schemas.openxmlformats.org/officeDocument/2006/relationships/hyperlink" Target="https://www.daloopa.com/src/8796817" TargetMode="External"/><Relationship Id="rId2719" Type="http://schemas.openxmlformats.org/officeDocument/2006/relationships/hyperlink" Target="https://www.daloopa.com/src/63031337" TargetMode="External"/><Relationship Id="rId14082" Type="http://schemas.openxmlformats.org/officeDocument/2006/relationships/hyperlink" Target="https://www.daloopa.com/src/154395160" TargetMode="External"/><Relationship Id="rId15133" Type="http://schemas.openxmlformats.org/officeDocument/2006/relationships/hyperlink" Target="https://www.daloopa.com/src/43518969" TargetMode="External"/><Relationship Id="rId3090" Type="http://schemas.openxmlformats.org/officeDocument/2006/relationships/hyperlink" Target="https://www.daloopa.com/document/26799693" TargetMode="External"/><Relationship Id="rId4141" Type="http://schemas.openxmlformats.org/officeDocument/2006/relationships/hyperlink" Target="https://www.daloopa.com/src/43322397" TargetMode="External"/><Relationship Id="rId19754" Type="http://schemas.openxmlformats.org/officeDocument/2006/relationships/hyperlink" Target="https://www.daloopa.com/src/113023920" TargetMode="External"/><Relationship Id="rId7364" Type="http://schemas.openxmlformats.org/officeDocument/2006/relationships/hyperlink" Target="https://www.daloopa.com/src/37971446" TargetMode="External"/><Relationship Id="rId8762" Type="http://schemas.openxmlformats.org/officeDocument/2006/relationships/hyperlink" Target="https://www.daloopa.com/src/1567167" TargetMode="External"/><Relationship Id="rId9813" Type="http://schemas.openxmlformats.org/officeDocument/2006/relationships/hyperlink" Target="https://www.daloopa.com/src/1567436" TargetMode="External"/><Relationship Id="rId10692" Type="http://schemas.openxmlformats.org/officeDocument/2006/relationships/hyperlink" Target="https://www.daloopa.com/src/4715309" TargetMode="External"/><Relationship Id="rId11743" Type="http://schemas.openxmlformats.org/officeDocument/2006/relationships/hyperlink" Target="https://www.daloopa.com/src/1568833" TargetMode="External"/><Relationship Id="rId18356" Type="http://schemas.openxmlformats.org/officeDocument/2006/relationships/hyperlink" Target="https://www.daloopa.com/src/69045178" TargetMode="External"/><Relationship Id="rId19407" Type="http://schemas.openxmlformats.org/officeDocument/2006/relationships/hyperlink" Target="https://marketplace.daloopa.com/src?seriesId=7197564" TargetMode="External"/><Relationship Id="rId27" Type="http://schemas.openxmlformats.org/officeDocument/2006/relationships/hyperlink" Target="https://www.daloopa.com/document/7434436" TargetMode="External"/><Relationship Id="rId1802" Type="http://schemas.openxmlformats.org/officeDocument/2006/relationships/hyperlink" Target="https://www.daloopa.com/src/8801453" TargetMode="External"/><Relationship Id="rId7017" Type="http://schemas.openxmlformats.org/officeDocument/2006/relationships/hyperlink" Target="https://marketplace.daloopa.com/src/154257795" TargetMode="External"/><Relationship Id="rId8415" Type="http://schemas.openxmlformats.org/officeDocument/2006/relationships/hyperlink" Target="https://www.daloopa.com/src/136428688" TargetMode="External"/><Relationship Id="rId10345" Type="http://schemas.openxmlformats.org/officeDocument/2006/relationships/hyperlink" Target="https://www.daloopa.com/src/125053969" TargetMode="External"/><Relationship Id="rId14966" Type="http://schemas.openxmlformats.org/officeDocument/2006/relationships/hyperlink" Target="https://www.daloopa.com/src/43518968" TargetMode="External"/><Relationship Id="rId18009" Type="http://schemas.openxmlformats.org/officeDocument/2006/relationships/hyperlink" Target="https://www.daloopa.com/document/26799693" TargetMode="External"/><Relationship Id="rId3974" Type="http://schemas.openxmlformats.org/officeDocument/2006/relationships/hyperlink" Target="https://www.daloopa.com/src/58790013" TargetMode="External"/><Relationship Id="rId13568" Type="http://schemas.openxmlformats.org/officeDocument/2006/relationships/hyperlink" Target="https://www.daloopa.com/src/8787473" TargetMode="External"/><Relationship Id="rId14619" Type="http://schemas.openxmlformats.org/officeDocument/2006/relationships/hyperlink" Target="https://www.daloopa.com/src/43516740" TargetMode="External"/><Relationship Id="rId895" Type="http://schemas.openxmlformats.org/officeDocument/2006/relationships/hyperlink" Target="https://marketplace.daloopa.com/src?seriesId=7913671" TargetMode="External"/><Relationship Id="rId2576" Type="http://schemas.openxmlformats.org/officeDocument/2006/relationships/hyperlink" Target="https://marketplace.daloopa.com/src?seriesId=7741491" TargetMode="External"/><Relationship Id="rId3627" Type="http://schemas.openxmlformats.org/officeDocument/2006/relationships/hyperlink" Target="https://www.daloopa.com/src/8802272" TargetMode="External"/><Relationship Id="rId9189" Type="http://schemas.openxmlformats.org/officeDocument/2006/relationships/hyperlink" Target="https://www.daloopa.com/src/1567173" TargetMode="External"/><Relationship Id="rId16041" Type="http://schemas.openxmlformats.org/officeDocument/2006/relationships/hyperlink" Target="https://marketplace.daloopa.com/src/154393141" TargetMode="External"/><Relationship Id="rId548" Type="http://schemas.openxmlformats.org/officeDocument/2006/relationships/hyperlink" Target="https://www.daloopa.com/src/78016656" TargetMode="External"/><Relationship Id="rId1178" Type="http://schemas.openxmlformats.org/officeDocument/2006/relationships/hyperlink" Target="https://www.daloopa.com/src/4742232" TargetMode="External"/><Relationship Id="rId2229" Type="http://schemas.openxmlformats.org/officeDocument/2006/relationships/hyperlink" Target="https://www.daloopa.com/document/26798424" TargetMode="External"/><Relationship Id="rId5799" Type="http://schemas.openxmlformats.org/officeDocument/2006/relationships/hyperlink" Target="https://www.daloopa.com/src/87514770" TargetMode="External"/><Relationship Id="rId6100" Type="http://schemas.openxmlformats.org/officeDocument/2006/relationships/hyperlink" Target="https://marketplace.daloopa.com/src?seriesId=2399780" TargetMode="External"/><Relationship Id="rId9670" Type="http://schemas.openxmlformats.org/officeDocument/2006/relationships/hyperlink" Target="https://www.daloopa.com/src/1566817" TargetMode="External"/><Relationship Id="rId19264" Type="http://schemas.openxmlformats.org/officeDocument/2006/relationships/hyperlink" Target="https://www.daloopa.com/src/113028155" TargetMode="External"/><Relationship Id="rId8272" Type="http://schemas.openxmlformats.org/officeDocument/2006/relationships/hyperlink" Target="https://www.daloopa.com/src/94491574" TargetMode="External"/><Relationship Id="rId9323" Type="http://schemas.openxmlformats.org/officeDocument/2006/relationships/hyperlink" Target="https://www.daloopa.com/src/1567492" TargetMode="External"/><Relationship Id="rId12651" Type="http://schemas.openxmlformats.org/officeDocument/2006/relationships/hyperlink" Target="https://marketplace.daloopa.com/src?seriesId=2541606" TargetMode="External"/><Relationship Id="rId13702" Type="http://schemas.openxmlformats.org/officeDocument/2006/relationships/hyperlink" Target="https://www.daloopa.com/src/43769483" TargetMode="External"/><Relationship Id="rId1312" Type="http://schemas.openxmlformats.org/officeDocument/2006/relationships/hyperlink" Target="https://www.daloopa.com/document/24792640" TargetMode="External"/><Relationship Id="rId2710" Type="http://schemas.openxmlformats.org/officeDocument/2006/relationships/hyperlink" Target="https://www.daloopa.com/src/43537043" TargetMode="External"/><Relationship Id="rId11253" Type="http://schemas.openxmlformats.org/officeDocument/2006/relationships/hyperlink" Target="https://www.daloopa.com/src/43296443" TargetMode="External"/><Relationship Id="rId12304" Type="http://schemas.openxmlformats.org/officeDocument/2006/relationships/hyperlink" Target="https://www.daloopa.com/src/122914098" TargetMode="External"/><Relationship Id="rId15874" Type="http://schemas.openxmlformats.org/officeDocument/2006/relationships/hyperlink" Target="https://www.daloopa.com/src/113367906" TargetMode="External"/><Relationship Id="rId16925" Type="http://schemas.openxmlformats.org/officeDocument/2006/relationships/hyperlink" Target="https://www.daloopa.com/src/67019426" TargetMode="External"/><Relationship Id="rId4882" Type="http://schemas.openxmlformats.org/officeDocument/2006/relationships/hyperlink" Target="https://www.daloopa.com/src/1564095" TargetMode="External"/><Relationship Id="rId5933" Type="http://schemas.openxmlformats.org/officeDocument/2006/relationships/hyperlink" Target="https://www.daloopa.com/src/87514772" TargetMode="External"/><Relationship Id="rId14476" Type="http://schemas.openxmlformats.org/officeDocument/2006/relationships/hyperlink" Target="https://marketplace.daloopa.com/src?seriesId=5701274" TargetMode="External"/><Relationship Id="rId15527" Type="http://schemas.openxmlformats.org/officeDocument/2006/relationships/hyperlink" Target="https://marketplace.daloopa.com/src/134722490" TargetMode="External"/><Relationship Id="rId2086" Type="http://schemas.openxmlformats.org/officeDocument/2006/relationships/hyperlink" Target="https://www.daloopa.com/src/4742087" TargetMode="External"/><Relationship Id="rId3484" Type="http://schemas.openxmlformats.org/officeDocument/2006/relationships/hyperlink" Target="https://www.daloopa.com/src/8795709" TargetMode="External"/><Relationship Id="rId4535" Type="http://schemas.openxmlformats.org/officeDocument/2006/relationships/hyperlink" Target="https://www.daloopa.com/src/8793597" TargetMode="External"/><Relationship Id="rId13078" Type="http://schemas.openxmlformats.org/officeDocument/2006/relationships/hyperlink" Target="https://www.daloopa.com/src/8787075" TargetMode="External"/><Relationship Id="rId14129" Type="http://schemas.openxmlformats.org/officeDocument/2006/relationships/hyperlink" Target="https://www.daloopa.com/src/8788013" TargetMode="External"/><Relationship Id="rId17699" Type="http://schemas.openxmlformats.org/officeDocument/2006/relationships/hyperlink" Target="https://www.daloopa.com/src/65075002" TargetMode="External"/><Relationship Id="rId18000" Type="http://schemas.openxmlformats.org/officeDocument/2006/relationships/hyperlink" Target="https://marketplace.daloopa.com/src/134722637" TargetMode="External"/><Relationship Id="rId3137" Type="http://schemas.openxmlformats.org/officeDocument/2006/relationships/hyperlink" Target="https://www.daloopa.com/src/1571951" TargetMode="External"/><Relationship Id="rId7758" Type="http://schemas.openxmlformats.org/officeDocument/2006/relationships/hyperlink" Target="https://www.daloopa.com/src/1565451" TargetMode="External"/><Relationship Id="rId8809" Type="http://schemas.openxmlformats.org/officeDocument/2006/relationships/hyperlink" Target="https://www.daloopa.com/src/87394312" TargetMode="External"/><Relationship Id="rId10739" Type="http://schemas.openxmlformats.org/officeDocument/2006/relationships/hyperlink" Target="https://www.daloopa.com/src/1569193" TargetMode="External"/><Relationship Id="rId14610" Type="http://schemas.openxmlformats.org/officeDocument/2006/relationships/hyperlink" Target="https://www.daloopa.com/src/43517549" TargetMode="External"/><Relationship Id="rId9180" Type="http://schemas.openxmlformats.org/officeDocument/2006/relationships/hyperlink" Target="https://www.daloopa.com/src/1566627" TargetMode="External"/><Relationship Id="rId12161" Type="http://schemas.openxmlformats.org/officeDocument/2006/relationships/hyperlink" Target="https://www.daloopa.com/src/145118876" TargetMode="External"/><Relationship Id="rId13212" Type="http://schemas.openxmlformats.org/officeDocument/2006/relationships/hyperlink" Target="https://www.daloopa.com/src/38111041" TargetMode="External"/><Relationship Id="rId2220" Type="http://schemas.openxmlformats.org/officeDocument/2006/relationships/hyperlink" Target="https://www.daloopa.com/src/1571782" TargetMode="External"/><Relationship Id="rId5790" Type="http://schemas.openxmlformats.org/officeDocument/2006/relationships/hyperlink" Target="https://www.daloopa.com/src/37971705" TargetMode="External"/><Relationship Id="rId15384" Type="http://schemas.openxmlformats.org/officeDocument/2006/relationships/hyperlink" Target="https://www.daloopa.com/src/43519057" TargetMode="External"/><Relationship Id="rId16782" Type="http://schemas.openxmlformats.org/officeDocument/2006/relationships/hyperlink" Target="https://www.daloopa.com/src/65062889" TargetMode="External"/><Relationship Id="rId17833" Type="http://schemas.openxmlformats.org/officeDocument/2006/relationships/hyperlink" Target="https://www.daloopa.com/src/65125779" TargetMode="External"/><Relationship Id="rId4392" Type="http://schemas.openxmlformats.org/officeDocument/2006/relationships/hyperlink" Target="https://www.daloopa.com/src/8793738" TargetMode="External"/><Relationship Id="rId5443" Type="http://schemas.openxmlformats.org/officeDocument/2006/relationships/hyperlink" Target="https://www.daloopa.com/src/46534803" TargetMode="External"/><Relationship Id="rId6841" Type="http://schemas.openxmlformats.org/officeDocument/2006/relationships/hyperlink" Target="https://www.daloopa.com/src/1565332" TargetMode="External"/><Relationship Id="rId15037" Type="http://schemas.openxmlformats.org/officeDocument/2006/relationships/hyperlink" Target="https://www.daloopa.com/document/26799693" TargetMode="External"/><Relationship Id="rId16435" Type="http://schemas.openxmlformats.org/officeDocument/2006/relationships/hyperlink" Target="https://www.daloopa.com/src/8788559" TargetMode="External"/><Relationship Id="rId4045" Type="http://schemas.openxmlformats.org/officeDocument/2006/relationships/hyperlink" Target="https://www.daloopa.com/src/7999098" TargetMode="External"/><Relationship Id="rId11994" Type="http://schemas.openxmlformats.org/officeDocument/2006/relationships/hyperlink" Target="https://www.daloopa.com/src/43319943" TargetMode="External"/><Relationship Id="rId19658" Type="http://schemas.openxmlformats.org/officeDocument/2006/relationships/hyperlink" Target="https://www.daloopa.com/src/154356804" TargetMode="External"/><Relationship Id="rId8666" Type="http://schemas.openxmlformats.org/officeDocument/2006/relationships/hyperlink" Target="https://www.daloopa.com/src/63033679" TargetMode="External"/><Relationship Id="rId9717" Type="http://schemas.openxmlformats.org/officeDocument/2006/relationships/hyperlink" Target="https://www.daloopa.com/src/43297703" TargetMode="External"/><Relationship Id="rId10596" Type="http://schemas.openxmlformats.org/officeDocument/2006/relationships/hyperlink" Target="https://www.daloopa.com/document/26798424" TargetMode="External"/><Relationship Id="rId11647" Type="http://schemas.openxmlformats.org/officeDocument/2006/relationships/hyperlink" Target="https://www.daloopa.com/src/1568994" TargetMode="External"/><Relationship Id="rId1706" Type="http://schemas.openxmlformats.org/officeDocument/2006/relationships/hyperlink" Target="https://www.daloopa.com/src/8796849" TargetMode="External"/><Relationship Id="rId7268" Type="http://schemas.openxmlformats.org/officeDocument/2006/relationships/hyperlink" Target="https://www.daloopa.com/src/1565386" TargetMode="External"/><Relationship Id="rId8319" Type="http://schemas.openxmlformats.org/officeDocument/2006/relationships/hyperlink" Target="https://www.daloopa.com/src/1567604" TargetMode="External"/><Relationship Id="rId10249" Type="http://schemas.openxmlformats.org/officeDocument/2006/relationships/hyperlink" Target="https://www.daloopa.com/src/37971800" TargetMode="External"/><Relationship Id="rId14120" Type="http://schemas.openxmlformats.org/officeDocument/2006/relationships/hyperlink" Target="https://www.daloopa.com/src/8788166" TargetMode="External"/><Relationship Id="rId17690" Type="http://schemas.openxmlformats.org/officeDocument/2006/relationships/hyperlink" Target="https://www.daloopa.com/src/154393421" TargetMode="External"/><Relationship Id="rId18741" Type="http://schemas.openxmlformats.org/officeDocument/2006/relationships/hyperlink" Target="https://www.daloopa.com/src/65169449" TargetMode="External"/><Relationship Id="rId3878" Type="http://schemas.openxmlformats.org/officeDocument/2006/relationships/hyperlink" Target="https://www.daloopa.com/src/8794570" TargetMode="External"/><Relationship Id="rId4929" Type="http://schemas.openxmlformats.org/officeDocument/2006/relationships/hyperlink" Target="https://www.daloopa.com/src/113265255" TargetMode="External"/><Relationship Id="rId8800" Type="http://schemas.openxmlformats.org/officeDocument/2006/relationships/hyperlink" Target="https://www.daloopa.com/src/43305538" TargetMode="External"/><Relationship Id="rId16292" Type="http://schemas.openxmlformats.org/officeDocument/2006/relationships/hyperlink" Target="https://www.daloopa.com/src/43525301" TargetMode="External"/><Relationship Id="rId17343" Type="http://schemas.openxmlformats.org/officeDocument/2006/relationships/hyperlink" Target="https://www.daloopa.com/src/65059368" TargetMode="External"/><Relationship Id="rId799" Type="http://schemas.openxmlformats.org/officeDocument/2006/relationships/hyperlink" Target="https://www.daloopa.com/src/1602339" TargetMode="External"/><Relationship Id="rId6351" Type="http://schemas.openxmlformats.org/officeDocument/2006/relationships/hyperlink" Target="https://marketplace.daloopa.com/src/110683940" TargetMode="External"/><Relationship Id="rId7402" Type="http://schemas.openxmlformats.org/officeDocument/2006/relationships/hyperlink" Target="https://www.daloopa.com/src/1565619" TargetMode="External"/><Relationship Id="rId10730" Type="http://schemas.openxmlformats.org/officeDocument/2006/relationships/hyperlink" Target="https://www.daloopa.com/document/26798424" TargetMode="External"/><Relationship Id="rId6004" Type="http://schemas.openxmlformats.org/officeDocument/2006/relationships/hyperlink" Target="https://www.daloopa.com/src/113403311" TargetMode="External"/><Relationship Id="rId9574" Type="http://schemas.openxmlformats.org/officeDocument/2006/relationships/hyperlink" Target="https://www.daloopa.com/src/113262694" TargetMode="External"/><Relationship Id="rId13953" Type="http://schemas.openxmlformats.org/officeDocument/2006/relationships/hyperlink" Target="https://www.daloopa.com/src/8788123" TargetMode="External"/><Relationship Id="rId19168" Type="http://schemas.openxmlformats.org/officeDocument/2006/relationships/hyperlink" Target="https://www.daloopa.com/src/113024456" TargetMode="External"/><Relationship Id="rId2961" Type="http://schemas.openxmlformats.org/officeDocument/2006/relationships/hyperlink" Target="https://www.daloopa.com/src/1571926" TargetMode="External"/><Relationship Id="rId8176" Type="http://schemas.openxmlformats.org/officeDocument/2006/relationships/hyperlink" Target="https://www.daloopa.com/src/78018621" TargetMode="External"/><Relationship Id="rId9227" Type="http://schemas.openxmlformats.org/officeDocument/2006/relationships/hyperlink" Target="https://www.daloopa.com/src/14161246" TargetMode="External"/><Relationship Id="rId12555" Type="http://schemas.openxmlformats.org/officeDocument/2006/relationships/hyperlink" Target="https://marketplace.daloopa.com/src/134722193" TargetMode="External"/><Relationship Id="rId13606" Type="http://schemas.openxmlformats.org/officeDocument/2006/relationships/hyperlink" Target="https://www.daloopa.com/src/8787136" TargetMode="External"/><Relationship Id="rId933" Type="http://schemas.openxmlformats.org/officeDocument/2006/relationships/hyperlink" Target="https://www.daloopa.com/src/107835298" TargetMode="External"/><Relationship Id="rId1563" Type="http://schemas.openxmlformats.org/officeDocument/2006/relationships/hyperlink" Target="https://www.daloopa.com/src/8796695" TargetMode="External"/><Relationship Id="rId2614" Type="http://schemas.openxmlformats.org/officeDocument/2006/relationships/hyperlink" Target="https://www.daloopa.com/src/47680057" TargetMode="External"/><Relationship Id="rId11157" Type="http://schemas.openxmlformats.org/officeDocument/2006/relationships/hyperlink" Target="https://www.daloopa.com/src/1569911" TargetMode="External"/><Relationship Id="rId12208" Type="http://schemas.openxmlformats.org/officeDocument/2006/relationships/hyperlink" Target="https://www.daloopa.com/src/43519781" TargetMode="External"/><Relationship Id="rId15778" Type="http://schemas.openxmlformats.org/officeDocument/2006/relationships/hyperlink" Target="https://marketplace.daloopa.com/src/154209359" TargetMode="External"/><Relationship Id="rId16829" Type="http://schemas.openxmlformats.org/officeDocument/2006/relationships/hyperlink" Target="https://www.daloopa.com/src/46630849" TargetMode="External"/><Relationship Id="rId1216" Type="http://schemas.openxmlformats.org/officeDocument/2006/relationships/hyperlink" Target="https://www.daloopa.com/src/75519776" TargetMode="External"/><Relationship Id="rId4786" Type="http://schemas.openxmlformats.org/officeDocument/2006/relationships/hyperlink" Target="https://www.daloopa.com/src/43287976" TargetMode="External"/><Relationship Id="rId5837" Type="http://schemas.openxmlformats.org/officeDocument/2006/relationships/hyperlink" Target="https://www.daloopa.com/src/1564895" TargetMode="External"/><Relationship Id="rId18251" Type="http://schemas.openxmlformats.org/officeDocument/2006/relationships/hyperlink" Target="https://marketplace.daloopa.com/src/134722750" TargetMode="External"/><Relationship Id="rId19302" Type="http://schemas.openxmlformats.org/officeDocument/2006/relationships/hyperlink" Target="https://www.daloopa.com/src/113027876" TargetMode="External"/><Relationship Id="rId3388" Type="http://schemas.openxmlformats.org/officeDocument/2006/relationships/hyperlink" Target="https://www.daloopa.com/src/42838077" TargetMode="External"/><Relationship Id="rId4439" Type="http://schemas.openxmlformats.org/officeDocument/2006/relationships/hyperlink" Target="https://www.daloopa.com/src/8801411" TargetMode="External"/><Relationship Id="rId8310" Type="http://schemas.openxmlformats.org/officeDocument/2006/relationships/hyperlink" Target="https://www.daloopa.com/src/1567095" TargetMode="External"/><Relationship Id="rId10240" Type="http://schemas.openxmlformats.org/officeDocument/2006/relationships/hyperlink" Target="https://www.daloopa.com/src/14161298" TargetMode="External"/><Relationship Id="rId14861" Type="http://schemas.openxmlformats.org/officeDocument/2006/relationships/hyperlink" Target="https://www.daloopa.com/src/43516597" TargetMode="External"/><Relationship Id="rId15912" Type="http://schemas.openxmlformats.org/officeDocument/2006/relationships/hyperlink" Target="https://www.daloopa.com/src/72185075" TargetMode="External"/><Relationship Id="rId790" Type="http://schemas.openxmlformats.org/officeDocument/2006/relationships/hyperlink" Target="https://marketplace.daloopa.com/src?seriesId=2837" TargetMode="External"/><Relationship Id="rId2471" Type="http://schemas.openxmlformats.org/officeDocument/2006/relationships/hyperlink" Target="https://www.daloopa.com/src/107837320" TargetMode="External"/><Relationship Id="rId3522" Type="http://schemas.openxmlformats.org/officeDocument/2006/relationships/hyperlink" Target="https://www.daloopa.com/src/42838089" TargetMode="External"/><Relationship Id="rId4920" Type="http://schemas.openxmlformats.org/officeDocument/2006/relationships/hyperlink" Target="https://www.daloopa.com/src/43287971" TargetMode="External"/><Relationship Id="rId9084" Type="http://schemas.openxmlformats.org/officeDocument/2006/relationships/hyperlink" Target="https://www.daloopa.com/src/1566221" TargetMode="External"/><Relationship Id="rId12065" Type="http://schemas.openxmlformats.org/officeDocument/2006/relationships/hyperlink" Target="https://www.daloopa.com/src/1570134" TargetMode="External"/><Relationship Id="rId13116" Type="http://schemas.openxmlformats.org/officeDocument/2006/relationships/hyperlink" Target="https://www.daloopa.com/src/8787308" TargetMode="External"/><Relationship Id="rId13463" Type="http://schemas.openxmlformats.org/officeDocument/2006/relationships/hyperlink" Target="https://www.daloopa.com/src/53601331" TargetMode="External"/><Relationship Id="rId14514" Type="http://schemas.openxmlformats.org/officeDocument/2006/relationships/hyperlink" Target="https://www.daloopa.com/src/145163682" TargetMode="External"/><Relationship Id="rId443" Type="http://schemas.openxmlformats.org/officeDocument/2006/relationships/hyperlink" Target="https://www.daloopa.com/src/102312714" TargetMode="External"/><Relationship Id="rId1073" Type="http://schemas.openxmlformats.org/officeDocument/2006/relationships/hyperlink" Target="https://www.daloopa.com/src/43331252" TargetMode="External"/><Relationship Id="rId2124" Type="http://schemas.openxmlformats.org/officeDocument/2006/relationships/hyperlink" Target="https://www.daloopa.com/document/26798424" TargetMode="External"/><Relationship Id="rId16686" Type="http://schemas.openxmlformats.org/officeDocument/2006/relationships/hyperlink" Target="https://www.daloopa.com/src/65062892" TargetMode="External"/><Relationship Id="rId17737" Type="http://schemas.openxmlformats.org/officeDocument/2006/relationships/hyperlink" Target="https://www.daloopa.com/src/67023376" TargetMode="External"/><Relationship Id="rId4296" Type="http://schemas.openxmlformats.org/officeDocument/2006/relationships/hyperlink" Target="https://www.daloopa.com/src/8790872" TargetMode="External"/><Relationship Id="rId5694" Type="http://schemas.openxmlformats.org/officeDocument/2006/relationships/hyperlink" Target="https://www.daloopa.com/src/1564704" TargetMode="External"/><Relationship Id="rId6745" Type="http://schemas.openxmlformats.org/officeDocument/2006/relationships/hyperlink" Target="https://marketplace.daloopa.com/src/110684004" TargetMode="External"/><Relationship Id="rId15288" Type="http://schemas.openxmlformats.org/officeDocument/2006/relationships/hyperlink" Target="https://www.daloopa.com/src/43516899" TargetMode="External"/><Relationship Id="rId16339" Type="http://schemas.openxmlformats.org/officeDocument/2006/relationships/hyperlink" Target="https://www.daloopa.com/src/43525836" TargetMode="External"/><Relationship Id="rId5347" Type="http://schemas.openxmlformats.org/officeDocument/2006/relationships/hyperlink" Target="https://www.daloopa.com/src/1602910" TargetMode="External"/><Relationship Id="rId9968" Type="http://schemas.openxmlformats.org/officeDocument/2006/relationships/hyperlink" Target="https://www.daloopa.com/src/78018616" TargetMode="External"/><Relationship Id="rId11898" Type="http://schemas.openxmlformats.org/officeDocument/2006/relationships/hyperlink" Target="https://www.daloopa.com/src/1568900" TargetMode="External"/><Relationship Id="rId12949" Type="http://schemas.openxmlformats.org/officeDocument/2006/relationships/hyperlink" Target="https://marketplace.daloopa.com/src/134722280" TargetMode="External"/><Relationship Id="rId16820" Type="http://schemas.openxmlformats.org/officeDocument/2006/relationships/hyperlink" Target="https://www.daloopa.com/src/58793791" TargetMode="External"/><Relationship Id="rId1957" Type="http://schemas.openxmlformats.org/officeDocument/2006/relationships/hyperlink" Target="https://www.daloopa.com/src/154230930" TargetMode="External"/><Relationship Id="rId14371" Type="http://schemas.openxmlformats.org/officeDocument/2006/relationships/hyperlink" Target="https://www.daloopa.com/src/8787857" TargetMode="External"/><Relationship Id="rId15422" Type="http://schemas.openxmlformats.org/officeDocument/2006/relationships/hyperlink" Target="https://www.daloopa.com/src/43519337" TargetMode="External"/><Relationship Id="rId4430" Type="http://schemas.openxmlformats.org/officeDocument/2006/relationships/hyperlink" Target="https://www.daloopa.com/src/8793944" TargetMode="External"/><Relationship Id="rId14024" Type="http://schemas.openxmlformats.org/officeDocument/2006/relationships/hyperlink" Target="https://www.daloopa.com/src/8787897" TargetMode="External"/><Relationship Id="rId17594" Type="http://schemas.openxmlformats.org/officeDocument/2006/relationships/hyperlink" Target="https://www.daloopa.com/src/65074850" TargetMode="External"/><Relationship Id="rId18992" Type="http://schemas.openxmlformats.org/officeDocument/2006/relationships/hyperlink" Target="https://www.daloopa.com/src/114576783" TargetMode="External"/><Relationship Id="rId3032" Type="http://schemas.openxmlformats.org/officeDocument/2006/relationships/hyperlink" Target="https://www.daloopa.com/src/102430734" TargetMode="External"/><Relationship Id="rId7653" Type="http://schemas.openxmlformats.org/officeDocument/2006/relationships/hyperlink" Target="https://www.daloopa.com/src/113256665" TargetMode="External"/><Relationship Id="rId10981" Type="http://schemas.openxmlformats.org/officeDocument/2006/relationships/hyperlink" Target="https://www.daloopa.com/src/136427314" TargetMode="External"/><Relationship Id="rId16196" Type="http://schemas.openxmlformats.org/officeDocument/2006/relationships/hyperlink" Target="https://marketplace.daloopa.com/src?seriesId=2541686" TargetMode="External"/><Relationship Id="rId17247" Type="http://schemas.openxmlformats.org/officeDocument/2006/relationships/hyperlink" Target="https://www.daloopa.com/src/82270779" TargetMode="External"/><Relationship Id="rId18645" Type="http://schemas.openxmlformats.org/officeDocument/2006/relationships/hyperlink" Target="https://www.daloopa.com/src/65166852" TargetMode="External"/><Relationship Id="rId6255" Type="http://schemas.openxmlformats.org/officeDocument/2006/relationships/hyperlink" Target="https://www.daloopa.com/src/14160940" TargetMode="External"/><Relationship Id="rId7306" Type="http://schemas.openxmlformats.org/officeDocument/2006/relationships/hyperlink" Target="https://marketplace.daloopa.com/src/110684096" TargetMode="External"/><Relationship Id="rId8704" Type="http://schemas.openxmlformats.org/officeDocument/2006/relationships/hyperlink" Target="https://www.daloopa.com/src/1566860" TargetMode="External"/><Relationship Id="rId10634" Type="http://schemas.openxmlformats.org/officeDocument/2006/relationships/hyperlink" Target="https://www.daloopa.com/src/58741852" TargetMode="External"/><Relationship Id="rId13857" Type="http://schemas.openxmlformats.org/officeDocument/2006/relationships/hyperlink" Target="https://www.daloopa.com/src/8788142" TargetMode="External"/><Relationship Id="rId14908" Type="http://schemas.openxmlformats.org/officeDocument/2006/relationships/hyperlink" Target="https://www.daloopa.com/src/43518101" TargetMode="External"/><Relationship Id="rId2865" Type="http://schemas.openxmlformats.org/officeDocument/2006/relationships/hyperlink" Target="https://www.daloopa.com/src/145000228" TargetMode="External"/><Relationship Id="rId3916" Type="http://schemas.openxmlformats.org/officeDocument/2006/relationships/hyperlink" Target="https://www.daloopa.com/src/107836285" TargetMode="External"/><Relationship Id="rId9478" Type="http://schemas.openxmlformats.org/officeDocument/2006/relationships/hyperlink" Target="https://www.daloopa.com/src/1566323" TargetMode="External"/><Relationship Id="rId12459" Type="http://schemas.openxmlformats.org/officeDocument/2006/relationships/hyperlink" Target="https://www.daloopa.com/src/1572361" TargetMode="External"/><Relationship Id="rId16330" Type="http://schemas.openxmlformats.org/officeDocument/2006/relationships/hyperlink" Target="https://marketplace.daloopa.com/src?seriesId=2541695" TargetMode="External"/><Relationship Id="rId837" Type="http://schemas.openxmlformats.org/officeDocument/2006/relationships/hyperlink" Target="https://www.daloopa.com/document/26769845" TargetMode="External"/><Relationship Id="rId1467" Type="http://schemas.openxmlformats.org/officeDocument/2006/relationships/hyperlink" Target="https://www.daloopa.com/src/8796332" TargetMode="External"/><Relationship Id="rId2518" Type="http://schemas.openxmlformats.org/officeDocument/2006/relationships/hyperlink" Target="https://www.daloopa.com/src/72185034" TargetMode="External"/><Relationship Id="rId19553" Type="http://schemas.openxmlformats.org/officeDocument/2006/relationships/hyperlink" Target="https://www.daloopa.com/src/125176271" TargetMode="External"/><Relationship Id="rId8561" Type="http://schemas.openxmlformats.org/officeDocument/2006/relationships/hyperlink" Target="https://www.daloopa.com/src/43297716" TargetMode="External"/><Relationship Id="rId9612" Type="http://schemas.openxmlformats.org/officeDocument/2006/relationships/hyperlink" Target="https://www.daloopa.com/src/1566968" TargetMode="External"/><Relationship Id="rId10491" Type="http://schemas.openxmlformats.org/officeDocument/2006/relationships/hyperlink" Target="https://www.daloopa.com/src/1568847" TargetMode="External"/><Relationship Id="rId12940" Type="http://schemas.openxmlformats.org/officeDocument/2006/relationships/hyperlink" Target="https://www.daloopa.com/src/136587022" TargetMode="External"/><Relationship Id="rId18155" Type="http://schemas.openxmlformats.org/officeDocument/2006/relationships/hyperlink" Target="https://www.daloopa.com/src/65125622" TargetMode="External"/><Relationship Id="rId19206" Type="http://schemas.openxmlformats.org/officeDocument/2006/relationships/hyperlink" Target="https://www.daloopa.com/src/113024366" TargetMode="External"/><Relationship Id="rId1601" Type="http://schemas.openxmlformats.org/officeDocument/2006/relationships/hyperlink" Target="https://www.daloopa.com/src/8796881" TargetMode="External"/><Relationship Id="rId7163" Type="http://schemas.openxmlformats.org/officeDocument/2006/relationships/hyperlink" Target="https://www.daloopa.com/src/136427067" TargetMode="External"/><Relationship Id="rId8214" Type="http://schemas.openxmlformats.org/officeDocument/2006/relationships/hyperlink" Target="https://www.daloopa.com/src/1566303" TargetMode="External"/><Relationship Id="rId10144" Type="http://schemas.openxmlformats.org/officeDocument/2006/relationships/hyperlink" Target="https://www.daloopa.com/src/1568417" TargetMode="External"/><Relationship Id="rId11542" Type="http://schemas.openxmlformats.org/officeDocument/2006/relationships/hyperlink" Target="https://www.daloopa.com/src/1568824" TargetMode="External"/><Relationship Id="rId14765" Type="http://schemas.openxmlformats.org/officeDocument/2006/relationships/hyperlink" Target="https://www.daloopa.com/src/43519391" TargetMode="External"/><Relationship Id="rId15816" Type="http://schemas.openxmlformats.org/officeDocument/2006/relationships/hyperlink" Target="https://marketplace.daloopa.com/src/154209367" TargetMode="External"/><Relationship Id="rId694" Type="http://schemas.openxmlformats.org/officeDocument/2006/relationships/hyperlink" Target="https://www.daloopa.com/src/8818671" TargetMode="External"/><Relationship Id="rId2375" Type="http://schemas.openxmlformats.org/officeDocument/2006/relationships/hyperlink" Target="https://www.daloopa.com/src/144969170" TargetMode="External"/><Relationship Id="rId3773" Type="http://schemas.openxmlformats.org/officeDocument/2006/relationships/hyperlink" Target="https://www.daloopa.com/src/68722834" TargetMode="External"/><Relationship Id="rId4824" Type="http://schemas.openxmlformats.org/officeDocument/2006/relationships/hyperlink" Target="https://www.daloopa.com/src/1563914" TargetMode="External"/><Relationship Id="rId13367" Type="http://schemas.openxmlformats.org/officeDocument/2006/relationships/hyperlink" Target="https://www.daloopa.com/src/8787166" TargetMode="External"/><Relationship Id="rId14418" Type="http://schemas.openxmlformats.org/officeDocument/2006/relationships/hyperlink" Target="https://marketplace.daloopa.com/src?seriesId=5701269" TargetMode="External"/><Relationship Id="rId17988" Type="http://schemas.openxmlformats.org/officeDocument/2006/relationships/hyperlink" Target="https://www.daloopa.com/src/65125688" TargetMode="External"/><Relationship Id="rId347" Type="http://schemas.openxmlformats.org/officeDocument/2006/relationships/hyperlink" Target="https://www.daloopa.com/src/37971484" TargetMode="External"/><Relationship Id="rId2028" Type="http://schemas.openxmlformats.org/officeDocument/2006/relationships/hyperlink" Target="https://marketplace.daloopa.com/src?seriesId=5697146" TargetMode="External"/><Relationship Id="rId3426" Type="http://schemas.openxmlformats.org/officeDocument/2006/relationships/hyperlink" Target="https://www.daloopa.com/src/8802510" TargetMode="External"/><Relationship Id="rId6996" Type="http://schemas.openxmlformats.org/officeDocument/2006/relationships/hyperlink" Target="https://www.daloopa.com/src/87381321" TargetMode="External"/><Relationship Id="rId5598" Type="http://schemas.openxmlformats.org/officeDocument/2006/relationships/hyperlink" Target="https://www.daloopa.com/src/43287628" TargetMode="External"/><Relationship Id="rId6649" Type="http://schemas.openxmlformats.org/officeDocument/2006/relationships/hyperlink" Target="https://www.daloopa.com/src/107675920" TargetMode="External"/><Relationship Id="rId12450" Type="http://schemas.openxmlformats.org/officeDocument/2006/relationships/hyperlink" Target="https://www.daloopa.com/src/1572467" TargetMode="External"/><Relationship Id="rId13501" Type="http://schemas.openxmlformats.org/officeDocument/2006/relationships/hyperlink" Target="https://www.daloopa.com/src/8787595" TargetMode="External"/><Relationship Id="rId19063" Type="http://schemas.openxmlformats.org/officeDocument/2006/relationships/hyperlink" Target="https://www.daloopa.com/document/26799693" TargetMode="External"/><Relationship Id="rId8071" Type="http://schemas.openxmlformats.org/officeDocument/2006/relationships/hyperlink" Target="https://www.daloopa.com/src/20882445" TargetMode="External"/><Relationship Id="rId9122" Type="http://schemas.openxmlformats.org/officeDocument/2006/relationships/hyperlink" Target="https://www.daloopa.com/src/66978276" TargetMode="External"/><Relationship Id="rId11052" Type="http://schemas.openxmlformats.org/officeDocument/2006/relationships/hyperlink" Target="https://www.daloopa.com/src/43296438" TargetMode="External"/><Relationship Id="rId12103" Type="http://schemas.openxmlformats.org/officeDocument/2006/relationships/hyperlink" Target="https://marketplace.daloopa.com/src/144951421" TargetMode="External"/><Relationship Id="rId15673" Type="http://schemas.openxmlformats.org/officeDocument/2006/relationships/hyperlink" Target="https://marketplace.daloopa.com/src/134722518" TargetMode="External"/><Relationship Id="rId1111" Type="http://schemas.openxmlformats.org/officeDocument/2006/relationships/hyperlink" Target="https://www.daloopa.com/src/88976725" TargetMode="External"/><Relationship Id="rId4681" Type="http://schemas.openxmlformats.org/officeDocument/2006/relationships/hyperlink" Target="https://www.daloopa.com/src/1564092" TargetMode="External"/><Relationship Id="rId5732" Type="http://schemas.openxmlformats.org/officeDocument/2006/relationships/hyperlink" Target="https://www.daloopa.com/src/87514769" TargetMode="External"/><Relationship Id="rId14275" Type="http://schemas.openxmlformats.org/officeDocument/2006/relationships/hyperlink" Target="https://www.daloopa.com/src/8788347" TargetMode="External"/><Relationship Id="rId15326" Type="http://schemas.openxmlformats.org/officeDocument/2006/relationships/hyperlink" Target="https://www.daloopa.com/src/94641817" TargetMode="External"/><Relationship Id="rId16724" Type="http://schemas.openxmlformats.org/officeDocument/2006/relationships/hyperlink" Target="https://www.daloopa.com/src/65062627" TargetMode="External"/><Relationship Id="rId3283" Type="http://schemas.openxmlformats.org/officeDocument/2006/relationships/hyperlink" Target="https://www.daloopa.com/src/8795706" TargetMode="External"/><Relationship Id="rId4334" Type="http://schemas.openxmlformats.org/officeDocument/2006/relationships/hyperlink" Target="https://www.daloopa.com/src/8791705" TargetMode="External"/><Relationship Id="rId18896" Type="http://schemas.openxmlformats.org/officeDocument/2006/relationships/hyperlink" Target="https://www.daloopa.com/src/113026674" TargetMode="External"/><Relationship Id="rId8955" Type="http://schemas.openxmlformats.org/officeDocument/2006/relationships/hyperlink" Target="https://www.daloopa.com/src/87381664" TargetMode="External"/><Relationship Id="rId10885" Type="http://schemas.openxmlformats.org/officeDocument/2006/relationships/hyperlink" Target="https://www.daloopa.com/src/1569843" TargetMode="External"/><Relationship Id="rId11936" Type="http://schemas.openxmlformats.org/officeDocument/2006/relationships/hyperlink" Target="https://www.daloopa.com/src/43319078" TargetMode="External"/><Relationship Id="rId17498" Type="http://schemas.openxmlformats.org/officeDocument/2006/relationships/hyperlink" Target="https://www.daloopa.com/src/94646081" TargetMode="External"/><Relationship Id="rId18549" Type="http://schemas.openxmlformats.org/officeDocument/2006/relationships/hyperlink" Target="https://www.daloopa.com/src/87407948" TargetMode="External"/><Relationship Id="rId6159" Type="http://schemas.openxmlformats.org/officeDocument/2006/relationships/hyperlink" Target="https://www.daloopa.com/src/43312773" TargetMode="External"/><Relationship Id="rId7557" Type="http://schemas.openxmlformats.org/officeDocument/2006/relationships/hyperlink" Target="https://www.daloopa.com/src/1565448" TargetMode="External"/><Relationship Id="rId8608" Type="http://schemas.openxmlformats.org/officeDocument/2006/relationships/hyperlink" Target="https://www.daloopa.com/src/58740259" TargetMode="External"/><Relationship Id="rId10538" Type="http://schemas.openxmlformats.org/officeDocument/2006/relationships/hyperlink" Target="https://www.daloopa.com/src/136427321" TargetMode="External"/><Relationship Id="rId13011" Type="http://schemas.openxmlformats.org/officeDocument/2006/relationships/hyperlink" Target="https://www.daloopa.com/src/67018981" TargetMode="External"/><Relationship Id="rId16581" Type="http://schemas.openxmlformats.org/officeDocument/2006/relationships/hyperlink" Target="https://www.daloopa.com/src/8789047" TargetMode="External"/><Relationship Id="rId17632" Type="http://schemas.openxmlformats.org/officeDocument/2006/relationships/hyperlink" Target="https://www.daloopa.com/src/65074654" TargetMode="External"/><Relationship Id="rId2769" Type="http://schemas.openxmlformats.org/officeDocument/2006/relationships/hyperlink" Target="https://www.daloopa.com/src/47652846" TargetMode="External"/><Relationship Id="rId6640" Type="http://schemas.openxmlformats.org/officeDocument/2006/relationships/hyperlink" Target="https://www.daloopa.com/src/58740143" TargetMode="External"/><Relationship Id="rId15183" Type="http://schemas.openxmlformats.org/officeDocument/2006/relationships/hyperlink" Target="https://www.daloopa.com/src/43518453" TargetMode="External"/><Relationship Id="rId16234" Type="http://schemas.openxmlformats.org/officeDocument/2006/relationships/hyperlink" Target="https://www.daloopa.com/src/8788742" TargetMode="External"/><Relationship Id="rId4191" Type="http://schemas.openxmlformats.org/officeDocument/2006/relationships/hyperlink" Target="https://www.daloopa.com/src/43321991" TargetMode="External"/><Relationship Id="rId5242" Type="http://schemas.openxmlformats.org/officeDocument/2006/relationships/hyperlink" Target="https://www.daloopa.com/src/37971394" TargetMode="External"/><Relationship Id="rId9863" Type="http://schemas.openxmlformats.org/officeDocument/2006/relationships/hyperlink" Target="https://www.daloopa.com/src/1566396" TargetMode="External"/><Relationship Id="rId19457" Type="http://schemas.openxmlformats.org/officeDocument/2006/relationships/hyperlink" Target="https://www.daloopa.com/src/113030473" TargetMode="External"/><Relationship Id="rId77" Type="http://schemas.openxmlformats.org/officeDocument/2006/relationships/hyperlink" Target="https://www.daloopa.com/document/3522303" TargetMode="External"/><Relationship Id="rId8465" Type="http://schemas.openxmlformats.org/officeDocument/2006/relationships/hyperlink" Target="https://www.daloopa.com/src/32357768" TargetMode="External"/><Relationship Id="rId9516" Type="http://schemas.openxmlformats.org/officeDocument/2006/relationships/hyperlink" Target="https://www.daloopa.com/src/53534268" TargetMode="External"/><Relationship Id="rId11793" Type="http://schemas.openxmlformats.org/officeDocument/2006/relationships/hyperlink" Target="https://www.daloopa.com/src/1569223" TargetMode="External"/><Relationship Id="rId12844" Type="http://schemas.openxmlformats.org/officeDocument/2006/relationships/hyperlink" Target="https://www.daloopa.com/src/1572220" TargetMode="External"/><Relationship Id="rId18059" Type="http://schemas.openxmlformats.org/officeDocument/2006/relationships/hyperlink" Target="https://marketplace.daloopa.com/src/134722676" TargetMode="External"/><Relationship Id="rId1852" Type="http://schemas.openxmlformats.org/officeDocument/2006/relationships/hyperlink" Target="https://www.daloopa.com/src/65218381" TargetMode="External"/><Relationship Id="rId2903" Type="http://schemas.openxmlformats.org/officeDocument/2006/relationships/hyperlink" Target="https://www.daloopa.com/src/47652844" TargetMode="External"/><Relationship Id="rId7067" Type="http://schemas.openxmlformats.org/officeDocument/2006/relationships/hyperlink" Target="https://marketplace.daloopa.com/src/110684054" TargetMode="External"/><Relationship Id="rId8118" Type="http://schemas.openxmlformats.org/officeDocument/2006/relationships/hyperlink" Target="https://www.daloopa.com/src/1566916" TargetMode="External"/><Relationship Id="rId10048" Type="http://schemas.openxmlformats.org/officeDocument/2006/relationships/hyperlink" Target="https://www.daloopa.com/src/1567975" TargetMode="External"/><Relationship Id="rId10395" Type="http://schemas.openxmlformats.org/officeDocument/2006/relationships/hyperlink" Target="https://www.daloopa.com/src/4715305" TargetMode="External"/><Relationship Id="rId11446" Type="http://schemas.openxmlformats.org/officeDocument/2006/relationships/hyperlink" Target="https://www.daloopa.com/src/1569262" TargetMode="External"/><Relationship Id="rId1505" Type="http://schemas.openxmlformats.org/officeDocument/2006/relationships/hyperlink" Target="https://marketplace.daloopa.com/src?seriesId=233444" TargetMode="External"/><Relationship Id="rId14669" Type="http://schemas.openxmlformats.org/officeDocument/2006/relationships/hyperlink" Target="https://www.daloopa.com/src/46631511" TargetMode="External"/><Relationship Id="rId18540" Type="http://schemas.openxmlformats.org/officeDocument/2006/relationships/hyperlink" Target="https://www.daloopa.com/src/87390320" TargetMode="External"/><Relationship Id="rId3677" Type="http://schemas.openxmlformats.org/officeDocument/2006/relationships/hyperlink" Target="https://www.daloopa.com/src/8794574" TargetMode="External"/><Relationship Id="rId4728" Type="http://schemas.openxmlformats.org/officeDocument/2006/relationships/hyperlink" Target="https://www.daloopa.com/src/113265249" TargetMode="External"/><Relationship Id="rId16091" Type="http://schemas.openxmlformats.org/officeDocument/2006/relationships/hyperlink" Target="https://marketplace.daloopa.com/src?seriesId=2541679" TargetMode="External"/><Relationship Id="rId17142" Type="http://schemas.openxmlformats.org/officeDocument/2006/relationships/hyperlink" Target="https://www.daloopa.com/src/65059214" TargetMode="External"/><Relationship Id="rId598" Type="http://schemas.openxmlformats.org/officeDocument/2006/relationships/hyperlink" Target="https://www.daloopa.com/document/24791519" TargetMode="External"/><Relationship Id="rId2279" Type="http://schemas.openxmlformats.org/officeDocument/2006/relationships/hyperlink" Target="https://www.daloopa.com/src/1571140" TargetMode="External"/><Relationship Id="rId6150" Type="http://schemas.openxmlformats.org/officeDocument/2006/relationships/hyperlink" Target="https://www.daloopa.com/src/1564794" TargetMode="External"/><Relationship Id="rId7201" Type="http://schemas.openxmlformats.org/officeDocument/2006/relationships/hyperlink" Target="https://www.daloopa.com/src/1565385" TargetMode="External"/><Relationship Id="rId2760" Type="http://schemas.openxmlformats.org/officeDocument/2006/relationships/hyperlink" Target="https://www.daloopa.com/src/47657932" TargetMode="External"/><Relationship Id="rId3811" Type="http://schemas.openxmlformats.org/officeDocument/2006/relationships/hyperlink" Target="https://www.daloopa.com/src/8794571" TargetMode="External"/><Relationship Id="rId9373" Type="http://schemas.openxmlformats.org/officeDocument/2006/relationships/hyperlink" Target="https://www.daloopa.com/src/1566226" TargetMode="External"/><Relationship Id="rId12354" Type="http://schemas.openxmlformats.org/officeDocument/2006/relationships/hyperlink" Target="https://www.daloopa.com/src/72185778" TargetMode="External"/><Relationship Id="rId13405" Type="http://schemas.openxmlformats.org/officeDocument/2006/relationships/hyperlink" Target="https://www.daloopa.com/src/8787606" TargetMode="External"/><Relationship Id="rId13752" Type="http://schemas.openxmlformats.org/officeDocument/2006/relationships/hyperlink" Target="https://www.daloopa.com/src/8787923" TargetMode="External"/><Relationship Id="rId14803" Type="http://schemas.openxmlformats.org/officeDocument/2006/relationships/hyperlink" Target="https://www.daloopa.com/src/67019519" TargetMode="External"/><Relationship Id="rId732" Type="http://schemas.openxmlformats.org/officeDocument/2006/relationships/hyperlink" Target="https://www.daloopa.com/src/65104669" TargetMode="External"/><Relationship Id="rId1362" Type="http://schemas.openxmlformats.org/officeDocument/2006/relationships/hyperlink" Target="https://www.daloopa.com/src/65434849" TargetMode="External"/><Relationship Id="rId2413" Type="http://schemas.openxmlformats.org/officeDocument/2006/relationships/hyperlink" Target="https://www.daloopa.com/src/154248568" TargetMode="External"/><Relationship Id="rId9026" Type="http://schemas.openxmlformats.org/officeDocument/2006/relationships/hyperlink" Target="https://www.daloopa.com/document/23459594" TargetMode="External"/><Relationship Id="rId12007" Type="http://schemas.openxmlformats.org/officeDocument/2006/relationships/hyperlink" Target="https://www.daloopa.com/src/1569187" TargetMode="External"/><Relationship Id="rId16975" Type="http://schemas.openxmlformats.org/officeDocument/2006/relationships/hyperlink" Target="https://www.daloopa.com/src/82270721" TargetMode="External"/><Relationship Id="rId1015" Type="http://schemas.openxmlformats.org/officeDocument/2006/relationships/hyperlink" Target="https://www.daloopa.com/src/136424884" TargetMode="External"/><Relationship Id="rId4585" Type="http://schemas.openxmlformats.org/officeDocument/2006/relationships/hyperlink" Target="https://www.daloopa.com/src/32362909" TargetMode="External"/><Relationship Id="rId5983" Type="http://schemas.openxmlformats.org/officeDocument/2006/relationships/hyperlink" Target="https://www.daloopa.com/src/1565187" TargetMode="External"/><Relationship Id="rId14179" Type="http://schemas.openxmlformats.org/officeDocument/2006/relationships/hyperlink" Target="https://www.daloopa.com/src/8788127" TargetMode="External"/><Relationship Id="rId15577" Type="http://schemas.openxmlformats.org/officeDocument/2006/relationships/hyperlink" Target="https://www.daloopa.com/src/43517542" TargetMode="External"/><Relationship Id="rId16628" Type="http://schemas.openxmlformats.org/officeDocument/2006/relationships/hyperlink" Target="https://www.daloopa.com/src/20973645" TargetMode="External"/><Relationship Id="rId3187" Type="http://schemas.openxmlformats.org/officeDocument/2006/relationships/hyperlink" Target="https://www.daloopa.com/src/1571930" TargetMode="External"/><Relationship Id="rId4238" Type="http://schemas.openxmlformats.org/officeDocument/2006/relationships/hyperlink" Target="https://www.daloopa.com/src/8791966" TargetMode="External"/><Relationship Id="rId5636" Type="http://schemas.openxmlformats.org/officeDocument/2006/relationships/hyperlink" Target="https://www.daloopa.com/src/2600139" TargetMode="External"/><Relationship Id="rId18050" Type="http://schemas.openxmlformats.org/officeDocument/2006/relationships/hyperlink" Target="https://www.daloopa.com/src/154362017" TargetMode="External"/><Relationship Id="rId19101" Type="http://schemas.openxmlformats.org/officeDocument/2006/relationships/hyperlink" Target="https://www.daloopa.com/src/114576786" TargetMode="External"/><Relationship Id="rId8859" Type="http://schemas.openxmlformats.org/officeDocument/2006/relationships/hyperlink" Target="https://www.daloopa.com/src/102328148" TargetMode="External"/><Relationship Id="rId10789" Type="http://schemas.openxmlformats.org/officeDocument/2006/relationships/hyperlink" Target="https://www.daloopa.com/src/43294688" TargetMode="External"/><Relationship Id="rId14660" Type="http://schemas.openxmlformats.org/officeDocument/2006/relationships/hyperlink" Target="https://www.daloopa.com/src/43516884" TargetMode="External"/><Relationship Id="rId15711" Type="http://schemas.openxmlformats.org/officeDocument/2006/relationships/hyperlink" Target="https://www.daloopa.com/src/58793912" TargetMode="External"/><Relationship Id="rId13262" Type="http://schemas.openxmlformats.org/officeDocument/2006/relationships/hyperlink" Target="https://www.daloopa.com/src/154395097" TargetMode="External"/><Relationship Id="rId14313" Type="http://schemas.openxmlformats.org/officeDocument/2006/relationships/hyperlink" Target="https://www.daloopa.com/src/8788018" TargetMode="External"/><Relationship Id="rId17883" Type="http://schemas.openxmlformats.org/officeDocument/2006/relationships/hyperlink" Target="https://marketplace.daloopa.com/src/154393200" TargetMode="External"/><Relationship Id="rId2270" Type="http://schemas.openxmlformats.org/officeDocument/2006/relationships/hyperlink" Target="https://www.daloopa.com/src/42838035" TargetMode="External"/><Relationship Id="rId3321" Type="http://schemas.openxmlformats.org/officeDocument/2006/relationships/hyperlink" Target="https://www.daloopa.com/src/42838071" TargetMode="External"/><Relationship Id="rId6891" Type="http://schemas.openxmlformats.org/officeDocument/2006/relationships/hyperlink" Target="https://www.daloopa.com/src/1565872" TargetMode="External"/><Relationship Id="rId7942" Type="http://schemas.openxmlformats.org/officeDocument/2006/relationships/hyperlink" Target="https://www.daloopa.com/src/1566201" TargetMode="External"/><Relationship Id="rId16485" Type="http://schemas.openxmlformats.org/officeDocument/2006/relationships/hyperlink" Target="https://www.daloopa.com/src/38111122" TargetMode="External"/><Relationship Id="rId17536" Type="http://schemas.openxmlformats.org/officeDocument/2006/relationships/hyperlink" Target="https://www.daloopa.com/src/72441755" TargetMode="External"/><Relationship Id="rId18934" Type="http://schemas.openxmlformats.org/officeDocument/2006/relationships/hyperlink" Target="https://www.daloopa.com/src/113027307" TargetMode="External"/><Relationship Id="rId242" Type="http://schemas.openxmlformats.org/officeDocument/2006/relationships/hyperlink" Target="https://www.daloopa.com/src/7961910" TargetMode="External"/><Relationship Id="rId5493" Type="http://schemas.openxmlformats.org/officeDocument/2006/relationships/hyperlink" Target="https://www.daloopa.com/src/1564069" TargetMode="External"/><Relationship Id="rId6544" Type="http://schemas.openxmlformats.org/officeDocument/2006/relationships/hyperlink" Target="https://www.daloopa.com/src/102324877" TargetMode="External"/><Relationship Id="rId10923" Type="http://schemas.openxmlformats.org/officeDocument/2006/relationships/hyperlink" Target="https://www.daloopa.com/src/43294692" TargetMode="External"/><Relationship Id="rId15087" Type="http://schemas.openxmlformats.org/officeDocument/2006/relationships/hyperlink" Target="https://marketplace.daloopa.com/src?seriesId=2541665" TargetMode="External"/><Relationship Id="rId16138" Type="http://schemas.openxmlformats.org/officeDocument/2006/relationships/hyperlink" Target="https://www.daloopa.com/src/8788862" TargetMode="External"/><Relationship Id="rId4095" Type="http://schemas.openxmlformats.org/officeDocument/2006/relationships/hyperlink" Target="https://www.daloopa.com/src/1572911" TargetMode="External"/><Relationship Id="rId5146" Type="http://schemas.openxmlformats.org/officeDocument/2006/relationships/hyperlink" Target="https://www.daloopa.com/src/1602907" TargetMode="External"/><Relationship Id="rId8369" Type="http://schemas.openxmlformats.org/officeDocument/2006/relationships/hyperlink" Target="https://www.daloopa.com/src/1566373" TargetMode="External"/><Relationship Id="rId9767" Type="http://schemas.openxmlformats.org/officeDocument/2006/relationships/hyperlink" Target="https://www.daloopa.com/src/78018613" TargetMode="External"/><Relationship Id="rId11697" Type="http://schemas.openxmlformats.org/officeDocument/2006/relationships/hyperlink" Target="https://www.daloopa.com/src/1568945" TargetMode="External"/><Relationship Id="rId12748" Type="http://schemas.openxmlformats.org/officeDocument/2006/relationships/hyperlink" Target="https://marketplace.daloopa.com/src/134722231" TargetMode="External"/><Relationship Id="rId1756" Type="http://schemas.openxmlformats.org/officeDocument/2006/relationships/hyperlink" Target="https://www.daloopa.com/src/20882752" TargetMode="External"/><Relationship Id="rId2807" Type="http://schemas.openxmlformats.org/officeDocument/2006/relationships/hyperlink" Target="https://www.daloopa.com/src/43786528" TargetMode="External"/><Relationship Id="rId10299" Type="http://schemas.openxmlformats.org/officeDocument/2006/relationships/hyperlink" Target="https://www.daloopa.com/src/58740366" TargetMode="External"/><Relationship Id="rId14170" Type="http://schemas.openxmlformats.org/officeDocument/2006/relationships/hyperlink" Target="https://www.daloopa.com/src/14296180" TargetMode="External"/><Relationship Id="rId15221" Type="http://schemas.openxmlformats.org/officeDocument/2006/relationships/hyperlink" Target="https://marketplace.daloopa.com/src?seriesId=2541668" TargetMode="External"/><Relationship Id="rId18791" Type="http://schemas.openxmlformats.org/officeDocument/2006/relationships/hyperlink" Target="https://marketplace.daloopa.com/src?seriesId=3669173" TargetMode="External"/><Relationship Id="rId1409" Type="http://schemas.openxmlformats.org/officeDocument/2006/relationships/hyperlink" Target="https://www.daloopa.com/document/21777170" TargetMode="External"/><Relationship Id="rId4979" Type="http://schemas.openxmlformats.org/officeDocument/2006/relationships/hyperlink" Target="https://www.daloopa.com/src/107674634" TargetMode="External"/><Relationship Id="rId8850" Type="http://schemas.openxmlformats.org/officeDocument/2006/relationships/hyperlink" Target="https://www.daloopa.com/src/53534264" TargetMode="External"/><Relationship Id="rId9901" Type="http://schemas.openxmlformats.org/officeDocument/2006/relationships/hyperlink" Target="https://www.daloopa.com/src/78018615" TargetMode="External"/><Relationship Id="rId10780" Type="http://schemas.openxmlformats.org/officeDocument/2006/relationships/hyperlink" Target="https://www.daloopa.com/src/136427311" TargetMode="External"/><Relationship Id="rId17393" Type="http://schemas.openxmlformats.org/officeDocument/2006/relationships/hyperlink" Target="https://marketplace.daloopa.com/src/154393188" TargetMode="External"/><Relationship Id="rId18444" Type="http://schemas.openxmlformats.org/officeDocument/2006/relationships/hyperlink" Target="https://www.daloopa.com/src/87385230" TargetMode="External"/><Relationship Id="rId7452" Type="http://schemas.openxmlformats.org/officeDocument/2006/relationships/hyperlink" Target="https://www.daloopa.com/src/125013470" TargetMode="External"/><Relationship Id="rId8503" Type="http://schemas.openxmlformats.org/officeDocument/2006/relationships/hyperlink" Target="https://www.daloopa.com/document/26798424" TargetMode="External"/><Relationship Id="rId10433" Type="http://schemas.openxmlformats.org/officeDocument/2006/relationships/hyperlink" Target="https://www.daloopa.com/src/1569403" TargetMode="External"/><Relationship Id="rId11831" Type="http://schemas.openxmlformats.org/officeDocument/2006/relationships/hyperlink" Target="https://www.daloopa.com/src/1568691" TargetMode="External"/><Relationship Id="rId17046" Type="http://schemas.openxmlformats.org/officeDocument/2006/relationships/hyperlink" Target="https://marketplace.daloopa.com/src/154209410" TargetMode="External"/><Relationship Id="rId6054" Type="http://schemas.openxmlformats.org/officeDocument/2006/relationships/hyperlink" Target="https://www.daloopa.com/src/43313124" TargetMode="External"/><Relationship Id="rId7105" Type="http://schemas.openxmlformats.org/officeDocument/2006/relationships/hyperlink" Target="https://marketplace.daloopa.com/src/110684062" TargetMode="External"/><Relationship Id="rId983" Type="http://schemas.openxmlformats.org/officeDocument/2006/relationships/hyperlink" Target="https://www.daloopa.com/src/113364314" TargetMode="External"/><Relationship Id="rId2664" Type="http://schemas.openxmlformats.org/officeDocument/2006/relationships/hyperlink" Target="https://www.daloopa.com/src/145000231" TargetMode="External"/><Relationship Id="rId9277" Type="http://schemas.openxmlformats.org/officeDocument/2006/relationships/hyperlink" Target="https://www.daloopa.com/src/58740255" TargetMode="External"/><Relationship Id="rId12258" Type="http://schemas.openxmlformats.org/officeDocument/2006/relationships/hyperlink" Target="https://www.daloopa.com/src/102399593" TargetMode="External"/><Relationship Id="rId13656" Type="http://schemas.openxmlformats.org/officeDocument/2006/relationships/hyperlink" Target="https://www.daloopa.com/src/10356363" TargetMode="External"/><Relationship Id="rId14707" Type="http://schemas.openxmlformats.org/officeDocument/2006/relationships/hyperlink" Target="https://www.daloopa.com/src/43518856" TargetMode="External"/><Relationship Id="rId636" Type="http://schemas.openxmlformats.org/officeDocument/2006/relationships/hyperlink" Target="https://www.daloopa.com/src/58741134" TargetMode="External"/><Relationship Id="rId1266" Type="http://schemas.openxmlformats.org/officeDocument/2006/relationships/hyperlink" Target="https://www.daloopa.com/src/65218273" TargetMode="External"/><Relationship Id="rId2317" Type="http://schemas.openxmlformats.org/officeDocument/2006/relationships/hyperlink" Target="https://www.daloopa.com/src/2745321" TargetMode="External"/><Relationship Id="rId3715" Type="http://schemas.openxmlformats.org/officeDocument/2006/relationships/hyperlink" Target="https://www.daloopa.com/src/107836287" TargetMode="External"/><Relationship Id="rId13309" Type="http://schemas.openxmlformats.org/officeDocument/2006/relationships/hyperlink" Target="https://www.daloopa.com/src/8787467" TargetMode="External"/><Relationship Id="rId16879" Type="http://schemas.openxmlformats.org/officeDocument/2006/relationships/hyperlink" Target="https://www.daloopa.com/src/63082928" TargetMode="External"/><Relationship Id="rId5887" Type="http://schemas.openxmlformats.org/officeDocument/2006/relationships/hyperlink" Target="https://www.daloopa.com/src/154351897" TargetMode="External"/><Relationship Id="rId6938" Type="http://schemas.openxmlformats.org/officeDocument/2006/relationships/hyperlink" Target="https://marketplace.daloopa.com/src/110684029" TargetMode="External"/><Relationship Id="rId19352" Type="http://schemas.openxmlformats.org/officeDocument/2006/relationships/hyperlink" Target="https://www.daloopa.com/src/114576805" TargetMode="External"/><Relationship Id="rId4489" Type="http://schemas.openxmlformats.org/officeDocument/2006/relationships/hyperlink" Target="https://www.daloopa.com/src/8793596" TargetMode="External"/><Relationship Id="rId8360" Type="http://schemas.openxmlformats.org/officeDocument/2006/relationships/hyperlink" Target="https://www.daloopa.com/document/209506" TargetMode="External"/><Relationship Id="rId9411" Type="http://schemas.openxmlformats.org/officeDocument/2006/relationships/hyperlink" Target="https://www.daloopa.com/src/107679927" TargetMode="External"/><Relationship Id="rId10290" Type="http://schemas.openxmlformats.org/officeDocument/2006/relationships/hyperlink" Target="https://www.daloopa.com/src/4715302" TargetMode="External"/><Relationship Id="rId11341" Type="http://schemas.openxmlformats.org/officeDocument/2006/relationships/hyperlink" Target="https://www.daloopa.com/src/1569156" TargetMode="External"/><Relationship Id="rId15962" Type="http://schemas.openxmlformats.org/officeDocument/2006/relationships/hyperlink" Target="https://marketplace.daloopa.com/src?seriesId=7947336" TargetMode="External"/><Relationship Id="rId19005" Type="http://schemas.openxmlformats.org/officeDocument/2006/relationships/hyperlink" Target="https://www.daloopa.com/src/113028100" TargetMode="External"/><Relationship Id="rId1400" Type="http://schemas.openxmlformats.org/officeDocument/2006/relationships/hyperlink" Target="https://www.daloopa.com/src/37972320" TargetMode="External"/><Relationship Id="rId4970" Type="http://schemas.openxmlformats.org/officeDocument/2006/relationships/hyperlink" Target="https://www.daloopa.com/src/58740072" TargetMode="External"/><Relationship Id="rId8013" Type="http://schemas.openxmlformats.org/officeDocument/2006/relationships/hyperlink" Target="https://www.daloopa.com/src/1566608" TargetMode="External"/><Relationship Id="rId14564" Type="http://schemas.openxmlformats.org/officeDocument/2006/relationships/hyperlink" Target="https://www.daloopa.com/src/43518507" TargetMode="External"/><Relationship Id="rId15615" Type="http://schemas.openxmlformats.org/officeDocument/2006/relationships/hyperlink" Target="https://marketplace.daloopa.com/src/134722507" TargetMode="External"/><Relationship Id="rId3572" Type="http://schemas.openxmlformats.org/officeDocument/2006/relationships/hyperlink" Target="https://www.daloopa.com/src/58741479" TargetMode="External"/><Relationship Id="rId4623" Type="http://schemas.openxmlformats.org/officeDocument/2006/relationships/hyperlink" Target="https://www.daloopa.com/src/1563911" TargetMode="External"/><Relationship Id="rId13166" Type="http://schemas.openxmlformats.org/officeDocument/2006/relationships/hyperlink" Target="https://www.daloopa.com/src/8787162" TargetMode="External"/><Relationship Id="rId14217" Type="http://schemas.openxmlformats.org/officeDocument/2006/relationships/hyperlink" Target="https://www.daloopa.com/src/46628478" TargetMode="External"/><Relationship Id="rId493" Type="http://schemas.openxmlformats.org/officeDocument/2006/relationships/hyperlink" Target="https://www.daloopa.com/src/20882726" TargetMode="External"/><Relationship Id="rId2174" Type="http://schemas.openxmlformats.org/officeDocument/2006/relationships/hyperlink" Target="https://www.daloopa.com/src/144969205" TargetMode="External"/><Relationship Id="rId3225" Type="http://schemas.openxmlformats.org/officeDocument/2006/relationships/hyperlink" Target="https://www.daloopa.com/src/1571841" TargetMode="External"/><Relationship Id="rId6795" Type="http://schemas.openxmlformats.org/officeDocument/2006/relationships/hyperlink" Target="https://www.daloopa.com/src/154216233" TargetMode="External"/><Relationship Id="rId16389" Type="http://schemas.openxmlformats.org/officeDocument/2006/relationships/hyperlink" Target="https://www.daloopa.com/src/43514775" TargetMode="External"/><Relationship Id="rId17787" Type="http://schemas.openxmlformats.org/officeDocument/2006/relationships/hyperlink" Target="https://www.daloopa.com/src/65074669" TargetMode="External"/><Relationship Id="rId18838" Type="http://schemas.openxmlformats.org/officeDocument/2006/relationships/hyperlink" Target="https://www.daloopa.com/src/65175065" TargetMode="External"/><Relationship Id="rId146" Type="http://schemas.openxmlformats.org/officeDocument/2006/relationships/hyperlink" Target="https://www.daloopa.com/src/78019471" TargetMode="External"/><Relationship Id="rId5397" Type="http://schemas.openxmlformats.org/officeDocument/2006/relationships/hyperlink" Target="https://www.daloopa.com/src/1563904" TargetMode="External"/><Relationship Id="rId6448" Type="http://schemas.openxmlformats.org/officeDocument/2006/relationships/hyperlink" Target="https://www.daloopa.com/src/1565485" TargetMode="External"/><Relationship Id="rId7846" Type="http://schemas.openxmlformats.org/officeDocument/2006/relationships/hyperlink" Target="https://www.daloopa.com/src/66978120" TargetMode="External"/><Relationship Id="rId10827" Type="http://schemas.openxmlformats.org/officeDocument/2006/relationships/hyperlink" Target="https://www.daloopa.com/src/7961883" TargetMode="External"/><Relationship Id="rId12999" Type="http://schemas.openxmlformats.org/officeDocument/2006/relationships/hyperlink" Target="https://www.daloopa.com/src/78145394" TargetMode="External"/><Relationship Id="rId13300" Type="http://schemas.openxmlformats.org/officeDocument/2006/relationships/hyperlink" Target="https://www.daloopa.com/src/8787312" TargetMode="External"/><Relationship Id="rId16870" Type="http://schemas.openxmlformats.org/officeDocument/2006/relationships/hyperlink" Target="https://www.daloopa.com/src/20983886" TargetMode="External"/><Relationship Id="rId17921" Type="http://schemas.openxmlformats.org/officeDocument/2006/relationships/hyperlink" Target="https://www.daloopa.com/src/65125628" TargetMode="External"/><Relationship Id="rId15472" Type="http://schemas.openxmlformats.org/officeDocument/2006/relationships/hyperlink" Target="https://www.daloopa.com/src/43518677" TargetMode="External"/><Relationship Id="rId16523" Type="http://schemas.openxmlformats.org/officeDocument/2006/relationships/hyperlink" Target="https://www.daloopa.com/src/63082798" TargetMode="External"/><Relationship Id="rId4480" Type="http://schemas.openxmlformats.org/officeDocument/2006/relationships/hyperlink" Target="https://www.daloopa.com/src/8793799" TargetMode="External"/><Relationship Id="rId5531" Type="http://schemas.openxmlformats.org/officeDocument/2006/relationships/hyperlink" Target="https://www.daloopa.com/src/43287629" TargetMode="External"/><Relationship Id="rId14074" Type="http://schemas.openxmlformats.org/officeDocument/2006/relationships/hyperlink" Target="https://www.daloopa.com/src/154395158" TargetMode="External"/><Relationship Id="rId15125" Type="http://schemas.openxmlformats.org/officeDocument/2006/relationships/hyperlink" Target="https://marketplace.daloopa.com/src/134722400" TargetMode="External"/><Relationship Id="rId18695" Type="http://schemas.openxmlformats.org/officeDocument/2006/relationships/hyperlink" Target="https://www.daloopa.com/src/65165646" TargetMode="External"/><Relationship Id="rId19746" Type="http://schemas.openxmlformats.org/officeDocument/2006/relationships/hyperlink" Target="https://www.daloopa.com/src/113027043" TargetMode="External"/><Relationship Id="rId3082" Type="http://schemas.openxmlformats.org/officeDocument/2006/relationships/hyperlink" Target="https://www.daloopa.com/src/2745337" TargetMode="External"/><Relationship Id="rId4133" Type="http://schemas.openxmlformats.org/officeDocument/2006/relationships/hyperlink" Target="https://marketplace.daloopa.com/src/144951412" TargetMode="External"/><Relationship Id="rId8754" Type="http://schemas.openxmlformats.org/officeDocument/2006/relationships/hyperlink" Target="https://www.daloopa.com/src/1566657" TargetMode="External"/><Relationship Id="rId9805" Type="http://schemas.openxmlformats.org/officeDocument/2006/relationships/hyperlink" Target="https://www.daloopa.com/src/1566941" TargetMode="External"/><Relationship Id="rId17297" Type="http://schemas.openxmlformats.org/officeDocument/2006/relationships/hyperlink" Target="https://www.daloopa.com/src/113368377" TargetMode="External"/><Relationship Id="rId18348" Type="http://schemas.openxmlformats.org/officeDocument/2006/relationships/hyperlink" Target="https://marketplace.daloopa.com/src/134722781" TargetMode="External"/><Relationship Id="rId19" Type="http://schemas.openxmlformats.org/officeDocument/2006/relationships/hyperlink" Target="https://www.daloopa.com/document/8265" TargetMode="External"/><Relationship Id="rId7356" Type="http://schemas.openxmlformats.org/officeDocument/2006/relationships/hyperlink" Target="https://www.daloopa.com/src/1565205" TargetMode="External"/><Relationship Id="rId8407" Type="http://schemas.openxmlformats.org/officeDocument/2006/relationships/hyperlink" Target="https://www.daloopa.com/src/78018630" TargetMode="External"/><Relationship Id="rId10337" Type="http://schemas.openxmlformats.org/officeDocument/2006/relationships/hyperlink" Target="https://www.daloopa.com/src/72081354" TargetMode="External"/><Relationship Id="rId10684" Type="http://schemas.openxmlformats.org/officeDocument/2006/relationships/hyperlink" Target="https://www.daloopa.com/src/1569840" TargetMode="External"/><Relationship Id="rId11735" Type="http://schemas.openxmlformats.org/officeDocument/2006/relationships/hyperlink" Target="https://www.daloopa.com/src/43319935" TargetMode="External"/><Relationship Id="rId7009" Type="http://schemas.openxmlformats.org/officeDocument/2006/relationships/hyperlink" Target="https://marketplace.daloopa.com/src/110684044" TargetMode="External"/><Relationship Id="rId14958" Type="http://schemas.openxmlformats.org/officeDocument/2006/relationships/hyperlink" Target="https://www.daloopa.com/document/26799693" TargetMode="External"/><Relationship Id="rId3966" Type="http://schemas.openxmlformats.org/officeDocument/2006/relationships/hyperlink" Target="https://www.daloopa.com/src/7999097" TargetMode="External"/><Relationship Id="rId16380" Type="http://schemas.openxmlformats.org/officeDocument/2006/relationships/hyperlink" Target="https://www.daloopa.com/src/154361754" TargetMode="External"/><Relationship Id="rId17431" Type="http://schemas.openxmlformats.org/officeDocument/2006/relationships/hyperlink" Target="https://marketplace.daloopa.com/src/154393190" TargetMode="External"/><Relationship Id="rId3" Type="http://schemas.openxmlformats.org/officeDocument/2006/relationships/hyperlink" Target="https://www.daloopa.com/document/7969" TargetMode="External"/><Relationship Id="rId887" Type="http://schemas.openxmlformats.org/officeDocument/2006/relationships/hyperlink" Target="https://marketplace.daloopa.com/src/152295347" TargetMode="External"/><Relationship Id="rId2568" Type="http://schemas.openxmlformats.org/officeDocument/2006/relationships/hyperlink" Target="https://marketplace.daloopa.com/src?seriesId=7741489" TargetMode="External"/><Relationship Id="rId3619" Type="http://schemas.openxmlformats.org/officeDocument/2006/relationships/hyperlink" Target="https://www.daloopa.com/src/8794278" TargetMode="External"/><Relationship Id="rId5041" Type="http://schemas.openxmlformats.org/officeDocument/2006/relationships/hyperlink" Target="https://www.daloopa.com/src/78016417" TargetMode="External"/><Relationship Id="rId12990" Type="http://schemas.openxmlformats.org/officeDocument/2006/relationships/hyperlink" Target="https://www.daloopa.com/src/20973371" TargetMode="External"/><Relationship Id="rId16033" Type="http://schemas.openxmlformats.org/officeDocument/2006/relationships/hyperlink" Target="https://marketplace.daloopa.com/src/134722562" TargetMode="External"/><Relationship Id="rId9662" Type="http://schemas.openxmlformats.org/officeDocument/2006/relationships/hyperlink" Target="https://www.daloopa.com/src/1566324" TargetMode="External"/><Relationship Id="rId11592" Type="http://schemas.openxmlformats.org/officeDocument/2006/relationships/hyperlink" Target="https://www.daloopa.com/src/1569214" TargetMode="External"/><Relationship Id="rId12643" Type="http://schemas.openxmlformats.org/officeDocument/2006/relationships/hyperlink" Target="https://www.daloopa.com/src/136587030" TargetMode="External"/><Relationship Id="rId19256" Type="http://schemas.openxmlformats.org/officeDocument/2006/relationships/hyperlink" Target="https://www.daloopa.com/src/113032121" TargetMode="External"/><Relationship Id="rId1651" Type="http://schemas.openxmlformats.org/officeDocument/2006/relationships/hyperlink" Target="https://www.daloopa.com/src/8797255" TargetMode="External"/><Relationship Id="rId2702" Type="http://schemas.openxmlformats.org/officeDocument/2006/relationships/hyperlink" Target="https://www.daloopa.com/src/47652847" TargetMode="External"/><Relationship Id="rId8264" Type="http://schemas.openxmlformats.org/officeDocument/2006/relationships/hyperlink" Target="https://www.daloopa.com/src/53534257" TargetMode="External"/><Relationship Id="rId9315" Type="http://schemas.openxmlformats.org/officeDocument/2006/relationships/hyperlink" Target="https://www.daloopa.com/src/1567020" TargetMode="External"/><Relationship Id="rId10194" Type="http://schemas.openxmlformats.org/officeDocument/2006/relationships/hyperlink" Target="https://www.daloopa.com/src/53534292" TargetMode="External"/><Relationship Id="rId11245" Type="http://schemas.openxmlformats.org/officeDocument/2006/relationships/hyperlink" Target="https://www.daloopa.com/src/102328811" TargetMode="External"/><Relationship Id="rId1304" Type="http://schemas.openxmlformats.org/officeDocument/2006/relationships/hyperlink" Target="https://www.daloopa.com/src/65218278" TargetMode="External"/><Relationship Id="rId4874" Type="http://schemas.openxmlformats.org/officeDocument/2006/relationships/hyperlink" Target="https://www.daloopa.com/src/1564277" TargetMode="External"/><Relationship Id="rId14468" Type="http://schemas.openxmlformats.org/officeDocument/2006/relationships/hyperlink" Target="https://www.daloopa.com/src/107839735" TargetMode="External"/><Relationship Id="rId15866" Type="http://schemas.openxmlformats.org/officeDocument/2006/relationships/hyperlink" Target="https://marketplace.daloopa.com/src/154209379" TargetMode="External"/><Relationship Id="rId16917" Type="http://schemas.openxmlformats.org/officeDocument/2006/relationships/hyperlink" Target="https://www.daloopa.com/src/87514919" TargetMode="External"/><Relationship Id="rId3476" Type="http://schemas.openxmlformats.org/officeDocument/2006/relationships/hyperlink" Target="https://www.daloopa.com/src/8795982" TargetMode="External"/><Relationship Id="rId4527" Type="http://schemas.openxmlformats.org/officeDocument/2006/relationships/hyperlink" Target="https://www.daloopa.com/src/8793773" TargetMode="External"/><Relationship Id="rId5925" Type="http://schemas.openxmlformats.org/officeDocument/2006/relationships/hyperlink" Target="https://www.daloopa.com/src/46535461" TargetMode="External"/><Relationship Id="rId15519" Type="http://schemas.openxmlformats.org/officeDocument/2006/relationships/hyperlink" Target="https://www.daloopa.com/src/94641819" TargetMode="External"/><Relationship Id="rId10" Type="http://schemas.openxmlformats.org/officeDocument/2006/relationships/hyperlink" Target="https://www.daloopa.com/document/8109" TargetMode="External"/><Relationship Id="rId397" Type="http://schemas.openxmlformats.org/officeDocument/2006/relationships/hyperlink" Target="https://www.daloopa.com/document/26798424" TargetMode="External"/><Relationship Id="rId2078" Type="http://schemas.openxmlformats.org/officeDocument/2006/relationships/hyperlink" Target="https://www.daloopa.com/src/1571138" TargetMode="External"/><Relationship Id="rId3129" Type="http://schemas.openxmlformats.org/officeDocument/2006/relationships/hyperlink" Target="https://www.daloopa.com/src/113362679" TargetMode="External"/><Relationship Id="rId7000" Type="http://schemas.openxmlformats.org/officeDocument/2006/relationships/hyperlink" Target="https://www.daloopa.com/src/113256678" TargetMode="External"/><Relationship Id="rId6699" Type="http://schemas.openxmlformats.org/officeDocument/2006/relationships/hyperlink" Target="https://www.daloopa.com/document/24791242" TargetMode="External"/><Relationship Id="rId9172" Type="http://schemas.openxmlformats.org/officeDocument/2006/relationships/hyperlink" Target="https://www.daloopa.com/src/154249522" TargetMode="External"/><Relationship Id="rId13551" Type="http://schemas.openxmlformats.org/officeDocument/2006/relationships/hyperlink" Target="https://www.daloopa.com/src/8787115" TargetMode="External"/><Relationship Id="rId14602" Type="http://schemas.openxmlformats.org/officeDocument/2006/relationships/hyperlink" Target="https://www.daloopa.com/src/43518543" TargetMode="External"/><Relationship Id="rId3610" Type="http://schemas.openxmlformats.org/officeDocument/2006/relationships/hyperlink" Target="https://www.daloopa.com/src/8794573" TargetMode="External"/><Relationship Id="rId12153" Type="http://schemas.openxmlformats.org/officeDocument/2006/relationships/hyperlink" Target="https://www.daloopa.com/src/82268431" TargetMode="External"/><Relationship Id="rId13204" Type="http://schemas.openxmlformats.org/officeDocument/2006/relationships/hyperlink" Target="https://www.daloopa.com/src/8787603" TargetMode="External"/><Relationship Id="rId16774" Type="http://schemas.openxmlformats.org/officeDocument/2006/relationships/hyperlink" Target="https://marketplace.daloopa.com/src?seriesId=6890270" TargetMode="External"/><Relationship Id="rId17825" Type="http://schemas.openxmlformats.org/officeDocument/2006/relationships/hyperlink" Target="https://www.daloopa.com/src/87503075" TargetMode="External"/><Relationship Id="rId531" Type="http://schemas.openxmlformats.org/officeDocument/2006/relationships/hyperlink" Target="https://www.daloopa.com/src/1602071" TargetMode="External"/><Relationship Id="rId1161" Type="http://schemas.openxmlformats.org/officeDocument/2006/relationships/hyperlink" Target="https://www.daloopa.com/src/65049736" TargetMode="External"/><Relationship Id="rId2212" Type="http://schemas.openxmlformats.org/officeDocument/2006/relationships/hyperlink" Target="https://www.daloopa.com/src/42838031" TargetMode="External"/><Relationship Id="rId5782" Type="http://schemas.openxmlformats.org/officeDocument/2006/relationships/hyperlink" Target="https://www.daloopa.com/src/1565184" TargetMode="External"/><Relationship Id="rId6833" Type="http://schemas.openxmlformats.org/officeDocument/2006/relationships/hyperlink" Target="https://www.daloopa.com/src/1565534" TargetMode="External"/><Relationship Id="rId15376" Type="http://schemas.openxmlformats.org/officeDocument/2006/relationships/hyperlink" Target="https://marketplace.daloopa.com/src?seriesId=2541670" TargetMode="External"/><Relationship Id="rId16427" Type="http://schemas.openxmlformats.org/officeDocument/2006/relationships/hyperlink" Target="https://www.daloopa.com/src/125187154" TargetMode="External"/><Relationship Id="rId4384" Type="http://schemas.openxmlformats.org/officeDocument/2006/relationships/hyperlink" Target="https://www.daloopa.com/src/8793943" TargetMode="External"/><Relationship Id="rId5435" Type="http://schemas.openxmlformats.org/officeDocument/2006/relationships/hyperlink" Target="https://www.daloopa.com/src/2600136" TargetMode="External"/><Relationship Id="rId15029" Type="http://schemas.openxmlformats.org/officeDocument/2006/relationships/hyperlink" Target="https://marketplace.daloopa.com/src?seriesId=6888877" TargetMode="External"/><Relationship Id="rId18599" Type="http://schemas.openxmlformats.org/officeDocument/2006/relationships/hyperlink" Target="https://www.daloopa.com/src/65153651" TargetMode="External"/><Relationship Id="rId4037" Type="http://schemas.openxmlformats.org/officeDocument/2006/relationships/hyperlink" Target="https://www.daloopa.com/src/1572818" TargetMode="External"/><Relationship Id="rId8658" Type="http://schemas.openxmlformats.org/officeDocument/2006/relationships/hyperlink" Target="https://www.daloopa.com/src/10330735" TargetMode="External"/><Relationship Id="rId9709" Type="http://schemas.openxmlformats.org/officeDocument/2006/relationships/hyperlink" Target="https://www.daloopa.com/src/136428707" TargetMode="External"/><Relationship Id="rId11986" Type="http://schemas.openxmlformats.org/officeDocument/2006/relationships/hyperlink" Target="https://www.daloopa.com/src/1569233" TargetMode="External"/><Relationship Id="rId10588" Type="http://schemas.openxmlformats.org/officeDocument/2006/relationships/hyperlink" Target="https://www.daloopa.com/src/43294691" TargetMode="External"/><Relationship Id="rId11639" Type="http://schemas.openxmlformats.org/officeDocument/2006/relationships/hyperlink" Target="https://www.daloopa.com/src/43317708" TargetMode="External"/><Relationship Id="rId15510" Type="http://schemas.openxmlformats.org/officeDocument/2006/relationships/hyperlink" Target="https://www.daloopa.com/src/46631516" TargetMode="External"/><Relationship Id="rId3120" Type="http://schemas.openxmlformats.org/officeDocument/2006/relationships/hyperlink" Target="https://www.daloopa.com/src/136641105" TargetMode="External"/><Relationship Id="rId13061" Type="http://schemas.openxmlformats.org/officeDocument/2006/relationships/hyperlink" Target="https://www.daloopa.com/src/8787434" TargetMode="External"/><Relationship Id="rId14112" Type="http://schemas.openxmlformats.org/officeDocument/2006/relationships/hyperlink" Target="https://www.daloopa.com/src/8788344" TargetMode="External"/><Relationship Id="rId17682" Type="http://schemas.openxmlformats.org/officeDocument/2006/relationships/hyperlink" Target="https://www.daloopa.com/src/87514925" TargetMode="External"/><Relationship Id="rId18733" Type="http://schemas.openxmlformats.org/officeDocument/2006/relationships/hyperlink" Target="https://www.daloopa.com/src/65169617" TargetMode="External"/><Relationship Id="rId6690" Type="http://schemas.openxmlformats.org/officeDocument/2006/relationships/hyperlink" Target="https://www.daloopa.com/src/154216231" TargetMode="External"/><Relationship Id="rId7741" Type="http://schemas.openxmlformats.org/officeDocument/2006/relationships/hyperlink" Target="https://www.daloopa.com/src/1566022" TargetMode="External"/><Relationship Id="rId10722" Type="http://schemas.openxmlformats.org/officeDocument/2006/relationships/hyperlink" Target="https://www.daloopa.com/src/43294680" TargetMode="External"/><Relationship Id="rId16284" Type="http://schemas.openxmlformats.org/officeDocument/2006/relationships/hyperlink" Target="https://www.daloopa.com/src/113379752" TargetMode="External"/><Relationship Id="rId17335" Type="http://schemas.openxmlformats.org/officeDocument/2006/relationships/hyperlink" Target="https://marketplace.daloopa.com/src/154209473" TargetMode="External"/><Relationship Id="rId5292" Type="http://schemas.openxmlformats.org/officeDocument/2006/relationships/hyperlink" Target="https://www.daloopa.com/src/1564084" TargetMode="External"/><Relationship Id="rId6343" Type="http://schemas.openxmlformats.org/officeDocument/2006/relationships/hyperlink" Target="https://marketplace.daloopa.com/src/110683932" TargetMode="External"/><Relationship Id="rId2953" Type="http://schemas.openxmlformats.org/officeDocument/2006/relationships/hyperlink" Target="https://www.daloopa.com/src/1571950" TargetMode="External"/><Relationship Id="rId9566" Type="http://schemas.openxmlformats.org/officeDocument/2006/relationships/hyperlink" Target="https://www.daloopa.com/src/136428705" TargetMode="External"/><Relationship Id="rId11496" Type="http://schemas.openxmlformats.org/officeDocument/2006/relationships/hyperlink" Target="https://www.daloopa.com/src/1569659" TargetMode="External"/><Relationship Id="rId12547" Type="http://schemas.openxmlformats.org/officeDocument/2006/relationships/hyperlink" Target="https://www.daloopa.com/src/20972749" TargetMode="External"/><Relationship Id="rId12894" Type="http://schemas.openxmlformats.org/officeDocument/2006/relationships/hyperlink" Target="https://www.daloopa.com/src/1572463" TargetMode="External"/><Relationship Id="rId13945" Type="http://schemas.openxmlformats.org/officeDocument/2006/relationships/hyperlink" Target="https://www.daloopa.com/src/67019028" TargetMode="External"/><Relationship Id="rId925" Type="http://schemas.openxmlformats.org/officeDocument/2006/relationships/hyperlink" Target="https://www.daloopa.com/src/53602380" TargetMode="External"/><Relationship Id="rId1555" Type="http://schemas.openxmlformats.org/officeDocument/2006/relationships/hyperlink" Target="https://www.daloopa.com/src/8796982" TargetMode="External"/><Relationship Id="rId2606" Type="http://schemas.openxmlformats.org/officeDocument/2006/relationships/hyperlink" Target="https://www.daloopa.com/src/145700441" TargetMode="External"/><Relationship Id="rId8168" Type="http://schemas.openxmlformats.org/officeDocument/2006/relationships/hyperlink" Target="https://www.daloopa.com/src/87394329" TargetMode="External"/><Relationship Id="rId9219" Type="http://schemas.openxmlformats.org/officeDocument/2006/relationships/hyperlink" Target="https://www.daloopa.com/src/154222607" TargetMode="External"/><Relationship Id="rId10098" Type="http://schemas.openxmlformats.org/officeDocument/2006/relationships/hyperlink" Target="https://www.daloopa.com/src/1568415" TargetMode="External"/><Relationship Id="rId11149" Type="http://schemas.openxmlformats.org/officeDocument/2006/relationships/hyperlink" Target="https://www.daloopa.com/src/1569783" TargetMode="External"/><Relationship Id="rId15020" Type="http://schemas.openxmlformats.org/officeDocument/2006/relationships/hyperlink" Target="https://marketplace.daloopa.com/src/134722384" TargetMode="External"/><Relationship Id="rId1208" Type="http://schemas.openxmlformats.org/officeDocument/2006/relationships/hyperlink" Target="https://www.daloopa.com/src/4742100" TargetMode="External"/><Relationship Id="rId18590" Type="http://schemas.openxmlformats.org/officeDocument/2006/relationships/hyperlink" Target="https://www.daloopa.com/src/65142201" TargetMode="External"/><Relationship Id="rId19641" Type="http://schemas.openxmlformats.org/officeDocument/2006/relationships/hyperlink" Target="https://www.daloopa.com/src/113035673" TargetMode="External"/><Relationship Id="rId4778" Type="http://schemas.openxmlformats.org/officeDocument/2006/relationships/hyperlink" Target="https://www.daloopa.com/src/107674633" TargetMode="External"/><Relationship Id="rId5829" Type="http://schemas.openxmlformats.org/officeDocument/2006/relationships/hyperlink" Target="https://www.daloopa.com/src/1564728" TargetMode="External"/><Relationship Id="rId7251" Type="http://schemas.openxmlformats.org/officeDocument/2006/relationships/hyperlink" Target="https://www.daloopa.com/src/1565945" TargetMode="External"/><Relationship Id="rId9700" Type="http://schemas.openxmlformats.org/officeDocument/2006/relationships/hyperlink" Target="https://www.daloopa.com/src/72081324" TargetMode="External"/><Relationship Id="rId11630" Type="http://schemas.openxmlformats.org/officeDocument/2006/relationships/hyperlink" Target="https://www.daloopa.com/src/1569271" TargetMode="External"/><Relationship Id="rId17192" Type="http://schemas.openxmlformats.org/officeDocument/2006/relationships/hyperlink" Target="https://www.daloopa.com/src/78144503" TargetMode="External"/><Relationship Id="rId18243" Type="http://schemas.openxmlformats.org/officeDocument/2006/relationships/hyperlink" Target="https://www.daloopa.com/src/113370547" TargetMode="External"/><Relationship Id="rId8302" Type="http://schemas.openxmlformats.org/officeDocument/2006/relationships/hyperlink" Target="https://www.daloopa.com/src/1566711" TargetMode="External"/><Relationship Id="rId10232" Type="http://schemas.openxmlformats.org/officeDocument/2006/relationships/hyperlink" Target="https://www.daloopa.com/src/87388692" TargetMode="External"/><Relationship Id="rId14853" Type="http://schemas.openxmlformats.org/officeDocument/2006/relationships/hyperlink" Target="https://www.daloopa.com/src/43517076" TargetMode="External"/><Relationship Id="rId15904" Type="http://schemas.openxmlformats.org/officeDocument/2006/relationships/hyperlink" Target="https://www.daloopa.com/src/82270611" TargetMode="External"/><Relationship Id="rId3861" Type="http://schemas.openxmlformats.org/officeDocument/2006/relationships/hyperlink" Target="https://www.daloopa.com/src/42838105" TargetMode="External"/><Relationship Id="rId4912" Type="http://schemas.openxmlformats.org/officeDocument/2006/relationships/hyperlink" Target="https://www.daloopa.com/src/107674637" TargetMode="External"/><Relationship Id="rId13455" Type="http://schemas.openxmlformats.org/officeDocument/2006/relationships/hyperlink" Target="https://www.daloopa.com/src/8787594" TargetMode="External"/><Relationship Id="rId14506" Type="http://schemas.openxmlformats.org/officeDocument/2006/relationships/hyperlink" Target="https://marketplace.daloopa.com/src?seriesId=5701277" TargetMode="External"/><Relationship Id="rId782" Type="http://schemas.openxmlformats.org/officeDocument/2006/relationships/hyperlink" Target="https://www.daloopa.com/src/1604330" TargetMode="External"/><Relationship Id="rId2463" Type="http://schemas.openxmlformats.org/officeDocument/2006/relationships/hyperlink" Target="https://www.daloopa.com/src/65064117" TargetMode="External"/><Relationship Id="rId3514" Type="http://schemas.openxmlformats.org/officeDocument/2006/relationships/hyperlink" Target="https://www.daloopa.com/src/107696920" TargetMode="External"/><Relationship Id="rId9076" Type="http://schemas.openxmlformats.org/officeDocument/2006/relationships/hyperlink" Target="https://www.daloopa.com/src/66982571" TargetMode="External"/><Relationship Id="rId12057" Type="http://schemas.openxmlformats.org/officeDocument/2006/relationships/hyperlink" Target="https://www.daloopa.com/src/1570439" TargetMode="External"/><Relationship Id="rId13108" Type="http://schemas.openxmlformats.org/officeDocument/2006/relationships/hyperlink" Target="https://marketplace.daloopa.com/src?seriesId=233479" TargetMode="External"/><Relationship Id="rId16678" Type="http://schemas.openxmlformats.org/officeDocument/2006/relationships/hyperlink" Target="https://marketplace.daloopa.com/src?seriesId=6890267" TargetMode="External"/><Relationship Id="rId435" Type="http://schemas.openxmlformats.org/officeDocument/2006/relationships/hyperlink" Target="https://www.daloopa.com/src/58740554" TargetMode="External"/><Relationship Id="rId1065" Type="http://schemas.openxmlformats.org/officeDocument/2006/relationships/hyperlink" Target="https://www.daloopa.com/src/20882707" TargetMode="External"/><Relationship Id="rId2116" Type="http://schemas.openxmlformats.org/officeDocument/2006/relationships/hyperlink" Target="https://www.daloopa.com/src/2745319" TargetMode="External"/><Relationship Id="rId5686" Type="http://schemas.openxmlformats.org/officeDocument/2006/relationships/hyperlink" Target="https://www.daloopa.com/src/85750505" TargetMode="External"/><Relationship Id="rId6737" Type="http://schemas.openxmlformats.org/officeDocument/2006/relationships/hyperlink" Target="https://www.daloopa.com/src/87381318" TargetMode="External"/><Relationship Id="rId17729" Type="http://schemas.openxmlformats.org/officeDocument/2006/relationships/hyperlink" Target="https://www.daloopa.com/src/65218530" TargetMode="External"/><Relationship Id="rId19151" Type="http://schemas.openxmlformats.org/officeDocument/2006/relationships/hyperlink" Target="https://www.daloopa.com/document/26799693" TargetMode="External"/><Relationship Id="rId4288" Type="http://schemas.openxmlformats.org/officeDocument/2006/relationships/hyperlink" Target="https://www.daloopa.com/src/8791709" TargetMode="External"/><Relationship Id="rId5339" Type="http://schemas.openxmlformats.org/officeDocument/2006/relationships/hyperlink" Target="https://www.daloopa.com/src/154248818" TargetMode="External"/><Relationship Id="rId9210" Type="http://schemas.openxmlformats.org/officeDocument/2006/relationships/hyperlink" Target="https://www.daloopa.com/src/82224874" TargetMode="External"/><Relationship Id="rId11140" Type="http://schemas.openxmlformats.org/officeDocument/2006/relationships/hyperlink" Target="https://www.daloopa.com/src/1569153" TargetMode="External"/><Relationship Id="rId15761" Type="http://schemas.openxmlformats.org/officeDocument/2006/relationships/hyperlink" Target="https://marketplace.daloopa.com/src/154209357" TargetMode="External"/><Relationship Id="rId16812" Type="http://schemas.openxmlformats.org/officeDocument/2006/relationships/hyperlink" Target="https://www.daloopa.com/src/20983889" TargetMode="External"/><Relationship Id="rId1949" Type="http://schemas.openxmlformats.org/officeDocument/2006/relationships/hyperlink" Target="https://www.daloopa.com/src/96852775" TargetMode="External"/><Relationship Id="rId5820" Type="http://schemas.openxmlformats.org/officeDocument/2006/relationships/hyperlink" Target="https://www.daloopa.com/src/154351896" TargetMode="External"/><Relationship Id="rId14363" Type="http://schemas.openxmlformats.org/officeDocument/2006/relationships/hyperlink" Target="https://www.daloopa.com/src/8787999" TargetMode="External"/><Relationship Id="rId15414" Type="http://schemas.openxmlformats.org/officeDocument/2006/relationships/hyperlink" Target="https://marketplace.daloopa.com/src/134722469" TargetMode="External"/><Relationship Id="rId18984" Type="http://schemas.openxmlformats.org/officeDocument/2006/relationships/hyperlink" Target="https://www.daloopa.com/src/125199126" TargetMode="External"/><Relationship Id="rId292" Type="http://schemas.openxmlformats.org/officeDocument/2006/relationships/hyperlink" Target="https://www.daloopa.com/src/46535009" TargetMode="External"/><Relationship Id="rId3371" Type="http://schemas.openxmlformats.org/officeDocument/2006/relationships/hyperlink" Target="https://www.daloopa.com/src/58741481" TargetMode="External"/><Relationship Id="rId4422" Type="http://schemas.openxmlformats.org/officeDocument/2006/relationships/hyperlink" Target="https://www.daloopa.com/src/8794107" TargetMode="External"/><Relationship Id="rId7992" Type="http://schemas.openxmlformats.org/officeDocument/2006/relationships/hyperlink" Target="https://www.daloopa.com/src/154222589" TargetMode="External"/><Relationship Id="rId14016" Type="http://schemas.openxmlformats.org/officeDocument/2006/relationships/hyperlink" Target="https://www.daloopa.com/src/8788011" TargetMode="External"/><Relationship Id="rId17586" Type="http://schemas.openxmlformats.org/officeDocument/2006/relationships/hyperlink" Target="https://marketplace.daloopa.com/src?seriesId=3669141" TargetMode="External"/><Relationship Id="rId18637" Type="http://schemas.openxmlformats.org/officeDocument/2006/relationships/hyperlink" Target="https://www.daloopa.com/src/65164846" TargetMode="External"/><Relationship Id="rId3024" Type="http://schemas.openxmlformats.org/officeDocument/2006/relationships/hyperlink" Target="https://www.daloopa.com/src/58789059" TargetMode="External"/><Relationship Id="rId6594" Type="http://schemas.openxmlformats.org/officeDocument/2006/relationships/hyperlink" Target="https://www.daloopa.com/src/4715251" TargetMode="External"/><Relationship Id="rId7645" Type="http://schemas.openxmlformats.org/officeDocument/2006/relationships/hyperlink" Target="https://www.daloopa.com/src/66978123" TargetMode="External"/><Relationship Id="rId10973" Type="http://schemas.openxmlformats.org/officeDocument/2006/relationships/hyperlink" Target="https://www.daloopa.com/src/78021093" TargetMode="External"/><Relationship Id="rId16188" Type="http://schemas.openxmlformats.org/officeDocument/2006/relationships/hyperlink" Target="https://www.daloopa.com/src/8788764" TargetMode="External"/><Relationship Id="rId17239" Type="http://schemas.openxmlformats.org/officeDocument/2006/relationships/hyperlink" Target="https://www.daloopa.com/document/26799693" TargetMode="External"/><Relationship Id="rId5196" Type="http://schemas.openxmlformats.org/officeDocument/2006/relationships/hyperlink" Target="https://www.daloopa.com/src/43287850" TargetMode="External"/><Relationship Id="rId6247" Type="http://schemas.openxmlformats.org/officeDocument/2006/relationships/hyperlink" Target="https://www.daloopa.com/src/1565302" TargetMode="External"/><Relationship Id="rId10626" Type="http://schemas.openxmlformats.org/officeDocument/2006/relationships/hyperlink" Target="https://www.daloopa.com/src/7961894" TargetMode="External"/><Relationship Id="rId12798" Type="http://schemas.openxmlformats.org/officeDocument/2006/relationships/hyperlink" Target="https://www.daloopa.com/src/78145273" TargetMode="External"/><Relationship Id="rId13849" Type="http://schemas.openxmlformats.org/officeDocument/2006/relationships/hyperlink" Target="https://www.daloopa.com/src/8787865" TargetMode="External"/><Relationship Id="rId17720" Type="http://schemas.openxmlformats.org/officeDocument/2006/relationships/hyperlink" Target="https://www.daloopa.com/src/65074698" TargetMode="External"/><Relationship Id="rId1459" Type="http://schemas.openxmlformats.org/officeDocument/2006/relationships/hyperlink" Target="https://www.daloopa.com/src/8796634" TargetMode="External"/><Relationship Id="rId2857" Type="http://schemas.openxmlformats.org/officeDocument/2006/relationships/hyperlink" Target="https://www.daloopa.com/src/82233377" TargetMode="External"/><Relationship Id="rId3908" Type="http://schemas.openxmlformats.org/officeDocument/2006/relationships/hyperlink" Target="https://www.daloopa.com/src/68722841" TargetMode="External"/><Relationship Id="rId5330" Type="http://schemas.openxmlformats.org/officeDocument/2006/relationships/hyperlink" Target="https://www.daloopa.com/src/43287846" TargetMode="External"/><Relationship Id="rId15271" Type="http://schemas.openxmlformats.org/officeDocument/2006/relationships/hyperlink" Target="https://www.daloopa.com/src/43518802" TargetMode="External"/><Relationship Id="rId16322" Type="http://schemas.openxmlformats.org/officeDocument/2006/relationships/hyperlink" Target="https://www.daloopa.com/document/26799693" TargetMode="External"/><Relationship Id="rId829" Type="http://schemas.openxmlformats.org/officeDocument/2006/relationships/hyperlink" Target="https://marketplace.daloopa.com/src?seriesId=7163926" TargetMode="External"/><Relationship Id="rId9951" Type="http://schemas.openxmlformats.org/officeDocument/2006/relationships/hyperlink" Target="https://www.daloopa.com/src/1567593" TargetMode="External"/><Relationship Id="rId11881" Type="http://schemas.openxmlformats.org/officeDocument/2006/relationships/hyperlink" Target="https://www.daloopa.com/src/1569107" TargetMode="External"/><Relationship Id="rId12932" Type="http://schemas.openxmlformats.org/officeDocument/2006/relationships/hyperlink" Target="https://www.daloopa.com/src/78145279" TargetMode="External"/><Relationship Id="rId18494" Type="http://schemas.openxmlformats.org/officeDocument/2006/relationships/hyperlink" Target="https://marketplace.daloopa.com/src?seriesId=3805107" TargetMode="External"/><Relationship Id="rId19545" Type="http://schemas.openxmlformats.org/officeDocument/2006/relationships/hyperlink" Target="https://www.daloopa.com/src/113024547" TargetMode="External"/><Relationship Id="rId1940" Type="http://schemas.openxmlformats.org/officeDocument/2006/relationships/hyperlink" Target="https://www.daloopa.com/src/125037635" TargetMode="External"/><Relationship Id="rId8553" Type="http://schemas.openxmlformats.org/officeDocument/2006/relationships/hyperlink" Target="https://www.daloopa.com/src/136428690" TargetMode="External"/><Relationship Id="rId9604" Type="http://schemas.openxmlformats.org/officeDocument/2006/relationships/hyperlink" Target="https://www.daloopa.com/src/136428704" TargetMode="External"/><Relationship Id="rId10483" Type="http://schemas.openxmlformats.org/officeDocument/2006/relationships/hyperlink" Target="https://www.daloopa.com/src/66982759" TargetMode="External"/><Relationship Id="rId11534" Type="http://schemas.openxmlformats.org/officeDocument/2006/relationships/hyperlink" Target="https://www.daloopa.com/src/43319913" TargetMode="External"/><Relationship Id="rId17096" Type="http://schemas.openxmlformats.org/officeDocument/2006/relationships/hyperlink" Target="https://www.daloopa.com/src/87502672" TargetMode="External"/><Relationship Id="rId18147" Type="http://schemas.openxmlformats.org/officeDocument/2006/relationships/hyperlink" Target="https://www.daloopa.com/src/65125765" TargetMode="External"/><Relationship Id="rId7155" Type="http://schemas.openxmlformats.org/officeDocument/2006/relationships/hyperlink" Target="https://www.daloopa.com/src/78018529" TargetMode="External"/><Relationship Id="rId8206" Type="http://schemas.openxmlformats.org/officeDocument/2006/relationships/hyperlink" Target="https://marketplace.daloopa.com/src?seriesId=7945327" TargetMode="External"/><Relationship Id="rId10136" Type="http://schemas.openxmlformats.org/officeDocument/2006/relationships/hyperlink" Target="https://www.daloopa.com/src/43314239" TargetMode="External"/><Relationship Id="rId14757" Type="http://schemas.openxmlformats.org/officeDocument/2006/relationships/hyperlink" Target="https://marketplace.daloopa.com/src/134722332" TargetMode="External"/><Relationship Id="rId3765" Type="http://schemas.openxmlformats.org/officeDocument/2006/relationships/hyperlink" Target="https://www.daloopa.com/src/8793580" TargetMode="External"/><Relationship Id="rId4816" Type="http://schemas.openxmlformats.org/officeDocument/2006/relationships/hyperlink" Target="https://www.daloopa.com/src/1564077" TargetMode="External"/><Relationship Id="rId13359" Type="http://schemas.openxmlformats.org/officeDocument/2006/relationships/hyperlink" Target="https://www.daloopa.com/src/58790251" TargetMode="External"/><Relationship Id="rId15808" Type="http://schemas.openxmlformats.org/officeDocument/2006/relationships/hyperlink" Target="https://www.daloopa.com/src/67019918" TargetMode="External"/><Relationship Id="rId17230" Type="http://schemas.openxmlformats.org/officeDocument/2006/relationships/hyperlink" Target="https://www.daloopa.com/src/87502706" TargetMode="External"/><Relationship Id="rId686" Type="http://schemas.openxmlformats.org/officeDocument/2006/relationships/hyperlink" Target="https://www.daloopa.com/src/136424386" TargetMode="External"/><Relationship Id="rId2367" Type="http://schemas.openxmlformats.org/officeDocument/2006/relationships/hyperlink" Target="https://www.daloopa.com/src/82225369" TargetMode="External"/><Relationship Id="rId3418" Type="http://schemas.openxmlformats.org/officeDocument/2006/relationships/hyperlink" Target="https://www.daloopa.com/src/8795672" TargetMode="External"/><Relationship Id="rId339" Type="http://schemas.openxmlformats.org/officeDocument/2006/relationships/hyperlink" Target="https://marketplace.daloopa.com/src/134722129" TargetMode="External"/><Relationship Id="rId6988" Type="http://schemas.openxmlformats.org/officeDocument/2006/relationships/hyperlink" Target="https://www.daloopa.com/src/46534831" TargetMode="External"/><Relationship Id="rId9461" Type="http://schemas.openxmlformats.org/officeDocument/2006/relationships/hyperlink" Target="https://www.daloopa.com/src/1566453" TargetMode="External"/><Relationship Id="rId13840" Type="http://schemas.openxmlformats.org/officeDocument/2006/relationships/hyperlink" Target="https://www.daloopa.com/src/154395147" TargetMode="External"/><Relationship Id="rId19055" Type="http://schemas.openxmlformats.org/officeDocument/2006/relationships/hyperlink" Target="https://www.daloopa.com/src/113035820" TargetMode="External"/><Relationship Id="rId8063" Type="http://schemas.openxmlformats.org/officeDocument/2006/relationships/hyperlink" Target="https://www.daloopa.com/src/1567564" TargetMode="External"/><Relationship Id="rId9114" Type="http://schemas.openxmlformats.org/officeDocument/2006/relationships/hyperlink" Target="https://www.daloopa.com/src/14161213" TargetMode="External"/><Relationship Id="rId11391" Type="http://schemas.openxmlformats.org/officeDocument/2006/relationships/hyperlink" Target="https://www.daloopa.com/src/1569483" TargetMode="External"/><Relationship Id="rId12442" Type="http://schemas.openxmlformats.org/officeDocument/2006/relationships/hyperlink" Target="https://marketplace.daloopa.com/src/134722173" TargetMode="External"/><Relationship Id="rId820" Type="http://schemas.openxmlformats.org/officeDocument/2006/relationships/hyperlink" Target="https://www.daloopa.com/src/1602361" TargetMode="External"/><Relationship Id="rId1450" Type="http://schemas.openxmlformats.org/officeDocument/2006/relationships/hyperlink" Target="https://www.daloopa.com/src/65110216" TargetMode="External"/><Relationship Id="rId2501" Type="http://schemas.openxmlformats.org/officeDocument/2006/relationships/hyperlink" Target="https://www.daloopa.com/src/154393248" TargetMode="External"/><Relationship Id="rId11044" Type="http://schemas.openxmlformats.org/officeDocument/2006/relationships/hyperlink" Target="https://www.daloopa.com/src/102328803" TargetMode="External"/><Relationship Id="rId15665" Type="http://schemas.openxmlformats.org/officeDocument/2006/relationships/hyperlink" Target="https://www.daloopa.com/src/154360597" TargetMode="External"/><Relationship Id="rId16716" Type="http://schemas.openxmlformats.org/officeDocument/2006/relationships/hyperlink" Target="https://www.daloopa.com/src/65062937" TargetMode="External"/><Relationship Id="rId1103" Type="http://schemas.openxmlformats.org/officeDocument/2006/relationships/hyperlink" Target="https://www.daloopa.com/src/63031098" TargetMode="External"/><Relationship Id="rId4673" Type="http://schemas.openxmlformats.org/officeDocument/2006/relationships/hyperlink" Target="https://www.daloopa.com/src/1564274" TargetMode="External"/><Relationship Id="rId5724" Type="http://schemas.openxmlformats.org/officeDocument/2006/relationships/hyperlink" Target="https://www.daloopa.com/src/46535457" TargetMode="External"/><Relationship Id="rId14267" Type="http://schemas.openxmlformats.org/officeDocument/2006/relationships/hyperlink" Target="https://www.daloopa.com/src/8788222" TargetMode="External"/><Relationship Id="rId15318" Type="http://schemas.openxmlformats.org/officeDocument/2006/relationships/hyperlink" Target="https://www.daloopa.com/src/43519280" TargetMode="External"/><Relationship Id="rId18888" Type="http://schemas.openxmlformats.org/officeDocument/2006/relationships/hyperlink" Target="https://www.daloopa.com/src/113031124" TargetMode="External"/><Relationship Id="rId3275" Type="http://schemas.openxmlformats.org/officeDocument/2006/relationships/hyperlink" Target="https://www.daloopa.com/src/8795979" TargetMode="External"/><Relationship Id="rId4326" Type="http://schemas.openxmlformats.org/officeDocument/2006/relationships/hyperlink" Target="https://www.daloopa.com/src/43322277" TargetMode="External"/><Relationship Id="rId7896" Type="http://schemas.openxmlformats.org/officeDocument/2006/relationships/hyperlink" Target="https://www.daloopa.com/src/1567472" TargetMode="External"/><Relationship Id="rId8947" Type="http://schemas.openxmlformats.org/officeDocument/2006/relationships/hyperlink" Target="https://www.daloopa.com/document/24791242" TargetMode="External"/><Relationship Id="rId196" Type="http://schemas.openxmlformats.org/officeDocument/2006/relationships/hyperlink" Target="https://marketplace.daloopa.com/src/154257773" TargetMode="External"/><Relationship Id="rId6498" Type="http://schemas.openxmlformats.org/officeDocument/2006/relationships/hyperlink" Target="https://www.daloopa.com/document/26798424" TargetMode="External"/><Relationship Id="rId7549" Type="http://schemas.openxmlformats.org/officeDocument/2006/relationships/hyperlink" Target="https://www.daloopa.com/src/1565648" TargetMode="External"/><Relationship Id="rId10877" Type="http://schemas.openxmlformats.org/officeDocument/2006/relationships/hyperlink" Target="https://www.daloopa.com/src/1569417" TargetMode="External"/><Relationship Id="rId11928" Type="http://schemas.openxmlformats.org/officeDocument/2006/relationships/hyperlink" Target="https://www.daloopa.com/src/1569284" TargetMode="External"/><Relationship Id="rId13350" Type="http://schemas.openxmlformats.org/officeDocument/2006/relationships/hyperlink" Target="https://www.daloopa.com/src/8786999" TargetMode="External"/><Relationship Id="rId14401" Type="http://schemas.openxmlformats.org/officeDocument/2006/relationships/hyperlink" Target="https://www.daloopa.com/src/8788349" TargetMode="External"/><Relationship Id="rId17971" Type="http://schemas.openxmlformats.org/officeDocument/2006/relationships/hyperlink" Target="https://www.daloopa.com/document/26799693" TargetMode="External"/><Relationship Id="rId330" Type="http://schemas.openxmlformats.org/officeDocument/2006/relationships/hyperlink" Target="https://www.daloopa.com/src/82225580" TargetMode="External"/><Relationship Id="rId2011" Type="http://schemas.openxmlformats.org/officeDocument/2006/relationships/hyperlink" Target="https://www.daloopa.com/src/136425722" TargetMode="External"/><Relationship Id="rId13003" Type="http://schemas.openxmlformats.org/officeDocument/2006/relationships/hyperlink" Target="https://www.daloopa.com/src/8787157" TargetMode="External"/><Relationship Id="rId16573" Type="http://schemas.openxmlformats.org/officeDocument/2006/relationships/hyperlink" Target="https://www.daloopa.com/src/125187542" TargetMode="External"/><Relationship Id="rId17624" Type="http://schemas.openxmlformats.org/officeDocument/2006/relationships/hyperlink" Target="https://www.daloopa.com/src/65074398" TargetMode="External"/><Relationship Id="rId4183" Type="http://schemas.openxmlformats.org/officeDocument/2006/relationships/hyperlink" Target="https://www.daloopa.com/document/24791519" TargetMode="External"/><Relationship Id="rId5581" Type="http://schemas.openxmlformats.org/officeDocument/2006/relationships/hyperlink" Target="https://www.daloopa.com/src/66976842" TargetMode="External"/><Relationship Id="rId6632" Type="http://schemas.openxmlformats.org/officeDocument/2006/relationships/hyperlink" Target="https://www.daloopa.com/document/26798424" TargetMode="External"/><Relationship Id="rId15175" Type="http://schemas.openxmlformats.org/officeDocument/2006/relationships/hyperlink" Target="https://marketplace.daloopa.com/src?seriesId=2541667" TargetMode="External"/><Relationship Id="rId16226" Type="http://schemas.openxmlformats.org/officeDocument/2006/relationships/hyperlink" Target="https://marketplace.daloopa.com/src?seriesId=2541688" TargetMode="External"/><Relationship Id="rId5234" Type="http://schemas.openxmlformats.org/officeDocument/2006/relationships/hyperlink" Target="https://www.daloopa.com/src/1563902" TargetMode="External"/><Relationship Id="rId9855" Type="http://schemas.openxmlformats.org/officeDocument/2006/relationships/hyperlink" Target="https://www.daloopa.com/src/87394318" TargetMode="External"/><Relationship Id="rId11785" Type="http://schemas.openxmlformats.org/officeDocument/2006/relationships/hyperlink" Target="https://www.daloopa.com/src/1568689" TargetMode="External"/><Relationship Id="rId12836" Type="http://schemas.openxmlformats.org/officeDocument/2006/relationships/hyperlink" Target="https://www.daloopa.com/src/1572352" TargetMode="External"/><Relationship Id="rId18398" Type="http://schemas.openxmlformats.org/officeDocument/2006/relationships/hyperlink" Target="https://www.daloopa.com/src/69045037" TargetMode="External"/><Relationship Id="rId19449" Type="http://schemas.openxmlformats.org/officeDocument/2006/relationships/hyperlink" Target="https://www.daloopa.com/src/113381132" TargetMode="External"/><Relationship Id="rId69" Type="http://schemas.openxmlformats.org/officeDocument/2006/relationships/hyperlink" Target="https://www.daloopa.com/document/210157" TargetMode="External"/><Relationship Id="rId1844" Type="http://schemas.openxmlformats.org/officeDocument/2006/relationships/hyperlink" Target="https://www.daloopa.com/src/8797287" TargetMode="External"/><Relationship Id="rId8457" Type="http://schemas.openxmlformats.org/officeDocument/2006/relationships/hyperlink" Target="https://www.daloopa.com/src/1567569" TargetMode="External"/><Relationship Id="rId9508" Type="http://schemas.openxmlformats.org/officeDocument/2006/relationships/hyperlink" Target="https://www.daloopa.com/src/4715293" TargetMode="External"/><Relationship Id="rId10387" Type="http://schemas.openxmlformats.org/officeDocument/2006/relationships/hyperlink" Target="https://www.daloopa.com/src/1567790" TargetMode="External"/><Relationship Id="rId11438" Type="http://schemas.openxmlformats.org/officeDocument/2006/relationships/hyperlink" Target="https://www.daloopa.com/src/1568881" TargetMode="External"/><Relationship Id="rId7059" Type="http://schemas.openxmlformats.org/officeDocument/2006/relationships/hyperlink" Target="https://www.daloopa.com/src/66978130" TargetMode="External"/><Relationship Id="rId3669" Type="http://schemas.openxmlformats.org/officeDocument/2006/relationships/hyperlink" Target="https://www.daloopa.com/src/43340995" TargetMode="External"/><Relationship Id="rId7540" Type="http://schemas.openxmlformats.org/officeDocument/2006/relationships/hyperlink" Target="https://www.daloopa.com/src/1566019" TargetMode="External"/><Relationship Id="rId16083" Type="http://schemas.openxmlformats.org/officeDocument/2006/relationships/hyperlink" Target="https://www.daloopa.com/src/8788942" TargetMode="External"/><Relationship Id="rId17134" Type="http://schemas.openxmlformats.org/officeDocument/2006/relationships/hyperlink" Target="https://www.daloopa.com/src/154364345" TargetMode="External"/><Relationship Id="rId17481" Type="http://schemas.openxmlformats.org/officeDocument/2006/relationships/hyperlink" Target="https://www.daloopa.com/src/87503360" TargetMode="External"/><Relationship Id="rId18532" Type="http://schemas.openxmlformats.org/officeDocument/2006/relationships/hyperlink" Target="https://www.daloopa.com/src/87390321" TargetMode="External"/><Relationship Id="rId5091" Type="http://schemas.openxmlformats.org/officeDocument/2006/relationships/hyperlink" Target="https://www.daloopa.com/src/1564098" TargetMode="External"/><Relationship Id="rId6142" Type="http://schemas.openxmlformats.org/officeDocument/2006/relationships/hyperlink" Target="https://marketplace.daloopa.com/src?seriesId=2399787" TargetMode="External"/><Relationship Id="rId10521" Type="http://schemas.openxmlformats.org/officeDocument/2006/relationships/hyperlink" Target="https://www.daloopa.com/src/20882412" TargetMode="External"/><Relationship Id="rId12693" Type="http://schemas.openxmlformats.org/officeDocument/2006/relationships/hyperlink" Target="https://www.daloopa.com/src/1572460" TargetMode="External"/><Relationship Id="rId13744" Type="http://schemas.openxmlformats.org/officeDocument/2006/relationships/hyperlink" Target="https://www.daloopa.com/src/8788040" TargetMode="External"/><Relationship Id="rId2752" Type="http://schemas.openxmlformats.org/officeDocument/2006/relationships/hyperlink" Target="https://www.daloopa.com/src/49236597" TargetMode="External"/><Relationship Id="rId3803" Type="http://schemas.openxmlformats.org/officeDocument/2006/relationships/hyperlink" Target="https://www.daloopa.com/src/43340992" TargetMode="External"/><Relationship Id="rId9365" Type="http://schemas.openxmlformats.org/officeDocument/2006/relationships/hyperlink" Target="https://www.daloopa.com/src/154249527" TargetMode="External"/><Relationship Id="rId11295" Type="http://schemas.openxmlformats.org/officeDocument/2006/relationships/hyperlink" Target="https://www.daloopa.com/src/4715318" TargetMode="External"/><Relationship Id="rId12346" Type="http://schemas.openxmlformats.org/officeDocument/2006/relationships/hyperlink" Target="https://www.daloopa.com/src/20972752" TargetMode="External"/><Relationship Id="rId16967" Type="http://schemas.openxmlformats.org/officeDocument/2006/relationships/hyperlink" Target="https://www.daloopa.com/document/26799693" TargetMode="External"/><Relationship Id="rId724" Type="http://schemas.openxmlformats.org/officeDocument/2006/relationships/hyperlink" Target="https://www.daloopa.com/src/8790763" TargetMode="External"/><Relationship Id="rId1354" Type="http://schemas.openxmlformats.org/officeDocument/2006/relationships/hyperlink" Target="https://www.daloopa.com/src/78017095" TargetMode="External"/><Relationship Id="rId2405" Type="http://schemas.openxmlformats.org/officeDocument/2006/relationships/hyperlink" Target="https://www.daloopa.com/src/144969176" TargetMode="External"/><Relationship Id="rId5975" Type="http://schemas.openxmlformats.org/officeDocument/2006/relationships/hyperlink" Target="https://www.daloopa.com/src/1564936" TargetMode="External"/><Relationship Id="rId9018" Type="http://schemas.openxmlformats.org/officeDocument/2006/relationships/hyperlink" Target="https://www.daloopa.com/src/43297317" TargetMode="External"/><Relationship Id="rId15569" Type="http://schemas.openxmlformats.org/officeDocument/2006/relationships/hyperlink" Target="https://www.daloopa.com/src/43518535" TargetMode="External"/><Relationship Id="rId19440" Type="http://schemas.openxmlformats.org/officeDocument/2006/relationships/hyperlink" Target="https://www.daloopa.com/src/125199639" TargetMode="External"/><Relationship Id="rId60" Type="http://schemas.openxmlformats.org/officeDocument/2006/relationships/hyperlink" Target="https://www.daloopa.com/document/209494" TargetMode="External"/><Relationship Id="rId1007" Type="http://schemas.openxmlformats.org/officeDocument/2006/relationships/hyperlink" Target="https://www.daloopa.com/src/78017873" TargetMode="External"/><Relationship Id="rId4577" Type="http://schemas.openxmlformats.org/officeDocument/2006/relationships/hyperlink" Target="https://www.daloopa.com/src/8801409" TargetMode="External"/><Relationship Id="rId5628" Type="http://schemas.openxmlformats.org/officeDocument/2006/relationships/hyperlink" Target="https://www.daloopa.com/src/1564052" TargetMode="External"/><Relationship Id="rId18042" Type="http://schemas.openxmlformats.org/officeDocument/2006/relationships/hyperlink" Target="https://www.daloopa.com/src/65125766" TargetMode="External"/><Relationship Id="rId3179" Type="http://schemas.openxmlformats.org/officeDocument/2006/relationships/hyperlink" Target="https://www.daloopa.com/src/107833469" TargetMode="External"/><Relationship Id="rId7050" Type="http://schemas.openxmlformats.org/officeDocument/2006/relationships/hyperlink" Target="https://www.daloopa.com/src/10330697" TargetMode="External"/><Relationship Id="rId8101" Type="http://schemas.openxmlformats.org/officeDocument/2006/relationships/hyperlink" Target="https://www.daloopa.com/src/87394330" TargetMode="External"/><Relationship Id="rId10031" Type="http://schemas.openxmlformats.org/officeDocument/2006/relationships/hyperlink" Target="https://www.daloopa.com/src/1568439" TargetMode="External"/><Relationship Id="rId14652" Type="http://schemas.openxmlformats.org/officeDocument/2006/relationships/hyperlink" Target="https://www.daloopa.com/src/43517662" TargetMode="External"/><Relationship Id="rId15703" Type="http://schemas.openxmlformats.org/officeDocument/2006/relationships/hyperlink" Target="https://www.daloopa.com/src/43507640" TargetMode="External"/><Relationship Id="rId581" Type="http://schemas.openxmlformats.org/officeDocument/2006/relationships/hyperlink" Target="https://www.daloopa.com/src/4715324" TargetMode="External"/><Relationship Id="rId2262" Type="http://schemas.openxmlformats.org/officeDocument/2006/relationships/hyperlink" Target="https://www.daloopa.com/src/42838033" TargetMode="External"/><Relationship Id="rId3660" Type="http://schemas.openxmlformats.org/officeDocument/2006/relationships/hyperlink" Target="https://www.daloopa.com/src/42838117" TargetMode="External"/><Relationship Id="rId4711" Type="http://schemas.openxmlformats.org/officeDocument/2006/relationships/hyperlink" Target="https://www.daloopa.com/src/107674625" TargetMode="External"/><Relationship Id="rId13254" Type="http://schemas.openxmlformats.org/officeDocument/2006/relationships/hyperlink" Target="https://www.daloopa.com/src/154395095" TargetMode="External"/><Relationship Id="rId14305" Type="http://schemas.openxmlformats.org/officeDocument/2006/relationships/hyperlink" Target="https://www.daloopa.com/src/8788190" TargetMode="External"/><Relationship Id="rId17875" Type="http://schemas.openxmlformats.org/officeDocument/2006/relationships/hyperlink" Target="https://marketplace.daloopa.com/src/134722586" TargetMode="External"/><Relationship Id="rId18926" Type="http://schemas.openxmlformats.org/officeDocument/2006/relationships/hyperlink" Target="https://www.daloopa.com/src/113031121" TargetMode="External"/><Relationship Id="rId234" Type="http://schemas.openxmlformats.org/officeDocument/2006/relationships/hyperlink" Target="https://marketplace.daloopa.com/src/134722114" TargetMode="External"/><Relationship Id="rId3313" Type="http://schemas.openxmlformats.org/officeDocument/2006/relationships/hyperlink" Target="https://www.daloopa.com/src/107696917" TargetMode="External"/><Relationship Id="rId6883" Type="http://schemas.openxmlformats.org/officeDocument/2006/relationships/hyperlink" Target="https://marketplace.daloopa.com/src/154257793" TargetMode="External"/><Relationship Id="rId7934" Type="http://schemas.openxmlformats.org/officeDocument/2006/relationships/hyperlink" Target="https://www.daloopa.com/src/46535318" TargetMode="External"/><Relationship Id="rId16477" Type="http://schemas.openxmlformats.org/officeDocument/2006/relationships/hyperlink" Target="https://www.daloopa.com/src/8788532" TargetMode="External"/><Relationship Id="rId17528" Type="http://schemas.openxmlformats.org/officeDocument/2006/relationships/hyperlink" Target="https://www.daloopa.com/src/154365820" TargetMode="External"/><Relationship Id="rId5485" Type="http://schemas.openxmlformats.org/officeDocument/2006/relationships/hyperlink" Target="https://www.daloopa.com/src/1564233" TargetMode="External"/><Relationship Id="rId6536" Type="http://schemas.openxmlformats.org/officeDocument/2006/relationships/hyperlink" Target="https://www.daloopa.com/src/58740142" TargetMode="External"/><Relationship Id="rId10915" Type="http://schemas.openxmlformats.org/officeDocument/2006/relationships/hyperlink" Target="https://www.daloopa.com/src/144995764" TargetMode="External"/><Relationship Id="rId15079" Type="http://schemas.openxmlformats.org/officeDocument/2006/relationships/hyperlink" Target="https://marketplace.daloopa.com/src/134722389" TargetMode="External"/><Relationship Id="rId4087" Type="http://schemas.openxmlformats.org/officeDocument/2006/relationships/hyperlink" Target="https://www.daloopa.com/src/1572981" TargetMode="External"/><Relationship Id="rId5138" Type="http://schemas.openxmlformats.org/officeDocument/2006/relationships/hyperlink" Target="https://www.daloopa.com/src/154248815" TargetMode="External"/><Relationship Id="rId9759" Type="http://schemas.openxmlformats.org/officeDocument/2006/relationships/hyperlink" Target="https://www.daloopa.com/src/32357751" TargetMode="External"/><Relationship Id="rId1748" Type="http://schemas.openxmlformats.org/officeDocument/2006/relationships/hyperlink" Target="https://www.daloopa.com/src/8796854" TargetMode="External"/><Relationship Id="rId11689" Type="http://schemas.openxmlformats.org/officeDocument/2006/relationships/hyperlink" Target="https://www.daloopa.com/src/43319092" TargetMode="External"/><Relationship Id="rId14162" Type="http://schemas.openxmlformats.org/officeDocument/2006/relationships/hyperlink" Target="https://www.daloopa.com/src/87514898" TargetMode="External"/><Relationship Id="rId15560" Type="http://schemas.openxmlformats.org/officeDocument/2006/relationships/hyperlink" Target="https://marketplace.daloopa.com/src/134722499" TargetMode="External"/><Relationship Id="rId16611" Type="http://schemas.openxmlformats.org/officeDocument/2006/relationships/hyperlink" Target="https://www.daloopa.com/src/8789106" TargetMode="External"/><Relationship Id="rId3170" Type="http://schemas.openxmlformats.org/officeDocument/2006/relationships/hyperlink" Target="https://www.daloopa.com/src/58789061" TargetMode="External"/><Relationship Id="rId4221" Type="http://schemas.openxmlformats.org/officeDocument/2006/relationships/hyperlink" Target="https://www.daloopa.com/src/58741105" TargetMode="External"/><Relationship Id="rId15213" Type="http://schemas.openxmlformats.org/officeDocument/2006/relationships/hyperlink" Target="https://marketplace.daloopa.com/src/134722416" TargetMode="External"/><Relationship Id="rId18783" Type="http://schemas.openxmlformats.org/officeDocument/2006/relationships/hyperlink" Target="https://www.daloopa.com/src/65169619" TargetMode="External"/><Relationship Id="rId6393" Type="http://schemas.openxmlformats.org/officeDocument/2006/relationships/hyperlink" Target="https://www.daloopa.com/src/46534818" TargetMode="External"/><Relationship Id="rId7791" Type="http://schemas.openxmlformats.org/officeDocument/2006/relationships/hyperlink" Target="https://www.daloopa.com/src/154216260" TargetMode="External"/><Relationship Id="rId8842" Type="http://schemas.openxmlformats.org/officeDocument/2006/relationships/hyperlink" Target="https://www.daloopa.com/src/4715284" TargetMode="External"/><Relationship Id="rId10772" Type="http://schemas.openxmlformats.org/officeDocument/2006/relationships/hyperlink" Target="https://www.daloopa.com/src/78021092" TargetMode="External"/><Relationship Id="rId11823" Type="http://schemas.openxmlformats.org/officeDocument/2006/relationships/hyperlink" Target="https://www.daloopa.com/src/1569503" TargetMode="External"/><Relationship Id="rId17385" Type="http://schemas.openxmlformats.org/officeDocument/2006/relationships/hyperlink" Target="https://www.daloopa.com/src/82270787" TargetMode="External"/><Relationship Id="rId18436" Type="http://schemas.openxmlformats.org/officeDocument/2006/relationships/hyperlink" Target="https://www.daloopa.com/src/87385231" TargetMode="External"/><Relationship Id="rId6046" Type="http://schemas.openxmlformats.org/officeDocument/2006/relationships/hyperlink" Target="https://www.daloopa.com/src/1564789" TargetMode="External"/><Relationship Id="rId7444" Type="http://schemas.openxmlformats.org/officeDocument/2006/relationships/hyperlink" Target="https://marketplace.daloopa.com/src/110684120" TargetMode="External"/><Relationship Id="rId10425" Type="http://schemas.openxmlformats.org/officeDocument/2006/relationships/hyperlink" Target="https://www.daloopa.com/src/1568960" TargetMode="External"/><Relationship Id="rId13995" Type="http://schemas.openxmlformats.org/officeDocument/2006/relationships/hyperlink" Target="https://www.daloopa.com/src/8788249" TargetMode="External"/><Relationship Id="rId17038" Type="http://schemas.openxmlformats.org/officeDocument/2006/relationships/hyperlink" Target="https://marketplace.daloopa.com/src?seriesId=4992379" TargetMode="External"/><Relationship Id="rId12597" Type="http://schemas.openxmlformats.org/officeDocument/2006/relationships/hyperlink" Target="https://www.daloopa.com/src/1572337" TargetMode="External"/><Relationship Id="rId13648" Type="http://schemas.openxmlformats.org/officeDocument/2006/relationships/hyperlink" Target="https://www.daloopa.com/src/8787537" TargetMode="External"/><Relationship Id="rId975" Type="http://schemas.openxmlformats.org/officeDocument/2006/relationships/hyperlink" Target="https://www.daloopa.com/src/154393240" TargetMode="External"/><Relationship Id="rId2656" Type="http://schemas.openxmlformats.org/officeDocument/2006/relationships/hyperlink" Target="https://www.daloopa.com/src/82233380" TargetMode="External"/><Relationship Id="rId3707" Type="http://schemas.openxmlformats.org/officeDocument/2006/relationships/hyperlink" Target="https://www.daloopa.com/src/68722843" TargetMode="External"/><Relationship Id="rId9269" Type="http://schemas.openxmlformats.org/officeDocument/2006/relationships/hyperlink" Target="https://www.daloopa.com/src/7961839" TargetMode="External"/><Relationship Id="rId11199" Type="http://schemas.openxmlformats.org/officeDocument/2006/relationships/hyperlink" Target="https://www.daloopa.com/document/26798424" TargetMode="External"/><Relationship Id="rId15070" Type="http://schemas.openxmlformats.org/officeDocument/2006/relationships/hyperlink" Target="https://www.daloopa.com/src/43516598" TargetMode="External"/><Relationship Id="rId16121" Type="http://schemas.openxmlformats.org/officeDocument/2006/relationships/hyperlink" Target="https://marketplace.daloopa.com/src?seriesId=2541681" TargetMode="External"/><Relationship Id="rId628" Type="http://schemas.openxmlformats.org/officeDocument/2006/relationships/hyperlink" Target="https://www.daloopa.com/src/8792051" TargetMode="External"/><Relationship Id="rId1258" Type="http://schemas.openxmlformats.org/officeDocument/2006/relationships/hyperlink" Target="https://www.daloopa.com/src/8792217" TargetMode="External"/><Relationship Id="rId2309" Type="http://schemas.openxmlformats.org/officeDocument/2006/relationships/hyperlink" Target="https://www.daloopa.com/src/144969158" TargetMode="External"/><Relationship Id="rId5879" Type="http://schemas.openxmlformats.org/officeDocument/2006/relationships/hyperlink" Target="https://www.daloopa.com/src/43310157" TargetMode="External"/><Relationship Id="rId9750" Type="http://schemas.openxmlformats.org/officeDocument/2006/relationships/hyperlink" Target="https://www.daloopa.com/src/1567590" TargetMode="External"/><Relationship Id="rId18293" Type="http://schemas.openxmlformats.org/officeDocument/2006/relationships/hyperlink" Target="https://www.daloopa.com/src/78144844" TargetMode="External"/><Relationship Id="rId19344" Type="http://schemas.openxmlformats.org/officeDocument/2006/relationships/hyperlink" Target="https://www.daloopa.com/src/113035723" TargetMode="External"/><Relationship Id="rId19691" Type="http://schemas.openxmlformats.org/officeDocument/2006/relationships/hyperlink" Target="https://www.daloopa.com/src/114576851" TargetMode="External"/><Relationship Id="rId8352" Type="http://schemas.openxmlformats.org/officeDocument/2006/relationships/hyperlink" Target="https://www.daloopa.com/src/43297294" TargetMode="External"/><Relationship Id="rId9403" Type="http://schemas.openxmlformats.org/officeDocument/2006/relationships/hyperlink" Target="https://www.daloopa.com/src/63033705" TargetMode="External"/><Relationship Id="rId11680" Type="http://schemas.openxmlformats.org/officeDocument/2006/relationships/hyperlink" Target="https://www.daloopa.com/src/1569218" TargetMode="External"/><Relationship Id="rId12731" Type="http://schemas.openxmlformats.org/officeDocument/2006/relationships/hyperlink" Target="https://www.daloopa.com/src/78145274" TargetMode="External"/><Relationship Id="rId8005" Type="http://schemas.openxmlformats.org/officeDocument/2006/relationships/hyperlink" Target="https://www.daloopa.com/src/154249507" TargetMode="External"/><Relationship Id="rId10282" Type="http://schemas.openxmlformats.org/officeDocument/2006/relationships/hyperlink" Target="https://www.daloopa.com/src/1567787" TargetMode="External"/><Relationship Id="rId11333" Type="http://schemas.openxmlformats.org/officeDocument/2006/relationships/hyperlink" Target="https://www.daloopa.com/document/209433" TargetMode="External"/><Relationship Id="rId15954" Type="http://schemas.openxmlformats.org/officeDocument/2006/relationships/hyperlink" Target="https://marketplace.daloopa.com/src/134722547" TargetMode="External"/><Relationship Id="rId4962" Type="http://schemas.openxmlformats.org/officeDocument/2006/relationships/hyperlink" Target="https://www.daloopa.com/src/7961766" TargetMode="External"/><Relationship Id="rId14556" Type="http://schemas.openxmlformats.org/officeDocument/2006/relationships/hyperlink" Target="https://marketplace.daloopa.com/src/134722293" TargetMode="External"/><Relationship Id="rId15607" Type="http://schemas.openxmlformats.org/officeDocument/2006/relationships/hyperlink" Target="https://www.daloopa.com/src/154360591" TargetMode="External"/><Relationship Id="rId3564" Type="http://schemas.openxmlformats.org/officeDocument/2006/relationships/hyperlink" Target="https://www.daloopa.com/src/8793490" TargetMode="External"/><Relationship Id="rId4615" Type="http://schemas.openxmlformats.org/officeDocument/2006/relationships/hyperlink" Target="https://www.daloopa.com/src/1564074" TargetMode="External"/><Relationship Id="rId13158" Type="http://schemas.openxmlformats.org/officeDocument/2006/relationships/hyperlink" Target="https://www.daloopa.com/src/38111044" TargetMode="External"/><Relationship Id="rId14209" Type="http://schemas.openxmlformats.org/officeDocument/2006/relationships/hyperlink" Target="https://www.daloopa.com/src/8788220" TargetMode="External"/><Relationship Id="rId17779" Type="http://schemas.openxmlformats.org/officeDocument/2006/relationships/hyperlink" Target="https://www.daloopa.com/src/65074722" TargetMode="External"/><Relationship Id="rId485" Type="http://schemas.openxmlformats.org/officeDocument/2006/relationships/hyperlink" Target="https://www.daloopa.com/src/43330153" TargetMode="External"/><Relationship Id="rId2166" Type="http://schemas.openxmlformats.org/officeDocument/2006/relationships/hyperlink" Target="https://www.daloopa.com/src/82225372" TargetMode="External"/><Relationship Id="rId3217" Type="http://schemas.openxmlformats.org/officeDocument/2006/relationships/hyperlink" Target="https://www.daloopa.com/src/1571911" TargetMode="External"/><Relationship Id="rId6787" Type="http://schemas.openxmlformats.org/officeDocument/2006/relationships/hyperlink" Target="https://www.daloopa.com/src/87381332" TargetMode="External"/><Relationship Id="rId7838" Type="http://schemas.openxmlformats.org/officeDocument/2006/relationships/hyperlink" Target="https://www.daloopa.com/src/14160915" TargetMode="External"/><Relationship Id="rId138" Type="http://schemas.openxmlformats.org/officeDocument/2006/relationships/hyperlink" Target="https://www.daloopa.com/document/26798424" TargetMode="External"/><Relationship Id="rId5389" Type="http://schemas.openxmlformats.org/officeDocument/2006/relationships/hyperlink" Target="https://www.daloopa.com/src/1564067" TargetMode="External"/><Relationship Id="rId9260" Type="http://schemas.openxmlformats.org/officeDocument/2006/relationships/hyperlink" Target="https://www.daloopa.com/src/1566571" TargetMode="External"/><Relationship Id="rId10819" Type="http://schemas.openxmlformats.org/officeDocument/2006/relationships/hyperlink" Target="https://www.daloopa.com/src/1569855" TargetMode="External"/><Relationship Id="rId11190" Type="http://schemas.openxmlformats.org/officeDocument/2006/relationships/hyperlink" Target="https://www.daloopa.com/src/43295047" TargetMode="External"/><Relationship Id="rId12241" Type="http://schemas.openxmlformats.org/officeDocument/2006/relationships/hyperlink" Target="https://www.daloopa.com/src/43515445" TargetMode="External"/><Relationship Id="rId2300" Type="http://schemas.openxmlformats.org/officeDocument/2006/relationships/hyperlink" Target="https://www.daloopa.com/src/78021168" TargetMode="External"/><Relationship Id="rId16862" Type="http://schemas.openxmlformats.org/officeDocument/2006/relationships/hyperlink" Target="https://www.daloopa.com/src/154363005" TargetMode="External"/><Relationship Id="rId17913" Type="http://schemas.openxmlformats.org/officeDocument/2006/relationships/hyperlink" Target="https://www.daloopa.com/document/26799693" TargetMode="External"/><Relationship Id="rId1999" Type="http://schemas.openxmlformats.org/officeDocument/2006/relationships/hyperlink" Target="https://www.daloopa.com/src/154231654" TargetMode="External"/><Relationship Id="rId4472" Type="http://schemas.openxmlformats.org/officeDocument/2006/relationships/hyperlink" Target="https://www.daloopa.com/src/8793972" TargetMode="External"/><Relationship Id="rId5870" Type="http://schemas.openxmlformats.org/officeDocument/2006/relationships/hyperlink" Target="https://www.daloopa.com/src/113403309" TargetMode="External"/><Relationship Id="rId6921" Type="http://schemas.openxmlformats.org/officeDocument/2006/relationships/hyperlink" Target="https://www.daloopa.com/src/46534830" TargetMode="External"/><Relationship Id="rId15464" Type="http://schemas.openxmlformats.org/officeDocument/2006/relationships/hyperlink" Target="https://www.daloopa.com/src/43519341" TargetMode="External"/><Relationship Id="rId16515" Type="http://schemas.openxmlformats.org/officeDocument/2006/relationships/hyperlink" Target="https://www.daloopa.com/src/10356383" TargetMode="External"/><Relationship Id="rId3074" Type="http://schemas.openxmlformats.org/officeDocument/2006/relationships/hyperlink" Target="https://www.daloopa.com/src/102430732" TargetMode="External"/><Relationship Id="rId4125" Type="http://schemas.openxmlformats.org/officeDocument/2006/relationships/hyperlink" Target="https://marketplace.daloopa.com/src/144951404" TargetMode="External"/><Relationship Id="rId5523" Type="http://schemas.openxmlformats.org/officeDocument/2006/relationships/hyperlink" Target="https://www.daloopa.com/src/125013277" TargetMode="External"/><Relationship Id="rId14066" Type="http://schemas.openxmlformats.org/officeDocument/2006/relationships/hyperlink" Target="https://www.daloopa.com/src/154395157" TargetMode="External"/><Relationship Id="rId15117" Type="http://schemas.openxmlformats.org/officeDocument/2006/relationships/hyperlink" Target="https://www.daloopa.com/src/46631521" TargetMode="External"/><Relationship Id="rId18687" Type="http://schemas.openxmlformats.org/officeDocument/2006/relationships/hyperlink" Target="https://www.daloopa.com/src/65163508" TargetMode="External"/><Relationship Id="rId19738" Type="http://schemas.openxmlformats.org/officeDocument/2006/relationships/hyperlink" Target="https://www.daloopa.com/src/113030706" TargetMode="External"/><Relationship Id="rId7695" Type="http://schemas.openxmlformats.org/officeDocument/2006/relationships/hyperlink" Target="https://www.daloopa.com/src/1565343" TargetMode="External"/><Relationship Id="rId8746" Type="http://schemas.openxmlformats.org/officeDocument/2006/relationships/hyperlink" Target="https://www.daloopa.com/document/26798424" TargetMode="External"/><Relationship Id="rId10676" Type="http://schemas.openxmlformats.org/officeDocument/2006/relationships/hyperlink" Target="https://www.daloopa.com/src/1569414" TargetMode="External"/><Relationship Id="rId11727" Type="http://schemas.openxmlformats.org/officeDocument/2006/relationships/hyperlink" Target="https://www.daloopa.com/src/1569220" TargetMode="External"/><Relationship Id="rId17289" Type="http://schemas.openxmlformats.org/officeDocument/2006/relationships/hyperlink" Target="https://www.daloopa.com/src/65059366" TargetMode="External"/><Relationship Id="rId6297" Type="http://schemas.openxmlformats.org/officeDocument/2006/relationships/hyperlink" Target="https://www.daloopa.com/src/1565782" TargetMode="External"/><Relationship Id="rId7348" Type="http://schemas.openxmlformats.org/officeDocument/2006/relationships/hyperlink" Target="https://marketplace.daloopa.com/src/110684104" TargetMode="External"/><Relationship Id="rId10329" Type="http://schemas.openxmlformats.org/officeDocument/2006/relationships/hyperlink" Target="https://www.daloopa.com/src/20882468" TargetMode="External"/><Relationship Id="rId13899" Type="http://schemas.openxmlformats.org/officeDocument/2006/relationships/hyperlink" Target="https://www.daloopa.com/src/8788247" TargetMode="External"/><Relationship Id="rId14200" Type="http://schemas.openxmlformats.org/officeDocument/2006/relationships/hyperlink" Target="https://www.daloopa.com/src/20973511" TargetMode="External"/><Relationship Id="rId3958" Type="http://schemas.openxmlformats.org/officeDocument/2006/relationships/hyperlink" Target="https://www.daloopa.com/src/1572817" TargetMode="External"/><Relationship Id="rId16372" Type="http://schemas.openxmlformats.org/officeDocument/2006/relationships/hyperlink" Target="https://www.daloopa.com/src/43525297" TargetMode="External"/><Relationship Id="rId17423" Type="http://schemas.openxmlformats.org/officeDocument/2006/relationships/hyperlink" Target="https://www.daloopa.com/src/113367750" TargetMode="External"/><Relationship Id="rId17770" Type="http://schemas.openxmlformats.org/officeDocument/2006/relationships/hyperlink" Target="https://www.daloopa.com/src/65074883" TargetMode="External"/><Relationship Id="rId18821" Type="http://schemas.openxmlformats.org/officeDocument/2006/relationships/hyperlink" Target="https://www.daloopa.com/src/65174971" TargetMode="External"/><Relationship Id="rId879" Type="http://schemas.openxmlformats.org/officeDocument/2006/relationships/hyperlink" Target="https://marketplace.daloopa.com/src?seriesId=7741486" TargetMode="External"/><Relationship Id="rId5380" Type="http://schemas.openxmlformats.org/officeDocument/2006/relationships/hyperlink" Target="https://www.daloopa.com/src/1564254" TargetMode="External"/><Relationship Id="rId6431" Type="http://schemas.openxmlformats.org/officeDocument/2006/relationships/hyperlink" Target="https://www.daloopa.com/document/26798424" TargetMode="External"/><Relationship Id="rId10810" Type="http://schemas.openxmlformats.org/officeDocument/2006/relationships/hyperlink" Target="https://www.daloopa.com/src/1569416" TargetMode="External"/><Relationship Id="rId16025" Type="http://schemas.openxmlformats.org/officeDocument/2006/relationships/hyperlink" Target="https://marketplace.daloopa.com/src/154393139" TargetMode="External"/><Relationship Id="rId5033" Type="http://schemas.openxmlformats.org/officeDocument/2006/relationships/hyperlink" Target="https://www.daloopa.com/src/32357660" TargetMode="External"/><Relationship Id="rId12982" Type="http://schemas.openxmlformats.org/officeDocument/2006/relationships/hyperlink" Target="https://www.daloopa.com/src/8787574" TargetMode="External"/><Relationship Id="rId19595" Type="http://schemas.openxmlformats.org/officeDocument/2006/relationships/hyperlink" Target="https://www.daloopa.com/src/114576831" TargetMode="External"/><Relationship Id="rId1990" Type="http://schemas.openxmlformats.org/officeDocument/2006/relationships/hyperlink" Target="https://www.daloopa.com/src/96852249" TargetMode="External"/><Relationship Id="rId8256" Type="http://schemas.openxmlformats.org/officeDocument/2006/relationships/hyperlink" Target="https://www.daloopa.com/src/4715275" TargetMode="External"/><Relationship Id="rId9654" Type="http://schemas.openxmlformats.org/officeDocument/2006/relationships/hyperlink" Target="https://www.daloopa.com/src/66982577" TargetMode="External"/><Relationship Id="rId11584" Type="http://schemas.openxmlformats.org/officeDocument/2006/relationships/hyperlink" Target="https://www.daloopa.com/src/1568680" TargetMode="External"/><Relationship Id="rId12635" Type="http://schemas.openxmlformats.org/officeDocument/2006/relationships/hyperlink" Target="https://www.daloopa.com/src/78145277" TargetMode="External"/><Relationship Id="rId18197" Type="http://schemas.openxmlformats.org/officeDocument/2006/relationships/hyperlink" Target="https://www.daloopa.com/document/26799693" TargetMode="External"/><Relationship Id="rId19248" Type="http://schemas.openxmlformats.org/officeDocument/2006/relationships/hyperlink" Target="https://www.daloopa.com/src/114576799" TargetMode="External"/><Relationship Id="rId1643" Type="http://schemas.openxmlformats.org/officeDocument/2006/relationships/hyperlink" Target="https://www.daloopa.com/document/21777170" TargetMode="External"/><Relationship Id="rId9307" Type="http://schemas.openxmlformats.org/officeDocument/2006/relationships/hyperlink" Target="https://www.daloopa.com/src/1566630" TargetMode="External"/><Relationship Id="rId10186" Type="http://schemas.openxmlformats.org/officeDocument/2006/relationships/hyperlink" Target="https://www.daloopa.com/src/4715308" TargetMode="External"/><Relationship Id="rId11237" Type="http://schemas.openxmlformats.org/officeDocument/2006/relationships/hyperlink" Target="https://www.daloopa.com/src/58741839" TargetMode="External"/><Relationship Id="rId15858" Type="http://schemas.openxmlformats.org/officeDocument/2006/relationships/hyperlink" Target="https://www.daloopa.com/src/67019922" TargetMode="External"/><Relationship Id="rId16909" Type="http://schemas.openxmlformats.org/officeDocument/2006/relationships/hyperlink" Target="https://www.daloopa.com/src/46640611" TargetMode="External"/><Relationship Id="rId4866" Type="http://schemas.openxmlformats.org/officeDocument/2006/relationships/hyperlink" Target="https://www.daloopa.com/src/1564590" TargetMode="External"/><Relationship Id="rId5917" Type="http://schemas.openxmlformats.org/officeDocument/2006/relationships/hyperlink" Target="https://www.daloopa.com/src/2600143" TargetMode="External"/><Relationship Id="rId17280" Type="http://schemas.openxmlformats.org/officeDocument/2006/relationships/hyperlink" Target="https://www.daloopa.com/src/154364413" TargetMode="External"/><Relationship Id="rId18331" Type="http://schemas.openxmlformats.org/officeDocument/2006/relationships/hyperlink" Target="https://www.daloopa.com/src/69045100" TargetMode="External"/><Relationship Id="rId3468" Type="http://schemas.openxmlformats.org/officeDocument/2006/relationships/hyperlink" Target="https://www.daloopa.com/src/43339109" TargetMode="External"/><Relationship Id="rId4519" Type="http://schemas.openxmlformats.org/officeDocument/2006/relationships/hyperlink" Target="https://www.daloopa.com/src/8793961" TargetMode="External"/><Relationship Id="rId10320" Type="http://schemas.openxmlformats.org/officeDocument/2006/relationships/hyperlink" Target="https://www.daloopa.com/src/1567758" TargetMode="External"/><Relationship Id="rId389" Type="http://schemas.openxmlformats.org/officeDocument/2006/relationships/hyperlink" Target="https://www.daloopa.com/src/82225617" TargetMode="External"/><Relationship Id="rId13890" Type="http://schemas.openxmlformats.org/officeDocument/2006/relationships/hyperlink" Target="https://www.daloopa.com/src/8788008" TargetMode="External"/><Relationship Id="rId14941" Type="http://schemas.openxmlformats.org/officeDocument/2006/relationships/hyperlink" Target="https://www.daloopa.com/src/113367217" TargetMode="External"/><Relationship Id="rId870" Type="http://schemas.openxmlformats.org/officeDocument/2006/relationships/hyperlink" Target="https://www.daloopa.com/document/26799279" TargetMode="External"/><Relationship Id="rId2551" Type="http://schemas.openxmlformats.org/officeDocument/2006/relationships/hyperlink" Target="https://www.daloopa.com/src/102436603" TargetMode="External"/><Relationship Id="rId9164" Type="http://schemas.openxmlformats.org/officeDocument/2006/relationships/hyperlink" Target="https://www.daloopa.com/src/154222606" TargetMode="External"/><Relationship Id="rId11094" Type="http://schemas.openxmlformats.org/officeDocument/2006/relationships/hyperlink" Target="https://www.daloopa.com/src/4715315" TargetMode="External"/><Relationship Id="rId12492" Type="http://schemas.openxmlformats.org/officeDocument/2006/relationships/hyperlink" Target="https://www.daloopa.com/src/94638286" TargetMode="External"/><Relationship Id="rId13543" Type="http://schemas.openxmlformats.org/officeDocument/2006/relationships/hyperlink" Target="https://www.daloopa.com/src/8787535" TargetMode="External"/><Relationship Id="rId523" Type="http://schemas.openxmlformats.org/officeDocument/2006/relationships/hyperlink" Target="https://www.daloopa.com/src/1602100" TargetMode="External"/><Relationship Id="rId1153" Type="http://schemas.openxmlformats.org/officeDocument/2006/relationships/hyperlink" Target="https://www.daloopa.com/src/10356345" TargetMode="External"/><Relationship Id="rId2204" Type="http://schemas.openxmlformats.org/officeDocument/2006/relationships/hyperlink" Target="https://www.daloopa.com/src/42838029" TargetMode="External"/><Relationship Id="rId3602" Type="http://schemas.openxmlformats.org/officeDocument/2006/relationships/hyperlink" Target="https://www.daloopa.com/src/43340994" TargetMode="External"/><Relationship Id="rId12145" Type="http://schemas.openxmlformats.org/officeDocument/2006/relationships/hyperlink" Target="https://www.daloopa.com/src/38110887" TargetMode="External"/><Relationship Id="rId16766" Type="http://schemas.openxmlformats.org/officeDocument/2006/relationships/hyperlink" Target="https://www.daloopa.com/src/154364589" TargetMode="External"/><Relationship Id="rId17817" Type="http://schemas.openxmlformats.org/officeDocument/2006/relationships/hyperlink" Target="https://www.daloopa.com/src/65074810" TargetMode="External"/><Relationship Id="rId5774" Type="http://schemas.openxmlformats.org/officeDocument/2006/relationships/hyperlink" Target="https://www.daloopa.com/src/1564933" TargetMode="External"/><Relationship Id="rId6825" Type="http://schemas.openxmlformats.org/officeDocument/2006/relationships/hyperlink" Target="https://www.daloopa.com/src/1565789" TargetMode="External"/><Relationship Id="rId15368" Type="http://schemas.openxmlformats.org/officeDocument/2006/relationships/hyperlink" Target="https://www.daloopa.com/src/94641828" TargetMode="External"/><Relationship Id="rId16419" Type="http://schemas.openxmlformats.org/officeDocument/2006/relationships/hyperlink" Target="https://www.daloopa.com/src/63082796" TargetMode="External"/><Relationship Id="rId4376" Type="http://schemas.openxmlformats.org/officeDocument/2006/relationships/hyperlink" Target="https://www.daloopa.com/src/8794106" TargetMode="External"/><Relationship Id="rId5427" Type="http://schemas.openxmlformats.org/officeDocument/2006/relationships/hyperlink" Target="https://www.daloopa.com/src/1564049" TargetMode="External"/><Relationship Id="rId8997" Type="http://schemas.openxmlformats.org/officeDocument/2006/relationships/hyperlink" Target="https://www.daloopa.com/src/58740266" TargetMode="External"/><Relationship Id="rId4029" Type="http://schemas.openxmlformats.org/officeDocument/2006/relationships/hyperlink" Target="https://www.daloopa.com/src/1572950" TargetMode="External"/><Relationship Id="rId7599" Type="http://schemas.openxmlformats.org/officeDocument/2006/relationships/hyperlink" Target="https://marketplace.daloopa.com/src/110684141" TargetMode="External"/><Relationship Id="rId11978" Type="http://schemas.openxmlformats.org/officeDocument/2006/relationships/hyperlink" Target="https://www.daloopa.com/src/1568697" TargetMode="External"/><Relationship Id="rId14451" Type="http://schemas.openxmlformats.org/officeDocument/2006/relationships/hyperlink" Target="https://www.daloopa.com/src/154366200" TargetMode="External"/><Relationship Id="rId16900" Type="http://schemas.openxmlformats.org/officeDocument/2006/relationships/hyperlink" Target="https://www.daloopa.com/src/20983897" TargetMode="External"/><Relationship Id="rId4510" Type="http://schemas.openxmlformats.org/officeDocument/2006/relationships/hyperlink" Target="https://www.daloopa.com/src/43341852" TargetMode="External"/><Relationship Id="rId13053" Type="http://schemas.openxmlformats.org/officeDocument/2006/relationships/hyperlink" Target="https://www.daloopa.com/src/8787306" TargetMode="External"/><Relationship Id="rId14104" Type="http://schemas.openxmlformats.org/officeDocument/2006/relationships/hyperlink" Target="https://www.daloopa.com/src/82268605" TargetMode="External"/><Relationship Id="rId15502" Type="http://schemas.openxmlformats.org/officeDocument/2006/relationships/hyperlink" Target="https://marketplace.daloopa.com/src?seriesId=2541673" TargetMode="External"/><Relationship Id="rId380" Type="http://schemas.openxmlformats.org/officeDocument/2006/relationships/hyperlink" Target="https://www.daloopa.com/src/10331446" TargetMode="External"/><Relationship Id="rId2061" Type="http://schemas.openxmlformats.org/officeDocument/2006/relationships/hyperlink" Target="https://www.daloopa.com/src/42838017" TargetMode="External"/><Relationship Id="rId3112" Type="http://schemas.openxmlformats.org/officeDocument/2006/relationships/hyperlink" Target="https://www.daloopa.com/src/78144889" TargetMode="External"/><Relationship Id="rId6682" Type="http://schemas.openxmlformats.org/officeDocument/2006/relationships/hyperlink" Target="https://www.daloopa.com/src/87381329" TargetMode="External"/><Relationship Id="rId17674" Type="http://schemas.openxmlformats.org/officeDocument/2006/relationships/hyperlink" Target="https://www.daloopa.com/src/65439563" TargetMode="External"/><Relationship Id="rId18725" Type="http://schemas.openxmlformats.org/officeDocument/2006/relationships/hyperlink" Target="https://www.daloopa.com/document/23461023" TargetMode="External"/><Relationship Id="rId5284" Type="http://schemas.openxmlformats.org/officeDocument/2006/relationships/hyperlink" Target="https://www.daloopa.com/src/1564252" TargetMode="External"/><Relationship Id="rId6335" Type="http://schemas.openxmlformats.org/officeDocument/2006/relationships/hyperlink" Target="https://www.daloopa.com/src/94490832" TargetMode="External"/><Relationship Id="rId7733" Type="http://schemas.openxmlformats.org/officeDocument/2006/relationships/hyperlink" Target="https://marketplace.daloopa.com/src/110684163" TargetMode="External"/><Relationship Id="rId10714" Type="http://schemas.openxmlformats.org/officeDocument/2006/relationships/hyperlink" Target="https://www.daloopa.com/src/144995761" TargetMode="External"/><Relationship Id="rId16276" Type="http://schemas.openxmlformats.org/officeDocument/2006/relationships/hyperlink" Target="https://www.daloopa.com/src/43525444" TargetMode="External"/><Relationship Id="rId17327" Type="http://schemas.openxmlformats.org/officeDocument/2006/relationships/hyperlink" Target="https://www.daloopa.com/src/65059425" TargetMode="External"/><Relationship Id="rId12886" Type="http://schemas.openxmlformats.org/officeDocument/2006/relationships/hyperlink" Target="https://marketplace.daloopa.com/src/134722272" TargetMode="External"/><Relationship Id="rId13937" Type="http://schemas.openxmlformats.org/officeDocument/2006/relationships/hyperlink" Target="https://www.daloopa.com/src/8788231" TargetMode="External"/><Relationship Id="rId19499" Type="http://schemas.openxmlformats.org/officeDocument/2006/relationships/hyperlink" Target="https://www.daloopa.com/src/113027807" TargetMode="External"/><Relationship Id="rId1894" Type="http://schemas.openxmlformats.org/officeDocument/2006/relationships/hyperlink" Target="https://www.daloopa.com/src/32362694" TargetMode="External"/><Relationship Id="rId2945" Type="http://schemas.openxmlformats.org/officeDocument/2006/relationships/hyperlink" Target="https://www.daloopa.com/src/113266145" TargetMode="External"/><Relationship Id="rId9558" Type="http://schemas.openxmlformats.org/officeDocument/2006/relationships/hyperlink" Target="https://www.daloopa.com/src/78018610" TargetMode="External"/><Relationship Id="rId11488" Type="http://schemas.openxmlformats.org/officeDocument/2006/relationships/hyperlink" Target="https://www.daloopa.com/src/1569163" TargetMode="External"/><Relationship Id="rId12539" Type="http://schemas.openxmlformats.org/officeDocument/2006/relationships/hyperlink" Target="https://www.daloopa.com/src/1572155" TargetMode="External"/><Relationship Id="rId16410" Type="http://schemas.openxmlformats.org/officeDocument/2006/relationships/hyperlink" Target="https://www.daloopa.com/src/8788509" TargetMode="External"/><Relationship Id="rId917" Type="http://schemas.openxmlformats.org/officeDocument/2006/relationships/hyperlink" Target="https://www.daloopa.com/src/8792975" TargetMode="External"/><Relationship Id="rId1547" Type="http://schemas.openxmlformats.org/officeDocument/2006/relationships/hyperlink" Target="https://www.daloopa.com/src/43327874" TargetMode="External"/><Relationship Id="rId15012" Type="http://schemas.openxmlformats.org/officeDocument/2006/relationships/hyperlink" Target="https://marketplace.daloopa.com/src/134722376" TargetMode="External"/><Relationship Id="rId18582" Type="http://schemas.openxmlformats.org/officeDocument/2006/relationships/hyperlink" Target="https://www.daloopa.com/src/65153946" TargetMode="External"/><Relationship Id="rId19633" Type="http://schemas.openxmlformats.org/officeDocument/2006/relationships/hyperlink" Target="https://www.daloopa.com/src/114576844" TargetMode="External"/><Relationship Id="rId4020" Type="http://schemas.openxmlformats.org/officeDocument/2006/relationships/hyperlink" Target="https://www.daloopa.com/src/1573042" TargetMode="External"/><Relationship Id="rId7590" Type="http://schemas.openxmlformats.org/officeDocument/2006/relationships/hyperlink" Target="https://www.daloopa.com/src/154216254" TargetMode="External"/><Relationship Id="rId8641" Type="http://schemas.openxmlformats.org/officeDocument/2006/relationships/hyperlink" Target="https://www.daloopa.com/src/1566956" TargetMode="External"/><Relationship Id="rId17184" Type="http://schemas.openxmlformats.org/officeDocument/2006/relationships/hyperlink" Target="https://marketplace.daloopa.com/src?seriesId=3669129" TargetMode="External"/><Relationship Id="rId18235" Type="http://schemas.openxmlformats.org/officeDocument/2006/relationships/hyperlink" Target="https://www.daloopa.com/src/69045035" TargetMode="External"/><Relationship Id="rId6192" Type="http://schemas.openxmlformats.org/officeDocument/2006/relationships/hyperlink" Target="https://www.daloopa.com/src/1564837" TargetMode="External"/><Relationship Id="rId7243" Type="http://schemas.openxmlformats.org/officeDocument/2006/relationships/hyperlink" Target="https://marketplace.daloopa.com/src/110684087" TargetMode="External"/><Relationship Id="rId10571" Type="http://schemas.openxmlformats.org/officeDocument/2006/relationships/hyperlink" Target="https://www.daloopa.com/src/46537930" TargetMode="External"/><Relationship Id="rId11622" Type="http://schemas.openxmlformats.org/officeDocument/2006/relationships/hyperlink" Target="https://www.daloopa.com/src/1568888" TargetMode="External"/><Relationship Id="rId10224" Type="http://schemas.openxmlformats.org/officeDocument/2006/relationships/hyperlink" Target="https://www.daloopa.com/src/37971799" TargetMode="External"/><Relationship Id="rId13794" Type="http://schemas.openxmlformats.org/officeDocument/2006/relationships/hyperlink" Target="https://www.daloopa.com/src/8788140" TargetMode="External"/><Relationship Id="rId14845" Type="http://schemas.openxmlformats.org/officeDocument/2006/relationships/hyperlink" Target="https://www.daloopa.com/src/43517868" TargetMode="External"/><Relationship Id="rId3853" Type="http://schemas.openxmlformats.org/officeDocument/2006/relationships/hyperlink" Target="https://www.daloopa.com/src/145140765" TargetMode="External"/><Relationship Id="rId4904" Type="http://schemas.openxmlformats.org/officeDocument/2006/relationships/hyperlink" Target="https://www.daloopa.com/src/63032897" TargetMode="External"/><Relationship Id="rId9068" Type="http://schemas.openxmlformats.org/officeDocument/2006/relationships/hyperlink" Target="https://www.daloopa.com/src/43305569" TargetMode="External"/><Relationship Id="rId12396" Type="http://schemas.openxmlformats.org/officeDocument/2006/relationships/hyperlink" Target="https://www.daloopa.com/src/1572302" TargetMode="External"/><Relationship Id="rId13447" Type="http://schemas.openxmlformats.org/officeDocument/2006/relationships/hyperlink" Target="https://www.daloopa.com/src/8787419" TargetMode="External"/><Relationship Id="rId774" Type="http://schemas.openxmlformats.org/officeDocument/2006/relationships/hyperlink" Target="https://www.daloopa.com/src/1604338" TargetMode="External"/><Relationship Id="rId1057" Type="http://schemas.openxmlformats.org/officeDocument/2006/relationships/hyperlink" Target="https://www.daloopa.com/src/43331253" TargetMode="External"/><Relationship Id="rId2455" Type="http://schemas.openxmlformats.org/officeDocument/2006/relationships/hyperlink" Target="https://marketplace.daloopa.com/src/134722142" TargetMode="External"/><Relationship Id="rId3506" Type="http://schemas.openxmlformats.org/officeDocument/2006/relationships/hyperlink" Target="https://www.daloopa.com/src/63031311" TargetMode="External"/><Relationship Id="rId12049" Type="http://schemas.openxmlformats.org/officeDocument/2006/relationships/hyperlink" Target="https://www.daloopa.com/src/1570567" TargetMode="External"/><Relationship Id="rId19490" Type="http://schemas.openxmlformats.org/officeDocument/2006/relationships/hyperlink" Target="https://www.daloopa.com/src/113032165" TargetMode="External"/><Relationship Id="rId427" Type="http://schemas.openxmlformats.org/officeDocument/2006/relationships/hyperlink" Target="https://www.daloopa.com/src/7961903" TargetMode="External"/><Relationship Id="rId2108" Type="http://schemas.openxmlformats.org/officeDocument/2006/relationships/hyperlink" Target="https://www.daloopa.com/src/144969190" TargetMode="External"/><Relationship Id="rId5678" Type="http://schemas.openxmlformats.org/officeDocument/2006/relationships/hyperlink" Target="https://www.daloopa.com/document/24791242" TargetMode="External"/><Relationship Id="rId6729" Type="http://schemas.openxmlformats.org/officeDocument/2006/relationships/hyperlink" Target="https://www.daloopa.com/src/46534824" TargetMode="External"/><Relationship Id="rId12530" Type="http://schemas.openxmlformats.org/officeDocument/2006/relationships/hyperlink" Target="https://www.daloopa.com/src/1572304" TargetMode="External"/><Relationship Id="rId18092" Type="http://schemas.openxmlformats.org/officeDocument/2006/relationships/hyperlink" Target="https://marketplace.daloopa.com/src?seriesId=3669155" TargetMode="External"/><Relationship Id="rId19143" Type="http://schemas.openxmlformats.org/officeDocument/2006/relationships/hyperlink" Target="https://www.daloopa.com/src/113380736" TargetMode="External"/><Relationship Id="rId8151" Type="http://schemas.openxmlformats.org/officeDocument/2006/relationships/hyperlink" Target="https://www.daloopa.com/src/102328170" TargetMode="External"/><Relationship Id="rId9202" Type="http://schemas.openxmlformats.org/officeDocument/2006/relationships/hyperlink" Target="https://www.daloopa.com/src/37971647" TargetMode="External"/><Relationship Id="rId10081" Type="http://schemas.openxmlformats.org/officeDocument/2006/relationships/hyperlink" Target="https://www.daloopa.com/src/144972181" TargetMode="External"/><Relationship Id="rId11132" Type="http://schemas.openxmlformats.org/officeDocument/2006/relationships/hyperlink" Target="https://www.daloopa.com/document/26798424" TargetMode="External"/><Relationship Id="rId4761" Type="http://schemas.openxmlformats.org/officeDocument/2006/relationships/hyperlink" Target="https://www.daloopa.com/src/7961763" TargetMode="External"/><Relationship Id="rId15753" Type="http://schemas.openxmlformats.org/officeDocument/2006/relationships/hyperlink" Target="https://www.daloopa.com/src/78144538" TargetMode="External"/><Relationship Id="rId16804" Type="http://schemas.openxmlformats.org/officeDocument/2006/relationships/hyperlink" Target="https://marketplace.daloopa.com/src/154393155" TargetMode="External"/><Relationship Id="rId3363" Type="http://schemas.openxmlformats.org/officeDocument/2006/relationships/hyperlink" Target="https://www.daloopa.com/src/8793492" TargetMode="External"/><Relationship Id="rId4414" Type="http://schemas.openxmlformats.org/officeDocument/2006/relationships/hyperlink" Target="https://www.daloopa.com/src/43342131" TargetMode="External"/><Relationship Id="rId5812" Type="http://schemas.openxmlformats.org/officeDocument/2006/relationships/hyperlink" Target="https://www.daloopa.com/src/43310156" TargetMode="External"/><Relationship Id="rId14008" Type="http://schemas.openxmlformats.org/officeDocument/2006/relationships/hyperlink" Target="https://www.daloopa.com/src/8788146" TargetMode="External"/><Relationship Id="rId14355" Type="http://schemas.openxmlformats.org/officeDocument/2006/relationships/hyperlink" Target="https://www.daloopa.com/src/8788132" TargetMode="External"/><Relationship Id="rId15406" Type="http://schemas.openxmlformats.org/officeDocument/2006/relationships/hyperlink" Target="https://www.daloopa.com/src/113367213" TargetMode="External"/><Relationship Id="rId18976" Type="http://schemas.openxmlformats.org/officeDocument/2006/relationships/hyperlink" Target="https://www.daloopa.com/src/113024447" TargetMode="External"/><Relationship Id="rId284" Type="http://schemas.openxmlformats.org/officeDocument/2006/relationships/hyperlink" Target="https://www.daloopa.com/src/53534240" TargetMode="External"/><Relationship Id="rId3016" Type="http://schemas.openxmlformats.org/officeDocument/2006/relationships/hyperlink" Target="https://www.daloopa.com/src/7999079" TargetMode="External"/><Relationship Id="rId7984" Type="http://schemas.openxmlformats.org/officeDocument/2006/relationships/hyperlink" Target="https://www.daloopa.com/src/87381659" TargetMode="External"/><Relationship Id="rId10965" Type="http://schemas.openxmlformats.org/officeDocument/2006/relationships/hyperlink" Target="https://www.daloopa.com/src/32358943" TargetMode="External"/><Relationship Id="rId17578" Type="http://schemas.openxmlformats.org/officeDocument/2006/relationships/hyperlink" Target="https://www.daloopa.com/src/87503298" TargetMode="External"/><Relationship Id="rId18629" Type="http://schemas.openxmlformats.org/officeDocument/2006/relationships/hyperlink" Target="https://www.daloopa.com/src/65161038" TargetMode="External"/><Relationship Id="rId5188" Type="http://schemas.openxmlformats.org/officeDocument/2006/relationships/hyperlink" Target="https://www.daloopa.com/src/113255123" TargetMode="External"/><Relationship Id="rId6586" Type="http://schemas.openxmlformats.org/officeDocument/2006/relationships/hyperlink" Target="https://www.daloopa.com/src/1565377" TargetMode="External"/><Relationship Id="rId7637" Type="http://schemas.openxmlformats.org/officeDocument/2006/relationships/hyperlink" Target="https://www.daloopa.com/src/14160922" TargetMode="External"/><Relationship Id="rId10618" Type="http://schemas.openxmlformats.org/officeDocument/2006/relationships/hyperlink" Target="https://www.daloopa.com/src/1569865" TargetMode="External"/><Relationship Id="rId6239" Type="http://schemas.openxmlformats.org/officeDocument/2006/relationships/hyperlink" Target="https://www.daloopa.com/src/1565504" TargetMode="External"/><Relationship Id="rId12040" Type="http://schemas.openxmlformats.org/officeDocument/2006/relationships/hyperlink" Target="https://www.daloopa.com/src/43317740" TargetMode="External"/><Relationship Id="rId16661" Type="http://schemas.openxmlformats.org/officeDocument/2006/relationships/hyperlink" Target="https://www.daloopa.com/src/67019879" TargetMode="External"/><Relationship Id="rId1798" Type="http://schemas.openxmlformats.org/officeDocument/2006/relationships/hyperlink" Target="https://www.daloopa.com/src/8797319" TargetMode="External"/><Relationship Id="rId2849" Type="http://schemas.openxmlformats.org/officeDocument/2006/relationships/hyperlink" Target="https://www.daloopa.com/src/43533047" TargetMode="External"/><Relationship Id="rId6720" Type="http://schemas.openxmlformats.org/officeDocument/2006/relationships/hyperlink" Target="https://www.daloopa.com/src/1565195" TargetMode="External"/><Relationship Id="rId15263" Type="http://schemas.openxmlformats.org/officeDocument/2006/relationships/hyperlink" Target="https://marketplace.daloopa.com/src/134722429" TargetMode="External"/><Relationship Id="rId16314" Type="http://schemas.openxmlformats.org/officeDocument/2006/relationships/hyperlink" Target="https://www.daloopa.com/src/113379753" TargetMode="External"/><Relationship Id="rId17712" Type="http://schemas.openxmlformats.org/officeDocument/2006/relationships/hyperlink" Target="https://www.daloopa.com/src/65074785" TargetMode="External"/><Relationship Id="rId4271" Type="http://schemas.openxmlformats.org/officeDocument/2006/relationships/hyperlink" Target="https://www.daloopa.com/src/78020256" TargetMode="External"/><Relationship Id="rId5322" Type="http://schemas.openxmlformats.org/officeDocument/2006/relationships/hyperlink" Target="https://www.daloopa.com/src/113255125" TargetMode="External"/><Relationship Id="rId8892" Type="http://schemas.openxmlformats.org/officeDocument/2006/relationships/hyperlink" Target="https://www.daloopa.com/src/1566863" TargetMode="External"/><Relationship Id="rId7494" Type="http://schemas.openxmlformats.org/officeDocument/2006/relationships/hyperlink" Target="https://www.daloopa.com/src/1565340" TargetMode="External"/><Relationship Id="rId8545" Type="http://schemas.openxmlformats.org/officeDocument/2006/relationships/hyperlink" Target="https://www.daloopa.com/src/78018624" TargetMode="External"/><Relationship Id="rId9943" Type="http://schemas.openxmlformats.org/officeDocument/2006/relationships/hyperlink" Target="https://www.daloopa.com/src/1567119" TargetMode="External"/><Relationship Id="rId11873" Type="http://schemas.openxmlformats.org/officeDocument/2006/relationships/hyperlink" Target="https://marketplace.daloopa.com/src?seriesId=2399868" TargetMode="External"/><Relationship Id="rId12924" Type="http://schemas.openxmlformats.org/officeDocument/2006/relationships/hyperlink" Target="https://www.daloopa.com/src/32424519" TargetMode="External"/><Relationship Id="rId17088" Type="http://schemas.openxmlformats.org/officeDocument/2006/relationships/hyperlink" Target="https://www.daloopa.com/src/65059217" TargetMode="External"/><Relationship Id="rId18139" Type="http://schemas.openxmlformats.org/officeDocument/2006/relationships/hyperlink" Target="https://www.daloopa.com/document/26799693" TargetMode="External"/><Relationship Id="rId18486" Type="http://schemas.openxmlformats.org/officeDocument/2006/relationships/hyperlink" Target="https://marketplace.daloopa.com/src?seriesId=3805106" TargetMode="External"/><Relationship Id="rId19537" Type="http://schemas.openxmlformats.org/officeDocument/2006/relationships/hyperlink" Target="https://www.daloopa.com/src/113028193" TargetMode="External"/><Relationship Id="rId1932" Type="http://schemas.openxmlformats.org/officeDocument/2006/relationships/hyperlink" Target="https://www.daloopa.com/src/96852772" TargetMode="External"/><Relationship Id="rId6096" Type="http://schemas.openxmlformats.org/officeDocument/2006/relationships/hyperlink" Target="https://www.daloopa.com/src/43313122" TargetMode="External"/><Relationship Id="rId7147" Type="http://schemas.openxmlformats.org/officeDocument/2006/relationships/hyperlink" Target="https://www.daloopa.com/src/32357699" TargetMode="External"/><Relationship Id="rId10475" Type="http://schemas.openxmlformats.org/officeDocument/2006/relationships/hyperlink" Target="https://www.daloopa.com/src/43348532" TargetMode="External"/><Relationship Id="rId11526" Type="http://schemas.openxmlformats.org/officeDocument/2006/relationships/hyperlink" Target="https://www.daloopa.com/src/1569211" TargetMode="External"/><Relationship Id="rId10128" Type="http://schemas.openxmlformats.org/officeDocument/2006/relationships/hyperlink" Target="https://www.daloopa.com/src/1567905" TargetMode="External"/><Relationship Id="rId13698" Type="http://schemas.openxmlformats.org/officeDocument/2006/relationships/hyperlink" Target="https://www.daloopa.com/src/43769482" TargetMode="External"/><Relationship Id="rId14749" Type="http://schemas.openxmlformats.org/officeDocument/2006/relationships/hyperlink" Target="https://marketplace.daloopa.com/src/134722321" TargetMode="External"/><Relationship Id="rId18620" Type="http://schemas.openxmlformats.org/officeDocument/2006/relationships/hyperlink" Target="https://www.daloopa.com/src/65180733" TargetMode="External"/><Relationship Id="rId3757" Type="http://schemas.openxmlformats.org/officeDocument/2006/relationships/hyperlink" Target="https://www.daloopa.com/src/8794087" TargetMode="External"/><Relationship Id="rId4808" Type="http://schemas.openxmlformats.org/officeDocument/2006/relationships/hyperlink" Target="https://www.daloopa.com/src/1564246" TargetMode="External"/><Relationship Id="rId16171" Type="http://schemas.openxmlformats.org/officeDocument/2006/relationships/hyperlink" Target="https://www.daloopa.com/src/8788812" TargetMode="External"/><Relationship Id="rId17222" Type="http://schemas.openxmlformats.org/officeDocument/2006/relationships/hyperlink" Target="https://www.daloopa.com/src/65059257" TargetMode="External"/><Relationship Id="rId678" Type="http://schemas.openxmlformats.org/officeDocument/2006/relationships/hyperlink" Target="https://www.daloopa.com/src/78016808" TargetMode="External"/><Relationship Id="rId2359" Type="http://schemas.openxmlformats.org/officeDocument/2006/relationships/hyperlink" Target="https://www.daloopa.com/src/46548519" TargetMode="External"/><Relationship Id="rId6230" Type="http://schemas.openxmlformats.org/officeDocument/2006/relationships/hyperlink" Target="https://www.daloopa.com/src/1565781" TargetMode="External"/><Relationship Id="rId19394" Type="http://schemas.openxmlformats.org/officeDocument/2006/relationships/hyperlink" Target="https://www.daloopa.com/src/154368227" TargetMode="External"/><Relationship Id="rId9453" Type="http://schemas.openxmlformats.org/officeDocument/2006/relationships/hyperlink" Target="https://www.daloopa.com/src/113262695" TargetMode="External"/><Relationship Id="rId11383" Type="http://schemas.openxmlformats.org/officeDocument/2006/relationships/hyperlink" Target="https://www.daloopa.com/src/1569034" TargetMode="External"/><Relationship Id="rId12781" Type="http://schemas.openxmlformats.org/officeDocument/2006/relationships/hyperlink" Target="https://www.daloopa.com/src/1572159" TargetMode="External"/><Relationship Id="rId13832" Type="http://schemas.openxmlformats.org/officeDocument/2006/relationships/hyperlink" Target="https://www.daloopa.com/src/154395145" TargetMode="External"/><Relationship Id="rId19047" Type="http://schemas.openxmlformats.org/officeDocument/2006/relationships/hyperlink" Target="https://www.daloopa.com/src/113026662" TargetMode="External"/><Relationship Id="rId812" Type="http://schemas.openxmlformats.org/officeDocument/2006/relationships/hyperlink" Target="https://www.daloopa.com/src/1602381" TargetMode="External"/><Relationship Id="rId1442" Type="http://schemas.openxmlformats.org/officeDocument/2006/relationships/hyperlink" Target="https://www.daloopa.com/src/65218302" TargetMode="External"/><Relationship Id="rId2840" Type="http://schemas.openxmlformats.org/officeDocument/2006/relationships/hyperlink" Target="https://www.daloopa.com/src/47653694" TargetMode="External"/><Relationship Id="rId8055" Type="http://schemas.openxmlformats.org/officeDocument/2006/relationships/hyperlink" Target="https://www.daloopa.com/src/1567094" TargetMode="External"/><Relationship Id="rId9106" Type="http://schemas.openxmlformats.org/officeDocument/2006/relationships/hyperlink" Target="https://www.daloopa.com/src/1567545" TargetMode="External"/><Relationship Id="rId11036" Type="http://schemas.openxmlformats.org/officeDocument/2006/relationships/hyperlink" Target="https://www.daloopa.com/src/58741842" TargetMode="External"/><Relationship Id="rId12434" Type="http://schemas.openxmlformats.org/officeDocument/2006/relationships/hyperlink" Target="https://marketplace.daloopa.com/src/134722165" TargetMode="External"/><Relationship Id="rId15657" Type="http://schemas.openxmlformats.org/officeDocument/2006/relationships/hyperlink" Target="https://www.daloopa.com/src/78147062" TargetMode="External"/><Relationship Id="rId16708" Type="http://schemas.openxmlformats.org/officeDocument/2006/relationships/hyperlink" Target="https://marketplace.daloopa.com/src/154393151" TargetMode="External"/><Relationship Id="rId3267" Type="http://schemas.openxmlformats.org/officeDocument/2006/relationships/hyperlink" Target="https://www.daloopa.com/src/43339106" TargetMode="External"/><Relationship Id="rId4665" Type="http://schemas.openxmlformats.org/officeDocument/2006/relationships/hyperlink" Target="https://www.daloopa.com/src/1564587" TargetMode="External"/><Relationship Id="rId5716" Type="http://schemas.openxmlformats.org/officeDocument/2006/relationships/hyperlink" Target="https://www.daloopa.com/src/2600140" TargetMode="External"/><Relationship Id="rId14259" Type="http://schemas.openxmlformats.org/officeDocument/2006/relationships/hyperlink" Target="https://www.daloopa.com/src/8787975" TargetMode="External"/><Relationship Id="rId18130" Type="http://schemas.openxmlformats.org/officeDocument/2006/relationships/hyperlink" Target="https://marketplace.daloopa.com/src/134722706" TargetMode="External"/><Relationship Id="rId188" Type="http://schemas.openxmlformats.org/officeDocument/2006/relationships/hyperlink" Target="https://www.daloopa.com/src/102330272" TargetMode="External"/><Relationship Id="rId4318" Type="http://schemas.openxmlformats.org/officeDocument/2006/relationships/hyperlink" Target="https://www.daloopa.com/src/82233065" TargetMode="External"/><Relationship Id="rId7888" Type="http://schemas.openxmlformats.org/officeDocument/2006/relationships/hyperlink" Target="https://www.daloopa.com/src/1566998" TargetMode="External"/><Relationship Id="rId8939" Type="http://schemas.openxmlformats.org/officeDocument/2006/relationships/hyperlink" Target="https://www.daloopa.com/src/43297307" TargetMode="External"/><Relationship Id="rId10869" Type="http://schemas.openxmlformats.org/officeDocument/2006/relationships/hyperlink" Target="https://www.daloopa.com/src/1568975" TargetMode="External"/><Relationship Id="rId14740" Type="http://schemas.openxmlformats.org/officeDocument/2006/relationships/hyperlink" Target="https://www.daloopa.com/src/78147058" TargetMode="External"/><Relationship Id="rId12291" Type="http://schemas.openxmlformats.org/officeDocument/2006/relationships/hyperlink" Target="https://www.daloopa.com/src/113380571" TargetMode="External"/><Relationship Id="rId13342" Type="http://schemas.openxmlformats.org/officeDocument/2006/relationships/hyperlink" Target="https://www.daloopa.com/src/8787531" TargetMode="External"/><Relationship Id="rId2350" Type="http://schemas.openxmlformats.org/officeDocument/2006/relationships/hyperlink" Target="https://www.daloopa.com/src/66982762" TargetMode="External"/><Relationship Id="rId3401" Type="http://schemas.openxmlformats.org/officeDocument/2006/relationships/hyperlink" Target="https://www.daloopa.com/src/43339108" TargetMode="External"/><Relationship Id="rId6971" Type="http://schemas.openxmlformats.org/officeDocument/2006/relationships/hyperlink" Target="https://www.daloopa.com/src/1565441" TargetMode="External"/><Relationship Id="rId17963" Type="http://schemas.openxmlformats.org/officeDocument/2006/relationships/hyperlink" Target="https://www.daloopa.com/src/154362012" TargetMode="External"/><Relationship Id="rId322" Type="http://schemas.openxmlformats.org/officeDocument/2006/relationships/hyperlink" Target="https://www.daloopa.com/document/26694581" TargetMode="External"/><Relationship Id="rId2003" Type="http://schemas.openxmlformats.org/officeDocument/2006/relationships/hyperlink" Target="https://www.daloopa.com/src/96852074" TargetMode="External"/><Relationship Id="rId5573" Type="http://schemas.openxmlformats.org/officeDocument/2006/relationships/hyperlink" Target="https://www.daloopa.com/src/14160881" TargetMode="External"/><Relationship Id="rId6624" Type="http://schemas.openxmlformats.org/officeDocument/2006/relationships/hyperlink" Target="https://marketplace.daloopa.com/src/110683983" TargetMode="External"/><Relationship Id="rId15167" Type="http://schemas.openxmlformats.org/officeDocument/2006/relationships/hyperlink" Target="https://marketplace.daloopa.com/src/134722407" TargetMode="External"/><Relationship Id="rId16218" Type="http://schemas.openxmlformats.org/officeDocument/2006/relationships/hyperlink" Target="https://www.daloopa.com/src/8788766" TargetMode="External"/><Relationship Id="rId16565" Type="http://schemas.openxmlformats.org/officeDocument/2006/relationships/hyperlink" Target="https://www.daloopa.com/src/63082819" TargetMode="External"/><Relationship Id="rId17616" Type="http://schemas.openxmlformats.org/officeDocument/2006/relationships/hyperlink" Target="https://www.daloopa.com/src/65074636" TargetMode="External"/><Relationship Id="rId4175" Type="http://schemas.openxmlformats.org/officeDocument/2006/relationships/hyperlink" Target="https://www.daloopa.com/src/58741104" TargetMode="External"/><Relationship Id="rId5226" Type="http://schemas.openxmlformats.org/officeDocument/2006/relationships/hyperlink" Target="https://www.daloopa.com/src/1564064" TargetMode="External"/><Relationship Id="rId7398" Type="http://schemas.openxmlformats.org/officeDocument/2006/relationships/hyperlink" Target="https://www.daloopa.com/src/1565750" TargetMode="External"/><Relationship Id="rId8796" Type="http://schemas.openxmlformats.org/officeDocument/2006/relationships/hyperlink" Target="https://www.daloopa.com/src/136428692" TargetMode="External"/><Relationship Id="rId9847" Type="http://schemas.openxmlformats.org/officeDocument/2006/relationships/hyperlink" Target="https://www.daloopa.com/src/43302646" TargetMode="External"/><Relationship Id="rId11777" Type="http://schemas.openxmlformats.org/officeDocument/2006/relationships/hyperlink" Target="https://www.daloopa.com/src/1569552" TargetMode="External"/><Relationship Id="rId12828" Type="http://schemas.openxmlformats.org/officeDocument/2006/relationships/hyperlink" Target="https://www.daloopa.com/src/1572443" TargetMode="External"/><Relationship Id="rId1836" Type="http://schemas.openxmlformats.org/officeDocument/2006/relationships/hyperlink" Target="https://www.daloopa.com/src/8797326" TargetMode="External"/><Relationship Id="rId8449" Type="http://schemas.openxmlformats.org/officeDocument/2006/relationships/hyperlink" Target="https://www.daloopa.com/src/1567099" TargetMode="External"/><Relationship Id="rId10379" Type="http://schemas.openxmlformats.org/officeDocument/2006/relationships/hyperlink" Target="https://www.daloopa.com/src/113256867" TargetMode="External"/><Relationship Id="rId14250" Type="http://schemas.openxmlformats.org/officeDocument/2006/relationships/hyperlink" Target="https://www.daloopa.com/src/8788169" TargetMode="External"/><Relationship Id="rId15301" Type="http://schemas.openxmlformats.org/officeDocument/2006/relationships/hyperlink" Target="https://www.daloopa.com/src/67019522" TargetMode="External"/><Relationship Id="rId18871" Type="http://schemas.openxmlformats.org/officeDocument/2006/relationships/hyperlink" Target="https://www.daloopa.com/src/113024444" TargetMode="External"/><Relationship Id="rId8930" Type="http://schemas.openxmlformats.org/officeDocument/2006/relationships/hyperlink" Target="https://www.daloopa.com/src/136428694" TargetMode="External"/><Relationship Id="rId17473" Type="http://schemas.openxmlformats.org/officeDocument/2006/relationships/hyperlink" Target="https://marketplace.daloopa.com/src/154209508" TargetMode="External"/><Relationship Id="rId18524" Type="http://schemas.openxmlformats.org/officeDocument/2006/relationships/hyperlink" Target="https://www.daloopa.com/src/87390317" TargetMode="External"/><Relationship Id="rId6481" Type="http://schemas.openxmlformats.org/officeDocument/2006/relationships/hyperlink" Target="https://www.daloopa.com/src/136427058" TargetMode="External"/><Relationship Id="rId7532" Type="http://schemas.openxmlformats.org/officeDocument/2006/relationships/hyperlink" Target="https://marketplace.daloopa.com/src/110684130" TargetMode="External"/><Relationship Id="rId10860" Type="http://schemas.openxmlformats.org/officeDocument/2006/relationships/hyperlink" Target="https://www.daloopa.com/src/87394666" TargetMode="External"/><Relationship Id="rId11911" Type="http://schemas.openxmlformats.org/officeDocument/2006/relationships/hyperlink" Target="https://www.daloopa.com/src/1569558" TargetMode="External"/><Relationship Id="rId16075" Type="http://schemas.openxmlformats.org/officeDocument/2006/relationships/hyperlink" Target="https://marketplace.daloopa.com/src/154393147" TargetMode="External"/><Relationship Id="rId17126" Type="http://schemas.openxmlformats.org/officeDocument/2006/relationships/hyperlink" Target="https://www.daloopa.com/src/65059013" TargetMode="External"/><Relationship Id="rId5083" Type="http://schemas.openxmlformats.org/officeDocument/2006/relationships/hyperlink" Target="https://www.daloopa.com/src/1564297" TargetMode="External"/><Relationship Id="rId6134" Type="http://schemas.openxmlformats.org/officeDocument/2006/relationships/hyperlink" Target="https://www.daloopa.com/src/1564873" TargetMode="External"/><Relationship Id="rId10513" Type="http://schemas.openxmlformats.org/officeDocument/2006/relationships/hyperlink" Target="https://www.daloopa.com/src/1569915" TargetMode="External"/><Relationship Id="rId19298" Type="http://schemas.openxmlformats.org/officeDocument/2006/relationships/hyperlink" Target="https://www.daloopa.com/src/113029553" TargetMode="External"/><Relationship Id="rId9357" Type="http://schemas.openxmlformats.org/officeDocument/2006/relationships/hyperlink" Target="https://www.daloopa.com/src/43299072" TargetMode="External"/><Relationship Id="rId12685" Type="http://schemas.openxmlformats.org/officeDocument/2006/relationships/hyperlink" Target="https://marketplace.daloopa.com/src/134722223" TargetMode="External"/><Relationship Id="rId13736" Type="http://schemas.openxmlformats.org/officeDocument/2006/relationships/hyperlink" Target="https://www.daloopa.com/src/8788176" TargetMode="External"/><Relationship Id="rId1346" Type="http://schemas.openxmlformats.org/officeDocument/2006/relationships/hyperlink" Target="https://www.daloopa.com/src/32362792" TargetMode="External"/><Relationship Id="rId1693" Type="http://schemas.openxmlformats.org/officeDocument/2006/relationships/hyperlink" Target="https://www.daloopa.com/src/8797239" TargetMode="External"/><Relationship Id="rId2744" Type="http://schemas.openxmlformats.org/officeDocument/2006/relationships/hyperlink" Target="https://www.daloopa.com/src/113266142" TargetMode="External"/><Relationship Id="rId11287" Type="http://schemas.openxmlformats.org/officeDocument/2006/relationships/hyperlink" Target="https://www.daloopa.com/src/1569849" TargetMode="External"/><Relationship Id="rId12338" Type="http://schemas.openxmlformats.org/officeDocument/2006/relationships/hyperlink" Target="https://www.daloopa.com/src/1572152" TargetMode="External"/><Relationship Id="rId16959" Type="http://schemas.openxmlformats.org/officeDocument/2006/relationships/hyperlink" Target="https://www.daloopa.com/document/24481370" TargetMode="External"/><Relationship Id="rId716" Type="http://schemas.openxmlformats.org/officeDocument/2006/relationships/hyperlink" Target="https://www.daloopa.com/src/8791847" TargetMode="External"/><Relationship Id="rId5967" Type="http://schemas.openxmlformats.org/officeDocument/2006/relationships/hyperlink" Target="https://www.daloopa.com/src/1564829" TargetMode="External"/><Relationship Id="rId18381" Type="http://schemas.openxmlformats.org/officeDocument/2006/relationships/hyperlink" Target="https://marketplace.daloopa.com/src/134722792" TargetMode="External"/><Relationship Id="rId19432" Type="http://schemas.openxmlformats.org/officeDocument/2006/relationships/hyperlink" Target="https://www.daloopa.com/src/113024521" TargetMode="External"/><Relationship Id="rId52" Type="http://schemas.openxmlformats.org/officeDocument/2006/relationships/hyperlink" Target="https://www.daloopa.com/document/26799693" TargetMode="External"/><Relationship Id="rId4569" Type="http://schemas.openxmlformats.org/officeDocument/2006/relationships/hyperlink" Target="https://www.daloopa.com/src/8793909" TargetMode="External"/><Relationship Id="rId8440" Type="http://schemas.openxmlformats.org/officeDocument/2006/relationships/hyperlink" Target="https://www.daloopa.com/src/1566652" TargetMode="External"/><Relationship Id="rId10370" Type="http://schemas.openxmlformats.org/officeDocument/2006/relationships/hyperlink" Target="https://www.daloopa.com/src/63033805" TargetMode="External"/><Relationship Id="rId11421" Type="http://schemas.openxmlformats.org/officeDocument/2006/relationships/hyperlink" Target="https://www.daloopa.com/src/1569086" TargetMode="External"/><Relationship Id="rId18034" Type="http://schemas.openxmlformats.org/officeDocument/2006/relationships/hyperlink" Target="https://marketplace.daloopa.com/src/134722667" TargetMode="External"/><Relationship Id="rId7042" Type="http://schemas.openxmlformats.org/officeDocument/2006/relationships/hyperlink" Target="https://www.daloopa.com/src/1565335" TargetMode="External"/><Relationship Id="rId10023" Type="http://schemas.openxmlformats.org/officeDocument/2006/relationships/hyperlink" Target="https://www.daloopa.com/src/43315932" TargetMode="External"/><Relationship Id="rId13593" Type="http://schemas.openxmlformats.org/officeDocument/2006/relationships/hyperlink" Target="https://www.daloopa.com/src/8787423" TargetMode="External"/><Relationship Id="rId14991" Type="http://schemas.openxmlformats.org/officeDocument/2006/relationships/hyperlink" Target="https://www.daloopa.com/src/43516609" TargetMode="External"/><Relationship Id="rId3652" Type="http://schemas.openxmlformats.org/officeDocument/2006/relationships/hyperlink" Target="https://www.daloopa.com/src/145140762" TargetMode="External"/><Relationship Id="rId4703" Type="http://schemas.openxmlformats.org/officeDocument/2006/relationships/hyperlink" Target="https://www.daloopa.com/src/63032887" TargetMode="External"/><Relationship Id="rId12195" Type="http://schemas.openxmlformats.org/officeDocument/2006/relationships/hyperlink" Target="https://www.daloopa.com/src/43520595" TargetMode="External"/><Relationship Id="rId13246" Type="http://schemas.openxmlformats.org/officeDocument/2006/relationships/hyperlink" Target="https://www.daloopa.com/src/154395093" TargetMode="External"/><Relationship Id="rId14644" Type="http://schemas.openxmlformats.org/officeDocument/2006/relationships/hyperlink" Target="https://www.daloopa.com/src/43518658" TargetMode="External"/><Relationship Id="rId573" Type="http://schemas.openxmlformats.org/officeDocument/2006/relationships/hyperlink" Target="https://www.daloopa.com/src/1602182" TargetMode="External"/><Relationship Id="rId2254" Type="http://schemas.openxmlformats.org/officeDocument/2006/relationships/hyperlink" Target="https://www.daloopa.com/src/87394474" TargetMode="External"/><Relationship Id="rId3305" Type="http://schemas.openxmlformats.org/officeDocument/2006/relationships/hyperlink" Target="https://www.daloopa.com/src/63031308" TargetMode="External"/><Relationship Id="rId17867" Type="http://schemas.openxmlformats.org/officeDocument/2006/relationships/hyperlink" Target="https://www.daloopa.com/src/67020110" TargetMode="External"/><Relationship Id="rId18918" Type="http://schemas.openxmlformats.org/officeDocument/2006/relationships/hyperlink" Target="https://www.daloopa.com/src/113031120" TargetMode="External"/><Relationship Id="rId226" Type="http://schemas.openxmlformats.org/officeDocument/2006/relationships/hyperlink" Target="https://www.daloopa.com/src/102308688" TargetMode="External"/><Relationship Id="rId5477" Type="http://schemas.openxmlformats.org/officeDocument/2006/relationships/hyperlink" Target="https://www.daloopa.com/src/1564536" TargetMode="External"/><Relationship Id="rId6875" Type="http://schemas.openxmlformats.org/officeDocument/2006/relationships/hyperlink" Target="https://marketplace.daloopa.com/src/110684022" TargetMode="External"/><Relationship Id="rId7926" Type="http://schemas.openxmlformats.org/officeDocument/2006/relationships/hyperlink" Target="https://www.daloopa.com/src/43306461" TargetMode="External"/><Relationship Id="rId10907" Type="http://schemas.openxmlformats.org/officeDocument/2006/relationships/hyperlink" Target="https://www.daloopa.com/src/82226687" TargetMode="External"/><Relationship Id="rId16469" Type="http://schemas.openxmlformats.org/officeDocument/2006/relationships/hyperlink" Target="https://www.daloopa.com/src/8788554" TargetMode="External"/><Relationship Id="rId4079" Type="http://schemas.openxmlformats.org/officeDocument/2006/relationships/hyperlink" Target="https://www.daloopa.com/src/1573057" TargetMode="External"/><Relationship Id="rId6528" Type="http://schemas.openxmlformats.org/officeDocument/2006/relationships/hyperlink" Target="https://www.daloopa.com/src/7961799" TargetMode="External"/><Relationship Id="rId9001" Type="http://schemas.openxmlformats.org/officeDocument/2006/relationships/hyperlink" Target="https://www.daloopa.com/src/78018602" TargetMode="External"/><Relationship Id="rId16950" Type="http://schemas.openxmlformats.org/officeDocument/2006/relationships/hyperlink" Target="https://www.daloopa.com/src/87514922" TargetMode="External"/><Relationship Id="rId15552" Type="http://schemas.openxmlformats.org/officeDocument/2006/relationships/hyperlink" Target="https://www.daloopa.com/src/113367227" TargetMode="External"/><Relationship Id="rId16603" Type="http://schemas.openxmlformats.org/officeDocument/2006/relationships/hyperlink" Target="https://www.daloopa.com/src/102435283" TargetMode="External"/><Relationship Id="rId4560" Type="http://schemas.openxmlformats.org/officeDocument/2006/relationships/hyperlink" Target="https://www.daloopa.com/src/8794105" TargetMode="External"/><Relationship Id="rId5611" Type="http://schemas.openxmlformats.org/officeDocument/2006/relationships/hyperlink" Target="https://www.daloopa.com/src/1564538" TargetMode="External"/><Relationship Id="rId14154" Type="http://schemas.openxmlformats.org/officeDocument/2006/relationships/hyperlink" Target="https://www.daloopa.com/src/46640598" TargetMode="External"/><Relationship Id="rId15205" Type="http://schemas.openxmlformats.org/officeDocument/2006/relationships/hyperlink" Target="https://www.daloopa.com/src/46631514" TargetMode="External"/><Relationship Id="rId3162" Type="http://schemas.openxmlformats.org/officeDocument/2006/relationships/hyperlink" Target="https://www.daloopa.com/src/7999082" TargetMode="External"/><Relationship Id="rId4213" Type="http://schemas.openxmlformats.org/officeDocument/2006/relationships/hyperlink" Target="https://www.daloopa.com/src/8790138" TargetMode="External"/><Relationship Id="rId7783" Type="http://schemas.openxmlformats.org/officeDocument/2006/relationships/hyperlink" Target="https://www.daloopa.com/src/87381339" TargetMode="External"/><Relationship Id="rId8834" Type="http://schemas.openxmlformats.org/officeDocument/2006/relationships/hyperlink" Target="https://www.daloopa.com/src/1567423" TargetMode="External"/><Relationship Id="rId17377" Type="http://schemas.openxmlformats.org/officeDocument/2006/relationships/hyperlink" Target="https://www.daloopa.com/document/26799693" TargetMode="External"/><Relationship Id="rId18428" Type="http://schemas.openxmlformats.org/officeDocument/2006/relationships/hyperlink" Target="https://www.daloopa.com/src/87385232" TargetMode="External"/><Relationship Id="rId18775" Type="http://schemas.openxmlformats.org/officeDocument/2006/relationships/hyperlink" Target="https://www.daloopa.com/src/65169058" TargetMode="External"/><Relationship Id="rId6385" Type="http://schemas.openxmlformats.org/officeDocument/2006/relationships/hyperlink" Target="https://www.daloopa.com/src/2600147" TargetMode="External"/><Relationship Id="rId7436" Type="http://schemas.openxmlformats.org/officeDocument/2006/relationships/hyperlink" Target="https://marketplace.daloopa.com/src/110684112" TargetMode="External"/><Relationship Id="rId10764" Type="http://schemas.openxmlformats.org/officeDocument/2006/relationships/hyperlink" Target="https://www.daloopa.com/src/32358940" TargetMode="External"/><Relationship Id="rId11815" Type="http://schemas.openxmlformats.org/officeDocument/2006/relationships/hyperlink" Target="https://www.daloopa.com/document/209433" TargetMode="External"/><Relationship Id="rId6038" Type="http://schemas.openxmlformats.org/officeDocument/2006/relationships/hyperlink" Target="https://www.daloopa.com/src/1564636" TargetMode="External"/><Relationship Id="rId10417" Type="http://schemas.openxmlformats.org/officeDocument/2006/relationships/hyperlink" Target="https://www.daloopa.com/src/144968946" TargetMode="External"/><Relationship Id="rId13987" Type="http://schemas.openxmlformats.org/officeDocument/2006/relationships/hyperlink" Target="https://www.daloopa.com/src/63082565" TargetMode="External"/><Relationship Id="rId2995" Type="http://schemas.openxmlformats.org/officeDocument/2006/relationships/hyperlink" Target="https://www.daloopa.com/src/1571929" TargetMode="External"/><Relationship Id="rId12589" Type="http://schemas.openxmlformats.org/officeDocument/2006/relationships/hyperlink" Target="https://www.daloopa.com/src/1572421" TargetMode="External"/><Relationship Id="rId16460" Type="http://schemas.openxmlformats.org/officeDocument/2006/relationships/hyperlink" Target="https://www.daloopa.com/src/125187155" TargetMode="External"/><Relationship Id="rId17511" Type="http://schemas.openxmlformats.org/officeDocument/2006/relationships/hyperlink" Target="https://www.daloopa.com/src/78153044" TargetMode="External"/><Relationship Id="rId967" Type="http://schemas.openxmlformats.org/officeDocument/2006/relationships/hyperlink" Target="https://www.daloopa.com/src/87514702" TargetMode="External"/><Relationship Id="rId1597" Type="http://schemas.openxmlformats.org/officeDocument/2006/relationships/hyperlink" Target="https://www.daloopa.com/src/8797074" TargetMode="External"/><Relationship Id="rId2648" Type="http://schemas.openxmlformats.org/officeDocument/2006/relationships/hyperlink" Target="https://www.daloopa.com/src/43533050" TargetMode="External"/><Relationship Id="rId15062" Type="http://schemas.openxmlformats.org/officeDocument/2006/relationships/hyperlink" Target="https://www.daloopa.com/src/43517077" TargetMode="External"/><Relationship Id="rId16113" Type="http://schemas.openxmlformats.org/officeDocument/2006/relationships/hyperlink" Target="https://www.daloopa.com/src/8788944" TargetMode="External"/><Relationship Id="rId19683" Type="http://schemas.openxmlformats.org/officeDocument/2006/relationships/hyperlink" Target="https://www.daloopa.com/src/113042506" TargetMode="External"/><Relationship Id="rId4070" Type="http://schemas.openxmlformats.org/officeDocument/2006/relationships/hyperlink" Target="https://marketplace.daloopa.com/src/144951398" TargetMode="External"/><Relationship Id="rId5121" Type="http://schemas.openxmlformats.org/officeDocument/2006/relationships/hyperlink" Target="https://www.daloopa.com/src/107674629" TargetMode="External"/><Relationship Id="rId8691" Type="http://schemas.openxmlformats.org/officeDocument/2006/relationships/hyperlink" Target="https://www.daloopa.com/src/113262706" TargetMode="External"/><Relationship Id="rId9742" Type="http://schemas.openxmlformats.org/officeDocument/2006/relationships/hyperlink" Target="https://www.daloopa.com/src/1567116" TargetMode="External"/><Relationship Id="rId11672" Type="http://schemas.openxmlformats.org/officeDocument/2006/relationships/hyperlink" Target="https://www.daloopa.com/src/1568684" TargetMode="External"/><Relationship Id="rId18285" Type="http://schemas.openxmlformats.org/officeDocument/2006/relationships/hyperlink" Target="https://www.daloopa.com/src/69045135" TargetMode="External"/><Relationship Id="rId19336" Type="http://schemas.openxmlformats.org/officeDocument/2006/relationships/hyperlink" Target="https://www.daloopa.com/src/113026631" TargetMode="External"/><Relationship Id="rId1731" Type="http://schemas.openxmlformats.org/officeDocument/2006/relationships/hyperlink" Target="https://www.daloopa.com/src/43328442" TargetMode="External"/><Relationship Id="rId7293" Type="http://schemas.openxmlformats.org/officeDocument/2006/relationships/hyperlink" Target="https://www.daloopa.com/src/102324876" TargetMode="External"/><Relationship Id="rId8344" Type="http://schemas.openxmlformats.org/officeDocument/2006/relationships/hyperlink" Target="https://www.daloopa.com/src/144990514" TargetMode="External"/><Relationship Id="rId10274" Type="http://schemas.openxmlformats.org/officeDocument/2006/relationships/hyperlink" Target="https://www.daloopa.com/src/46535691" TargetMode="External"/><Relationship Id="rId11325" Type="http://schemas.openxmlformats.org/officeDocument/2006/relationships/hyperlink" Target="https://www.daloopa.com/src/43294693" TargetMode="External"/><Relationship Id="rId12723" Type="http://schemas.openxmlformats.org/officeDocument/2006/relationships/hyperlink" Target="https://www.daloopa.com/src/32424516" TargetMode="External"/><Relationship Id="rId14895" Type="http://schemas.openxmlformats.org/officeDocument/2006/relationships/hyperlink" Target="https://www.daloopa.com/src/43519386" TargetMode="External"/><Relationship Id="rId15946" Type="http://schemas.openxmlformats.org/officeDocument/2006/relationships/hyperlink" Target="https://www.daloopa.com/src/82270616" TargetMode="External"/><Relationship Id="rId3556" Type="http://schemas.openxmlformats.org/officeDocument/2006/relationships/hyperlink" Target="https://www.daloopa.com/src/8795094" TargetMode="External"/><Relationship Id="rId4954" Type="http://schemas.openxmlformats.org/officeDocument/2006/relationships/hyperlink" Target="https://www.daloopa.com/src/1564002" TargetMode="External"/><Relationship Id="rId12099" Type="http://schemas.openxmlformats.org/officeDocument/2006/relationships/hyperlink" Target="https://marketplace.daloopa.com/src/144951417" TargetMode="External"/><Relationship Id="rId13497" Type="http://schemas.openxmlformats.org/officeDocument/2006/relationships/hyperlink" Target="https://www.daloopa.com/src/8787534" TargetMode="External"/><Relationship Id="rId14548" Type="http://schemas.openxmlformats.org/officeDocument/2006/relationships/hyperlink" Target="https://www.daloopa.com/src/46631510" TargetMode="External"/><Relationship Id="rId477" Type="http://schemas.openxmlformats.org/officeDocument/2006/relationships/hyperlink" Target="https://www.daloopa.com/src/113256289" TargetMode="External"/><Relationship Id="rId2158" Type="http://schemas.openxmlformats.org/officeDocument/2006/relationships/hyperlink" Target="https://www.daloopa.com/src/46548521" TargetMode="External"/><Relationship Id="rId3209" Type="http://schemas.openxmlformats.org/officeDocument/2006/relationships/hyperlink" Target="https://www.daloopa.com/src/1571937" TargetMode="External"/><Relationship Id="rId4607" Type="http://schemas.openxmlformats.org/officeDocument/2006/relationships/hyperlink" Target="https://www.daloopa.com/src/1564243" TargetMode="External"/><Relationship Id="rId17021" Type="http://schemas.openxmlformats.org/officeDocument/2006/relationships/hyperlink" Target="https://www.daloopa.com/document/26799693" TargetMode="External"/><Relationship Id="rId6779" Type="http://schemas.openxmlformats.org/officeDocument/2006/relationships/hyperlink" Target="https://www.daloopa.com/src/46534825" TargetMode="External"/><Relationship Id="rId12580" Type="http://schemas.openxmlformats.org/officeDocument/2006/relationships/hyperlink" Target="https://marketplace.daloopa.com/src/134722199" TargetMode="External"/><Relationship Id="rId13631" Type="http://schemas.openxmlformats.org/officeDocument/2006/relationships/hyperlink" Target="https://marketplace.daloopa.com/src?seriesId=2541623" TargetMode="External"/><Relationship Id="rId19193" Type="http://schemas.openxmlformats.org/officeDocument/2006/relationships/hyperlink" Target="https://www.daloopa.com/src/113030450" TargetMode="External"/><Relationship Id="rId9252" Type="http://schemas.openxmlformats.org/officeDocument/2006/relationships/hyperlink" Target="https://www.daloopa.com/src/43306449" TargetMode="External"/><Relationship Id="rId11182" Type="http://schemas.openxmlformats.org/officeDocument/2006/relationships/hyperlink" Target="https://www.daloopa.com/src/136427317" TargetMode="External"/><Relationship Id="rId12233" Type="http://schemas.openxmlformats.org/officeDocument/2006/relationships/hyperlink" Target="https://www.daloopa.com/src/113367621" TargetMode="External"/><Relationship Id="rId611" Type="http://schemas.openxmlformats.org/officeDocument/2006/relationships/hyperlink" Target="https://www.daloopa.com/src/8796001" TargetMode="External"/><Relationship Id="rId1241" Type="http://schemas.openxmlformats.org/officeDocument/2006/relationships/hyperlink" Target="https://www.daloopa.com/src/8796313" TargetMode="External"/><Relationship Id="rId5862" Type="http://schemas.openxmlformats.org/officeDocument/2006/relationships/hyperlink" Target="https://www.daloopa.com/src/66977121" TargetMode="External"/><Relationship Id="rId6913" Type="http://schemas.openxmlformats.org/officeDocument/2006/relationships/hyperlink" Target="https://www.daloopa.com/src/2600155" TargetMode="External"/><Relationship Id="rId15456" Type="http://schemas.openxmlformats.org/officeDocument/2006/relationships/hyperlink" Target="https://marketplace.daloopa.com/src/134722477" TargetMode="External"/><Relationship Id="rId16507" Type="http://schemas.openxmlformats.org/officeDocument/2006/relationships/hyperlink" Target="https://www.daloopa.com/src/8788543" TargetMode="External"/><Relationship Id="rId16854" Type="http://schemas.openxmlformats.org/officeDocument/2006/relationships/hyperlink" Target="https://www.daloopa.com/src/82269890" TargetMode="External"/><Relationship Id="rId17905" Type="http://schemas.openxmlformats.org/officeDocument/2006/relationships/hyperlink" Target="https://marketplace.daloopa.com/src/134722600" TargetMode="External"/><Relationship Id="rId4464" Type="http://schemas.openxmlformats.org/officeDocument/2006/relationships/hyperlink" Target="https://www.daloopa.com/src/43341851" TargetMode="External"/><Relationship Id="rId5515" Type="http://schemas.openxmlformats.org/officeDocument/2006/relationships/hyperlink" Target="https://www.daloopa.com/src/72080214" TargetMode="External"/><Relationship Id="rId14058" Type="http://schemas.openxmlformats.org/officeDocument/2006/relationships/hyperlink" Target="https://www.daloopa.com/src/46628480" TargetMode="External"/><Relationship Id="rId15109" Type="http://schemas.openxmlformats.org/officeDocument/2006/relationships/hyperlink" Target="https://www.daloopa.com/src/43516793" TargetMode="External"/><Relationship Id="rId3066" Type="http://schemas.openxmlformats.org/officeDocument/2006/relationships/hyperlink" Target="https://www.daloopa.com/src/58789062" TargetMode="External"/><Relationship Id="rId4117" Type="http://schemas.openxmlformats.org/officeDocument/2006/relationships/hyperlink" Target="https://www.daloopa.com/src/72186684" TargetMode="External"/><Relationship Id="rId7687" Type="http://schemas.openxmlformats.org/officeDocument/2006/relationships/hyperlink" Target="https://www.daloopa.com/src/1565545" TargetMode="External"/><Relationship Id="rId18679" Type="http://schemas.openxmlformats.org/officeDocument/2006/relationships/hyperlink" Target="https://www.daloopa.com/src/65159039" TargetMode="External"/><Relationship Id="rId6289" Type="http://schemas.openxmlformats.org/officeDocument/2006/relationships/hyperlink" Target="https://marketplace.daloopa.com/src?seriesId=2541523" TargetMode="External"/><Relationship Id="rId8738" Type="http://schemas.openxmlformats.org/officeDocument/2006/relationships/hyperlink" Target="https://www.daloopa.com/src/14161238" TargetMode="External"/><Relationship Id="rId10668" Type="http://schemas.openxmlformats.org/officeDocument/2006/relationships/hyperlink" Target="https://www.daloopa.com/src/1568972" TargetMode="External"/><Relationship Id="rId11719" Type="http://schemas.openxmlformats.org/officeDocument/2006/relationships/hyperlink" Target="https://www.daloopa.com/src/1568686" TargetMode="External"/><Relationship Id="rId12090" Type="http://schemas.openxmlformats.org/officeDocument/2006/relationships/hyperlink" Target="https://www.daloopa.com/src/107834696" TargetMode="External"/><Relationship Id="rId13141" Type="http://schemas.openxmlformats.org/officeDocument/2006/relationships/hyperlink" Target="https://www.daloopa.com/src/8787363" TargetMode="External"/><Relationship Id="rId17762" Type="http://schemas.openxmlformats.org/officeDocument/2006/relationships/hyperlink" Target="https://www.daloopa.com/src/154365069" TargetMode="External"/><Relationship Id="rId18813" Type="http://schemas.openxmlformats.org/officeDocument/2006/relationships/hyperlink" Target="https://www.daloopa.com/src/65174944" TargetMode="External"/><Relationship Id="rId2899" Type="http://schemas.openxmlformats.org/officeDocument/2006/relationships/hyperlink" Target="https://www.daloopa.com/src/47655849" TargetMode="External"/><Relationship Id="rId3200" Type="http://schemas.openxmlformats.org/officeDocument/2006/relationships/hyperlink" Target="https://www.daloopa.com/src/1571997" TargetMode="External"/><Relationship Id="rId6770" Type="http://schemas.openxmlformats.org/officeDocument/2006/relationships/hyperlink" Target="https://www.daloopa.com/src/1565196" TargetMode="External"/><Relationship Id="rId7821" Type="http://schemas.openxmlformats.org/officeDocument/2006/relationships/hyperlink" Target="https://www.daloopa.com/src/1565547" TargetMode="External"/><Relationship Id="rId16364" Type="http://schemas.openxmlformats.org/officeDocument/2006/relationships/hyperlink" Target="https://www.daloopa.com/document/18276836" TargetMode="External"/><Relationship Id="rId17415" Type="http://schemas.openxmlformats.org/officeDocument/2006/relationships/hyperlink" Target="https://www.daloopa.com/src/75524258" TargetMode="External"/><Relationship Id="rId121" Type="http://schemas.openxmlformats.org/officeDocument/2006/relationships/hyperlink" Target="https://www.daloopa.com/src/78019470" TargetMode="External"/><Relationship Id="rId5372" Type="http://schemas.openxmlformats.org/officeDocument/2006/relationships/hyperlink" Target="https://www.daloopa.com/src/1564581" TargetMode="External"/><Relationship Id="rId6423" Type="http://schemas.openxmlformats.org/officeDocument/2006/relationships/hyperlink" Target="https://marketplace.daloopa.com/src?seriesId=3295" TargetMode="External"/><Relationship Id="rId9993" Type="http://schemas.openxmlformats.org/officeDocument/2006/relationships/hyperlink" Target="https://www.daloopa.com/document/26799693" TargetMode="External"/><Relationship Id="rId10802" Type="http://schemas.openxmlformats.org/officeDocument/2006/relationships/hyperlink" Target="https://www.daloopa.com/src/1568974" TargetMode="External"/><Relationship Id="rId16017" Type="http://schemas.openxmlformats.org/officeDocument/2006/relationships/hyperlink" Target="https://www.daloopa.com/src/82270995" TargetMode="External"/><Relationship Id="rId19587" Type="http://schemas.openxmlformats.org/officeDocument/2006/relationships/hyperlink" Target="https://www.daloopa.com/src/113035671" TargetMode="External"/><Relationship Id="rId5025" Type="http://schemas.openxmlformats.org/officeDocument/2006/relationships/hyperlink" Target="https://www.daloopa.com/src/1563917" TargetMode="External"/><Relationship Id="rId8595" Type="http://schemas.openxmlformats.org/officeDocument/2006/relationships/hyperlink" Target="https://www.daloopa.com/src/1567572" TargetMode="External"/><Relationship Id="rId9646" Type="http://schemas.openxmlformats.org/officeDocument/2006/relationships/hyperlink" Target="https://www.daloopa.com/src/144990533" TargetMode="External"/><Relationship Id="rId12974" Type="http://schemas.openxmlformats.org/officeDocument/2006/relationships/hyperlink" Target="https://www.daloopa.com/src/8787432" TargetMode="External"/><Relationship Id="rId18189" Type="http://schemas.openxmlformats.org/officeDocument/2006/relationships/hyperlink" Target="https://marketplace.daloopa.com/src/134722726" TargetMode="External"/><Relationship Id="rId1635" Type="http://schemas.openxmlformats.org/officeDocument/2006/relationships/hyperlink" Target="https://www.daloopa.com/src/65218346" TargetMode="External"/><Relationship Id="rId1982" Type="http://schemas.openxmlformats.org/officeDocument/2006/relationships/hyperlink" Target="https://www.daloopa.com/src/125037638" TargetMode="External"/><Relationship Id="rId7197" Type="http://schemas.openxmlformats.org/officeDocument/2006/relationships/hyperlink" Target="https://www.daloopa.com/src/1565495" TargetMode="External"/><Relationship Id="rId8248" Type="http://schemas.openxmlformats.org/officeDocument/2006/relationships/hyperlink" Target="https://www.daloopa.com/src/1567414" TargetMode="External"/><Relationship Id="rId10178" Type="http://schemas.openxmlformats.org/officeDocument/2006/relationships/hyperlink" Target="https://www.daloopa.com/src/2600205" TargetMode="External"/><Relationship Id="rId11576" Type="http://schemas.openxmlformats.org/officeDocument/2006/relationships/hyperlink" Target="https://www.daloopa.com/src/1569543" TargetMode="External"/><Relationship Id="rId12627" Type="http://schemas.openxmlformats.org/officeDocument/2006/relationships/hyperlink" Target="https://marketplace.daloopa.com/src?seriesId=2486994" TargetMode="External"/><Relationship Id="rId11229" Type="http://schemas.openxmlformats.org/officeDocument/2006/relationships/hyperlink" Target="https://www.daloopa.com/src/7961889" TargetMode="External"/><Relationship Id="rId14799" Type="http://schemas.openxmlformats.org/officeDocument/2006/relationships/hyperlink" Target="https://www.daloopa.com/src/46631525" TargetMode="External"/><Relationship Id="rId15100" Type="http://schemas.openxmlformats.org/officeDocument/2006/relationships/hyperlink" Target="https://www.daloopa.com/src/43517670" TargetMode="External"/><Relationship Id="rId18670" Type="http://schemas.openxmlformats.org/officeDocument/2006/relationships/hyperlink" Target="https://marketplace.daloopa.com/src?seriesId=3669166" TargetMode="External"/><Relationship Id="rId19721" Type="http://schemas.openxmlformats.org/officeDocument/2006/relationships/hyperlink" Target="https://www.daloopa.com/src/114576860" TargetMode="External"/><Relationship Id="rId4858" Type="http://schemas.openxmlformats.org/officeDocument/2006/relationships/hyperlink" Target="https://www.daloopa.com/src/14161058" TargetMode="External"/><Relationship Id="rId5909" Type="http://schemas.openxmlformats.org/officeDocument/2006/relationships/hyperlink" Target="https://www.daloopa.com/src/1564940" TargetMode="External"/><Relationship Id="rId11710" Type="http://schemas.openxmlformats.org/officeDocument/2006/relationships/hyperlink" Target="https://www.daloopa.com/src/43319919" TargetMode="External"/><Relationship Id="rId17272" Type="http://schemas.openxmlformats.org/officeDocument/2006/relationships/hyperlink" Target="https://www.daloopa.com/src/65059402" TargetMode="External"/><Relationship Id="rId18323" Type="http://schemas.openxmlformats.org/officeDocument/2006/relationships/hyperlink" Target="https://www.daloopa.com/document/8623217" TargetMode="External"/><Relationship Id="rId6280" Type="http://schemas.openxmlformats.org/officeDocument/2006/relationships/hyperlink" Target="https://marketplace.daloopa.com/src/110683925" TargetMode="External"/><Relationship Id="rId7331" Type="http://schemas.openxmlformats.org/officeDocument/2006/relationships/hyperlink" Target="https://www.daloopa.com/document/26798424" TargetMode="External"/><Relationship Id="rId10312" Type="http://schemas.openxmlformats.org/officeDocument/2006/relationships/hyperlink" Target="https://www.daloopa.com/src/144968940" TargetMode="External"/><Relationship Id="rId13882" Type="http://schemas.openxmlformats.org/officeDocument/2006/relationships/hyperlink" Target="https://www.daloopa.com/src/8788180" TargetMode="External"/><Relationship Id="rId2890" Type="http://schemas.openxmlformats.org/officeDocument/2006/relationships/hyperlink" Target="https://www.daloopa.com/src/47659171" TargetMode="External"/><Relationship Id="rId3941" Type="http://schemas.openxmlformats.org/officeDocument/2006/relationships/hyperlink" Target="https://www.daloopa.com/src/1573040" TargetMode="External"/><Relationship Id="rId12484" Type="http://schemas.openxmlformats.org/officeDocument/2006/relationships/hyperlink" Target="https://www.daloopa.com/src/53599716" TargetMode="External"/><Relationship Id="rId13535" Type="http://schemas.openxmlformats.org/officeDocument/2006/relationships/hyperlink" Target="https://www.daloopa.com/src/8787335" TargetMode="External"/><Relationship Id="rId14933" Type="http://schemas.openxmlformats.org/officeDocument/2006/relationships/hyperlink" Target="https://www.daloopa.com/src/67019514" TargetMode="External"/><Relationship Id="rId19097" Type="http://schemas.openxmlformats.org/officeDocument/2006/relationships/hyperlink" Target="https://www.daloopa.com/src/125199367" TargetMode="External"/><Relationship Id="rId862" Type="http://schemas.openxmlformats.org/officeDocument/2006/relationships/hyperlink" Target="https://marketplace.daloopa.com/src/152290292" TargetMode="External"/><Relationship Id="rId1492" Type="http://schemas.openxmlformats.org/officeDocument/2006/relationships/hyperlink" Target="https://www.daloopa.com/src/82232375" TargetMode="External"/><Relationship Id="rId2543" Type="http://schemas.openxmlformats.org/officeDocument/2006/relationships/hyperlink" Target="https://www.daloopa.com/src/65071685" TargetMode="External"/><Relationship Id="rId9156" Type="http://schemas.openxmlformats.org/officeDocument/2006/relationships/hyperlink" Target="https://www.daloopa.com/src/14161245" TargetMode="External"/><Relationship Id="rId11086" Type="http://schemas.openxmlformats.org/officeDocument/2006/relationships/hyperlink" Target="https://www.daloopa.com/src/1569846" TargetMode="External"/><Relationship Id="rId12137" Type="http://schemas.openxmlformats.org/officeDocument/2006/relationships/hyperlink" Target="https://www.daloopa.com/src/1570062" TargetMode="External"/><Relationship Id="rId515" Type="http://schemas.openxmlformats.org/officeDocument/2006/relationships/hyperlink" Target="https://www.daloopa.com/src/1602119" TargetMode="External"/><Relationship Id="rId1145" Type="http://schemas.openxmlformats.org/officeDocument/2006/relationships/hyperlink" Target="https://www.daloopa.com/src/4742113" TargetMode="External"/><Relationship Id="rId5766" Type="http://schemas.openxmlformats.org/officeDocument/2006/relationships/hyperlink" Target="https://www.daloopa.com/src/1564826" TargetMode="External"/><Relationship Id="rId16758" Type="http://schemas.openxmlformats.org/officeDocument/2006/relationships/hyperlink" Target="https://www.daloopa.com/src/72185158" TargetMode="External"/><Relationship Id="rId17809" Type="http://schemas.openxmlformats.org/officeDocument/2006/relationships/hyperlink" Target="https://www.daloopa.com/src/107834465" TargetMode="External"/><Relationship Id="rId18180" Type="http://schemas.openxmlformats.org/officeDocument/2006/relationships/hyperlink" Target="https://www.daloopa.com/src/87501527" TargetMode="External"/><Relationship Id="rId4368" Type="http://schemas.openxmlformats.org/officeDocument/2006/relationships/hyperlink" Target="https://www.daloopa.com/src/43342130" TargetMode="External"/><Relationship Id="rId5419" Type="http://schemas.openxmlformats.org/officeDocument/2006/relationships/hyperlink" Target="https://www.daloopa.com/src/1564208" TargetMode="External"/><Relationship Id="rId6817" Type="http://schemas.openxmlformats.org/officeDocument/2006/relationships/hyperlink" Target="https://marketplace.daloopa.com/src?seriesId=2541532" TargetMode="External"/><Relationship Id="rId19231" Type="http://schemas.openxmlformats.org/officeDocument/2006/relationships/hyperlink" Target="https://www.daloopa.com/src/113026774" TargetMode="External"/><Relationship Id="rId8989" Type="http://schemas.openxmlformats.org/officeDocument/2006/relationships/hyperlink" Target="https://www.daloopa.com/src/7961835" TargetMode="External"/><Relationship Id="rId11220" Type="http://schemas.openxmlformats.org/officeDocument/2006/relationships/hyperlink" Target="https://www.daloopa.com/src/1569848" TargetMode="External"/><Relationship Id="rId14790" Type="http://schemas.openxmlformats.org/officeDocument/2006/relationships/hyperlink" Target="https://www.daloopa.com/src/43516896" TargetMode="External"/><Relationship Id="rId15841" Type="http://schemas.openxmlformats.org/officeDocument/2006/relationships/hyperlink" Target="https://www.daloopa.com/src/78144542" TargetMode="External"/><Relationship Id="rId5900" Type="http://schemas.openxmlformats.org/officeDocument/2006/relationships/hyperlink" Target="https://www.daloopa.com/src/1564828" TargetMode="External"/><Relationship Id="rId13392" Type="http://schemas.openxmlformats.org/officeDocument/2006/relationships/hyperlink" Target="https://www.daloopa.com/src/8787399" TargetMode="External"/><Relationship Id="rId14443" Type="http://schemas.openxmlformats.org/officeDocument/2006/relationships/hyperlink" Target="https://www.daloopa.com/document/26799693" TargetMode="External"/><Relationship Id="rId3451" Type="http://schemas.openxmlformats.org/officeDocument/2006/relationships/hyperlink" Target="https://www.daloopa.com/src/144999444" TargetMode="External"/><Relationship Id="rId4502" Type="http://schemas.openxmlformats.org/officeDocument/2006/relationships/hyperlink" Target="https://www.daloopa.com/src/82233335" TargetMode="External"/><Relationship Id="rId13045" Type="http://schemas.openxmlformats.org/officeDocument/2006/relationships/hyperlink" Target="https://www.daloopa.com/src/8787198" TargetMode="External"/><Relationship Id="rId17666" Type="http://schemas.openxmlformats.org/officeDocument/2006/relationships/hyperlink" Target="https://www.daloopa.com/src/154393419" TargetMode="External"/><Relationship Id="rId18717" Type="http://schemas.openxmlformats.org/officeDocument/2006/relationships/hyperlink" Target="https://www.daloopa.com/src/65162776" TargetMode="External"/><Relationship Id="rId372" Type="http://schemas.openxmlformats.org/officeDocument/2006/relationships/hyperlink" Target="https://marketplace.daloopa.com/src?seriesId=2635936" TargetMode="External"/><Relationship Id="rId2053" Type="http://schemas.openxmlformats.org/officeDocument/2006/relationships/hyperlink" Target="https://www.daloopa.com/src/136425725" TargetMode="External"/><Relationship Id="rId3104" Type="http://schemas.openxmlformats.org/officeDocument/2006/relationships/hyperlink" Target="https://www.daloopa.com/src/32424462" TargetMode="External"/><Relationship Id="rId6674" Type="http://schemas.openxmlformats.org/officeDocument/2006/relationships/hyperlink" Target="https://www.daloopa.com/src/46534822" TargetMode="External"/><Relationship Id="rId7725" Type="http://schemas.openxmlformats.org/officeDocument/2006/relationships/hyperlink" Target="https://marketplace.daloopa.com/src/110684155" TargetMode="External"/><Relationship Id="rId16268" Type="http://schemas.openxmlformats.org/officeDocument/2006/relationships/hyperlink" Target="https://www.daloopa.com/src/87501433" TargetMode="External"/><Relationship Id="rId17319" Type="http://schemas.openxmlformats.org/officeDocument/2006/relationships/hyperlink" Target="https://marketplace.daloopa.com/src/154209471" TargetMode="External"/><Relationship Id="rId5276" Type="http://schemas.openxmlformats.org/officeDocument/2006/relationships/hyperlink" Target="https://www.daloopa.com/src/1564579" TargetMode="External"/><Relationship Id="rId6327" Type="http://schemas.openxmlformats.org/officeDocument/2006/relationships/hyperlink" Target="https://www.daloopa.com/src/53534155" TargetMode="External"/><Relationship Id="rId9897" Type="http://schemas.openxmlformats.org/officeDocument/2006/relationships/hyperlink" Target="https://www.daloopa.com/src/58740271" TargetMode="External"/><Relationship Id="rId10706" Type="http://schemas.openxmlformats.org/officeDocument/2006/relationships/hyperlink" Target="https://www.daloopa.com/src/82226690" TargetMode="External"/><Relationship Id="rId8499" Type="http://schemas.openxmlformats.org/officeDocument/2006/relationships/hyperlink" Target="https://www.daloopa.com/src/1567570" TargetMode="External"/><Relationship Id="rId12878" Type="http://schemas.openxmlformats.org/officeDocument/2006/relationships/hyperlink" Target="https://marketplace.daloopa.com/src/134722264" TargetMode="External"/><Relationship Id="rId13929" Type="http://schemas.openxmlformats.org/officeDocument/2006/relationships/hyperlink" Target="https://www.daloopa.com/src/38111061" TargetMode="External"/><Relationship Id="rId17800" Type="http://schemas.openxmlformats.org/officeDocument/2006/relationships/hyperlink" Target="https://www.daloopa.com/src/65074461" TargetMode="External"/><Relationship Id="rId1886" Type="http://schemas.openxmlformats.org/officeDocument/2006/relationships/hyperlink" Target="https://www.daloopa.com/src/8801452" TargetMode="External"/><Relationship Id="rId2937" Type="http://schemas.openxmlformats.org/officeDocument/2006/relationships/hyperlink" Target="https://www.daloopa.com/src/47661685" TargetMode="External"/><Relationship Id="rId15351" Type="http://schemas.openxmlformats.org/officeDocument/2006/relationships/hyperlink" Target="https://marketplace.daloopa.com/src/134722445" TargetMode="External"/><Relationship Id="rId16402" Type="http://schemas.openxmlformats.org/officeDocument/2006/relationships/hyperlink" Target="https://www.daloopa.com/src/8788870" TargetMode="External"/><Relationship Id="rId909" Type="http://schemas.openxmlformats.org/officeDocument/2006/relationships/hyperlink" Target="https://www.daloopa.com/document/26769840" TargetMode="External"/><Relationship Id="rId1539" Type="http://schemas.openxmlformats.org/officeDocument/2006/relationships/hyperlink" Target="https://www.daloopa.com/src/65218329" TargetMode="External"/><Relationship Id="rId5410" Type="http://schemas.openxmlformats.org/officeDocument/2006/relationships/hyperlink" Target="https://www.daloopa.com/src/1564535" TargetMode="External"/><Relationship Id="rId8980" Type="http://schemas.openxmlformats.org/officeDocument/2006/relationships/hyperlink" Target="https://www.daloopa.com/src/1567425" TargetMode="External"/><Relationship Id="rId11961" Type="http://schemas.openxmlformats.org/officeDocument/2006/relationships/hyperlink" Target="https://marketplace.daloopa.com/src?seriesId=2399871" TargetMode="External"/><Relationship Id="rId15004" Type="http://schemas.openxmlformats.org/officeDocument/2006/relationships/hyperlink" Target="https://www.daloopa.com/src/102435749" TargetMode="External"/><Relationship Id="rId18574" Type="http://schemas.openxmlformats.org/officeDocument/2006/relationships/hyperlink" Target="https://www.daloopa.com/src/65143044" TargetMode="External"/><Relationship Id="rId19625" Type="http://schemas.openxmlformats.org/officeDocument/2006/relationships/hyperlink" Target="https://www.daloopa.com/src/113036078" TargetMode="External"/><Relationship Id="rId4012" Type="http://schemas.openxmlformats.org/officeDocument/2006/relationships/hyperlink" Target="https://marketplace.daloopa.com/src/144951388" TargetMode="External"/><Relationship Id="rId7582" Type="http://schemas.openxmlformats.org/officeDocument/2006/relationships/hyperlink" Target="https://www.daloopa.com/src/87381327" TargetMode="External"/><Relationship Id="rId8633" Type="http://schemas.openxmlformats.org/officeDocument/2006/relationships/hyperlink" Target="https://www.daloopa.com/src/1566562" TargetMode="External"/><Relationship Id="rId10563" Type="http://schemas.openxmlformats.org/officeDocument/2006/relationships/hyperlink" Target="https://www.daloopa.com/src/2600219" TargetMode="External"/><Relationship Id="rId11614" Type="http://schemas.openxmlformats.org/officeDocument/2006/relationships/hyperlink" Target="https://www.daloopa.com/src/1569545" TargetMode="External"/><Relationship Id="rId17176" Type="http://schemas.openxmlformats.org/officeDocument/2006/relationships/hyperlink" Target="https://marketplace.daloopa.com/src?seriesId=3669128" TargetMode="External"/><Relationship Id="rId18227" Type="http://schemas.openxmlformats.org/officeDocument/2006/relationships/hyperlink" Target="https://www.daloopa.com/src/69045167" TargetMode="External"/><Relationship Id="rId6184" Type="http://schemas.openxmlformats.org/officeDocument/2006/relationships/hyperlink" Target="https://www.daloopa.com/src/68541760" TargetMode="External"/><Relationship Id="rId7235" Type="http://schemas.openxmlformats.org/officeDocument/2006/relationships/hyperlink" Target="https://www.daloopa.com/src/1565920" TargetMode="External"/><Relationship Id="rId10216" Type="http://schemas.openxmlformats.org/officeDocument/2006/relationships/hyperlink" Target="https://marketplace.daloopa.com/src?seriesId=2635960" TargetMode="External"/><Relationship Id="rId2794" Type="http://schemas.openxmlformats.org/officeDocument/2006/relationships/hyperlink" Target="https://www.daloopa.com/src/107697177" TargetMode="External"/><Relationship Id="rId3845" Type="http://schemas.openxmlformats.org/officeDocument/2006/relationships/hyperlink" Target="https://www.daloopa.com/src/82269762" TargetMode="External"/><Relationship Id="rId12388" Type="http://schemas.openxmlformats.org/officeDocument/2006/relationships/hyperlink" Target="https://www.daloopa.com/src/1572396" TargetMode="External"/><Relationship Id="rId13786" Type="http://schemas.openxmlformats.org/officeDocument/2006/relationships/hyperlink" Target="https://www.daloopa.com/src/8788338" TargetMode="External"/><Relationship Id="rId14837" Type="http://schemas.openxmlformats.org/officeDocument/2006/relationships/hyperlink" Target="https://www.daloopa.com/src/43518849" TargetMode="External"/><Relationship Id="rId766" Type="http://schemas.openxmlformats.org/officeDocument/2006/relationships/hyperlink" Target="https://www.daloopa.com/src/1604374" TargetMode="External"/><Relationship Id="rId1396" Type="http://schemas.openxmlformats.org/officeDocument/2006/relationships/hyperlink" Target="https://www.daloopa.com/src/14007636" TargetMode="External"/><Relationship Id="rId2447" Type="http://schemas.openxmlformats.org/officeDocument/2006/relationships/hyperlink" Target="https://www.daloopa.com/src/94644025" TargetMode="External"/><Relationship Id="rId13439" Type="http://schemas.openxmlformats.org/officeDocument/2006/relationships/hyperlink" Target="https://www.daloopa.com/src/8787261" TargetMode="External"/><Relationship Id="rId17310" Type="http://schemas.openxmlformats.org/officeDocument/2006/relationships/hyperlink" Target="https://www.daloopa.com/src/67019831" TargetMode="External"/><Relationship Id="rId419" Type="http://schemas.openxmlformats.org/officeDocument/2006/relationships/hyperlink" Target="https://www.daloopa.com/src/1602260" TargetMode="External"/><Relationship Id="rId1049" Type="http://schemas.openxmlformats.org/officeDocument/2006/relationships/hyperlink" Target="https://www.daloopa.com/src/66977077" TargetMode="External"/><Relationship Id="rId13920" Type="http://schemas.openxmlformats.org/officeDocument/2006/relationships/hyperlink" Target="https://www.daloopa.com/src/8787809" TargetMode="External"/><Relationship Id="rId19482" Type="http://schemas.openxmlformats.org/officeDocument/2006/relationships/hyperlink" Target="https://marketplace.daloopa.com/src/154209548" TargetMode="External"/><Relationship Id="rId7092" Type="http://schemas.openxmlformats.org/officeDocument/2006/relationships/hyperlink" Target="https://www.daloopa.com/src/66978128" TargetMode="External"/><Relationship Id="rId8143" Type="http://schemas.openxmlformats.org/officeDocument/2006/relationships/hyperlink" Target="https://www.daloopa.com/src/58740281" TargetMode="External"/><Relationship Id="rId8490" Type="http://schemas.openxmlformats.org/officeDocument/2006/relationships/hyperlink" Target="https://www.daloopa.com/src/43297299" TargetMode="External"/><Relationship Id="rId9541" Type="http://schemas.openxmlformats.org/officeDocument/2006/relationships/hyperlink" Target="https://www.daloopa.com/src/1567586" TargetMode="External"/><Relationship Id="rId11471" Type="http://schemas.openxmlformats.org/officeDocument/2006/relationships/hyperlink" Target="https://www.daloopa.com/src/1569430" TargetMode="External"/><Relationship Id="rId12522" Type="http://schemas.openxmlformats.org/officeDocument/2006/relationships/hyperlink" Target="https://www.daloopa.com/src/1572398" TargetMode="External"/><Relationship Id="rId18084" Type="http://schemas.openxmlformats.org/officeDocument/2006/relationships/hyperlink" Target="https://marketplace.daloopa.com/src/134722685" TargetMode="External"/><Relationship Id="rId19135" Type="http://schemas.openxmlformats.org/officeDocument/2006/relationships/hyperlink" Target="https://www.daloopa.com/src/136587009" TargetMode="External"/><Relationship Id="rId900" Type="http://schemas.openxmlformats.org/officeDocument/2006/relationships/hyperlink" Target="https://marketplace.daloopa.com/src/152287420" TargetMode="External"/><Relationship Id="rId1530" Type="http://schemas.openxmlformats.org/officeDocument/2006/relationships/hyperlink" Target="https://www.daloopa.com/src/8796612" TargetMode="External"/><Relationship Id="rId10073" Type="http://schemas.openxmlformats.org/officeDocument/2006/relationships/hyperlink" Target="https://www.daloopa.com/src/82225321" TargetMode="External"/><Relationship Id="rId11124" Type="http://schemas.openxmlformats.org/officeDocument/2006/relationships/hyperlink" Target="https://www.daloopa.com/src/43294683" TargetMode="External"/><Relationship Id="rId14694" Type="http://schemas.openxmlformats.org/officeDocument/2006/relationships/hyperlink" Target="https://marketplace.daloopa.com/src/134722319" TargetMode="External"/><Relationship Id="rId15745" Type="http://schemas.openxmlformats.org/officeDocument/2006/relationships/hyperlink" Target="https://marketplace.daloopa.com/src?seriesId=3669100" TargetMode="External"/><Relationship Id="rId4753" Type="http://schemas.openxmlformats.org/officeDocument/2006/relationships/hyperlink" Target="https://www.daloopa.com/src/1563999" TargetMode="External"/><Relationship Id="rId5804" Type="http://schemas.openxmlformats.org/officeDocument/2006/relationships/hyperlink" Target="https://www.daloopa.com/src/125175018" TargetMode="External"/><Relationship Id="rId13296" Type="http://schemas.openxmlformats.org/officeDocument/2006/relationships/hyperlink" Target="https://www.daloopa.com/src/8787258" TargetMode="External"/><Relationship Id="rId14347" Type="http://schemas.openxmlformats.org/officeDocument/2006/relationships/hyperlink" Target="https://www.daloopa.com/src/67019032" TargetMode="External"/><Relationship Id="rId3355" Type="http://schemas.openxmlformats.org/officeDocument/2006/relationships/hyperlink" Target="https://www.daloopa.com/src/8795096" TargetMode="External"/><Relationship Id="rId4406" Type="http://schemas.openxmlformats.org/officeDocument/2006/relationships/hyperlink" Target="https://www.daloopa.com/src/63031202" TargetMode="External"/><Relationship Id="rId7976" Type="http://schemas.openxmlformats.org/officeDocument/2006/relationships/hyperlink" Target="https://www.daloopa.com/src/46535365" TargetMode="External"/><Relationship Id="rId18968" Type="http://schemas.openxmlformats.org/officeDocument/2006/relationships/hyperlink" Target="https://www.daloopa.com/src/113028099" TargetMode="External"/><Relationship Id="rId276" Type="http://schemas.openxmlformats.org/officeDocument/2006/relationships/hyperlink" Target="https://www.daloopa.com/src/72081880" TargetMode="External"/><Relationship Id="rId3008" Type="http://schemas.openxmlformats.org/officeDocument/2006/relationships/hyperlink" Target="https://www.daloopa.com/src/1571864" TargetMode="External"/><Relationship Id="rId6578" Type="http://schemas.openxmlformats.org/officeDocument/2006/relationships/hyperlink" Target="https://www.daloopa.com/src/1565579" TargetMode="External"/><Relationship Id="rId7629" Type="http://schemas.openxmlformats.org/officeDocument/2006/relationships/hyperlink" Target="https://www.daloopa.com/src/1565320" TargetMode="External"/><Relationship Id="rId10957" Type="http://schemas.openxmlformats.org/officeDocument/2006/relationships/hyperlink" Target="https://www.daloopa.com/src/1569934" TargetMode="External"/><Relationship Id="rId9051" Type="http://schemas.openxmlformats.org/officeDocument/2006/relationships/hyperlink" Target="https://www.daloopa.com/src/1567580" TargetMode="External"/><Relationship Id="rId13430" Type="http://schemas.openxmlformats.org/officeDocument/2006/relationships/hyperlink" Target="https://www.daloopa.com/src/14295956" TargetMode="External"/><Relationship Id="rId1040" Type="http://schemas.openxmlformats.org/officeDocument/2006/relationships/hyperlink" Target="https://www.daloopa.com/src/10331188" TargetMode="External"/><Relationship Id="rId12032" Type="http://schemas.openxmlformats.org/officeDocument/2006/relationships/hyperlink" Target="https://www.daloopa.com/src/1569339" TargetMode="External"/><Relationship Id="rId16653" Type="http://schemas.openxmlformats.org/officeDocument/2006/relationships/hyperlink" Target="https://www.daloopa.com/src/65062818" TargetMode="External"/><Relationship Id="rId17704" Type="http://schemas.openxmlformats.org/officeDocument/2006/relationships/hyperlink" Target="https://www.daloopa.com/src/65074884" TargetMode="External"/><Relationship Id="rId410" Type="http://schemas.openxmlformats.org/officeDocument/2006/relationships/hyperlink" Target="https://www.daloopa.com/src/1604300" TargetMode="External"/><Relationship Id="rId5661" Type="http://schemas.openxmlformats.org/officeDocument/2006/relationships/hyperlink" Target="https://www.daloopa.com/src/43288875" TargetMode="External"/><Relationship Id="rId6712" Type="http://schemas.openxmlformats.org/officeDocument/2006/relationships/hyperlink" Target="https://www.daloopa.com/src/1565437" TargetMode="External"/><Relationship Id="rId15255" Type="http://schemas.openxmlformats.org/officeDocument/2006/relationships/hyperlink" Target="https://www.daloopa.com/src/67019516" TargetMode="External"/><Relationship Id="rId16306" Type="http://schemas.openxmlformats.org/officeDocument/2006/relationships/hyperlink" Target="https://www.daloopa.com/src/43525445" TargetMode="External"/><Relationship Id="rId4263" Type="http://schemas.openxmlformats.org/officeDocument/2006/relationships/hyperlink" Target="https://www.daloopa.com/src/32363043" TargetMode="External"/><Relationship Id="rId5314" Type="http://schemas.openxmlformats.org/officeDocument/2006/relationships/hyperlink" Target="https://www.daloopa.com/src/66976838" TargetMode="External"/><Relationship Id="rId8884" Type="http://schemas.openxmlformats.org/officeDocument/2006/relationships/hyperlink" Target="https://www.daloopa.com/src/1566381" TargetMode="External"/><Relationship Id="rId9935" Type="http://schemas.openxmlformats.org/officeDocument/2006/relationships/hyperlink" Target="https://www.daloopa.com/src/1566734" TargetMode="External"/><Relationship Id="rId18478" Type="http://schemas.openxmlformats.org/officeDocument/2006/relationships/hyperlink" Target="https://marketplace.daloopa.com/src?seriesId=3805105" TargetMode="External"/><Relationship Id="rId19529" Type="http://schemas.openxmlformats.org/officeDocument/2006/relationships/hyperlink" Target="https://www.daloopa.com/src/113032166" TargetMode="External"/><Relationship Id="rId1924" Type="http://schemas.openxmlformats.org/officeDocument/2006/relationships/hyperlink" Target="https://www.daloopa.com/src/107697317" TargetMode="External"/><Relationship Id="rId7486" Type="http://schemas.openxmlformats.org/officeDocument/2006/relationships/hyperlink" Target="https://www.daloopa.com/src/1565542" TargetMode="External"/><Relationship Id="rId8537" Type="http://schemas.openxmlformats.org/officeDocument/2006/relationships/hyperlink" Target="https://www.daloopa.com/src/32357752" TargetMode="External"/><Relationship Id="rId10467" Type="http://schemas.openxmlformats.org/officeDocument/2006/relationships/hyperlink" Target="https://www.daloopa.com/src/102328808" TargetMode="External"/><Relationship Id="rId11865" Type="http://schemas.openxmlformats.org/officeDocument/2006/relationships/hyperlink" Target="https://www.daloopa.com/src/1569449" TargetMode="External"/><Relationship Id="rId12916" Type="http://schemas.openxmlformats.org/officeDocument/2006/relationships/hyperlink" Target="https://www.daloopa.com/src/1572129" TargetMode="External"/><Relationship Id="rId6088" Type="http://schemas.openxmlformats.org/officeDocument/2006/relationships/hyperlink" Target="https://www.daloopa.com/src/1564791" TargetMode="External"/><Relationship Id="rId7139" Type="http://schemas.openxmlformats.org/officeDocument/2006/relationships/hyperlink" Target="https://www.daloopa.com/src/1565241" TargetMode="External"/><Relationship Id="rId11518" Type="http://schemas.openxmlformats.org/officeDocument/2006/relationships/hyperlink" Target="https://www.daloopa.com/src/1568677" TargetMode="External"/><Relationship Id="rId2698" Type="http://schemas.openxmlformats.org/officeDocument/2006/relationships/hyperlink" Target="https://www.daloopa.com/src/47655852" TargetMode="External"/><Relationship Id="rId17561" Type="http://schemas.openxmlformats.org/officeDocument/2006/relationships/hyperlink" Target="https://marketplace.daloopa.com/src/154209524" TargetMode="External"/><Relationship Id="rId18612" Type="http://schemas.openxmlformats.org/officeDocument/2006/relationships/hyperlink" Target="https://www.daloopa.com/src/65179921" TargetMode="External"/><Relationship Id="rId3749" Type="http://schemas.openxmlformats.org/officeDocument/2006/relationships/hyperlink" Target="https://www.daloopa.com/src/8794361" TargetMode="External"/><Relationship Id="rId5171" Type="http://schemas.openxmlformats.org/officeDocument/2006/relationships/hyperlink" Target="https://www.daloopa.com/src/10330590" TargetMode="External"/><Relationship Id="rId6222" Type="http://schemas.openxmlformats.org/officeDocument/2006/relationships/hyperlink" Target="https://marketplace.daloopa.com/src?seriesId=2541522" TargetMode="External"/><Relationship Id="rId7620" Type="http://schemas.openxmlformats.org/officeDocument/2006/relationships/hyperlink" Target="https://www.daloopa.com/src/1565544" TargetMode="External"/><Relationship Id="rId10601" Type="http://schemas.openxmlformats.org/officeDocument/2006/relationships/hyperlink" Target="https://www.daloopa.com/src/1569013" TargetMode="External"/><Relationship Id="rId16163" Type="http://schemas.openxmlformats.org/officeDocument/2006/relationships/hyperlink" Target="https://www.daloopa.com/src/87501147" TargetMode="External"/><Relationship Id="rId17214" Type="http://schemas.openxmlformats.org/officeDocument/2006/relationships/hyperlink" Target="https://www.daloopa.com/src/154364420" TargetMode="External"/><Relationship Id="rId9792" Type="http://schemas.openxmlformats.org/officeDocument/2006/relationships/hyperlink" Target="https://www.daloopa.com/document/26798424" TargetMode="External"/><Relationship Id="rId12773" Type="http://schemas.openxmlformats.org/officeDocument/2006/relationships/hyperlink" Target="https://www.daloopa.com/src/1572292" TargetMode="External"/><Relationship Id="rId13824" Type="http://schemas.openxmlformats.org/officeDocument/2006/relationships/hyperlink" Target="https://www.daloopa.com/src/154395143" TargetMode="External"/><Relationship Id="rId19386" Type="http://schemas.openxmlformats.org/officeDocument/2006/relationships/hyperlink" Target="https://www.daloopa.com/src/145118851" TargetMode="External"/><Relationship Id="rId1781" Type="http://schemas.openxmlformats.org/officeDocument/2006/relationships/hyperlink" Target="https://www.daloopa.com/src/43329579" TargetMode="External"/><Relationship Id="rId2832" Type="http://schemas.openxmlformats.org/officeDocument/2006/relationships/hyperlink" Target="https://www.daloopa.com/src/47655850" TargetMode="External"/><Relationship Id="rId8394" Type="http://schemas.openxmlformats.org/officeDocument/2006/relationships/hyperlink" Target="https://www.daloopa.com/src/4715277" TargetMode="External"/><Relationship Id="rId9445" Type="http://schemas.openxmlformats.org/officeDocument/2006/relationships/hyperlink" Target="https://marketplace.daloopa.com/src?seriesId=3511027" TargetMode="External"/><Relationship Id="rId11375" Type="http://schemas.openxmlformats.org/officeDocument/2006/relationships/hyperlink" Target="https://www.daloopa.com/src/43316559" TargetMode="External"/><Relationship Id="rId12426" Type="http://schemas.openxmlformats.org/officeDocument/2006/relationships/hyperlink" Target="https://www.daloopa.com/src/102435055" TargetMode="External"/><Relationship Id="rId19039" Type="http://schemas.openxmlformats.org/officeDocument/2006/relationships/hyperlink" Target="https://www.daloopa.com/src/113029566" TargetMode="External"/><Relationship Id="rId804" Type="http://schemas.openxmlformats.org/officeDocument/2006/relationships/hyperlink" Target="https://www.daloopa.com/src/1602316" TargetMode="External"/><Relationship Id="rId1434" Type="http://schemas.openxmlformats.org/officeDocument/2006/relationships/hyperlink" Target="https://www.daloopa.com/src/8796143" TargetMode="External"/><Relationship Id="rId8047" Type="http://schemas.openxmlformats.org/officeDocument/2006/relationships/hyperlink" Target="https://www.daloopa.com/src/1566706" TargetMode="External"/><Relationship Id="rId11028" Type="http://schemas.openxmlformats.org/officeDocument/2006/relationships/hyperlink" Target="https://www.daloopa.com/src/7961886" TargetMode="External"/><Relationship Id="rId14598" Type="http://schemas.openxmlformats.org/officeDocument/2006/relationships/hyperlink" Target="https://www.daloopa.com/src/43518966" TargetMode="External"/><Relationship Id="rId15996" Type="http://schemas.openxmlformats.org/officeDocument/2006/relationships/hyperlink" Target="https://marketplace.daloopa.com/src?seriesId=3512980" TargetMode="External"/><Relationship Id="rId4657" Type="http://schemas.openxmlformats.org/officeDocument/2006/relationships/hyperlink" Target="https://www.daloopa.com/src/14161049" TargetMode="External"/><Relationship Id="rId5708" Type="http://schemas.openxmlformats.org/officeDocument/2006/relationships/hyperlink" Target="https://www.daloopa.com/src/1564937" TargetMode="External"/><Relationship Id="rId15649" Type="http://schemas.openxmlformats.org/officeDocument/2006/relationships/hyperlink" Target="https://www.daloopa.com/src/43516564" TargetMode="External"/><Relationship Id="rId17071" Type="http://schemas.openxmlformats.org/officeDocument/2006/relationships/hyperlink" Target="https://www.daloopa.com/src/65059131" TargetMode="External"/><Relationship Id="rId18122" Type="http://schemas.openxmlformats.org/officeDocument/2006/relationships/hyperlink" Target="https://www.daloopa.com/src/65125865" TargetMode="External"/><Relationship Id="rId19520" Type="http://schemas.openxmlformats.org/officeDocument/2006/relationships/hyperlink" Target="https://www.daloopa.com/src/113032172" TargetMode="External"/><Relationship Id="rId3259" Type="http://schemas.openxmlformats.org/officeDocument/2006/relationships/hyperlink" Target="https://www.daloopa.com/src/14274655" TargetMode="External"/><Relationship Id="rId7130" Type="http://schemas.openxmlformats.org/officeDocument/2006/relationships/hyperlink" Target="https://www.daloopa.com/src/1565494" TargetMode="External"/><Relationship Id="rId10111" Type="http://schemas.openxmlformats.org/officeDocument/2006/relationships/hyperlink" Target="https://www.daloopa.com/src/1568390" TargetMode="External"/><Relationship Id="rId13681" Type="http://schemas.openxmlformats.org/officeDocument/2006/relationships/hyperlink" Target="https://www.daloopa.com/src/8787249" TargetMode="External"/><Relationship Id="rId14732" Type="http://schemas.openxmlformats.org/officeDocument/2006/relationships/hyperlink" Target="https://www.daloopa.com/src/43516560" TargetMode="External"/><Relationship Id="rId3740" Type="http://schemas.openxmlformats.org/officeDocument/2006/relationships/hyperlink" Target="https://www.daloopa.com/src/43340756" TargetMode="External"/><Relationship Id="rId12283" Type="http://schemas.openxmlformats.org/officeDocument/2006/relationships/hyperlink" Target="https://www.daloopa.com/src/49187895" TargetMode="External"/><Relationship Id="rId13334" Type="http://schemas.openxmlformats.org/officeDocument/2006/relationships/hyperlink" Target="https://www.daloopa.com/src/8787367" TargetMode="External"/><Relationship Id="rId17955" Type="http://schemas.openxmlformats.org/officeDocument/2006/relationships/hyperlink" Target="https://marketplace.daloopa.com/src/154393203" TargetMode="External"/><Relationship Id="rId661" Type="http://schemas.openxmlformats.org/officeDocument/2006/relationships/hyperlink" Target="https://www.daloopa.com/src/8791742" TargetMode="External"/><Relationship Id="rId1291" Type="http://schemas.openxmlformats.org/officeDocument/2006/relationships/hyperlink" Target="https://www.daloopa.com/src/8796179" TargetMode="External"/><Relationship Id="rId2342" Type="http://schemas.openxmlformats.org/officeDocument/2006/relationships/hyperlink" Target="https://www.daloopa.com/src/113257022" TargetMode="External"/><Relationship Id="rId6963" Type="http://schemas.openxmlformats.org/officeDocument/2006/relationships/hyperlink" Target="https://www.daloopa.com/src/1565639" TargetMode="External"/><Relationship Id="rId16557" Type="http://schemas.openxmlformats.org/officeDocument/2006/relationships/hyperlink" Target="https://www.daloopa.com/src/10356391" TargetMode="External"/><Relationship Id="rId17608" Type="http://schemas.openxmlformats.org/officeDocument/2006/relationships/hyperlink" Target="https://www.daloopa.com/src/65074697" TargetMode="External"/><Relationship Id="rId314" Type="http://schemas.openxmlformats.org/officeDocument/2006/relationships/hyperlink" Target="https://www.daloopa.com/src/125055852" TargetMode="External"/><Relationship Id="rId5565" Type="http://schemas.openxmlformats.org/officeDocument/2006/relationships/hyperlink" Target="https://www.daloopa.com/src/1563966" TargetMode="External"/><Relationship Id="rId6616" Type="http://schemas.openxmlformats.org/officeDocument/2006/relationships/hyperlink" Target="https://www.daloopa.com/src/144968976" TargetMode="External"/><Relationship Id="rId15159" Type="http://schemas.openxmlformats.org/officeDocument/2006/relationships/hyperlink" Target="https://www.daloopa.com/src/43516568" TargetMode="External"/><Relationship Id="rId19030" Type="http://schemas.openxmlformats.org/officeDocument/2006/relationships/hyperlink" Target="https://marketplace.daloopa.com/src/154209534" TargetMode="External"/><Relationship Id="rId4167" Type="http://schemas.openxmlformats.org/officeDocument/2006/relationships/hyperlink" Target="https://www.daloopa.com/src/8790137" TargetMode="External"/><Relationship Id="rId5218" Type="http://schemas.openxmlformats.org/officeDocument/2006/relationships/hyperlink" Target="https://www.daloopa.com/src/1564228" TargetMode="External"/><Relationship Id="rId8788" Type="http://schemas.openxmlformats.org/officeDocument/2006/relationships/hyperlink" Target="https://www.daloopa.com/src/78018626" TargetMode="External"/><Relationship Id="rId9839" Type="http://schemas.openxmlformats.org/officeDocument/2006/relationships/hyperlink" Target="https://www.daloopa.com/src/107679938" TargetMode="External"/><Relationship Id="rId11769" Type="http://schemas.openxmlformats.org/officeDocument/2006/relationships/hyperlink" Target="https://www.daloopa.com/src/1569102" TargetMode="External"/><Relationship Id="rId13191" Type="http://schemas.openxmlformats.org/officeDocument/2006/relationships/hyperlink" Target="https://www.daloopa.com/src/8787395" TargetMode="External"/><Relationship Id="rId15640" Type="http://schemas.openxmlformats.org/officeDocument/2006/relationships/hyperlink" Target="https://www.daloopa.com/src/43517085" TargetMode="External"/><Relationship Id="rId1828" Type="http://schemas.openxmlformats.org/officeDocument/2006/relationships/hyperlink" Target="https://www.daloopa.com/src/8797374" TargetMode="External"/><Relationship Id="rId3250" Type="http://schemas.openxmlformats.org/officeDocument/2006/relationships/hyperlink" Target="https://www.daloopa.com/src/145118812" TargetMode="External"/><Relationship Id="rId14242" Type="http://schemas.openxmlformats.org/officeDocument/2006/relationships/hyperlink" Target="https://www.daloopa.com/src/8788237" TargetMode="External"/><Relationship Id="rId18863" Type="http://schemas.openxmlformats.org/officeDocument/2006/relationships/hyperlink" Target="https://www.daloopa.com/src/113028096" TargetMode="External"/><Relationship Id="rId171" Type="http://schemas.openxmlformats.org/officeDocument/2006/relationships/hyperlink" Target="https://www.daloopa.com/document/26350018" TargetMode="External"/><Relationship Id="rId4301" Type="http://schemas.openxmlformats.org/officeDocument/2006/relationships/hyperlink" Target="https://www.daloopa.com/src/8804984" TargetMode="External"/><Relationship Id="rId7871" Type="http://schemas.openxmlformats.org/officeDocument/2006/relationships/hyperlink" Target="https://marketplace.daloopa.com/src/154257808" TargetMode="External"/><Relationship Id="rId8922" Type="http://schemas.openxmlformats.org/officeDocument/2006/relationships/hyperlink" Target="https://www.daloopa.com/src/78018631" TargetMode="External"/><Relationship Id="rId10852" Type="http://schemas.openxmlformats.org/officeDocument/2006/relationships/hyperlink" Target="https://www.daloopa.com/src/43296275" TargetMode="External"/><Relationship Id="rId11903" Type="http://schemas.openxmlformats.org/officeDocument/2006/relationships/hyperlink" Target="https://www.daloopa.com/src/1569108" TargetMode="External"/><Relationship Id="rId17465" Type="http://schemas.openxmlformats.org/officeDocument/2006/relationships/hyperlink" Target="https://www.daloopa.com/src/87503361" TargetMode="External"/><Relationship Id="rId18516" Type="http://schemas.openxmlformats.org/officeDocument/2006/relationships/hyperlink" Target="https://www.daloopa.com/src/87390318" TargetMode="External"/><Relationship Id="rId6473" Type="http://schemas.openxmlformats.org/officeDocument/2006/relationships/hyperlink" Target="https://www.daloopa.com/src/78018522" TargetMode="External"/><Relationship Id="rId7524" Type="http://schemas.openxmlformats.org/officeDocument/2006/relationships/hyperlink" Target="https://marketplace.daloopa.com/src/110684122" TargetMode="External"/><Relationship Id="rId10505" Type="http://schemas.openxmlformats.org/officeDocument/2006/relationships/hyperlink" Target="https://www.daloopa.com/src/1569787" TargetMode="External"/><Relationship Id="rId16067" Type="http://schemas.openxmlformats.org/officeDocument/2006/relationships/hyperlink" Target="https://www.daloopa.com/src/82270997" TargetMode="External"/><Relationship Id="rId17118" Type="http://schemas.openxmlformats.org/officeDocument/2006/relationships/hyperlink" Target="https://marketplace.daloopa.com/src/154209426" TargetMode="External"/><Relationship Id="rId5075" Type="http://schemas.openxmlformats.org/officeDocument/2006/relationships/hyperlink" Target="https://www.daloopa.com/src/1564576" TargetMode="External"/><Relationship Id="rId6126" Type="http://schemas.openxmlformats.org/officeDocument/2006/relationships/hyperlink" Target="https://www.daloopa.com/src/68541791" TargetMode="External"/><Relationship Id="rId9696" Type="http://schemas.openxmlformats.org/officeDocument/2006/relationships/hyperlink" Target="https://www.daloopa.com/src/53534263" TargetMode="External"/><Relationship Id="rId12677" Type="http://schemas.openxmlformats.org/officeDocument/2006/relationships/hyperlink" Target="https://www.daloopa.com/src/125146330" TargetMode="External"/><Relationship Id="rId1685" Type="http://schemas.openxmlformats.org/officeDocument/2006/relationships/hyperlink" Target="https://www.daloopa.com/src/43328681" TargetMode="External"/><Relationship Id="rId2736" Type="http://schemas.openxmlformats.org/officeDocument/2006/relationships/hyperlink" Target="https://www.daloopa.com/src/47661673" TargetMode="External"/><Relationship Id="rId8298" Type="http://schemas.openxmlformats.org/officeDocument/2006/relationships/hyperlink" Target="https://www.daloopa.com/src/1566437" TargetMode="External"/><Relationship Id="rId9349" Type="http://schemas.openxmlformats.org/officeDocument/2006/relationships/hyperlink" Target="https://www.daloopa.com/src/125048954" TargetMode="External"/><Relationship Id="rId11279" Type="http://schemas.openxmlformats.org/officeDocument/2006/relationships/hyperlink" Target="https://www.daloopa.com/src/1569423" TargetMode="External"/><Relationship Id="rId13728" Type="http://schemas.openxmlformats.org/officeDocument/2006/relationships/hyperlink" Target="https://www.daloopa.com/src/8787088" TargetMode="External"/><Relationship Id="rId15150" Type="http://schemas.openxmlformats.org/officeDocument/2006/relationships/hyperlink" Target="https://www.daloopa.com/src/43517089" TargetMode="External"/><Relationship Id="rId16201" Type="http://schemas.openxmlformats.org/officeDocument/2006/relationships/hyperlink" Target="https://www.daloopa.com/src/8788814" TargetMode="External"/><Relationship Id="rId708" Type="http://schemas.openxmlformats.org/officeDocument/2006/relationships/hyperlink" Target="https://www.daloopa.com/src/8792281" TargetMode="External"/><Relationship Id="rId1338" Type="http://schemas.openxmlformats.org/officeDocument/2006/relationships/hyperlink" Target="https://www.daloopa.com/src/8801383" TargetMode="External"/><Relationship Id="rId19771" Type="http://schemas.openxmlformats.org/officeDocument/2006/relationships/hyperlink" Target="https://www.daloopa.com/document/26798424" TargetMode="External"/><Relationship Id="rId5959" Type="http://schemas.openxmlformats.org/officeDocument/2006/relationships/hyperlink" Target="https://www.daloopa.com/src/1564668" TargetMode="External"/><Relationship Id="rId7381" Type="http://schemas.openxmlformats.org/officeDocument/2006/relationships/hyperlink" Target="https://www.daloopa.com/src/154216247" TargetMode="External"/><Relationship Id="rId8432" Type="http://schemas.openxmlformats.org/officeDocument/2006/relationships/hyperlink" Target="https://www.daloopa.com/document/26798424" TargetMode="External"/><Relationship Id="rId9830" Type="http://schemas.openxmlformats.org/officeDocument/2006/relationships/hyperlink" Target="https://www.daloopa.com/src/58740272" TargetMode="External"/><Relationship Id="rId11760" Type="http://schemas.openxmlformats.org/officeDocument/2006/relationships/hyperlink" Target="https://www.daloopa.com/src/43316584" TargetMode="External"/><Relationship Id="rId12811" Type="http://schemas.openxmlformats.org/officeDocument/2006/relationships/hyperlink" Target="https://marketplace.daloopa.com/src/134722252" TargetMode="External"/><Relationship Id="rId18373" Type="http://schemas.openxmlformats.org/officeDocument/2006/relationships/hyperlink" Target="https://www.daloopa.com/src/113370549" TargetMode="External"/><Relationship Id="rId19424" Type="http://schemas.openxmlformats.org/officeDocument/2006/relationships/hyperlink" Target="https://www.daloopa.com/src/113028185" TargetMode="External"/><Relationship Id="rId44" Type="http://schemas.openxmlformats.org/officeDocument/2006/relationships/hyperlink" Target="https://www.daloopa.com/document/24792640" TargetMode="External"/><Relationship Id="rId7034" Type="http://schemas.openxmlformats.org/officeDocument/2006/relationships/hyperlink" Target="https://www.daloopa.com/src/1565537" TargetMode="External"/><Relationship Id="rId10362" Type="http://schemas.openxmlformats.org/officeDocument/2006/relationships/hyperlink" Target="https://www.daloopa.com/src/10330807" TargetMode="External"/><Relationship Id="rId11413" Type="http://schemas.openxmlformats.org/officeDocument/2006/relationships/hyperlink" Target="https://marketplace.daloopa.com/src?seriesId=2399854" TargetMode="External"/><Relationship Id="rId14983" Type="http://schemas.openxmlformats.org/officeDocument/2006/relationships/hyperlink" Target="https://www.daloopa.com/src/43517088" TargetMode="External"/><Relationship Id="rId18026" Type="http://schemas.openxmlformats.org/officeDocument/2006/relationships/hyperlink" Target="https://marketplace.daloopa.com/src/134722647" TargetMode="External"/><Relationship Id="rId3991" Type="http://schemas.openxmlformats.org/officeDocument/2006/relationships/hyperlink" Target="https://marketplace.daloopa.com/src/144951383" TargetMode="External"/><Relationship Id="rId10015" Type="http://schemas.openxmlformats.org/officeDocument/2006/relationships/hyperlink" Target="https://www.daloopa.com/src/102328599" TargetMode="External"/><Relationship Id="rId13585" Type="http://schemas.openxmlformats.org/officeDocument/2006/relationships/hyperlink" Target="https://www.daloopa.com/src/8787265" TargetMode="External"/><Relationship Id="rId14636" Type="http://schemas.openxmlformats.org/officeDocument/2006/relationships/hyperlink" Target="https://www.daloopa.com/src/43519331" TargetMode="External"/><Relationship Id="rId2593" Type="http://schemas.openxmlformats.org/officeDocument/2006/relationships/hyperlink" Target="https://www.daloopa.com/document/26799693" TargetMode="External"/><Relationship Id="rId3644" Type="http://schemas.openxmlformats.org/officeDocument/2006/relationships/hyperlink" Target="https://www.daloopa.com/src/82269711" TargetMode="External"/><Relationship Id="rId12187" Type="http://schemas.openxmlformats.org/officeDocument/2006/relationships/hyperlink" Target="https://www.daloopa.com/src/43521056" TargetMode="External"/><Relationship Id="rId13238" Type="http://schemas.openxmlformats.org/officeDocument/2006/relationships/hyperlink" Target="https://www.daloopa.com/src/154395091" TargetMode="External"/><Relationship Id="rId17859" Type="http://schemas.openxmlformats.org/officeDocument/2006/relationships/hyperlink" Target="https://www.daloopa.com/src/65125830" TargetMode="External"/><Relationship Id="rId565" Type="http://schemas.openxmlformats.org/officeDocument/2006/relationships/hyperlink" Target="https://www.daloopa.com/src/1602232" TargetMode="External"/><Relationship Id="rId1195" Type="http://schemas.openxmlformats.org/officeDocument/2006/relationships/hyperlink" Target="https://www.daloopa.com/document/18276836" TargetMode="External"/><Relationship Id="rId2246" Type="http://schemas.openxmlformats.org/officeDocument/2006/relationships/hyperlink" Target="https://www.daloopa.com/src/125013733" TargetMode="External"/><Relationship Id="rId6867" Type="http://schemas.openxmlformats.org/officeDocument/2006/relationships/hyperlink" Target="https://www.daloopa.com/src/125013456" TargetMode="External"/><Relationship Id="rId7918" Type="http://schemas.openxmlformats.org/officeDocument/2006/relationships/hyperlink" Target="https://www.daloopa.com/src/94491570" TargetMode="External"/><Relationship Id="rId19281" Type="http://schemas.openxmlformats.org/officeDocument/2006/relationships/hyperlink" Target="https://www.daloopa.com/src/136587008" TargetMode="External"/><Relationship Id="rId218" Type="http://schemas.openxmlformats.org/officeDocument/2006/relationships/hyperlink" Target="https://www.daloopa.com/src/58740194" TargetMode="External"/><Relationship Id="rId5469" Type="http://schemas.openxmlformats.org/officeDocument/2006/relationships/hyperlink" Target="https://www.daloopa.com/src/66982132" TargetMode="External"/><Relationship Id="rId9340" Type="http://schemas.openxmlformats.org/officeDocument/2006/relationships/hyperlink" Target="https://www.daloopa.com/src/66978281" TargetMode="External"/><Relationship Id="rId11270" Type="http://schemas.openxmlformats.org/officeDocument/2006/relationships/hyperlink" Target="https://www.daloopa.com/src/1568929" TargetMode="External"/><Relationship Id="rId12321" Type="http://schemas.openxmlformats.org/officeDocument/2006/relationships/hyperlink" Target="https://www.daloopa.com/src/1572395" TargetMode="External"/><Relationship Id="rId15891" Type="http://schemas.openxmlformats.org/officeDocument/2006/relationships/hyperlink" Target="https://www.daloopa.com/src/67019787" TargetMode="External"/><Relationship Id="rId16942" Type="http://schemas.openxmlformats.org/officeDocument/2006/relationships/hyperlink" Target="https://www.daloopa.com/src/46640614" TargetMode="External"/><Relationship Id="rId5950" Type="http://schemas.openxmlformats.org/officeDocument/2006/relationships/hyperlink" Target="https://www.daloopa.com/src/46535452" TargetMode="External"/><Relationship Id="rId14493" Type="http://schemas.openxmlformats.org/officeDocument/2006/relationships/hyperlink" Target="https://www.daloopa.com/src/145163680" TargetMode="External"/><Relationship Id="rId15544" Type="http://schemas.openxmlformats.org/officeDocument/2006/relationships/hyperlink" Target="https://www.daloopa.com/src/67019524" TargetMode="External"/><Relationship Id="rId4552" Type="http://schemas.openxmlformats.org/officeDocument/2006/relationships/hyperlink" Target="https://www.daloopa.com/src/43342129" TargetMode="External"/><Relationship Id="rId5603" Type="http://schemas.openxmlformats.org/officeDocument/2006/relationships/hyperlink" Target="https://www.daloopa.com/src/66982138" TargetMode="External"/><Relationship Id="rId13095" Type="http://schemas.openxmlformats.org/officeDocument/2006/relationships/hyperlink" Target="https://www.daloopa.com/src/8787435" TargetMode="External"/><Relationship Id="rId14146" Type="http://schemas.openxmlformats.org/officeDocument/2006/relationships/hyperlink" Target="https://www.daloopa.com/src/154395170" TargetMode="External"/><Relationship Id="rId18767" Type="http://schemas.openxmlformats.org/officeDocument/2006/relationships/hyperlink" Target="https://www.daloopa.com/src/65168662" TargetMode="External"/><Relationship Id="rId3154" Type="http://schemas.openxmlformats.org/officeDocument/2006/relationships/hyperlink" Target="https://www.daloopa.com/src/1571867" TargetMode="External"/><Relationship Id="rId4205" Type="http://schemas.openxmlformats.org/officeDocument/2006/relationships/hyperlink" Target="https://www.daloopa.com/src/8790827" TargetMode="External"/><Relationship Id="rId7775" Type="http://schemas.openxmlformats.org/officeDocument/2006/relationships/hyperlink" Target="https://www.daloopa.com/src/46534815" TargetMode="External"/><Relationship Id="rId8826" Type="http://schemas.openxmlformats.org/officeDocument/2006/relationships/hyperlink" Target="https://www.daloopa.com/src/1566928" TargetMode="External"/><Relationship Id="rId10756" Type="http://schemas.openxmlformats.org/officeDocument/2006/relationships/hyperlink" Target="https://www.daloopa.com/src/1569931" TargetMode="External"/><Relationship Id="rId17369" Type="http://schemas.openxmlformats.org/officeDocument/2006/relationships/hyperlink" Target="https://www.daloopa.com/src/113368381" TargetMode="External"/><Relationship Id="rId6377" Type="http://schemas.openxmlformats.org/officeDocument/2006/relationships/hyperlink" Target="https://www.daloopa.com/src/1565411" TargetMode="External"/><Relationship Id="rId7428" Type="http://schemas.openxmlformats.org/officeDocument/2006/relationships/hyperlink" Target="https://www.daloopa.com/src/58740149" TargetMode="External"/><Relationship Id="rId10409" Type="http://schemas.openxmlformats.org/officeDocument/2006/relationships/hyperlink" Target="https://www.daloopa.com/src/82225144" TargetMode="External"/><Relationship Id="rId11807" Type="http://schemas.openxmlformats.org/officeDocument/2006/relationships/hyperlink" Target="https://www.daloopa.com/src/1568690" TargetMode="External"/><Relationship Id="rId2987" Type="http://schemas.openxmlformats.org/officeDocument/2006/relationships/hyperlink" Target="https://www.daloopa.com/src/82169810" TargetMode="External"/><Relationship Id="rId13979" Type="http://schemas.openxmlformats.org/officeDocument/2006/relationships/hyperlink" Target="https://www.daloopa.com/src/10356380" TargetMode="External"/><Relationship Id="rId17850" Type="http://schemas.openxmlformats.org/officeDocument/2006/relationships/hyperlink" Target="https://marketplace.daloopa.com/src/134722577" TargetMode="External"/><Relationship Id="rId18901" Type="http://schemas.openxmlformats.org/officeDocument/2006/relationships/hyperlink" Target="https://www.daloopa.com/src/113024110" TargetMode="External"/><Relationship Id="rId959" Type="http://schemas.openxmlformats.org/officeDocument/2006/relationships/hyperlink" Target="https://www.daloopa.com/src/32427467" TargetMode="External"/><Relationship Id="rId1589" Type="http://schemas.openxmlformats.org/officeDocument/2006/relationships/hyperlink" Target="https://www.daloopa.com/src/65109543" TargetMode="External"/><Relationship Id="rId5460" Type="http://schemas.openxmlformats.org/officeDocument/2006/relationships/hyperlink" Target="https://www.daloopa.com/src/43288872" TargetMode="External"/><Relationship Id="rId6511" Type="http://schemas.openxmlformats.org/officeDocument/2006/relationships/hyperlink" Target="https://www.daloopa.com/src/1565578" TargetMode="External"/><Relationship Id="rId15054" Type="http://schemas.openxmlformats.org/officeDocument/2006/relationships/hyperlink" Target="https://www.daloopa.com/src/43517869" TargetMode="External"/><Relationship Id="rId16452" Type="http://schemas.openxmlformats.org/officeDocument/2006/relationships/hyperlink" Target="https://www.daloopa.com/src/58791138" TargetMode="External"/><Relationship Id="rId17503" Type="http://schemas.openxmlformats.org/officeDocument/2006/relationships/hyperlink" Target="https://marketplace.daloopa.com/src/154209512" TargetMode="External"/><Relationship Id="rId4062" Type="http://schemas.openxmlformats.org/officeDocument/2006/relationships/hyperlink" Target="https://marketplace.daloopa.com/src/144951390" TargetMode="External"/><Relationship Id="rId5113" Type="http://schemas.openxmlformats.org/officeDocument/2006/relationships/hyperlink" Target="https://www.daloopa.com/src/63032894" TargetMode="External"/><Relationship Id="rId16105" Type="http://schemas.openxmlformats.org/officeDocument/2006/relationships/hyperlink" Target="https://www.daloopa.com/src/154360840" TargetMode="External"/><Relationship Id="rId19675" Type="http://schemas.openxmlformats.org/officeDocument/2006/relationships/hyperlink" Target="https://www.daloopa.com/src/113026582" TargetMode="External"/><Relationship Id="rId8683" Type="http://schemas.openxmlformats.org/officeDocument/2006/relationships/hyperlink" Target="https://www.daloopa.com/src/43301778" TargetMode="External"/><Relationship Id="rId9734" Type="http://schemas.openxmlformats.org/officeDocument/2006/relationships/hyperlink" Target="https://www.daloopa.com/src/1566731" TargetMode="External"/><Relationship Id="rId11664" Type="http://schemas.openxmlformats.org/officeDocument/2006/relationships/hyperlink" Target="https://www.daloopa.com/document/209506" TargetMode="External"/><Relationship Id="rId12715" Type="http://schemas.openxmlformats.org/officeDocument/2006/relationships/hyperlink" Target="https://www.daloopa.com/src/1572126" TargetMode="External"/><Relationship Id="rId18277" Type="http://schemas.openxmlformats.org/officeDocument/2006/relationships/hyperlink" Target="https://marketplace.daloopa.com/src/134722760" TargetMode="External"/><Relationship Id="rId19328" Type="http://schemas.openxmlformats.org/officeDocument/2006/relationships/hyperlink" Target="https://www.daloopa.com/src/113029554" TargetMode="External"/><Relationship Id="rId1723" Type="http://schemas.openxmlformats.org/officeDocument/2006/relationships/hyperlink" Target="https://www.daloopa.com/document/24791519" TargetMode="External"/><Relationship Id="rId7285" Type="http://schemas.openxmlformats.org/officeDocument/2006/relationships/hyperlink" Target="https://www.daloopa.com/src/58740152" TargetMode="External"/><Relationship Id="rId8336" Type="http://schemas.openxmlformats.org/officeDocument/2006/relationships/hyperlink" Target="https://www.daloopa.com/src/82224885" TargetMode="External"/><Relationship Id="rId10266" Type="http://schemas.openxmlformats.org/officeDocument/2006/relationships/hyperlink" Target="https://www.daloopa.com/src/58740432" TargetMode="External"/><Relationship Id="rId11317" Type="http://schemas.openxmlformats.org/officeDocument/2006/relationships/hyperlink" Target="https://www.daloopa.com/src/144995770" TargetMode="External"/><Relationship Id="rId14887" Type="http://schemas.openxmlformats.org/officeDocument/2006/relationships/hyperlink" Target="https://marketplace.daloopa.com/src/134722357" TargetMode="External"/><Relationship Id="rId3895" Type="http://schemas.openxmlformats.org/officeDocument/2006/relationships/hyperlink" Target="https://www.daloopa.com/src/8802269" TargetMode="External"/><Relationship Id="rId4946" Type="http://schemas.openxmlformats.org/officeDocument/2006/relationships/hyperlink" Target="https://www.daloopa.com/src/1564159" TargetMode="External"/><Relationship Id="rId13489" Type="http://schemas.openxmlformats.org/officeDocument/2006/relationships/hyperlink" Target="https://www.daloopa.com/src/8787334" TargetMode="External"/><Relationship Id="rId15938" Type="http://schemas.openxmlformats.org/officeDocument/2006/relationships/hyperlink" Target="https://www.daloopa.com/document/24792640" TargetMode="External"/><Relationship Id="rId17360" Type="http://schemas.openxmlformats.org/officeDocument/2006/relationships/hyperlink" Target="https://www.daloopa.com/src/65059260" TargetMode="External"/><Relationship Id="rId18411" Type="http://schemas.openxmlformats.org/officeDocument/2006/relationships/hyperlink" Target="https://marketplace.daloopa.com/src/134722800" TargetMode="External"/><Relationship Id="rId2497" Type="http://schemas.openxmlformats.org/officeDocument/2006/relationships/hyperlink" Target="https://www.daloopa.com/src/113403271" TargetMode="External"/><Relationship Id="rId3548" Type="http://schemas.openxmlformats.org/officeDocument/2006/relationships/hyperlink" Target="https://www.daloopa.com/src/8795840" TargetMode="External"/><Relationship Id="rId17013" Type="http://schemas.openxmlformats.org/officeDocument/2006/relationships/hyperlink" Target="https://www.daloopa.com/src/113368118" TargetMode="External"/><Relationship Id="rId469" Type="http://schemas.openxmlformats.org/officeDocument/2006/relationships/hyperlink" Target="https://www.daloopa.com/src/66977076" TargetMode="External"/><Relationship Id="rId1099" Type="http://schemas.openxmlformats.org/officeDocument/2006/relationships/hyperlink" Target="https://www.daloopa.com/src/37972448" TargetMode="External"/><Relationship Id="rId6021" Type="http://schemas.openxmlformats.org/officeDocument/2006/relationships/hyperlink" Target="https://www.daloopa.com/src/154351899" TargetMode="External"/><Relationship Id="rId9591" Type="http://schemas.openxmlformats.org/officeDocument/2006/relationships/hyperlink" Target="https://www.daloopa.com/src/58740254" TargetMode="External"/><Relationship Id="rId10400" Type="http://schemas.openxmlformats.org/officeDocument/2006/relationships/hyperlink" Target="https://www.daloopa.com/src/32357819" TargetMode="External"/><Relationship Id="rId13970" Type="http://schemas.openxmlformats.org/officeDocument/2006/relationships/hyperlink" Target="https://www.daloopa.com/src/8787830" TargetMode="External"/><Relationship Id="rId19185" Type="http://schemas.openxmlformats.org/officeDocument/2006/relationships/hyperlink" Target="https://marketplace.daloopa.com/src/154209540" TargetMode="External"/><Relationship Id="rId8193" Type="http://schemas.openxmlformats.org/officeDocument/2006/relationships/hyperlink" Target="https://www.daloopa.com/src/1566554" TargetMode="External"/><Relationship Id="rId9244" Type="http://schemas.openxmlformats.org/officeDocument/2006/relationships/hyperlink" Target="https://www.daloopa.com/src/1566934" TargetMode="External"/><Relationship Id="rId12572" Type="http://schemas.openxmlformats.org/officeDocument/2006/relationships/hyperlink" Target="https://www.daloopa.com/src/113362783" TargetMode="External"/><Relationship Id="rId13623" Type="http://schemas.openxmlformats.org/officeDocument/2006/relationships/hyperlink" Target="https://www.daloopa.com/src/72185823" TargetMode="External"/><Relationship Id="rId950" Type="http://schemas.openxmlformats.org/officeDocument/2006/relationships/hyperlink" Target="https://www.daloopa.com/src/8793141" TargetMode="External"/><Relationship Id="rId1580" Type="http://schemas.openxmlformats.org/officeDocument/2006/relationships/hyperlink" Target="https://www.daloopa.com/src/65218337" TargetMode="External"/><Relationship Id="rId2631" Type="http://schemas.openxmlformats.org/officeDocument/2006/relationships/hyperlink" Target="https://www.daloopa.com/src/47655853" TargetMode="External"/><Relationship Id="rId11174" Type="http://schemas.openxmlformats.org/officeDocument/2006/relationships/hyperlink" Target="https://www.daloopa.com/src/78021096" TargetMode="External"/><Relationship Id="rId12225" Type="http://schemas.openxmlformats.org/officeDocument/2006/relationships/hyperlink" Target="https://www.daloopa.com/src/43520760" TargetMode="External"/><Relationship Id="rId15795" Type="http://schemas.openxmlformats.org/officeDocument/2006/relationships/hyperlink" Target="https://www.daloopa.com/src/145161343" TargetMode="External"/><Relationship Id="rId16846" Type="http://schemas.openxmlformats.org/officeDocument/2006/relationships/hyperlink" Target="https://www.daloopa.com/src/38111248" TargetMode="External"/><Relationship Id="rId603" Type="http://schemas.openxmlformats.org/officeDocument/2006/relationships/hyperlink" Target="https://www.daloopa.com/src/43324534" TargetMode="External"/><Relationship Id="rId1233" Type="http://schemas.openxmlformats.org/officeDocument/2006/relationships/hyperlink" Target="https://www.daloopa.com/src/43326682" TargetMode="External"/><Relationship Id="rId5854" Type="http://schemas.openxmlformats.org/officeDocument/2006/relationships/hyperlink" Target="https://www.daloopa.com/src/14161266" TargetMode="External"/><Relationship Id="rId6905" Type="http://schemas.openxmlformats.org/officeDocument/2006/relationships/hyperlink" Target="https://www.daloopa.com/src/1565418" TargetMode="External"/><Relationship Id="rId14397" Type="http://schemas.openxmlformats.org/officeDocument/2006/relationships/hyperlink" Target="https://www.daloopa.com/src/8788258" TargetMode="External"/><Relationship Id="rId15448" Type="http://schemas.openxmlformats.org/officeDocument/2006/relationships/hyperlink" Target="https://www.daloopa.com/src/113367220" TargetMode="External"/><Relationship Id="rId4456" Type="http://schemas.openxmlformats.org/officeDocument/2006/relationships/hyperlink" Target="https://www.daloopa.com/src/82233334" TargetMode="External"/><Relationship Id="rId5507" Type="http://schemas.openxmlformats.org/officeDocument/2006/relationships/hyperlink" Target="https://www.daloopa.com/src/20882331" TargetMode="External"/><Relationship Id="rId3058" Type="http://schemas.openxmlformats.org/officeDocument/2006/relationships/hyperlink" Target="https://www.daloopa.com/src/7999080" TargetMode="External"/><Relationship Id="rId4109" Type="http://schemas.openxmlformats.org/officeDocument/2006/relationships/hyperlink" Target="https://www.daloopa.com/src/20973025" TargetMode="External"/><Relationship Id="rId7679" Type="http://schemas.openxmlformats.org/officeDocument/2006/relationships/hyperlink" Target="https://www.daloopa.com/src/1565802" TargetMode="External"/><Relationship Id="rId13480" Type="http://schemas.openxmlformats.org/officeDocument/2006/relationships/hyperlink" Target="https://marketplace.daloopa.com/src?seriesId=2541621" TargetMode="External"/><Relationship Id="rId12082" Type="http://schemas.openxmlformats.org/officeDocument/2006/relationships/hyperlink" Target="https://www.daloopa.com/src/63082776" TargetMode="External"/><Relationship Id="rId13133" Type="http://schemas.openxmlformats.org/officeDocument/2006/relationships/hyperlink" Target="https://www.daloopa.com/src/8787219" TargetMode="External"/><Relationship Id="rId14531" Type="http://schemas.openxmlformats.org/officeDocument/2006/relationships/hyperlink" Target="https://www.daloopa.com/src/43517661" TargetMode="External"/><Relationship Id="rId460" Type="http://schemas.openxmlformats.org/officeDocument/2006/relationships/hyperlink" Target="https://www.daloopa.com/src/10331187" TargetMode="External"/><Relationship Id="rId1090" Type="http://schemas.openxmlformats.org/officeDocument/2006/relationships/hyperlink" Target="https://www.daloopa.com/src/43331171" TargetMode="External"/><Relationship Id="rId2141" Type="http://schemas.openxmlformats.org/officeDocument/2006/relationships/hyperlink" Target="https://www.daloopa.com/src/113257018" TargetMode="External"/><Relationship Id="rId17754" Type="http://schemas.openxmlformats.org/officeDocument/2006/relationships/hyperlink" Target="https://www.daloopa.com/src/65074706" TargetMode="External"/><Relationship Id="rId18805" Type="http://schemas.openxmlformats.org/officeDocument/2006/relationships/hyperlink" Target="https://www.daloopa.com/src/65173655" TargetMode="External"/><Relationship Id="rId113" Type="http://schemas.openxmlformats.org/officeDocument/2006/relationships/hyperlink" Target="https://www.daloopa.com/document/26798424" TargetMode="External"/><Relationship Id="rId6762" Type="http://schemas.openxmlformats.org/officeDocument/2006/relationships/hyperlink" Target="https://www.daloopa.com/src/1565438" TargetMode="External"/><Relationship Id="rId7813" Type="http://schemas.openxmlformats.org/officeDocument/2006/relationships/hyperlink" Target="https://www.daloopa.com/src/1565804" TargetMode="External"/><Relationship Id="rId16356" Type="http://schemas.openxmlformats.org/officeDocument/2006/relationships/hyperlink" Target="https://www.daloopa.com/src/154361751" TargetMode="External"/><Relationship Id="rId17407" Type="http://schemas.openxmlformats.org/officeDocument/2006/relationships/hyperlink" Target="https://www.daloopa.com/src/145157242" TargetMode="External"/><Relationship Id="rId5017" Type="http://schemas.openxmlformats.org/officeDocument/2006/relationships/hyperlink" Target="https://www.daloopa.com/src/1564080" TargetMode="External"/><Relationship Id="rId5364" Type="http://schemas.openxmlformats.org/officeDocument/2006/relationships/hyperlink" Target="https://www.daloopa.com/src/43288608" TargetMode="External"/><Relationship Id="rId6415" Type="http://schemas.openxmlformats.org/officeDocument/2006/relationships/hyperlink" Target="https://marketplace.daloopa.com/src/110683948" TargetMode="External"/><Relationship Id="rId9985" Type="http://schemas.openxmlformats.org/officeDocument/2006/relationships/hyperlink" Target="https://www.daloopa.com/src/43297308" TargetMode="External"/><Relationship Id="rId12966" Type="http://schemas.openxmlformats.org/officeDocument/2006/relationships/hyperlink" Target="https://www.daloopa.com/src/8787304" TargetMode="External"/><Relationship Id="rId16009" Type="http://schemas.openxmlformats.org/officeDocument/2006/relationships/hyperlink" Target="https://marketplace.daloopa.com/src/134722557" TargetMode="External"/><Relationship Id="rId19579" Type="http://schemas.openxmlformats.org/officeDocument/2006/relationships/hyperlink" Target="https://www.daloopa.com/src/113026605" TargetMode="External"/><Relationship Id="rId1974" Type="http://schemas.openxmlformats.org/officeDocument/2006/relationships/hyperlink" Target="https://www.daloopa.com/src/96852904" TargetMode="External"/><Relationship Id="rId8587" Type="http://schemas.openxmlformats.org/officeDocument/2006/relationships/hyperlink" Target="https://www.daloopa.com/src/1567101" TargetMode="External"/><Relationship Id="rId9638" Type="http://schemas.openxmlformats.org/officeDocument/2006/relationships/hyperlink" Target="https://www.daloopa.com/src/82224877" TargetMode="External"/><Relationship Id="rId11568" Type="http://schemas.openxmlformats.org/officeDocument/2006/relationships/hyperlink" Target="https://www.daloopa.com/src/1569093" TargetMode="External"/><Relationship Id="rId12619" Type="http://schemas.openxmlformats.org/officeDocument/2006/relationships/hyperlink" Target="https://marketplace.daloopa.com/src/134722200" TargetMode="External"/><Relationship Id="rId1627" Type="http://schemas.openxmlformats.org/officeDocument/2006/relationships/hyperlink" Target="https://www.daloopa.com/src/72080708" TargetMode="External"/><Relationship Id="rId7189" Type="http://schemas.openxmlformats.org/officeDocument/2006/relationships/hyperlink" Target="https://www.daloopa.com/src/1565690" TargetMode="External"/><Relationship Id="rId14041" Type="http://schemas.openxmlformats.org/officeDocument/2006/relationships/hyperlink" Target="https://www.daloopa.com/src/46640581" TargetMode="External"/><Relationship Id="rId3799" Type="http://schemas.openxmlformats.org/officeDocument/2006/relationships/hyperlink" Target="https://www.daloopa.com/src/113403302" TargetMode="External"/><Relationship Id="rId4100" Type="http://schemas.openxmlformats.org/officeDocument/2006/relationships/hyperlink" Target="https://www.daloopa.com/src/1572728" TargetMode="External"/><Relationship Id="rId7670" Type="http://schemas.openxmlformats.org/officeDocument/2006/relationships/hyperlink" Target="https://marketplace.daloopa.com/src/154257805" TargetMode="External"/><Relationship Id="rId8721" Type="http://schemas.openxmlformats.org/officeDocument/2006/relationships/hyperlink" Target="https://www.daloopa.com/src/7961831" TargetMode="External"/><Relationship Id="rId17264" Type="http://schemas.openxmlformats.org/officeDocument/2006/relationships/hyperlink" Target="https://marketplace.daloopa.com/src/154209458" TargetMode="External"/><Relationship Id="rId18662" Type="http://schemas.openxmlformats.org/officeDocument/2006/relationships/hyperlink" Target="https://www.daloopa.com/src/65162877" TargetMode="External"/><Relationship Id="rId19713" Type="http://schemas.openxmlformats.org/officeDocument/2006/relationships/hyperlink" Target="https://www.daloopa.com/src/113024688" TargetMode="External"/><Relationship Id="rId6272" Type="http://schemas.openxmlformats.org/officeDocument/2006/relationships/hyperlink" Target="https://www.daloopa.com/src/125013439" TargetMode="External"/><Relationship Id="rId7323" Type="http://schemas.openxmlformats.org/officeDocument/2006/relationships/hyperlink" Target="https://www.daloopa.com/src/1565693" TargetMode="External"/><Relationship Id="rId10651" Type="http://schemas.openxmlformats.org/officeDocument/2006/relationships/hyperlink" Target="https://www.daloopa.com/src/43348685" TargetMode="External"/><Relationship Id="rId11702" Type="http://schemas.openxmlformats.org/officeDocument/2006/relationships/hyperlink" Target="https://www.daloopa.com/src/1569219" TargetMode="External"/><Relationship Id="rId18315" Type="http://schemas.openxmlformats.org/officeDocument/2006/relationships/hyperlink" Target="https://www.daloopa.com/document/8158" TargetMode="External"/><Relationship Id="rId9495" Type="http://schemas.openxmlformats.org/officeDocument/2006/relationships/hyperlink" Target="https://www.daloopa.com/document/26798424" TargetMode="External"/><Relationship Id="rId10304" Type="http://schemas.openxmlformats.org/officeDocument/2006/relationships/hyperlink" Target="https://www.daloopa.com/src/82225141" TargetMode="External"/><Relationship Id="rId13874" Type="http://schemas.openxmlformats.org/officeDocument/2006/relationships/hyperlink" Target="https://www.daloopa.com/src/8788229" TargetMode="External"/><Relationship Id="rId14925" Type="http://schemas.openxmlformats.org/officeDocument/2006/relationships/hyperlink" Target="https://www.daloopa.com/src/43516680" TargetMode="External"/><Relationship Id="rId2882" Type="http://schemas.openxmlformats.org/officeDocument/2006/relationships/hyperlink" Target="https://www.daloopa.com/src/47680053" TargetMode="External"/><Relationship Id="rId3933" Type="http://schemas.openxmlformats.org/officeDocument/2006/relationships/hyperlink" Target="https://www.daloopa.com/src/113403306" TargetMode="External"/><Relationship Id="rId8097" Type="http://schemas.openxmlformats.org/officeDocument/2006/relationships/hyperlink" Target="https://www.daloopa.com/src/43297295" TargetMode="External"/><Relationship Id="rId9148" Type="http://schemas.openxmlformats.org/officeDocument/2006/relationships/hyperlink" Target="https://www.daloopa.com/src/113262690" TargetMode="External"/><Relationship Id="rId12476" Type="http://schemas.openxmlformats.org/officeDocument/2006/relationships/hyperlink" Target="https://www.daloopa.com/src/4742074" TargetMode="External"/><Relationship Id="rId13527" Type="http://schemas.openxmlformats.org/officeDocument/2006/relationships/hyperlink" Target="https://www.daloopa.com/document/3522229" TargetMode="External"/><Relationship Id="rId19089" Type="http://schemas.openxmlformats.org/officeDocument/2006/relationships/hyperlink" Target="https://www.daloopa.com/src/113024454" TargetMode="External"/><Relationship Id="rId854" Type="http://schemas.openxmlformats.org/officeDocument/2006/relationships/hyperlink" Target="https://marketplace.daloopa.com/src?seriesId=7163931" TargetMode="External"/><Relationship Id="rId1484" Type="http://schemas.openxmlformats.org/officeDocument/2006/relationships/hyperlink" Target="https://www.daloopa.com/src/37972319" TargetMode="External"/><Relationship Id="rId2535" Type="http://schemas.openxmlformats.org/officeDocument/2006/relationships/hyperlink" Target="https://www.daloopa.com/src/154358030" TargetMode="External"/><Relationship Id="rId11078" Type="http://schemas.openxmlformats.org/officeDocument/2006/relationships/hyperlink" Target="https://www.daloopa.com/src/1569420" TargetMode="External"/><Relationship Id="rId12129" Type="http://schemas.openxmlformats.org/officeDocument/2006/relationships/hyperlink" Target="https://www.daloopa.com/src/1570144" TargetMode="External"/><Relationship Id="rId15699" Type="http://schemas.openxmlformats.org/officeDocument/2006/relationships/hyperlink" Target="https://www.daloopa.com/src/43517016" TargetMode="External"/><Relationship Id="rId16000" Type="http://schemas.openxmlformats.org/officeDocument/2006/relationships/hyperlink" Target="https://www.daloopa.com/src/72185078" TargetMode="External"/><Relationship Id="rId19570" Type="http://schemas.openxmlformats.org/officeDocument/2006/relationships/hyperlink" Target="https://www.daloopa.com/src/113030506" TargetMode="External"/><Relationship Id="rId507" Type="http://schemas.openxmlformats.org/officeDocument/2006/relationships/hyperlink" Target="https://www.daloopa.com/src/1602140" TargetMode="External"/><Relationship Id="rId1137" Type="http://schemas.openxmlformats.org/officeDocument/2006/relationships/hyperlink" Target="https://www.daloopa.com/document/26799693" TargetMode="External"/><Relationship Id="rId5758" Type="http://schemas.openxmlformats.org/officeDocument/2006/relationships/hyperlink" Target="https://www.daloopa.com/src/1564665" TargetMode="External"/><Relationship Id="rId6809" Type="http://schemas.openxmlformats.org/officeDocument/2006/relationships/hyperlink" Target="https://www.daloopa.com/document/209531" TargetMode="External"/><Relationship Id="rId18172" Type="http://schemas.openxmlformats.org/officeDocument/2006/relationships/hyperlink" Target="https://www.daloopa.com/src/65125817" TargetMode="External"/><Relationship Id="rId19223" Type="http://schemas.openxmlformats.org/officeDocument/2006/relationships/hyperlink" Target="https://www.daloopa.com/src/113030452" TargetMode="External"/><Relationship Id="rId7180" Type="http://schemas.openxmlformats.org/officeDocument/2006/relationships/hyperlink" Target="https://www.daloopa.com/document/23222056" TargetMode="External"/><Relationship Id="rId8231" Type="http://schemas.openxmlformats.org/officeDocument/2006/relationships/hyperlink" Target="https://www.daloopa.com/document/26798424" TargetMode="External"/><Relationship Id="rId10161" Type="http://schemas.openxmlformats.org/officeDocument/2006/relationships/hyperlink" Target="https://www.daloopa.com/src/53534289" TargetMode="External"/><Relationship Id="rId11212" Type="http://schemas.openxmlformats.org/officeDocument/2006/relationships/hyperlink" Target="https://www.daloopa.com/src/1569422" TargetMode="External"/><Relationship Id="rId12610" Type="http://schemas.openxmlformats.org/officeDocument/2006/relationships/hyperlink" Target="https://www.daloopa.com/src/1572055" TargetMode="External"/><Relationship Id="rId14782" Type="http://schemas.openxmlformats.org/officeDocument/2006/relationships/hyperlink" Target="https://www.daloopa.com/src/43517674" TargetMode="External"/><Relationship Id="rId15833" Type="http://schemas.openxmlformats.org/officeDocument/2006/relationships/hyperlink" Target="https://marketplace.daloopa.com/src?seriesId=3669105" TargetMode="External"/><Relationship Id="rId2392" Type="http://schemas.openxmlformats.org/officeDocument/2006/relationships/hyperlink" Target="https://www.daloopa.com/src/58741921" TargetMode="External"/><Relationship Id="rId3790" Type="http://schemas.openxmlformats.org/officeDocument/2006/relationships/hyperlink" Target="https://www.daloopa.com/src/42838107" TargetMode="External"/><Relationship Id="rId4841" Type="http://schemas.openxmlformats.org/officeDocument/2006/relationships/hyperlink" Target="https://www.daloopa.com/src/82223205" TargetMode="External"/><Relationship Id="rId13384" Type="http://schemas.openxmlformats.org/officeDocument/2006/relationships/hyperlink" Target="https://www.daloopa.com/src/8787278" TargetMode="External"/><Relationship Id="rId14435" Type="http://schemas.openxmlformats.org/officeDocument/2006/relationships/hyperlink" Target="https://www.daloopa.com/src/113763757" TargetMode="External"/><Relationship Id="rId364" Type="http://schemas.openxmlformats.org/officeDocument/2006/relationships/hyperlink" Target="https://marketplace.daloopa.com/src/154257778" TargetMode="External"/><Relationship Id="rId2045" Type="http://schemas.openxmlformats.org/officeDocument/2006/relationships/hyperlink" Target="https://www.daloopa.com/src/96852266" TargetMode="External"/><Relationship Id="rId3443" Type="http://schemas.openxmlformats.org/officeDocument/2006/relationships/hyperlink" Target="https://www.daloopa.com/src/82233250" TargetMode="External"/><Relationship Id="rId13037" Type="http://schemas.openxmlformats.org/officeDocument/2006/relationships/hyperlink" Target="https://www.daloopa.com/src/8787179" TargetMode="External"/><Relationship Id="rId17658" Type="http://schemas.openxmlformats.org/officeDocument/2006/relationships/hyperlink" Target="https://www.daloopa.com/src/87514924" TargetMode="External"/><Relationship Id="rId18709" Type="http://schemas.openxmlformats.org/officeDocument/2006/relationships/hyperlink" Target="https://marketplace.daloopa.com/src?seriesId=3669169" TargetMode="External"/><Relationship Id="rId6666" Type="http://schemas.openxmlformats.org/officeDocument/2006/relationships/hyperlink" Target="https://www.daloopa.com/src/2600151" TargetMode="External"/><Relationship Id="rId7717" Type="http://schemas.openxmlformats.org/officeDocument/2006/relationships/hyperlink" Target="https://www.daloopa.com/src/94490834" TargetMode="External"/><Relationship Id="rId19080" Type="http://schemas.openxmlformats.org/officeDocument/2006/relationships/hyperlink" Target="https://www.daloopa.com/src/113028579" TargetMode="External"/><Relationship Id="rId5268" Type="http://schemas.openxmlformats.org/officeDocument/2006/relationships/hyperlink" Target="https://www.daloopa.com/src/46534786" TargetMode="External"/><Relationship Id="rId6319" Type="http://schemas.openxmlformats.org/officeDocument/2006/relationships/hyperlink" Target="https://www.daloopa.com/src/4715247" TargetMode="External"/><Relationship Id="rId9889" Type="http://schemas.openxmlformats.org/officeDocument/2006/relationships/hyperlink" Target="https://www.daloopa.com/src/7961849" TargetMode="External"/><Relationship Id="rId12120" Type="http://schemas.openxmlformats.org/officeDocument/2006/relationships/hyperlink" Target="https://www.daloopa.com/src/1570452" TargetMode="External"/><Relationship Id="rId15690" Type="http://schemas.openxmlformats.org/officeDocument/2006/relationships/hyperlink" Target="https://www.daloopa.com/src/43517883" TargetMode="External"/><Relationship Id="rId1878" Type="http://schemas.openxmlformats.org/officeDocument/2006/relationships/hyperlink" Target="https://www.daloopa.com/src/8797330" TargetMode="External"/><Relationship Id="rId2929" Type="http://schemas.openxmlformats.org/officeDocument/2006/relationships/hyperlink" Target="https://www.daloopa.com/src/113264146" TargetMode="External"/><Relationship Id="rId14292" Type="http://schemas.openxmlformats.org/officeDocument/2006/relationships/hyperlink" Target="https://www.daloopa.com/src/8787903" TargetMode="External"/><Relationship Id="rId15343" Type="http://schemas.openxmlformats.org/officeDocument/2006/relationships/hyperlink" Target="https://www.daloopa.com/src/72186672" TargetMode="External"/><Relationship Id="rId16741" Type="http://schemas.openxmlformats.org/officeDocument/2006/relationships/hyperlink" Target="https://www.daloopa.com/document/26799693" TargetMode="External"/><Relationship Id="rId4351" Type="http://schemas.openxmlformats.org/officeDocument/2006/relationships/hyperlink" Target="https://www.daloopa.com/src/8790136" TargetMode="External"/><Relationship Id="rId5402" Type="http://schemas.openxmlformats.org/officeDocument/2006/relationships/hyperlink" Target="https://www.daloopa.com/src/43287837" TargetMode="External"/><Relationship Id="rId6800" Type="http://schemas.openxmlformats.org/officeDocument/2006/relationships/hyperlink" Target="https://marketplace.daloopa.com/src/110684011" TargetMode="External"/><Relationship Id="rId4004" Type="http://schemas.openxmlformats.org/officeDocument/2006/relationships/hyperlink" Target="https://www.daloopa.com/src/1573019" TargetMode="External"/><Relationship Id="rId8972" Type="http://schemas.openxmlformats.org/officeDocument/2006/relationships/hyperlink" Target="https://www.daloopa.com/src/1566930" TargetMode="External"/><Relationship Id="rId11953" Type="http://schemas.openxmlformats.org/officeDocument/2006/relationships/hyperlink" Target="https://www.daloopa.com/src/1569453" TargetMode="External"/><Relationship Id="rId18566" Type="http://schemas.openxmlformats.org/officeDocument/2006/relationships/hyperlink" Target="https://www.daloopa.com/src/65145754" TargetMode="External"/><Relationship Id="rId19617" Type="http://schemas.openxmlformats.org/officeDocument/2006/relationships/hyperlink" Target="https://www.daloopa.com/src/113026581" TargetMode="External"/><Relationship Id="rId6176" Type="http://schemas.openxmlformats.org/officeDocument/2006/relationships/hyperlink" Target="https://www.daloopa.com/src/1564905" TargetMode="External"/><Relationship Id="rId7227" Type="http://schemas.openxmlformats.org/officeDocument/2006/relationships/hyperlink" Target="https://marketplace.daloopa.com/src/110684085" TargetMode="External"/><Relationship Id="rId7574" Type="http://schemas.openxmlformats.org/officeDocument/2006/relationships/hyperlink" Target="https://www.daloopa.com/src/46534810" TargetMode="External"/><Relationship Id="rId8625" Type="http://schemas.openxmlformats.org/officeDocument/2006/relationships/hyperlink" Target="https://www.daloopa.com/src/87394310" TargetMode="External"/><Relationship Id="rId10555" Type="http://schemas.openxmlformats.org/officeDocument/2006/relationships/hyperlink" Target="https://www.daloopa.com/document/209506" TargetMode="External"/><Relationship Id="rId11606" Type="http://schemas.openxmlformats.org/officeDocument/2006/relationships/hyperlink" Target="https://www.daloopa.com/src/1569095" TargetMode="External"/><Relationship Id="rId17168" Type="http://schemas.openxmlformats.org/officeDocument/2006/relationships/hyperlink" Target="https://www.daloopa.com/src/87502671" TargetMode="External"/><Relationship Id="rId18219" Type="http://schemas.openxmlformats.org/officeDocument/2006/relationships/hyperlink" Target="https://marketplace.daloopa.com/src/134722740" TargetMode="External"/><Relationship Id="rId10208" Type="http://schemas.openxmlformats.org/officeDocument/2006/relationships/hyperlink" Target="https://www.daloopa.com/src/145795016" TargetMode="External"/><Relationship Id="rId13778" Type="http://schemas.openxmlformats.org/officeDocument/2006/relationships/hyperlink" Target="https://www.daloopa.com/src/82268600" TargetMode="External"/><Relationship Id="rId14829" Type="http://schemas.openxmlformats.org/officeDocument/2006/relationships/hyperlink" Target="https://www.daloopa.com/src/43519445" TargetMode="External"/><Relationship Id="rId18700" Type="http://schemas.openxmlformats.org/officeDocument/2006/relationships/hyperlink" Target="https://www.daloopa.com/src/65165163" TargetMode="External"/><Relationship Id="rId2786" Type="http://schemas.openxmlformats.org/officeDocument/2006/relationships/hyperlink" Target="https://www.daloopa.com/src/63031336" TargetMode="External"/><Relationship Id="rId3837" Type="http://schemas.openxmlformats.org/officeDocument/2006/relationships/hyperlink" Target="https://www.daloopa.com/src/37972529" TargetMode="External"/><Relationship Id="rId9399" Type="http://schemas.openxmlformats.org/officeDocument/2006/relationships/hyperlink" Target="https://www.daloopa.com/src/37971658" TargetMode="External"/><Relationship Id="rId16251" Type="http://schemas.openxmlformats.org/officeDocument/2006/relationships/hyperlink" Target="https://www.daloopa.com/src/46628756" TargetMode="External"/><Relationship Id="rId17302" Type="http://schemas.openxmlformats.org/officeDocument/2006/relationships/hyperlink" Target="https://marketplace.daloopa.com/src/154209468" TargetMode="External"/><Relationship Id="rId758" Type="http://schemas.openxmlformats.org/officeDocument/2006/relationships/hyperlink" Target="https://www.daloopa.com/src/87397575" TargetMode="External"/><Relationship Id="rId1388" Type="http://schemas.openxmlformats.org/officeDocument/2006/relationships/hyperlink" Target="https://www.daloopa.com/src/8796279" TargetMode="External"/><Relationship Id="rId2439" Type="http://schemas.openxmlformats.org/officeDocument/2006/relationships/hyperlink" Target="https://www.daloopa.com/src/65064159" TargetMode="External"/><Relationship Id="rId6310" Type="http://schemas.openxmlformats.org/officeDocument/2006/relationships/hyperlink" Target="https://www.daloopa.com/src/1565410" TargetMode="External"/><Relationship Id="rId9880" Type="http://schemas.openxmlformats.org/officeDocument/2006/relationships/hyperlink" Target="https://www.daloopa.com/src/1567437" TargetMode="External"/><Relationship Id="rId19474" Type="http://schemas.openxmlformats.org/officeDocument/2006/relationships/hyperlink" Target="https://www.daloopa.com/src/113035727" TargetMode="External"/><Relationship Id="rId94" Type="http://schemas.openxmlformats.org/officeDocument/2006/relationships/hyperlink" Target="https://www.daloopa.com/document/24302491" TargetMode="External"/><Relationship Id="rId8482" Type="http://schemas.openxmlformats.org/officeDocument/2006/relationships/hyperlink" Target="https://www.daloopa.com/src/144990516" TargetMode="External"/><Relationship Id="rId9533" Type="http://schemas.openxmlformats.org/officeDocument/2006/relationships/hyperlink" Target="https://www.daloopa.com/src/14161250" TargetMode="External"/><Relationship Id="rId12861" Type="http://schemas.openxmlformats.org/officeDocument/2006/relationships/hyperlink" Target="https://www.daloopa.com/src/58788470" TargetMode="External"/><Relationship Id="rId13912" Type="http://schemas.openxmlformats.org/officeDocument/2006/relationships/hyperlink" Target="https://www.daloopa.com/src/8787989" TargetMode="External"/><Relationship Id="rId18076" Type="http://schemas.openxmlformats.org/officeDocument/2006/relationships/hyperlink" Target="https://www.daloopa.com/src/87501523" TargetMode="External"/><Relationship Id="rId19127" Type="http://schemas.openxmlformats.org/officeDocument/2006/relationships/hyperlink" Target="https://www.daloopa.com/src/113024401" TargetMode="External"/><Relationship Id="rId2920" Type="http://schemas.openxmlformats.org/officeDocument/2006/relationships/hyperlink" Target="https://www.daloopa.com/src/63031334" TargetMode="External"/><Relationship Id="rId7084" Type="http://schemas.openxmlformats.org/officeDocument/2006/relationships/hyperlink" Target="https://www.daloopa.com/src/14160932" TargetMode="External"/><Relationship Id="rId8135" Type="http://schemas.openxmlformats.org/officeDocument/2006/relationships/hyperlink" Target="https://www.daloopa.com/src/7961823" TargetMode="External"/><Relationship Id="rId10065" Type="http://schemas.openxmlformats.org/officeDocument/2006/relationships/hyperlink" Target="https://www.daloopa.com/src/37971797" TargetMode="External"/><Relationship Id="rId11463" Type="http://schemas.openxmlformats.org/officeDocument/2006/relationships/hyperlink" Target="https://www.daloopa.com/src/1568987" TargetMode="External"/><Relationship Id="rId12514" Type="http://schemas.openxmlformats.org/officeDocument/2006/relationships/hyperlink" Target="https://www.daloopa.com/document/21778404" TargetMode="External"/><Relationship Id="rId1522" Type="http://schemas.openxmlformats.org/officeDocument/2006/relationships/hyperlink" Target="https://www.daloopa.com/src/8796824" TargetMode="External"/><Relationship Id="rId11116" Type="http://schemas.openxmlformats.org/officeDocument/2006/relationships/hyperlink" Target="https://www.daloopa.com/src/144995767" TargetMode="External"/><Relationship Id="rId14686" Type="http://schemas.openxmlformats.org/officeDocument/2006/relationships/hyperlink" Target="https://marketplace.daloopa.com/src/134722311" TargetMode="External"/><Relationship Id="rId15737" Type="http://schemas.openxmlformats.org/officeDocument/2006/relationships/hyperlink" Target="https://www.daloopa.com/document/26696662" TargetMode="External"/><Relationship Id="rId3694" Type="http://schemas.openxmlformats.org/officeDocument/2006/relationships/hyperlink" Target="https://www.daloopa.com/src/8802273" TargetMode="External"/><Relationship Id="rId4745" Type="http://schemas.openxmlformats.org/officeDocument/2006/relationships/hyperlink" Target="https://www.daloopa.com/src/1564156" TargetMode="External"/><Relationship Id="rId13288" Type="http://schemas.openxmlformats.org/officeDocument/2006/relationships/hyperlink" Target="https://www.daloopa.com/src/67018982" TargetMode="External"/><Relationship Id="rId14339" Type="http://schemas.openxmlformats.org/officeDocument/2006/relationships/hyperlink" Target="https://www.daloopa.com/src/8788240" TargetMode="External"/><Relationship Id="rId18210" Type="http://schemas.openxmlformats.org/officeDocument/2006/relationships/hyperlink" Target="https://www.daloopa.com/src/154362024" TargetMode="External"/><Relationship Id="rId2296" Type="http://schemas.openxmlformats.org/officeDocument/2006/relationships/hyperlink" Target="https://www.daloopa.com/src/58741918" TargetMode="External"/><Relationship Id="rId3347" Type="http://schemas.openxmlformats.org/officeDocument/2006/relationships/hyperlink" Target="https://www.daloopa.com/src/8795842" TargetMode="External"/><Relationship Id="rId7968" Type="http://schemas.openxmlformats.org/officeDocument/2006/relationships/hyperlink" Target="https://www.daloopa.com/src/2600171" TargetMode="External"/><Relationship Id="rId268" Type="http://schemas.openxmlformats.org/officeDocument/2006/relationships/hyperlink" Target="https://marketplace.daloopa.com/src/134722121" TargetMode="External"/><Relationship Id="rId9390" Type="http://schemas.openxmlformats.org/officeDocument/2006/relationships/hyperlink" Target="https://www.daloopa.com/src/1567621" TargetMode="External"/><Relationship Id="rId10949" Type="http://schemas.openxmlformats.org/officeDocument/2006/relationships/hyperlink" Target="https://www.daloopa.com/src/1569793" TargetMode="External"/><Relationship Id="rId12371" Type="http://schemas.openxmlformats.org/officeDocument/2006/relationships/hyperlink" Target="https://marketplace.daloopa.com/src/134722157" TargetMode="External"/><Relationship Id="rId13422" Type="http://schemas.openxmlformats.org/officeDocument/2006/relationships/hyperlink" Target="https://www.daloopa.com/src/87514834" TargetMode="External"/><Relationship Id="rId14820" Type="http://schemas.openxmlformats.org/officeDocument/2006/relationships/hyperlink" Target="https://marketplace.daloopa.com/src/134722342" TargetMode="External"/><Relationship Id="rId2430" Type="http://schemas.openxmlformats.org/officeDocument/2006/relationships/hyperlink" Target="https://www.daloopa.com/src/154351792" TargetMode="External"/><Relationship Id="rId9043" Type="http://schemas.openxmlformats.org/officeDocument/2006/relationships/hyperlink" Target="https://www.daloopa.com/src/1567108" TargetMode="External"/><Relationship Id="rId12024" Type="http://schemas.openxmlformats.org/officeDocument/2006/relationships/hyperlink" Target="https://www.daloopa.com/src/1568845" TargetMode="External"/><Relationship Id="rId16992" Type="http://schemas.openxmlformats.org/officeDocument/2006/relationships/hyperlink" Target="https://www.daloopa.com/src/78144489" TargetMode="External"/><Relationship Id="rId402" Type="http://schemas.openxmlformats.org/officeDocument/2006/relationships/hyperlink" Target="https://www.daloopa.com/src/1604308" TargetMode="External"/><Relationship Id="rId1032" Type="http://schemas.openxmlformats.org/officeDocument/2006/relationships/hyperlink" Target="https://www.daloopa.com/src/1604326" TargetMode="External"/><Relationship Id="rId14196" Type="http://schemas.openxmlformats.org/officeDocument/2006/relationships/hyperlink" Target="https://www.daloopa.com/src/8787679" TargetMode="External"/><Relationship Id="rId15594" Type="http://schemas.openxmlformats.org/officeDocument/2006/relationships/hyperlink" Target="https://www.daloopa.com/src/53602943" TargetMode="External"/><Relationship Id="rId16645" Type="http://schemas.openxmlformats.org/officeDocument/2006/relationships/hyperlink" Target="https://www.daloopa.com/document/26799693" TargetMode="External"/><Relationship Id="rId4255" Type="http://schemas.openxmlformats.org/officeDocument/2006/relationships/hyperlink" Target="https://www.daloopa.com/src/8804983" TargetMode="External"/><Relationship Id="rId5306" Type="http://schemas.openxmlformats.org/officeDocument/2006/relationships/hyperlink" Target="https://www.daloopa.com/src/14160886" TargetMode="External"/><Relationship Id="rId5653" Type="http://schemas.openxmlformats.org/officeDocument/2006/relationships/hyperlink" Target="https://www.daloopa.com/src/94489669" TargetMode="External"/><Relationship Id="rId6704" Type="http://schemas.openxmlformats.org/officeDocument/2006/relationships/hyperlink" Target="https://www.daloopa.com/src/1565635" TargetMode="External"/><Relationship Id="rId15247" Type="http://schemas.openxmlformats.org/officeDocument/2006/relationships/hyperlink" Target="https://www.daloopa.com/src/43516682" TargetMode="External"/><Relationship Id="rId8876" Type="http://schemas.openxmlformats.org/officeDocument/2006/relationships/hyperlink" Target="https://www.daloopa.com/src/87394314" TargetMode="External"/><Relationship Id="rId9927" Type="http://schemas.openxmlformats.org/officeDocument/2006/relationships/hyperlink" Target="https://www.daloopa.com/src/1566079" TargetMode="External"/><Relationship Id="rId11857" Type="http://schemas.openxmlformats.org/officeDocument/2006/relationships/hyperlink" Target="https://www.daloopa.com/src/1569003" TargetMode="External"/><Relationship Id="rId12908" Type="http://schemas.openxmlformats.org/officeDocument/2006/relationships/hyperlink" Target="https://www.daloopa.com/src/1572275" TargetMode="External"/><Relationship Id="rId1916" Type="http://schemas.openxmlformats.org/officeDocument/2006/relationships/hyperlink" Target="https://marketplace.daloopa.com/src?seriesId=5697138" TargetMode="External"/><Relationship Id="rId7478" Type="http://schemas.openxmlformats.org/officeDocument/2006/relationships/hyperlink" Target="https://www.daloopa.com/src/1565799" TargetMode="External"/><Relationship Id="rId8529" Type="http://schemas.openxmlformats.org/officeDocument/2006/relationships/hyperlink" Target="https://www.daloopa.com/src/1567608" TargetMode="External"/><Relationship Id="rId10459" Type="http://schemas.openxmlformats.org/officeDocument/2006/relationships/hyperlink" Target="https://www.daloopa.com/src/58741849" TargetMode="External"/><Relationship Id="rId14330" Type="http://schemas.openxmlformats.org/officeDocument/2006/relationships/hyperlink" Target="https://www.daloopa.com/src/32426121" TargetMode="External"/><Relationship Id="rId17553" Type="http://schemas.openxmlformats.org/officeDocument/2006/relationships/hyperlink" Target="https://www.daloopa.com/src/78153042" TargetMode="External"/><Relationship Id="rId18951" Type="http://schemas.openxmlformats.org/officeDocument/2006/relationships/hyperlink" Target="https://www.daloopa.com/src/114576773" TargetMode="External"/><Relationship Id="rId6561" Type="http://schemas.openxmlformats.org/officeDocument/2006/relationships/hyperlink" Target="https://marketplace.daloopa.com/src/110683976" TargetMode="External"/><Relationship Id="rId7612" Type="http://schemas.openxmlformats.org/officeDocument/2006/relationships/hyperlink" Target="https://www.daloopa.com/src/1565801" TargetMode="External"/><Relationship Id="rId10940" Type="http://schemas.openxmlformats.org/officeDocument/2006/relationships/hyperlink" Target="https://www.daloopa.com/src/1569196" TargetMode="External"/><Relationship Id="rId16155" Type="http://schemas.openxmlformats.org/officeDocument/2006/relationships/hyperlink" Target="https://www.daloopa.com/src/8788829" TargetMode="External"/><Relationship Id="rId17206" Type="http://schemas.openxmlformats.org/officeDocument/2006/relationships/hyperlink" Target="https://www.daloopa.com/src/65059394" TargetMode="External"/><Relationship Id="rId18604" Type="http://schemas.openxmlformats.org/officeDocument/2006/relationships/hyperlink" Target="https://www.daloopa.com/src/65152955" TargetMode="External"/><Relationship Id="rId5163" Type="http://schemas.openxmlformats.org/officeDocument/2006/relationships/hyperlink" Target="https://www.daloopa.com/src/1563985" TargetMode="External"/><Relationship Id="rId6214" Type="http://schemas.openxmlformats.org/officeDocument/2006/relationships/hyperlink" Target="https://www.daloopa.com/src/1564877" TargetMode="External"/><Relationship Id="rId9784" Type="http://schemas.openxmlformats.org/officeDocument/2006/relationships/hyperlink" Target="https://www.daloopa.com/src/43297322" TargetMode="External"/><Relationship Id="rId8386" Type="http://schemas.openxmlformats.org/officeDocument/2006/relationships/hyperlink" Target="https://www.daloopa.com/src/1567416" TargetMode="External"/><Relationship Id="rId9437" Type="http://schemas.openxmlformats.org/officeDocument/2006/relationships/hyperlink" Target="https://www.daloopa.com/src/1566631" TargetMode="External"/><Relationship Id="rId12765" Type="http://schemas.openxmlformats.org/officeDocument/2006/relationships/hyperlink" Target="https://www.daloopa.com/src/1572392" TargetMode="External"/><Relationship Id="rId13816" Type="http://schemas.openxmlformats.org/officeDocument/2006/relationships/hyperlink" Target="https://www.daloopa.com/document/18276836" TargetMode="External"/><Relationship Id="rId19378" Type="http://schemas.openxmlformats.org/officeDocument/2006/relationships/hyperlink" Target="https://www.daloopa.com/src/113024188" TargetMode="External"/><Relationship Id="rId1773" Type="http://schemas.openxmlformats.org/officeDocument/2006/relationships/hyperlink" Target="https://www.daloopa.com/src/65218370" TargetMode="External"/><Relationship Id="rId2824" Type="http://schemas.openxmlformats.org/officeDocument/2006/relationships/hyperlink" Target="https://www.daloopa.com/src/47658962" TargetMode="External"/><Relationship Id="rId8039" Type="http://schemas.openxmlformats.org/officeDocument/2006/relationships/hyperlink" Target="https://www.daloopa.com/src/1566052" TargetMode="External"/><Relationship Id="rId11367" Type="http://schemas.openxmlformats.org/officeDocument/2006/relationships/hyperlink" Target="https://www.daloopa.com/src/1569371" TargetMode="External"/><Relationship Id="rId12418" Type="http://schemas.openxmlformats.org/officeDocument/2006/relationships/hyperlink" Target="https://www.daloopa.com/src/58788463" TargetMode="External"/><Relationship Id="rId15988" Type="http://schemas.openxmlformats.org/officeDocument/2006/relationships/hyperlink" Target="https://www.daloopa.com/src/87502572" TargetMode="External"/><Relationship Id="rId1426" Type="http://schemas.openxmlformats.org/officeDocument/2006/relationships/hyperlink" Target="https://www.daloopa.com/src/8796302" TargetMode="External"/><Relationship Id="rId4996" Type="http://schemas.openxmlformats.org/officeDocument/2006/relationships/hyperlink" Target="https://www.daloopa.com/src/113265246" TargetMode="External"/><Relationship Id="rId18461" Type="http://schemas.openxmlformats.org/officeDocument/2006/relationships/hyperlink" Target="https://www.daloopa.com/src/87397397" TargetMode="External"/><Relationship Id="rId19512" Type="http://schemas.openxmlformats.org/officeDocument/2006/relationships/hyperlink" Target="https://www.daloopa.com/src/113036075" TargetMode="External"/><Relationship Id="rId3598" Type="http://schemas.openxmlformats.org/officeDocument/2006/relationships/hyperlink" Target="https://www.daloopa.com/src/113266166" TargetMode="External"/><Relationship Id="rId4649" Type="http://schemas.openxmlformats.org/officeDocument/2006/relationships/hyperlink" Target="https://www.daloopa.com/src/154216189" TargetMode="External"/><Relationship Id="rId8520" Type="http://schemas.openxmlformats.org/officeDocument/2006/relationships/hyperlink" Target="https://www.daloopa.com/src/1567100" TargetMode="External"/><Relationship Id="rId10450" Type="http://schemas.openxmlformats.org/officeDocument/2006/relationships/hyperlink" Target="https://www.daloopa.com/src/4715319" TargetMode="External"/><Relationship Id="rId11501" Type="http://schemas.openxmlformats.org/officeDocument/2006/relationships/hyperlink" Target="https://marketplace.daloopa.com/src?seriesId=2399858" TargetMode="External"/><Relationship Id="rId17063" Type="http://schemas.openxmlformats.org/officeDocument/2006/relationships/hyperlink" Target="https://marketplace.daloopa.com/src/154209413" TargetMode="External"/><Relationship Id="rId18114" Type="http://schemas.openxmlformats.org/officeDocument/2006/relationships/hyperlink" Target="https://marketplace.daloopa.com/src/134722699" TargetMode="External"/><Relationship Id="rId6071" Type="http://schemas.openxmlformats.org/officeDocument/2006/relationships/hyperlink" Target="https://www.daloopa.com/src/1564855" TargetMode="External"/><Relationship Id="rId7122" Type="http://schemas.openxmlformats.org/officeDocument/2006/relationships/hyperlink" Target="https://www.daloopa.com/src/1565689" TargetMode="External"/><Relationship Id="rId10103" Type="http://schemas.openxmlformats.org/officeDocument/2006/relationships/hyperlink" Target="https://www.daloopa.com/src/43316127" TargetMode="External"/><Relationship Id="rId2681" Type="http://schemas.openxmlformats.org/officeDocument/2006/relationships/hyperlink" Target="https://www.daloopa.com/src/47680056" TargetMode="External"/><Relationship Id="rId9294" Type="http://schemas.openxmlformats.org/officeDocument/2006/relationships/hyperlink" Target="https://www.daloopa.com/src/46535293" TargetMode="External"/><Relationship Id="rId12275" Type="http://schemas.openxmlformats.org/officeDocument/2006/relationships/hyperlink" Target="https://www.daloopa.com/src/87506798" TargetMode="External"/><Relationship Id="rId13673" Type="http://schemas.openxmlformats.org/officeDocument/2006/relationships/hyperlink" Target="https://www.daloopa.com/src/14277039" TargetMode="External"/><Relationship Id="rId14724" Type="http://schemas.openxmlformats.org/officeDocument/2006/relationships/hyperlink" Target="https://www.daloopa.com/src/43517006" TargetMode="External"/><Relationship Id="rId653" Type="http://schemas.openxmlformats.org/officeDocument/2006/relationships/hyperlink" Target="https://www.daloopa.com/src/8792080" TargetMode="External"/><Relationship Id="rId1283" Type="http://schemas.openxmlformats.org/officeDocument/2006/relationships/hyperlink" Target="https://www.daloopa.com/src/8796296" TargetMode="External"/><Relationship Id="rId2334" Type="http://schemas.openxmlformats.org/officeDocument/2006/relationships/hyperlink" Target="https://www.daloopa.com/src/66978717" TargetMode="External"/><Relationship Id="rId3732" Type="http://schemas.openxmlformats.org/officeDocument/2006/relationships/hyperlink" Target="https://www.daloopa.com/src/113403298" TargetMode="External"/><Relationship Id="rId13326" Type="http://schemas.openxmlformats.org/officeDocument/2006/relationships/hyperlink" Target="https://www.daloopa.com/src/8787259" TargetMode="External"/><Relationship Id="rId16896" Type="http://schemas.openxmlformats.org/officeDocument/2006/relationships/hyperlink" Target="https://marketplace.daloopa.com/src?seriesId=3221767" TargetMode="External"/><Relationship Id="rId17947" Type="http://schemas.openxmlformats.org/officeDocument/2006/relationships/hyperlink" Target="https://www.daloopa.com/src/113362565" TargetMode="External"/><Relationship Id="rId306" Type="http://schemas.openxmlformats.org/officeDocument/2006/relationships/hyperlink" Target="https://www.daloopa.com/src/72081881" TargetMode="External"/><Relationship Id="rId6955" Type="http://schemas.openxmlformats.org/officeDocument/2006/relationships/hyperlink" Target="https://www.daloopa.com/src/1565974" TargetMode="External"/><Relationship Id="rId15498" Type="http://schemas.openxmlformats.org/officeDocument/2006/relationships/hyperlink" Target="https://marketplace.daloopa.com/src/134722485" TargetMode="External"/><Relationship Id="rId16549" Type="http://schemas.openxmlformats.org/officeDocument/2006/relationships/hyperlink" Target="https://www.daloopa.com/src/8789029" TargetMode="External"/><Relationship Id="rId4159" Type="http://schemas.openxmlformats.org/officeDocument/2006/relationships/hyperlink" Target="https://www.daloopa.com/src/8790826" TargetMode="External"/><Relationship Id="rId5557" Type="http://schemas.openxmlformats.org/officeDocument/2006/relationships/hyperlink" Target="https://www.daloopa.com/src/1564125" TargetMode="External"/><Relationship Id="rId6608" Type="http://schemas.openxmlformats.org/officeDocument/2006/relationships/hyperlink" Target="https://www.daloopa.com/src/82224815" TargetMode="External"/><Relationship Id="rId19022" Type="http://schemas.openxmlformats.org/officeDocument/2006/relationships/hyperlink" Target="https://www.daloopa.com/src/136587024" TargetMode="External"/><Relationship Id="rId8030" Type="http://schemas.openxmlformats.org/officeDocument/2006/relationships/hyperlink" Target="https://marketplace.daloopa.com/src?seriesId=2399794" TargetMode="External"/><Relationship Id="rId11011" Type="http://schemas.openxmlformats.org/officeDocument/2006/relationships/hyperlink" Target="https://www.daloopa.com/src/1569419" TargetMode="External"/><Relationship Id="rId14581" Type="http://schemas.openxmlformats.org/officeDocument/2006/relationships/hyperlink" Target="https://www.daloopa.com/src/43507629" TargetMode="External"/><Relationship Id="rId15632" Type="http://schemas.openxmlformats.org/officeDocument/2006/relationships/hyperlink" Target="https://www.daloopa.com/src/43517877" TargetMode="External"/><Relationship Id="rId4640" Type="http://schemas.openxmlformats.org/officeDocument/2006/relationships/hyperlink" Target="https://www.daloopa.com/src/82223208" TargetMode="External"/><Relationship Id="rId13183" Type="http://schemas.openxmlformats.org/officeDocument/2006/relationships/hyperlink" Target="https://www.daloopa.com/src/8787274" TargetMode="External"/><Relationship Id="rId14234" Type="http://schemas.openxmlformats.org/officeDocument/2006/relationships/hyperlink" Target="https://www.daloopa.com/src/8787934" TargetMode="External"/><Relationship Id="rId2191" Type="http://schemas.openxmlformats.org/officeDocument/2006/relationships/hyperlink" Target="https://www.daloopa.com/src/1571736" TargetMode="External"/><Relationship Id="rId3242" Type="http://schemas.openxmlformats.org/officeDocument/2006/relationships/hyperlink" Target="https://www.daloopa.com/src/82268258" TargetMode="External"/><Relationship Id="rId18855" Type="http://schemas.openxmlformats.org/officeDocument/2006/relationships/hyperlink" Target="https://www.daloopa.com/src/113032077" TargetMode="External"/><Relationship Id="rId163" Type="http://schemas.openxmlformats.org/officeDocument/2006/relationships/hyperlink" Target="https://www.daloopa.com/document/26350018" TargetMode="External"/><Relationship Id="rId6465" Type="http://schemas.openxmlformats.org/officeDocument/2006/relationships/hyperlink" Target="https://www.daloopa.com/src/32357693" TargetMode="External"/><Relationship Id="rId7516" Type="http://schemas.openxmlformats.org/officeDocument/2006/relationships/hyperlink" Target="https://www.daloopa.com/src/94490849" TargetMode="External"/><Relationship Id="rId7863" Type="http://schemas.openxmlformats.org/officeDocument/2006/relationships/hyperlink" Target="https://marketplace.daloopa.com/src/110684191" TargetMode="External"/><Relationship Id="rId8914" Type="http://schemas.openxmlformats.org/officeDocument/2006/relationships/hyperlink" Target="https://www.daloopa.com/src/32357759" TargetMode="External"/><Relationship Id="rId10844" Type="http://schemas.openxmlformats.org/officeDocument/2006/relationships/hyperlink" Target="https://www.daloopa.com/src/107683070" TargetMode="External"/><Relationship Id="rId16059" Type="http://schemas.openxmlformats.org/officeDocument/2006/relationships/hyperlink" Target="https://marketplace.daloopa.com/src/134722566" TargetMode="External"/><Relationship Id="rId17457" Type="http://schemas.openxmlformats.org/officeDocument/2006/relationships/hyperlink" Target="https://www.daloopa.com/src/102437168" TargetMode="External"/><Relationship Id="rId18508" Type="http://schemas.openxmlformats.org/officeDocument/2006/relationships/hyperlink" Target="https://www.daloopa.com/src/87385608" TargetMode="External"/><Relationship Id="rId5067" Type="http://schemas.openxmlformats.org/officeDocument/2006/relationships/hyperlink" Target="https://www.daloopa.com/src/1564593" TargetMode="External"/><Relationship Id="rId6118" Type="http://schemas.openxmlformats.org/officeDocument/2006/relationships/hyperlink" Target="https://www.daloopa.com/src/43313127" TargetMode="External"/><Relationship Id="rId9688" Type="http://schemas.openxmlformats.org/officeDocument/2006/relationships/hyperlink" Target="https://www.daloopa.com/src/4715297" TargetMode="External"/><Relationship Id="rId12669" Type="http://schemas.openxmlformats.org/officeDocument/2006/relationships/hyperlink" Target="https://www.daloopa.com/src/72185772" TargetMode="External"/><Relationship Id="rId16540" Type="http://schemas.openxmlformats.org/officeDocument/2006/relationships/hyperlink" Target="https://www.daloopa.com/src/67043201" TargetMode="External"/><Relationship Id="rId1677" Type="http://schemas.openxmlformats.org/officeDocument/2006/relationships/hyperlink" Target="https://www.daloopa.com/src/65218353" TargetMode="External"/><Relationship Id="rId2728" Type="http://schemas.openxmlformats.org/officeDocument/2006/relationships/hyperlink" Target="https://www.daloopa.com/src/113264149" TargetMode="External"/><Relationship Id="rId14091" Type="http://schemas.openxmlformats.org/officeDocument/2006/relationships/hyperlink" Target="https://www.daloopa.com/src/8787658" TargetMode="External"/><Relationship Id="rId15142" Type="http://schemas.openxmlformats.org/officeDocument/2006/relationships/hyperlink" Target="https://www.daloopa.com/src/43517881" TargetMode="External"/><Relationship Id="rId19763" Type="http://schemas.openxmlformats.org/officeDocument/2006/relationships/hyperlink" Target="https://marketplace.daloopa.com/src/154209553" TargetMode="External"/><Relationship Id="rId4150" Type="http://schemas.openxmlformats.org/officeDocument/2006/relationships/hyperlink" Target="https://www.daloopa.com/src/8791706" TargetMode="External"/><Relationship Id="rId5201" Type="http://schemas.openxmlformats.org/officeDocument/2006/relationships/hyperlink" Target="https://www.daloopa.com/src/46534782" TargetMode="External"/><Relationship Id="rId8771" Type="http://schemas.openxmlformats.org/officeDocument/2006/relationships/hyperlink" Target="https://www.daloopa.com/src/1567576" TargetMode="External"/><Relationship Id="rId9822" Type="http://schemas.openxmlformats.org/officeDocument/2006/relationships/hyperlink" Target="https://www.daloopa.com/src/7961848" TargetMode="External"/><Relationship Id="rId18365" Type="http://schemas.openxmlformats.org/officeDocument/2006/relationships/hyperlink" Target="https://www.daloopa.com/src/69045030" TargetMode="External"/><Relationship Id="rId19416" Type="http://schemas.openxmlformats.org/officeDocument/2006/relationships/hyperlink" Target="https://www.daloopa.com/src/113032128" TargetMode="External"/><Relationship Id="rId36" Type="http://schemas.openxmlformats.org/officeDocument/2006/relationships/hyperlink" Target="https://www.daloopa.com/document/21968677" TargetMode="External"/><Relationship Id="rId7373" Type="http://schemas.openxmlformats.org/officeDocument/2006/relationships/hyperlink" Target="https://www.daloopa.com/src/87381337" TargetMode="External"/><Relationship Id="rId8424" Type="http://schemas.openxmlformats.org/officeDocument/2006/relationships/hyperlink" Target="https://www.daloopa.com/src/43297304" TargetMode="External"/><Relationship Id="rId10354" Type="http://schemas.openxmlformats.org/officeDocument/2006/relationships/hyperlink" Target="https://www.daloopa.com/src/1567772" TargetMode="External"/><Relationship Id="rId11752" Type="http://schemas.openxmlformats.org/officeDocument/2006/relationships/hyperlink" Target="https://www.daloopa.com/src/1569389" TargetMode="External"/><Relationship Id="rId12803" Type="http://schemas.openxmlformats.org/officeDocument/2006/relationships/hyperlink" Target="https://www.daloopa.com/src/107833949" TargetMode="External"/><Relationship Id="rId18018" Type="http://schemas.openxmlformats.org/officeDocument/2006/relationships/hyperlink" Target="https://www.daloopa.com/src/65125604" TargetMode="External"/><Relationship Id="rId1811" Type="http://schemas.openxmlformats.org/officeDocument/2006/relationships/hyperlink" Target="https://www.daloopa.com/src/37972413" TargetMode="External"/><Relationship Id="rId7026" Type="http://schemas.openxmlformats.org/officeDocument/2006/relationships/hyperlink" Target="https://www.daloopa.com/src/1565792" TargetMode="External"/><Relationship Id="rId10007" Type="http://schemas.openxmlformats.org/officeDocument/2006/relationships/hyperlink" Target="https://www.daloopa.com/src/1567889" TargetMode="External"/><Relationship Id="rId11405" Type="http://schemas.openxmlformats.org/officeDocument/2006/relationships/hyperlink" Target="https://www.daloopa.com/src/1569373" TargetMode="External"/><Relationship Id="rId14975" Type="http://schemas.openxmlformats.org/officeDocument/2006/relationships/hyperlink" Target="https://www.daloopa.com/src/43517880" TargetMode="External"/><Relationship Id="rId3983" Type="http://schemas.openxmlformats.org/officeDocument/2006/relationships/hyperlink" Target="https://marketplace.daloopa.com/src/144951375" TargetMode="External"/><Relationship Id="rId9198" Type="http://schemas.openxmlformats.org/officeDocument/2006/relationships/hyperlink" Target="https://www.daloopa.com/src/7961838" TargetMode="External"/><Relationship Id="rId13577" Type="http://schemas.openxmlformats.org/officeDocument/2006/relationships/hyperlink" Target="https://www.daloopa.com/src/8787134" TargetMode="External"/><Relationship Id="rId14628" Type="http://schemas.openxmlformats.org/officeDocument/2006/relationships/hyperlink" Target="https://marketplace.daloopa.com/src/134722305" TargetMode="External"/><Relationship Id="rId1187" Type="http://schemas.openxmlformats.org/officeDocument/2006/relationships/hyperlink" Target="https://www.daloopa.com/src/4742105" TargetMode="External"/><Relationship Id="rId2585" Type="http://schemas.openxmlformats.org/officeDocument/2006/relationships/hyperlink" Target="https://www.daloopa.com/document/26799693" TargetMode="External"/><Relationship Id="rId3636" Type="http://schemas.openxmlformats.org/officeDocument/2006/relationships/hyperlink" Target="https://www.daloopa.com/src/37972531" TargetMode="External"/><Relationship Id="rId12179" Type="http://schemas.openxmlformats.org/officeDocument/2006/relationships/hyperlink" Target="https://www.daloopa.com/src/43521439" TargetMode="External"/><Relationship Id="rId16050" Type="http://schemas.openxmlformats.org/officeDocument/2006/relationships/hyperlink" Target="https://www.daloopa.com/src/72185266" TargetMode="External"/><Relationship Id="rId17101" Type="http://schemas.openxmlformats.org/officeDocument/2006/relationships/hyperlink" Target="https://marketplace.daloopa.com/src/154209423" TargetMode="External"/><Relationship Id="rId557" Type="http://schemas.openxmlformats.org/officeDocument/2006/relationships/hyperlink" Target="https://www.daloopa.com/src/1602250" TargetMode="External"/><Relationship Id="rId2238" Type="http://schemas.openxmlformats.org/officeDocument/2006/relationships/hyperlink" Target="https://www.daloopa.com/src/72083118" TargetMode="External"/><Relationship Id="rId6859" Type="http://schemas.openxmlformats.org/officeDocument/2006/relationships/hyperlink" Target="https://www.daloopa.com/src/72081263" TargetMode="External"/><Relationship Id="rId12660" Type="http://schemas.openxmlformats.org/officeDocument/2006/relationships/hyperlink" Target="https://www.daloopa.com/src/14274919" TargetMode="External"/><Relationship Id="rId13711" Type="http://schemas.openxmlformats.org/officeDocument/2006/relationships/hyperlink" Target="https://www.daloopa.com/src/20973373" TargetMode="External"/><Relationship Id="rId19273" Type="http://schemas.openxmlformats.org/officeDocument/2006/relationships/hyperlink" Target="https://www.daloopa.com/src/113024368" TargetMode="External"/><Relationship Id="rId8281" Type="http://schemas.openxmlformats.org/officeDocument/2006/relationships/hyperlink" Target="https://www.daloopa.com/src/43302637" TargetMode="External"/><Relationship Id="rId9332" Type="http://schemas.openxmlformats.org/officeDocument/2006/relationships/hyperlink" Target="https://www.daloopa.com/src/14161217" TargetMode="External"/><Relationship Id="rId11262" Type="http://schemas.openxmlformats.org/officeDocument/2006/relationships/hyperlink" Target="https://www.daloopa.com/src/87394669" TargetMode="External"/><Relationship Id="rId12313" Type="http://schemas.openxmlformats.org/officeDocument/2006/relationships/hyperlink" Target="https://www.daloopa.com/document/26799693" TargetMode="External"/><Relationship Id="rId1321" Type="http://schemas.openxmlformats.org/officeDocument/2006/relationships/hyperlink" Target="https://www.daloopa.com/src/8796388" TargetMode="External"/><Relationship Id="rId4891" Type="http://schemas.openxmlformats.org/officeDocument/2006/relationships/hyperlink" Target="https://www.daloopa.com/src/1563915" TargetMode="External"/><Relationship Id="rId14485" Type="http://schemas.openxmlformats.org/officeDocument/2006/relationships/hyperlink" Target="https://www.daloopa.com/src/154366203" TargetMode="External"/><Relationship Id="rId15883" Type="http://schemas.openxmlformats.org/officeDocument/2006/relationships/hyperlink" Target="https://www.daloopa.com/src/78144443" TargetMode="External"/><Relationship Id="rId16934" Type="http://schemas.openxmlformats.org/officeDocument/2006/relationships/hyperlink" Target="https://www.daloopa.com/src/154395180" TargetMode="External"/><Relationship Id="rId3493" Type="http://schemas.openxmlformats.org/officeDocument/2006/relationships/hyperlink" Target="https://www.daloopa.com/src/8802511" TargetMode="External"/><Relationship Id="rId4544" Type="http://schemas.openxmlformats.org/officeDocument/2006/relationships/hyperlink" Target="https://www.daloopa.com/src/63031205" TargetMode="External"/><Relationship Id="rId5942" Type="http://schemas.openxmlformats.org/officeDocument/2006/relationships/hyperlink" Target="https://www.daloopa.com/src/43313119" TargetMode="External"/><Relationship Id="rId13087" Type="http://schemas.openxmlformats.org/officeDocument/2006/relationships/hyperlink" Target="https://www.daloopa.com/src/8787271" TargetMode="External"/><Relationship Id="rId14138" Type="http://schemas.openxmlformats.org/officeDocument/2006/relationships/hyperlink" Target="https://www.daloopa.com/src/154395168" TargetMode="External"/><Relationship Id="rId15536" Type="http://schemas.openxmlformats.org/officeDocument/2006/relationships/hyperlink" Target="https://www.daloopa.com/src/43518868" TargetMode="External"/><Relationship Id="rId2095" Type="http://schemas.openxmlformats.org/officeDocument/2006/relationships/hyperlink" Target="https://www.daloopa.com/src/58741914" TargetMode="External"/><Relationship Id="rId3146" Type="http://schemas.openxmlformats.org/officeDocument/2006/relationships/hyperlink" Target="https://www.daloopa.com/src/1571924" TargetMode="External"/><Relationship Id="rId18759" Type="http://schemas.openxmlformats.org/officeDocument/2006/relationships/hyperlink" Target="https://www.daloopa.com/src/65169665" TargetMode="External"/><Relationship Id="rId6369" Type="http://schemas.openxmlformats.org/officeDocument/2006/relationships/hyperlink" Target="https://www.daloopa.com/src/1565604" TargetMode="External"/><Relationship Id="rId7767" Type="http://schemas.openxmlformats.org/officeDocument/2006/relationships/hyperlink" Target="https://www.daloopa.com/src/2600168" TargetMode="External"/><Relationship Id="rId8818" Type="http://schemas.openxmlformats.org/officeDocument/2006/relationships/hyperlink" Target="https://www.daloopa.com/src/1566444" TargetMode="External"/><Relationship Id="rId10748" Type="http://schemas.openxmlformats.org/officeDocument/2006/relationships/hyperlink" Target="https://www.daloopa.com/src/1569790" TargetMode="External"/><Relationship Id="rId12170" Type="http://schemas.openxmlformats.org/officeDocument/2006/relationships/hyperlink" Target="https://marketplace.daloopa.com/src/144951433" TargetMode="External"/><Relationship Id="rId13221" Type="http://schemas.openxmlformats.org/officeDocument/2006/relationships/hyperlink" Target="https://www.daloopa.com/src/87514798" TargetMode="External"/><Relationship Id="rId16791" Type="http://schemas.openxmlformats.org/officeDocument/2006/relationships/hyperlink" Target="https://www.daloopa.com/src/67019880" TargetMode="External"/><Relationship Id="rId17842" Type="http://schemas.openxmlformats.org/officeDocument/2006/relationships/hyperlink" Target="https://www.daloopa.com/src/154362009" TargetMode="External"/><Relationship Id="rId2979" Type="http://schemas.openxmlformats.org/officeDocument/2006/relationships/hyperlink" Target="https://www.daloopa.com/src/82169883" TargetMode="External"/><Relationship Id="rId6850" Type="http://schemas.openxmlformats.org/officeDocument/2006/relationships/hyperlink" Target="https://www.daloopa.com/src/14160934" TargetMode="External"/><Relationship Id="rId7901" Type="http://schemas.openxmlformats.org/officeDocument/2006/relationships/hyperlink" Target="https://www.daloopa.com/src/2600170" TargetMode="External"/><Relationship Id="rId15393" Type="http://schemas.openxmlformats.org/officeDocument/2006/relationships/hyperlink" Target="https://www.daloopa.com/src/43517953" TargetMode="External"/><Relationship Id="rId16444" Type="http://schemas.openxmlformats.org/officeDocument/2006/relationships/hyperlink" Target="https://www.daloopa.com/src/8788510" TargetMode="External"/><Relationship Id="rId201" Type="http://schemas.openxmlformats.org/officeDocument/2006/relationships/hyperlink" Target="https://marketplace.daloopa.com/src?seriesId=7735518" TargetMode="External"/><Relationship Id="rId5452" Type="http://schemas.openxmlformats.org/officeDocument/2006/relationships/hyperlink" Target="https://www.daloopa.com/src/94489677" TargetMode="External"/><Relationship Id="rId6503" Type="http://schemas.openxmlformats.org/officeDocument/2006/relationships/hyperlink" Target="https://www.daloopa.com/src/1565911" TargetMode="External"/><Relationship Id="rId15046" Type="http://schemas.openxmlformats.org/officeDocument/2006/relationships/hyperlink" Target="https://www.daloopa.com/src/43518850" TargetMode="External"/><Relationship Id="rId4054" Type="http://schemas.openxmlformats.org/officeDocument/2006/relationships/hyperlink" Target="https://www.daloopa.com/src/63082506" TargetMode="External"/><Relationship Id="rId5105" Type="http://schemas.openxmlformats.org/officeDocument/2006/relationships/hyperlink" Target="https://www.daloopa.com/src/10330592" TargetMode="External"/><Relationship Id="rId8675" Type="http://schemas.openxmlformats.org/officeDocument/2006/relationships/hyperlink" Target="https://www.daloopa.com/src/113256766" TargetMode="External"/><Relationship Id="rId9726" Type="http://schemas.openxmlformats.org/officeDocument/2006/relationships/hyperlink" Target="https://www.daloopa.com/document/26798424" TargetMode="External"/><Relationship Id="rId18269" Type="http://schemas.openxmlformats.org/officeDocument/2006/relationships/hyperlink" Target="https://www.daloopa.com/src/102437090" TargetMode="External"/><Relationship Id="rId19667" Type="http://schemas.openxmlformats.org/officeDocument/2006/relationships/hyperlink" Target="https://www.daloopa.com/src/113029501" TargetMode="External"/><Relationship Id="rId7277" Type="http://schemas.openxmlformats.org/officeDocument/2006/relationships/hyperlink" Target="https://www.daloopa.com/src/7961811" TargetMode="External"/><Relationship Id="rId8328" Type="http://schemas.openxmlformats.org/officeDocument/2006/relationships/hyperlink" Target="https://www.daloopa.com/src/37971644" TargetMode="External"/><Relationship Id="rId11656" Type="http://schemas.openxmlformats.org/officeDocument/2006/relationships/hyperlink" Target="https://www.daloopa.com/src/1569496" TargetMode="External"/><Relationship Id="rId12707" Type="http://schemas.openxmlformats.org/officeDocument/2006/relationships/hyperlink" Target="https://www.daloopa.com/src/1572272" TargetMode="External"/><Relationship Id="rId1715" Type="http://schemas.openxmlformats.org/officeDocument/2006/relationships/hyperlink" Target="https://www.daloopa.com/src/65218358" TargetMode="External"/><Relationship Id="rId10258" Type="http://schemas.openxmlformats.org/officeDocument/2006/relationships/hyperlink" Target="https://www.daloopa.com/src/66982743" TargetMode="External"/><Relationship Id="rId11309" Type="http://schemas.openxmlformats.org/officeDocument/2006/relationships/hyperlink" Target="https://www.daloopa.com/src/82226697" TargetMode="External"/><Relationship Id="rId14879" Type="http://schemas.openxmlformats.org/officeDocument/2006/relationships/hyperlink" Target="https://marketplace.daloopa.com/src/134722348" TargetMode="External"/><Relationship Id="rId18750" Type="http://schemas.openxmlformats.org/officeDocument/2006/relationships/hyperlink" Target="https://www.daloopa.com/src/65168928" TargetMode="External"/><Relationship Id="rId3887" Type="http://schemas.openxmlformats.org/officeDocument/2006/relationships/hyperlink" Target="https://www.daloopa.com/src/8794275" TargetMode="External"/><Relationship Id="rId4938" Type="http://schemas.openxmlformats.org/officeDocument/2006/relationships/hyperlink" Target="https://www.daloopa.com/src/1602904" TargetMode="External"/><Relationship Id="rId17352" Type="http://schemas.openxmlformats.org/officeDocument/2006/relationships/hyperlink" Target="https://www.daloopa.com/src/154364417" TargetMode="External"/><Relationship Id="rId18403" Type="http://schemas.openxmlformats.org/officeDocument/2006/relationships/hyperlink" Target="https://www.daloopa.com/src/87503253" TargetMode="External"/><Relationship Id="rId2489" Type="http://schemas.openxmlformats.org/officeDocument/2006/relationships/hyperlink" Target="https://www.daloopa.com/src/67023243" TargetMode="External"/><Relationship Id="rId6360" Type="http://schemas.openxmlformats.org/officeDocument/2006/relationships/hyperlink" Target="https://www.daloopa.com/src/1565966" TargetMode="External"/><Relationship Id="rId7411" Type="http://schemas.openxmlformats.org/officeDocument/2006/relationships/hyperlink" Target="https://www.daloopa.com/src/1565387" TargetMode="External"/><Relationship Id="rId17005" Type="http://schemas.openxmlformats.org/officeDocument/2006/relationships/hyperlink" Target="https://www.daloopa.com/src/65059134" TargetMode="External"/><Relationship Id="rId2970" Type="http://schemas.openxmlformats.org/officeDocument/2006/relationships/hyperlink" Target="https://www.daloopa.com/src/82169995" TargetMode="External"/><Relationship Id="rId6013" Type="http://schemas.openxmlformats.org/officeDocument/2006/relationships/hyperlink" Target="https://www.daloopa.com/src/43310154" TargetMode="External"/><Relationship Id="rId9583" Type="http://schemas.openxmlformats.org/officeDocument/2006/relationships/hyperlink" Target="https://www.daloopa.com/src/4715295" TargetMode="External"/><Relationship Id="rId12564" Type="http://schemas.openxmlformats.org/officeDocument/2006/relationships/hyperlink" Target="https://www.daloopa.com/src/67018887" TargetMode="External"/><Relationship Id="rId13962" Type="http://schemas.openxmlformats.org/officeDocument/2006/relationships/hyperlink" Target="https://www.daloopa.com/src/8787969" TargetMode="External"/><Relationship Id="rId19177" Type="http://schemas.openxmlformats.org/officeDocument/2006/relationships/hyperlink" Target="https://www.daloopa.com/src/136587015" TargetMode="External"/><Relationship Id="rId942" Type="http://schemas.openxmlformats.org/officeDocument/2006/relationships/hyperlink" Target="https://www.daloopa.com/src/14281235" TargetMode="External"/><Relationship Id="rId1572" Type="http://schemas.openxmlformats.org/officeDocument/2006/relationships/hyperlink" Target="https://www.daloopa.com/src/8792889" TargetMode="External"/><Relationship Id="rId2623" Type="http://schemas.openxmlformats.org/officeDocument/2006/relationships/hyperlink" Target="https://www.daloopa.com/src/47658965" TargetMode="External"/><Relationship Id="rId8185" Type="http://schemas.openxmlformats.org/officeDocument/2006/relationships/hyperlink" Target="https://www.daloopa.com/src/113262711" TargetMode="External"/><Relationship Id="rId9236" Type="http://schemas.openxmlformats.org/officeDocument/2006/relationships/hyperlink" Target="https://www.daloopa.com/src/1566224" TargetMode="External"/><Relationship Id="rId11166" Type="http://schemas.openxmlformats.org/officeDocument/2006/relationships/hyperlink" Target="https://www.daloopa.com/src/32358946" TargetMode="External"/><Relationship Id="rId12217" Type="http://schemas.openxmlformats.org/officeDocument/2006/relationships/hyperlink" Target="https://www.daloopa.com/src/67023251" TargetMode="External"/><Relationship Id="rId13615" Type="http://schemas.openxmlformats.org/officeDocument/2006/relationships/hyperlink" Target="https://www.daloopa.com/src/8786953" TargetMode="External"/><Relationship Id="rId1225" Type="http://schemas.openxmlformats.org/officeDocument/2006/relationships/hyperlink" Target="https://www.daloopa.com/src/82266722" TargetMode="External"/><Relationship Id="rId15787" Type="http://schemas.openxmlformats.org/officeDocument/2006/relationships/hyperlink" Target="https://www.daloopa.com/src/65069720" TargetMode="External"/><Relationship Id="rId16838" Type="http://schemas.openxmlformats.org/officeDocument/2006/relationships/hyperlink" Target="https://www.daloopa.com/src/20983896" TargetMode="External"/><Relationship Id="rId3397" Type="http://schemas.openxmlformats.org/officeDocument/2006/relationships/hyperlink" Target="https://www.daloopa.com/src/113266163" TargetMode="External"/><Relationship Id="rId4795" Type="http://schemas.openxmlformats.org/officeDocument/2006/relationships/hyperlink" Target="https://www.daloopa.com/src/113265253" TargetMode="External"/><Relationship Id="rId5846" Type="http://schemas.openxmlformats.org/officeDocument/2006/relationships/hyperlink" Target="https://www.daloopa.com/src/1565171" TargetMode="External"/><Relationship Id="rId14389" Type="http://schemas.openxmlformats.org/officeDocument/2006/relationships/hyperlink" Target="https://www.daloopa.com/src/63082571" TargetMode="External"/><Relationship Id="rId18260" Type="http://schemas.openxmlformats.org/officeDocument/2006/relationships/hyperlink" Target="https://www.daloopa.com/src/69045078" TargetMode="External"/><Relationship Id="rId19311" Type="http://schemas.openxmlformats.org/officeDocument/2006/relationships/hyperlink" Target="https://www.daloopa.com/src/113024186" TargetMode="External"/><Relationship Id="rId4448" Type="http://schemas.openxmlformats.org/officeDocument/2006/relationships/hyperlink" Target="https://www.daloopa.com/src/37972580" TargetMode="External"/><Relationship Id="rId10999" Type="http://schemas.openxmlformats.org/officeDocument/2006/relationships/hyperlink" Target="https://www.daloopa.com/src/1568665" TargetMode="External"/><Relationship Id="rId11300" Type="http://schemas.openxmlformats.org/officeDocument/2006/relationships/hyperlink" Target="https://www.daloopa.com/src/32358948" TargetMode="External"/><Relationship Id="rId14870" Type="http://schemas.openxmlformats.org/officeDocument/2006/relationships/hyperlink" Target="https://www.daloopa.com/src/78147053" TargetMode="External"/><Relationship Id="rId15921" Type="http://schemas.openxmlformats.org/officeDocument/2006/relationships/hyperlink" Target="https://www.daloopa.com/src/113367907" TargetMode="External"/><Relationship Id="rId13472" Type="http://schemas.openxmlformats.org/officeDocument/2006/relationships/hyperlink" Target="https://www.daloopa.com/src/8787131" TargetMode="External"/><Relationship Id="rId14523" Type="http://schemas.openxmlformats.org/officeDocument/2006/relationships/hyperlink" Target="https://www.daloopa.com/src/43518657" TargetMode="External"/><Relationship Id="rId2480" Type="http://schemas.openxmlformats.org/officeDocument/2006/relationships/hyperlink" Target="https://marketplace.daloopa.com/src?seriesId=4450596" TargetMode="External"/><Relationship Id="rId3531" Type="http://schemas.openxmlformats.org/officeDocument/2006/relationships/hyperlink" Target="https://www.daloopa.com/src/113266165" TargetMode="External"/><Relationship Id="rId9093" Type="http://schemas.openxmlformats.org/officeDocument/2006/relationships/hyperlink" Target="https://www.daloopa.com/src/1566810" TargetMode="External"/><Relationship Id="rId12074" Type="http://schemas.openxmlformats.org/officeDocument/2006/relationships/hyperlink" Target="https://www.daloopa.com/src/10356287" TargetMode="External"/><Relationship Id="rId13125" Type="http://schemas.openxmlformats.org/officeDocument/2006/relationships/hyperlink" Target="https://www.daloopa.com/src/8787182" TargetMode="External"/><Relationship Id="rId16695" Type="http://schemas.openxmlformats.org/officeDocument/2006/relationships/hyperlink" Target="https://www.daloopa.com/src/67019881" TargetMode="External"/><Relationship Id="rId452" Type="http://schemas.openxmlformats.org/officeDocument/2006/relationships/hyperlink" Target="https://www.daloopa.com/src/1604327" TargetMode="External"/><Relationship Id="rId1082" Type="http://schemas.openxmlformats.org/officeDocument/2006/relationships/hyperlink" Target="https://www.daloopa.com/src/32362801" TargetMode="External"/><Relationship Id="rId2133" Type="http://schemas.openxmlformats.org/officeDocument/2006/relationships/hyperlink" Target="https://www.daloopa.com/src/66978722" TargetMode="External"/><Relationship Id="rId6754" Type="http://schemas.openxmlformats.org/officeDocument/2006/relationships/hyperlink" Target="https://www.daloopa.com/src/1565636" TargetMode="External"/><Relationship Id="rId7805" Type="http://schemas.openxmlformats.org/officeDocument/2006/relationships/hyperlink" Target="https://marketplace.daloopa.com/src?seriesId=2541547" TargetMode="External"/><Relationship Id="rId15297" Type="http://schemas.openxmlformats.org/officeDocument/2006/relationships/hyperlink" Target="https://www.daloopa.com/src/46631528" TargetMode="External"/><Relationship Id="rId16348" Type="http://schemas.openxmlformats.org/officeDocument/2006/relationships/hyperlink" Target="https://www.daloopa.com/src/67019678" TargetMode="External"/><Relationship Id="rId17746" Type="http://schemas.openxmlformats.org/officeDocument/2006/relationships/hyperlink" Target="https://www.daloopa.com/src/125191040" TargetMode="External"/><Relationship Id="rId105" Type="http://schemas.openxmlformats.org/officeDocument/2006/relationships/hyperlink" Target="https://www.daloopa.com/document/26595031" TargetMode="External"/><Relationship Id="rId5356" Type="http://schemas.openxmlformats.org/officeDocument/2006/relationships/hyperlink" Target="https://www.daloopa.com/src/1564144" TargetMode="External"/><Relationship Id="rId6407" Type="http://schemas.openxmlformats.org/officeDocument/2006/relationships/hyperlink" Target="https://www.daloopa.com/src/136427057" TargetMode="External"/><Relationship Id="rId5009" Type="http://schemas.openxmlformats.org/officeDocument/2006/relationships/hyperlink" Target="https://www.daloopa.com/src/1564249" TargetMode="External"/><Relationship Id="rId8579" Type="http://schemas.openxmlformats.org/officeDocument/2006/relationships/hyperlink" Target="https://www.daloopa.com/src/1566715" TargetMode="External"/><Relationship Id="rId9977" Type="http://schemas.openxmlformats.org/officeDocument/2006/relationships/hyperlink" Target="https://www.daloopa.com/src/144990538" TargetMode="External"/><Relationship Id="rId12958" Type="http://schemas.openxmlformats.org/officeDocument/2006/relationships/hyperlink" Target="https://www.daloopa.com/src/8787196" TargetMode="External"/><Relationship Id="rId1966" Type="http://schemas.openxmlformats.org/officeDocument/2006/relationships/hyperlink" Target="https://www.daloopa.com/src/107697320" TargetMode="External"/><Relationship Id="rId14380" Type="http://schemas.openxmlformats.org/officeDocument/2006/relationships/hyperlink" Target="https://www.daloopa.com/src/8787662" TargetMode="External"/><Relationship Id="rId15431" Type="http://schemas.openxmlformats.org/officeDocument/2006/relationships/hyperlink" Target="https://www.daloopa.com/src/43518541" TargetMode="External"/><Relationship Id="rId1619" Type="http://schemas.openxmlformats.org/officeDocument/2006/relationships/hyperlink" Target="https://www.daloopa.com/src/20882766" TargetMode="External"/><Relationship Id="rId14033" Type="http://schemas.openxmlformats.org/officeDocument/2006/relationships/hyperlink" Target="https://www.daloopa.com/src/154395155" TargetMode="External"/><Relationship Id="rId18654" Type="http://schemas.openxmlformats.org/officeDocument/2006/relationships/hyperlink" Target="https://www.daloopa.com/src/65168180" TargetMode="External"/><Relationship Id="rId19705" Type="http://schemas.openxmlformats.org/officeDocument/2006/relationships/hyperlink" Target="https://www.daloopa.com/src/113028356" TargetMode="External"/><Relationship Id="rId3041" Type="http://schemas.openxmlformats.org/officeDocument/2006/relationships/hyperlink" Target="https://www.daloopa.com/src/14274654" TargetMode="External"/><Relationship Id="rId7662" Type="http://schemas.openxmlformats.org/officeDocument/2006/relationships/hyperlink" Target="https://marketplace.daloopa.com/src/110684148" TargetMode="External"/><Relationship Id="rId8713" Type="http://schemas.openxmlformats.org/officeDocument/2006/relationships/hyperlink" Target="https://www.daloopa.com/src/1567421" TargetMode="External"/><Relationship Id="rId10643" Type="http://schemas.openxmlformats.org/officeDocument/2006/relationships/hyperlink" Target="https://www.daloopa.com/src/107683073" TargetMode="External"/><Relationship Id="rId10990" Type="http://schemas.openxmlformats.org/officeDocument/2006/relationships/hyperlink" Target="https://www.daloopa.com/src/43294689" TargetMode="External"/><Relationship Id="rId17256" Type="http://schemas.openxmlformats.org/officeDocument/2006/relationships/hyperlink" Target="https://marketplace.daloopa.com/src?seriesId=3669133" TargetMode="External"/><Relationship Id="rId18307" Type="http://schemas.openxmlformats.org/officeDocument/2006/relationships/hyperlink" Target="https://marketplace.daloopa.com/src/134722768" TargetMode="External"/><Relationship Id="rId6264" Type="http://schemas.openxmlformats.org/officeDocument/2006/relationships/hyperlink" Target="https://www.daloopa.com/src/72081252" TargetMode="External"/><Relationship Id="rId7315" Type="http://schemas.openxmlformats.org/officeDocument/2006/relationships/hyperlink" Target="https://www.daloopa.com/src/1566040" TargetMode="External"/><Relationship Id="rId9487" Type="http://schemas.openxmlformats.org/officeDocument/2006/relationships/hyperlink" Target="https://www.daloopa.com/src/1566871" TargetMode="External"/><Relationship Id="rId13866" Type="http://schemas.openxmlformats.org/officeDocument/2006/relationships/hyperlink" Target="https://www.daloopa.com/src/8787945" TargetMode="External"/><Relationship Id="rId14917" Type="http://schemas.openxmlformats.org/officeDocument/2006/relationships/hyperlink" Target="https://www.daloopa.com/src/43517235" TargetMode="External"/><Relationship Id="rId1476" Type="http://schemas.openxmlformats.org/officeDocument/2006/relationships/hyperlink" Target="https://www.daloopa.com/src/8796202" TargetMode="External"/><Relationship Id="rId2874" Type="http://schemas.openxmlformats.org/officeDocument/2006/relationships/hyperlink" Target="https://www.daloopa.com/src/43786522" TargetMode="External"/><Relationship Id="rId3925" Type="http://schemas.openxmlformats.org/officeDocument/2006/relationships/hyperlink" Target="https://www.daloopa.com/src/42838126" TargetMode="External"/><Relationship Id="rId8089" Type="http://schemas.openxmlformats.org/officeDocument/2006/relationships/hyperlink" Target="https://www.daloopa.com/src/144990510" TargetMode="External"/><Relationship Id="rId12468" Type="http://schemas.openxmlformats.org/officeDocument/2006/relationships/hyperlink" Target="https://www.daloopa.com/src/1572215" TargetMode="External"/><Relationship Id="rId13519" Type="http://schemas.openxmlformats.org/officeDocument/2006/relationships/hyperlink" Target="https://www.daloopa.com/src/8787114" TargetMode="External"/><Relationship Id="rId846" Type="http://schemas.openxmlformats.org/officeDocument/2006/relationships/hyperlink" Target="https://marketplace.daloopa.com/src?seriesId=7163929" TargetMode="External"/><Relationship Id="rId1129" Type="http://schemas.openxmlformats.org/officeDocument/2006/relationships/hyperlink" Target="https://www.daloopa.com/src/136424665" TargetMode="External"/><Relationship Id="rId2527" Type="http://schemas.openxmlformats.org/officeDocument/2006/relationships/hyperlink" Target="https://www.daloopa.com/src/136637236" TargetMode="External"/><Relationship Id="rId5000" Type="http://schemas.openxmlformats.org/officeDocument/2006/relationships/hyperlink" Target="https://www.daloopa.com/src/1564592" TargetMode="External"/><Relationship Id="rId19562" Type="http://schemas.openxmlformats.org/officeDocument/2006/relationships/hyperlink" Target="https://www.daloopa.com/src/113381207" TargetMode="External"/><Relationship Id="rId4699" Type="http://schemas.openxmlformats.org/officeDocument/2006/relationships/hyperlink" Target="https://www.daloopa.com/src/37971402" TargetMode="External"/><Relationship Id="rId8570" Type="http://schemas.openxmlformats.org/officeDocument/2006/relationships/hyperlink" Target="https://www.daloopa.com/document/24791242" TargetMode="External"/><Relationship Id="rId9621" Type="http://schemas.openxmlformats.org/officeDocument/2006/relationships/hyperlink" Target="https://www.daloopa.com/src/1567495" TargetMode="External"/><Relationship Id="rId11551" Type="http://schemas.openxmlformats.org/officeDocument/2006/relationships/hyperlink" Target="https://www.daloopa.com/src/1569380" TargetMode="External"/><Relationship Id="rId12602" Type="http://schemas.openxmlformats.org/officeDocument/2006/relationships/hyperlink" Target="https://www.daloopa.com/src/1572259" TargetMode="External"/><Relationship Id="rId18164" Type="http://schemas.openxmlformats.org/officeDocument/2006/relationships/hyperlink" Target="https://marketplace.daloopa.com/src/134722717" TargetMode="External"/><Relationship Id="rId19215" Type="http://schemas.openxmlformats.org/officeDocument/2006/relationships/hyperlink" Target="https://www.daloopa.com/src/113396867" TargetMode="External"/><Relationship Id="rId1610" Type="http://schemas.openxmlformats.org/officeDocument/2006/relationships/hyperlink" Target="https://www.daloopa.com/src/8796651" TargetMode="External"/><Relationship Id="rId7172" Type="http://schemas.openxmlformats.org/officeDocument/2006/relationships/hyperlink" Target="https://marketplace.daloopa.com/src/110684073" TargetMode="External"/><Relationship Id="rId8223" Type="http://schemas.openxmlformats.org/officeDocument/2006/relationships/hyperlink" Target="https://www.daloopa.com/src/1566852" TargetMode="External"/><Relationship Id="rId10153" Type="http://schemas.openxmlformats.org/officeDocument/2006/relationships/hyperlink" Target="https://marketplace.daloopa.com/src?seriesId=2399841" TargetMode="External"/><Relationship Id="rId11204" Type="http://schemas.openxmlformats.org/officeDocument/2006/relationships/hyperlink" Target="https://www.daloopa.com/src/1568980" TargetMode="External"/><Relationship Id="rId14774" Type="http://schemas.openxmlformats.org/officeDocument/2006/relationships/hyperlink" Target="https://www.daloopa.com/src/43518673" TargetMode="External"/><Relationship Id="rId3782" Type="http://schemas.openxmlformats.org/officeDocument/2006/relationships/hyperlink" Target="https://www.daloopa.com/src/107836288" TargetMode="External"/><Relationship Id="rId4833" Type="http://schemas.openxmlformats.org/officeDocument/2006/relationships/hyperlink" Target="https://www.daloopa.com/src/37971399" TargetMode="External"/><Relationship Id="rId13376" Type="http://schemas.openxmlformats.org/officeDocument/2006/relationships/hyperlink" Target="https://www.daloopa.com/src/87502070" TargetMode="External"/><Relationship Id="rId14427" Type="http://schemas.openxmlformats.org/officeDocument/2006/relationships/hyperlink" Target="https://www.daloopa.com/src/154393400" TargetMode="External"/><Relationship Id="rId15825" Type="http://schemas.openxmlformats.org/officeDocument/2006/relationships/hyperlink" Target="https://www.daloopa.com/src/87502863" TargetMode="External"/><Relationship Id="rId2384" Type="http://schemas.openxmlformats.org/officeDocument/2006/relationships/hyperlink" Target="https://marketplace.daloopa.com/src?seriesId=4450595" TargetMode="External"/><Relationship Id="rId3435" Type="http://schemas.openxmlformats.org/officeDocument/2006/relationships/hyperlink" Target="https://www.daloopa.com/src/37972504" TargetMode="External"/><Relationship Id="rId13029" Type="http://schemas.openxmlformats.org/officeDocument/2006/relationships/hyperlink" Target="https://www.daloopa.com/src/8787409" TargetMode="External"/><Relationship Id="rId17997" Type="http://schemas.openxmlformats.org/officeDocument/2006/relationships/hyperlink" Target="https://marketplace.daloopa.com/src/134722634" TargetMode="External"/><Relationship Id="rId356" Type="http://schemas.openxmlformats.org/officeDocument/2006/relationships/hyperlink" Target="https://www.daloopa.com/document/23845408" TargetMode="External"/><Relationship Id="rId2037" Type="http://schemas.openxmlformats.org/officeDocument/2006/relationships/hyperlink" Target="https://www.daloopa.com/src/113264238" TargetMode="External"/><Relationship Id="rId6658" Type="http://schemas.openxmlformats.org/officeDocument/2006/relationships/hyperlink" Target="https://marketplace.daloopa.com/src/110683991" TargetMode="External"/><Relationship Id="rId16599" Type="http://schemas.openxmlformats.org/officeDocument/2006/relationships/hyperlink" Target="https://www.daloopa.com/src/67019187" TargetMode="External"/><Relationship Id="rId19072" Type="http://schemas.openxmlformats.org/officeDocument/2006/relationships/hyperlink" Target="https://www.daloopa.com/document/26799693" TargetMode="External"/><Relationship Id="rId7709" Type="http://schemas.openxmlformats.org/officeDocument/2006/relationships/hyperlink" Target="https://www.daloopa.com/src/53534168" TargetMode="External"/><Relationship Id="rId8080" Type="http://schemas.openxmlformats.org/officeDocument/2006/relationships/hyperlink" Target="https://www.daloopa.com/src/78018618" TargetMode="External"/><Relationship Id="rId9131" Type="http://schemas.openxmlformats.org/officeDocument/2006/relationships/hyperlink" Target="https://www.daloopa.com/src/46535316" TargetMode="External"/><Relationship Id="rId13510" Type="http://schemas.openxmlformats.org/officeDocument/2006/relationships/hyperlink" Target="https://www.daloopa.com/src/58790247" TargetMode="External"/><Relationship Id="rId11061" Type="http://schemas.openxmlformats.org/officeDocument/2006/relationships/hyperlink" Target="https://www.daloopa.com/src/87394667" TargetMode="External"/><Relationship Id="rId12112" Type="http://schemas.openxmlformats.org/officeDocument/2006/relationships/hyperlink" Target="https://www.daloopa.com/src/1570630" TargetMode="External"/><Relationship Id="rId15682" Type="http://schemas.openxmlformats.org/officeDocument/2006/relationships/hyperlink" Target="https://www.daloopa.com/src/43518869" TargetMode="External"/><Relationship Id="rId16733" Type="http://schemas.openxmlformats.org/officeDocument/2006/relationships/hyperlink" Target="https://marketplace.daloopa.com/src/65218262" TargetMode="External"/><Relationship Id="rId1120" Type="http://schemas.openxmlformats.org/officeDocument/2006/relationships/hyperlink" Target="https://www.daloopa.com/src/128080910" TargetMode="External"/><Relationship Id="rId4690" Type="http://schemas.openxmlformats.org/officeDocument/2006/relationships/hyperlink" Target="https://www.daloopa.com/src/1563912" TargetMode="External"/><Relationship Id="rId5741" Type="http://schemas.openxmlformats.org/officeDocument/2006/relationships/hyperlink" Target="https://www.daloopa.com/src/43313126" TargetMode="External"/><Relationship Id="rId14284" Type="http://schemas.openxmlformats.org/officeDocument/2006/relationships/hyperlink" Target="https://www.daloopa.com/src/8788053" TargetMode="External"/><Relationship Id="rId15335" Type="http://schemas.openxmlformats.org/officeDocument/2006/relationships/hyperlink" Target="https://www.daloopa.com/document/26799693" TargetMode="External"/><Relationship Id="rId3292" Type="http://schemas.openxmlformats.org/officeDocument/2006/relationships/hyperlink" Target="https://www.daloopa.com/src/8802508" TargetMode="External"/><Relationship Id="rId4343" Type="http://schemas.openxmlformats.org/officeDocument/2006/relationships/hyperlink" Target="https://www.daloopa.com/src/8790825" TargetMode="External"/><Relationship Id="rId8964" Type="http://schemas.openxmlformats.org/officeDocument/2006/relationships/hyperlink" Target="https://www.daloopa.com/src/1566446" TargetMode="External"/><Relationship Id="rId18558" Type="http://schemas.openxmlformats.org/officeDocument/2006/relationships/hyperlink" Target="https://www.daloopa.com/src/65153070" TargetMode="External"/><Relationship Id="rId7566" Type="http://schemas.openxmlformats.org/officeDocument/2006/relationships/hyperlink" Target="https://www.daloopa.com/src/2600165" TargetMode="External"/><Relationship Id="rId8617" Type="http://schemas.openxmlformats.org/officeDocument/2006/relationships/hyperlink" Target="https://www.daloopa.com/src/43302622" TargetMode="External"/><Relationship Id="rId10894" Type="http://schemas.openxmlformats.org/officeDocument/2006/relationships/hyperlink" Target="https://www.daloopa.com/src/7961884" TargetMode="External"/><Relationship Id="rId11945" Type="http://schemas.openxmlformats.org/officeDocument/2006/relationships/hyperlink" Target="https://www.daloopa.com/src/1569007" TargetMode="External"/><Relationship Id="rId19609" Type="http://schemas.openxmlformats.org/officeDocument/2006/relationships/hyperlink" Target="https://www.daloopa.com/src/113029500" TargetMode="External"/><Relationship Id="rId6168" Type="http://schemas.openxmlformats.org/officeDocument/2006/relationships/hyperlink" Target="https://www.daloopa.com/src/1564738" TargetMode="External"/><Relationship Id="rId7219" Type="http://schemas.openxmlformats.org/officeDocument/2006/relationships/hyperlink" Target="https://www.daloopa.com/src/63033551" TargetMode="External"/><Relationship Id="rId10547" Type="http://schemas.openxmlformats.org/officeDocument/2006/relationships/hyperlink" Target="https://www.daloopa.com/src/43294684" TargetMode="External"/><Relationship Id="rId13020" Type="http://schemas.openxmlformats.org/officeDocument/2006/relationships/hyperlink" Target="https://www.daloopa.com/src/8787269" TargetMode="External"/><Relationship Id="rId16590" Type="http://schemas.openxmlformats.org/officeDocument/2006/relationships/hyperlink" Target="https://www.daloopa.com/src/10356389" TargetMode="External"/><Relationship Id="rId17641" Type="http://schemas.openxmlformats.org/officeDocument/2006/relationships/hyperlink" Target="https://www.daloopa.com/src/87514923" TargetMode="External"/><Relationship Id="rId2778" Type="http://schemas.openxmlformats.org/officeDocument/2006/relationships/hyperlink" Target="https://www.daloopa.com/src/43536423" TargetMode="External"/><Relationship Id="rId3829" Type="http://schemas.openxmlformats.org/officeDocument/2006/relationships/hyperlink" Target="https://www.daloopa.com/src/8793893" TargetMode="External"/><Relationship Id="rId7700" Type="http://schemas.openxmlformats.org/officeDocument/2006/relationships/hyperlink" Target="https://www.daloopa.com/src/2600167" TargetMode="External"/><Relationship Id="rId15192" Type="http://schemas.openxmlformats.org/officeDocument/2006/relationships/hyperlink" Target="https://www.daloopa.com/src/43517303" TargetMode="External"/><Relationship Id="rId16243" Type="http://schemas.openxmlformats.org/officeDocument/2006/relationships/hyperlink" Target="https://www.daloopa.com/src/8788869" TargetMode="External"/><Relationship Id="rId5251" Type="http://schemas.openxmlformats.org/officeDocument/2006/relationships/hyperlink" Target="https://www.daloopa.com/src/87377980" TargetMode="External"/><Relationship Id="rId6302" Type="http://schemas.openxmlformats.org/officeDocument/2006/relationships/hyperlink" Target="https://www.daloopa.com/src/1565603" TargetMode="External"/><Relationship Id="rId9872" Type="http://schemas.openxmlformats.org/officeDocument/2006/relationships/hyperlink" Target="https://www.daloopa.com/src/1566942" TargetMode="External"/><Relationship Id="rId12853" Type="http://schemas.openxmlformats.org/officeDocument/2006/relationships/hyperlink" Target="https://www.daloopa.com/src/7999092" TargetMode="External"/><Relationship Id="rId19466" Type="http://schemas.openxmlformats.org/officeDocument/2006/relationships/hyperlink" Target="https://www.daloopa.com/src/113026634" TargetMode="External"/><Relationship Id="rId86" Type="http://schemas.openxmlformats.org/officeDocument/2006/relationships/hyperlink" Target="https://www.daloopa.com/document/21341521" TargetMode="External"/><Relationship Id="rId1861" Type="http://schemas.openxmlformats.org/officeDocument/2006/relationships/hyperlink" Target="https://www.daloopa.com/src/65110245" TargetMode="External"/><Relationship Id="rId2912" Type="http://schemas.openxmlformats.org/officeDocument/2006/relationships/hyperlink" Target="https://www.daloopa.com/src/43536421" TargetMode="External"/><Relationship Id="rId8474" Type="http://schemas.openxmlformats.org/officeDocument/2006/relationships/hyperlink" Target="https://www.daloopa.com/src/82224888" TargetMode="External"/><Relationship Id="rId9525" Type="http://schemas.openxmlformats.org/officeDocument/2006/relationships/hyperlink" Target="https://www.daloopa.com/src/102328165" TargetMode="External"/><Relationship Id="rId11455" Type="http://schemas.openxmlformats.org/officeDocument/2006/relationships/hyperlink" Target="https://www.daloopa.com/src/43317700" TargetMode="External"/><Relationship Id="rId12506" Type="http://schemas.openxmlformats.org/officeDocument/2006/relationships/hyperlink" Target="https://marketplace.daloopa.com/src/134722182" TargetMode="External"/><Relationship Id="rId13904" Type="http://schemas.openxmlformats.org/officeDocument/2006/relationships/hyperlink" Target="https://www.daloopa.com/src/8788162" TargetMode="External"/><Relationship Id="rId18068" Type="http://schemas.openxmlformats.org/officeDocument/2006/relationships/hyperlink" Target="https://www.daloopa.com/src/65125814" TargetMode="External"/><Relationship Id="rId19119" Type="http://schemas.openxmlformats.org/officeDocument/2006/relationships/hyperlink" Target="https://www.daloopa.com/src/113028002" TargetMode="External"/><Relationship Id="rId1514" Type="http://schemas.openxmlformats.org/officeDocument/2006/relationships/hyperlink" Target="https://www.daloopa.com/src/8797050" TargetMode="External"/><Relationship Id="rId7076" Type="http://schemas.openxmlformats.org/officeDocument/2006/relationships/hyperlink" Target="https://www.daloopa.com/document/26798424" TargetMode="External"/><Relationship Id="rId8127" Type="http://schemas.openxmlformats.org/officeDocument/2006/relationships/hyperlink" Target="https://www.daloopa.com/src/1567445" TargetMode="External"/><Relationship Id="rId10057" Type="http://schemas.openxmlformats.org/officeDocument/2006/relationships/hyperlink" Target="https://www.daloopa.com/src/1567839" TargetMode="External"/><Relationship Id="rId11108" Type="http://schemas.openxmlformats.org/officeDocument/2006/relationships/hyperlink" Target="https://www.daloopa.com/src/82226684" TargetMode="External"/><Relationship Id="rId3686" Type="http://schemas.openxmlformats.org/officeDocument/2006/relationships/hyperlink" Target="https://www.daloopa.com/src/8794279" TargetMode="External"/><Relationship Id="rId14678" Type="http://schemas.openxmlformats.org/officeDocument/2006/relationships/hyperlink" Target="https://www.daloopa.com/src/94641815" TargetMode="External"/><Relationship Id="rId15729" Type="http://schemas.openxmlformats.org/officeDocument/2006/relationships/hyperlink" Target="https://marketplace.daloopa.com/src/134722527" TargetMode="External"/><Relationship Id="rId17151" Type="http://schemas.openxmlformats.org/officeDocument/2006/relationships/hyperlink" Target="https://www.daloopa.com/src/113368126" TargetMode="External"/><Relationship Id="rId19600" Type="http://schemas.openxmlformats.org/officeDocument/2006/relationships/hyperlink" Target="https://www.daloopa.com/src/154356801" TargetMode="External"/><Relationship Id="rId2288" Type="http://schemas.openxmlformats.org/officeDocument/2006/relationships/hyperlink" Target="https://www.daloopa.com/src/7999065" TargetMode="External"/><Relationship Id="rId3339" Type="http://schemas.openxmlformats.org/officeDocument/2006/relationships/hyperlink" Target="https://www.daloopa.com/src/43337319" TargetMode="External"/><Relationship Id="rId4737" Type="http://schemas.openxmlformats.org/officeDocument/2006/relationships/hyperlink" Target="https://www.daloopa.com/src/1602901" TargetMode="External"/><Relationship Id="rId7210" Type="http://schemas.openxmlformats.org/officeDocument/2006/relationships/hyperlink" Target="https://www.daloopa.com/src/7961810" TargetMode="External"/><Relationship Id="rId18202" Type="http://schemas.openxmlformats.org/officeDocument/2006/relationships/hyperlink" Target="https://www.daloopa.com/src/65125773" TargetMode="External"/><Relationship Id="rId13761" Type="http://schemas.openxmlformats.org/officeDocument/2006/relationships/hyperlink" Target="https://www.daloopa.com/src/8787695" TargetMode="External"/><Relationship Id="rId14812" Type="http://schemas.openxmlformats.org/officeDocument/2006/relationships/hyperlink" Target="https://www.daloopa.com/src/145147113" TargetMode="External"/><Relationship Id="rId3820" Type="http://schemas.openxmlformats.org/officeDocument/2006/relationships/hyperlink" Target="https://www.daloopa.com/src/8794276" TargetMode="External"/><Relationship Id="rId9382" Type="http://schemas.openxmlformats.org/officeDocument/2006/relationships/hyperlink" Target="https://www.daloopa.com/src/1567203" TargetMode="External"/><Relationship Id="rId12363" Type="http://schemas.openxmlformats.org/officeDocument/2006/relationships/hyperlink" Target="https://www.daloopa.com/src/136586989" TargetMode="External"/><Relationship Id="rId13414" Type="http://schemas.openxmlformats.org/officeDocument/2006/relationships/hyperlink" Target="https://www.daloopa.com/src/46640549" TargetMode="External"/><Relationship Id="rId16984" Type="http://schemas.openxmlformats.org/officeDocument/2006/relationships/hyperlink" Target="https://marketplace.daloopa.com/src?seriesId=3669117" TargetMode="External"/><Relationship Id="rId741" Type="http://schemas.openxmlformats.org/officeDocument/2006/relationships/hyperlink" Target="https://www.daloopa.com/src/102314827" TargetMode="External"/><Relationship Id="rId1371" Type="http://schemas.openxmlformats.org/officeDocument/2006/relationships/hyperlink" Target="https://www.daloopa.com/src/43327015" TargetMode="External"/><Relationship Id="rId2422" Type="http://schemas.openxmlformats.org/officeDocument/2006/relationships/hyperlink" Target="https://www.daloopa.com/src/78147094" TargetMode="External"/><Relationship Id="rId5992" Type="http://schemas.openxmlformats.org/officeDocument/2006/relationships/hyperlink" Target="https://www.daloopa.com/src/46535460" TargetMode="External"/><Relationship Id="rId9035" Type="http://schemas.openxmlformats.org/officeDocument/2006/relationships/hyperlink" Target="https://www.daloopa.com/src/1566722" TargetMode="External"/><Relationship Id="rId12016" Type="http://schemas.openxmlformats.org/officeDocument/2006/relationships/hyperlink" Target="https://www.daloopa.com/src/43319944" TargetMode="External"/><Relationship Id="rId15586" Type="http://schemas.openxmlformats.org/officeDocument/2006/relationships/hyperlink" Target="https://www.daloopa.com/src/43516733" TargetMode="External"/><Relationship Id="rId16637" Type="http://schemas.openxmlformats.org/officeDocument/2006/relationships/hyperlink" Target="https://www.daloopa.com/src/82268961" TargetMode="External"/><Relationship Id="rId1024" Type="http://schemas.openxmlformats.org/officeDocument/2006/relationships/hyperlink" Target="https://www.daloopa.com/src/144981723" TargetMode="External"/><Relationship Id="rId4594" Type="http://schemas.openxmlformats.org/officeDocument/2006/relationships/hyperlink" Target="https://www.daloopa.com/src/82233332" TargetMode="External"/><Relationship Id="rId5645" Type="http://schemas.openxmlformats.org/officeDocument/2006/relationships/hyperlink" Target="https://www.daloopa.com/src/53534082" TargetMode="External"/><Relationship Id="rId14188" Type="http://schemas.openxmlformats.org/officeDocument/2006/relationships/hyperlink" Target="https://www.daloopa.com/src/8787933" TargetMode="External"/><Relationship Id="rId15239" Type="http://schemas.openxmlformats.org/officeDocument/2006/relationships/hyperlink" Target="https://www.daloopa.com/src/43517237" TargetMode="External"/><Relationship Id="rId19110" Type="http://schemas.openxmlformats.org/officeDocument/2006/relationships/hyperlink" Target="https://www.daloopa.com/src/113032115" TargetMode="External"/><Relationship Id="rId3196" Type="http://schemas.openxmlformats.org/officeDocument/2006/relationships/hyperlink" Target="https://www.daloopa.com/src/113362680" TargetMode="External"/><Relationship Id="rId4247" Type="http://schemas.openxmlformats.org/officeDocument/2006/relationships/hyperlink" Target="https://www.daloopa.com/src/8790941" TargetMode="External"/><Relationship Id="rId8868" Type="http://schemas.openxmlformats.org/officeDocument/2006/relationships/hyperlink" Target="https://www.daloopa.com/src/43302626" TargetMode="External"/><Relationship Id="rId9919" Type="http://schemas.openxmlformats.org/officeDocument/2006/relationships/hyperlink" Target="https://www.daloopa.com/src/14161257" TargetMode="External"/><Relationship Id="rId10798" Type="http://schemas.openxmlformats.org/officeDocument/2006/relationships/hyperlink" Target="https://www.daloopa.com/src/1568662" TargetMode="External"/><Relationship Id="rId11849" Type="http://schemas.openxmlformats.org/officeDocument/2006/relationships/hyperlink" Target="https://www.daloopa.com/src/43317713" TargetMode="External"/><Relationship Id="rId15720" Type="http://schemas.openxmlformats.org/officeDocument/2006/relationships/hyperlink" Target="https://www.daloopa.com/src/107834399" TargetMode="External"/><Relationship Id="rId1908" Type="http://schemas.openxmlformats.org/officeDocument/2006/relationships/hyperlink" Target="https://www.daloopa.com/src/65218391" TargetMode="External"/><Relationship Id="rId13271" Type="http://schemas.openxmlformats.org/officeDocument/2006/relationships/hyperlink" Target="https://www.daloopa.com/src/53601335" TargetMode="External"/><Relationship Id="rId14322" Type="http://schemas.openxmlformats.org/officeDocument/2006/relationships/hyperlink" Target="https://www.daloopa.com/src/8787816" TargetMode="External"/><Relationship Id="rId17892" Type="http://schemas.openxmlformats.org/officeDocument/2006/relationships/hyperlink" Target="https://www.daloopa.com/src/65125689" TargetMode="External"/><Relationship Id="rId18943" Type="http://schemas.openxmlformats.org/officeDocument/2006/relationships/hyperlink" Target="https://www.daloopa.com/src/113035570" TargetMode="External"/><Relationship Id="rId251" Type="http://schemas.openxmlformats.org/officeDocument/2006/relationships/hyperlink" Target="https://www.daloopa.com/src/63032763" TargetMode="External"/><Relationship Id="rId3330" Type="http://schemas.openxmlformats.org/officeDocument/2006/relationships/hyperlink" Target="https://www.daloopa.com/src/113266160" TargetMode="External"/><Relationship Id="rId7951" Type="http://schemas.openxmlformats.org/officeDocument/2006/relationships/hyperlink" Target="https://www.daloopa.com/src/1566792" TargetMode="External"/><Relationship Id="rId10932" Type="http://schemas.openxmlformats.org/officeDocument/2006/relationships/hyperlink" Target="https://www.daloopa.com/src/1568664" TargetMode="External"/><Relationship Id="rId16494" Type="http://schemas.openxmlformats.org/officeDocument/2006/relationships/hyperlink" Target="https://www.daloopa.com/src/94639226" TargetMode="External"/><Relationship Id="rId17545" Type="http://schemas.openxmlformats.org/officeDocument/2006/relationships/hyperlink" Target="https://marketplace.daloopa.com/src/154209521" TargetMode="External"/><Relationship Id="rId6553" Type="http://schemas.openxmlformats.org/officeDocument/2006/relationships/hyperlink" Target="https://marketplace.daloopa.com/src/110683968" TargetMode="External"/><Relationship Id="rId7604" Type="http://schemas.openxmlformats.org/officeDocument/2006/relationships/hyperlink" Target="https://marketplace.daloopa.com/src?seriesId=2541544" TargetMode="External"/><Relationship Id="rId15096" Type="http://schemas.openxmlformats.org/officeDocument/2006/relationships/hyperlink" Target="https://www.daloopa.com/src/43518102" TargetMode="External"/><Relationship Id="rId16147" Type="http://schemas.openxmlformats.org/officeDocument/2006/relationships/hyperlink" Target="https://www.daloopa.com/src/67019371" TargetMode="External"/><Relationship Id="rId5155" Type="http://schemas.openxmlformats.org/officeDocument/2006/relationships/hyperlink" Target="https://www.daloopa.com/src/1564141" TargetMode="External"/><Relationship Id="rId6206" Type="http://schemas.openxmlformats.org/officeDocument/2006/relationships/hyperlink" Target="https://www.daloopa.com/src/68541788" TargetMode="External"/><Relationship Id="rId9776" Type="http://schemas.openxmlformats.org/officeDocument/2006/relationships/hyperlink" Target="https://www.daloopa.com/src/144990535" TargetMode="External"/><Relationship Id="rId1765" Type="http://schemas.openxmlformats.org/officeDocument/2006/relationships/hyperlink" Target="https://www.daloopa.com/src/78017331" TargetMode="External"/><Relationship Id="rId8378" Type="http://schemas.openxmlformats.org/officeDocument/2006/relationships/hyperlink" Target="https://www.daloopa.com/src/1566921" TargetMode="External"/><Relationship Id="rId9429" Type="http://schemas.openxmlformats.org/officeDocument/2006/relationships/hyperlink" Target="https://marketplace.daloopa.com/src?seriesId=2399823" TargetMode="External"/><Relationship Id="rId11359" Type="http://schemas.openxmlformats.org/officeDocument/2006/relationships/hyperlink" Target="https://www.daloopa.com/src/1568931" TargetMode="External"/><Relationship Id="rId12757" Type="http://schemas.openxmlformats.org/officeDocument/2006/relationships/hyperlink" Target="https://www.daloopa.com/src/1572498" TargetMode="External"/><Relationship Id="rId13808" Type="http://schemas.openxmlformats.org/officeDocument/2006/relationships/hyperlink" Target="https://www.daloopa.com/src/8787924" TargetMode="External"/><Relationship Id="rId15230" Type="http://schemas.openxmlformats.org/officeDocument/2006/relationships/hyperlink" Target="https://www.daloopa.com/src/43518103" TargetMode="External"/><Relationship Id="rId1418" Type="http://schemas.openxmlformats.org/officeDocument/2006/relationships/hyperlink" Target="https://www.daloopa.com/src/8796588" TargetMode="External"/><Relationship Id="rId2816" Type="http://schemas.openxmlformats.org/officeDocument/2006/relationships/hyperlink" Target="https://www.daloopa.com/src/47680209" TargetMode="External"/><Relationship Id="rId4988" Type="http://schemas.openxmlformats.org/officeDocument/2006/relationships/hyperlink" Target="https://www.daloopa.com/src/43287845" TargetMode="External"/><Relationship Id="rId9910" Type="http://schemas.openxmlformats.org/officeDocument/2006/relationships/hyperlink" Target="https://www.daloopa.com/src/144990537" TargetMode="External"/><Relationship Id="rId11840" Type="http://schemas.openxmlformats.org/officeDocument/2006/relationships/hyperlink" Target="https://www.daloopa.com/src/1569280" TargetMode="External"/><Relationship Id="rId18453" Type="http://schemas.openxmlformats.org/officeDocument/2006/relationships/hyperlink" Target="https://www.daloopa.com/src/87397395" TargetMode="External"/><Relationship Id="rId19504" Type="http://schemas.openxmlformats.org/officeDocument/2006/relationships/hyperlink" Target="https://www.daloopa.com/src/113026578" TargetMode="External"/><Relationship Id="rId6063" Type="http://schemas.openxmlformats.org/officeDocument/2006/relationships/hyperlink" Target="https://www.daloopa.com/src/1564679" TargetMode="External"/><Relationship Id="rId7461" Type="http://schemas.openxmlformats.org/officeDocument/2006/relationships/hyperlink" Target="https://www.daloopa.com/src/102324882" TargetMode="External"/><Relationship Id="rId8512" Type="http://schemas.openxmlformats.org/officeDocument/2006/relationships/hyperlink" Target="https://www.daloopa.com/src/1566714" TargetMode="External"/><Relationship Id="rId10442" Type="http://schemas.openxmlformats.org/officeDocument/2006/relationships/hyperlink" Target="https://www.daloopa.com/src/1569850" TargetMode="External"/><Relationship Id="rId17055" Type="http://schemas.openxmlformats.org/officeDocument/2006/relationships/hyperlink" Target="https://www.daloopa.com/src/65058975" TargetMode="External"/><Relationship Id="rId18106" Type="http://schemas.openxmlformats.org/officeDocument/2006/relationships/hyperlink" Target="https://www.daloopa.com/src/154362019" TargetMode="External"/><Relationship Id="rId7114" Type="http://schemas.openxmlformats.org/officeDocument/2006/relationships/hyperlink" Target="https://www.daloopa.com/src/1566036" TargetMode="External"/><Relationship Id="rId13665" Type="http://schemas.openxmlformats.org/officeDocument/2006/relationships/hyperlink" Target="https://www.daloopa.com/src/82268518" TargetMode="External"/><Relationship Id="rId14716" Type="http://schemas.openxmlformats.org/officeDocument/2006/relationships/hyperlink" Target="https://www.daloopa.com/src/43517717" TargetMode="External"/><Relationship Id="rId992" Type="http://schemas.openxmlformats.org/officeDocument/2006/relationships/hyperlink" Target="https://www.daloopa.com/src/8793327" TargetMode="External"/><Relationship Id="rId2673" Type="http://schemas.openxmlformats.org/officeDocument/2006/relationships/hyperlink" Target="https://www.daloopa.com/src/43786519" TargetMode="External"/><Relationship Id="rId3724" Type="http://schemas.openxmlformats.org/officeDocument/2006/relationships/hyperlink" Target="https://www.daloopa.com/src/42838120" TargetMode="External"/><Relationship Id="rId9286" Type="http://schemas.openxmlformats.org/officeDocument/2006/relationships/hyperlink" Target="https://www.daloopa.com/src/113256774" TargetMode="External"/><Relationship Id="rId12267" Type="http://schemas.openxmlformats.org/officeDocument/2006/relationships/hyperlink" Target="https://www.daloopa.com/src/43516220" TargetMode="External"/><Relationship Id="rId13318" Type="http://schemas.openxmlformats.org/officeDocument/2006/relationships/hyperlink" Target="https://www.daloopa.com/src/8787110" TargetMode="External"/><Relationship Id="rId645" Type="http://schemas.openxmlformats.org/officeDocument/2006/relationships/hyperlink" Target="https://www.daloopa.com/src/8792847" TargetMode="External"/><Relationship Id="rId1275" Type="http://schemas.openxmlformats.org/officeDocument/2006/relationships/hyperlink" Target="https://www.daloopa.com/src/43326627" TargetMode="External"/><Relationship Id="rId2326" Type="http://schemas.openxmlformats.org/officeDocument/2006/relationships/hyperlink" Target="https://www.daloopa.com/src/46548372" TargetMode="External"/><Relationship Id="rId5896" Type="http://schemas.openxmlformats.org/officeDocument/2006/relationships/hyperlink" Target="https://www.daloopa.com/src/1564729" TargetMode="External"/><Relationship Id="rId6947" Type="http://schemas.openxmlformats.org/officeDocument/2006/relationships/hyperlink" Target="https://marketplace.daloopa.com/src/110684038" TargetMode="External"/><Relationship Id="rId16888" Type="http://schemas.openxmlformats.org/officeDocument/2006/relationships/hyperlink" Target="https://www.daloopa.com/src/113403459" TargetMode="External"/><Relationship Id="rId17939" Type="http://schemas.openxmlformats.org/officeDocument/2006/relationships/hyperlink" Target="https://marketplace.daloopa.com/src/154393202" TargetMode="External"/><Relationship Id="rId19361" Type="http://schemas.openxmlformats.org/officeDocument/2006/relationships/hyperlink" Target="https://www.daloopa.com/src/113031818" TargetMode="External"/><Relationship Id="rId4498" Type="http://schemas.openxmlformats.org/officeDocument/2006/relationships/hyperlink" Target="https://www.daloopa.com/src/63031204" TargetMode="External"/><Relationship Id="rId5549" Type="http://schemas.openxmlformats.org/officeDocument/2006/relationships/hyperlink" Target="https://www.daloopa.com/src/1564305" TargetMode="External"/><Relationship Id="rId9420" Type="http://schemas.openxmlformats.org/officeDocument/2006/relationships/hyperlink" Target="https://www.daloopa.com/src/43299071" TargetMode="External"/><Relationship Id="rId19014" Type="http://schemas.openxmlformats.org/officeDocument/2006/relationships/hyperlink" Target="https://www.daloopa.com/src/113024407" TargetMode="External"/><Relationship Id="rId8022" Type="http://schemas.openxmlformats.org/officeDocument/2006/relationships/hyperlink" Target="https://www.daloopa.com/src/136428685" TargetMode="External"/><Relationship Id="rId11350" Type="http://schemas.openxmlformats.org/officeDocument/2006/relationships/hyperlink" Target="https://www.daloopa.com/src/43319930" TargetMode="External"/><Relationship Id="rId12401" Type="http://schemas.openxmlformats.org/officeDocument/2006/relationships/hyperlink" Target="https://www.daloopa.com/src/1572214" TargetMode="External"/><Relationship Id="rId15971" Type="http://schemas.openxmlformats.org/officeDocument/2006/relationships/hyperlink" Target="https://www.daloopa.com/src/78144452" TargetMode="External"/><Relationship Id="rId11003" Type="http://schemas.openxmlformats.org/officeDocument/2006/relationships/hyperlink" Target="https://www.daloopa.com/src/1568977" TargetMode="External"/><Relationship Id="rId14573" Type="http://schemas.openxmlformats.org/officeDocument/2006/relationships/hyperlink" Target="https://www.daloopa.com/src/43517394" TargetMode="External"/><Relationship Id="rId15624" Type="http://schemas.openxmlformats.org/officeDocument/2006/relationships/hyperlink" Target="https://www.daloopa.com/src/43518861" TargetMode="External"/><Relationship Id="rId3581" Type="http://schemas.openxmlformats.org/officeDocument/2006/relationships/hyperlink" Target="https://www.daloopa.com/src/107696916" TargetMode="External"/><Relationship Id="rId4632" Type="http://schemas.openxmlformats.org/officeDocument/2006/relationships/hyperlink" Target="https://www.daloopa.com/src/37971401" TargetMode="External"/><Relationship Id="rId13175" Type="http://schemas.openxmlformats.org/officeDocument/2006/relationships/hyperlink" Target="https://www.daloopa.com/src/87502080" TargetMode="External"/><Relationship Id="rId14226" Type="http://schemas.openxmlformats.org/officeDocument/2006/relationships/hyperlink" Target="https://www.daloopa.com/src/8788111" TargetMode="External"/><Relationship Id="rId17796" Type="http://schemas.openxmlformats.org/officeDocument/2006/relationships/hyperlink" Target="https://www.daloopa.com/src/65074542" TargetMode="External"/><Relationship Id="rId18847" Type="http://schemas.openxmlformats.org/officeDocument/2006/relationships/hyperlink" Target="https://marketplace.daloopa.com/src?seriesId=3669182" TargetMode="External"/><Relationship Id="rId2183" Type="http://schemas.openxmlformats.org/officeDocument/2006/relationships/hyperlink" Target="https://marketplace.daloopa.com/src?seriesId=4450591" TargetMode="External"/><Relationship Id="rId3234" Type="http://schemas.openxmlformats.org/officeDocument/2006/relationships/hyperlink" Target="https://www.daloopa.com/src/38110872" TargetMode="External"/><Relationship Id="rId7855" Type="http://schemas.openxmlformats.org/officeDocument/2006/relationships/hyperlink" Target="https://www.daloopa.com/src/125013469" TargetMode="External"/><Relationship Id="rId8906" Type="http://schemas.openxmlformats.org/officeDocument/2006/relationships/hyperlink" Target="https://www.daloopa.com/src/1567615" TargetMode="External"/><Relationship Id="rId16398" Type="http://schemas.openxmlformats.org/officeDocument/2006/relationships/hyperlink" Target="https://www.daloopa.com/src/8788590" TargetMode="External"/><Relationship Id="rId17449" Type="http://schemas.openxmlformats.org/officeDocument/2006/relationships/hyperlink" Target="https://marketplace.daloopa.com/src/154209505" TargetMode="External"/><Relationship Id="rId155" Type="http://schemas.openxmlformats.org/officeDocument/2006/relationships/hyperlink" Target="https://www.daloopa.com/src/145001456" TargetMode="External"/><Relationship Id="rId6457" Type="http://schemas.openxmlformats.org/officeDocument/2006/relationships/hyperlink" Target="https://www.daloopa.com/src/1565230" TargetMode="External"/><Relationship Id="rId7508" Type="http://schemas.openxmlformats.org/officeDocument/2006/relationships/hyperlink" Target="https://www.daloopa.com/src/53534165" TargetMode="External"/><Relationship Id="rId10836" Type="http://schemas.openxmlformats.org/officeDocument/2006/relationships/hyperlink" Target="https://www.daloopa.com/src/63034020" TargetMode="External"/><Relationship Id="rId5059" Type="http://schemas.openxmlformats.org/officeDocument/2006/relationships/hyperlink" Target="https://www.daloopa.com/src/14161051" TargetMode="External"/><Relationship Id="rId17930" Type="http://schemas.openxmlformats.org/officeDocument/2006/relationships/hyperlink" Target="https://marketplace.daloopa.com/src/134722609" TargetMode="External"/><Relationship Id="rId14083" Type="http://schemas.openxmlformats.org/officeDocument/2006/relationships/hyperlink" Target="https://www.daloopa.com/src/8787851" TargetMode="External"/><Relationship Id="rId15481" Type="http://schemas.openxmlformats.org/officeDocument/2006/relationships/hyperlink" Target="https://www.daloopa.com/src/63082684" TargetMode="External"/><Relationship Id="rId16532" Type="http://schemas.openxmlformats.org/officeDocument/2006/relationships/hyperlink" Target="https://www.daloopa.com/src/125187157" TargetMode="External"/><Relationship Id="rId1669" Type="http://schemas.openxmlformats.org/officeDocument/2006/relationships/hyperlink" Target="https://www.daloopa.com/src/8792972" TargetMode="External"/><Relationship Id="rId3091" Type="http://schemas.openxmlformats.org/officeDocument/2006/relationships/hyperlink" Target="https://www.daloopa.com/src/1571871" TargetMode="External"/><Relationship Id="rId4142" Type="http://schemas.openxmlformats.org/officeDocument/2006/relationships/hyperlink" Target="https://www.daloopa.com/src/43322278" TargetMode="External"/><Relationship Id="rId5540" Type="http://schemas.openxmlformats.org/officeDocument/2006/relationships/hyperlink" Target="https://marketplace.daloopa.com/src?seriesId=2541513" TargetMode="External"/><Relationship Id="rId15134" Type="http://schemas.openxmlformats.org/officeDocument/2006/relationships/hyperlink" Target="https://www.daloopa.com/src/43518865" TargetMode="External"/><Relationship Id="rId19755" Type="http://schemas.openxmlformats.org/officeDocument/2006/relationships/hyperlink" Target="https://www.daloopa.com/src/113035644" TargetMode="External"/><Relationship Id="rId8763" Type="http://schemas.openxmlformats.org/officeDocument/2006/relationships/hyperlink" Target="https://www.daloopa.com/src/1567104" TargetMode="External"/><Relationship Id="rId9814" Type="http://schemas.openxmlformats.org/officeDocument/2006/relationships/hyperlink" Target="https://www.daloopa.com/src/1567466" TargetMode="External"/><Relationship Id="rId10693" Type="http://schemas.openxmlformats.org/officeDocument/2006/relationships/hyperlink" Target="https://www.daloopa.com/src/7961881" TargetMode="External"/><Relationship Id="rId11744" Type="http://schemas.openxmlformats.org/officeDocument/2006/relationships/hyperlink" Target="https://www.daloopa.com/src/1568947" TargetMode="External"/><Relationship Id="rId18357" Type="http://schemas.openxmlformats.org/officeDocument/2006/relationships/hyperlink" Target="https://www.daloopa.com/src/69045168" TargetMode="External"/><Relationship Id="rId19408" Type="http://schemas.openxmlformats.org/officeDocument/2006/relationships/hyperlink" Target="https://www.daloopa.com/document/26799693" TargetMode="External"/><Relationship Id="rId28" Type="http://schemas.openxmlformats.org/officeDocument/2006/relationships/hyperlink" Target="https://www.daloopa.com/document/8623217" TargetMode="External"/><Relationship Id="rId1803" Type="http://schemas.openxmlformats.org/officeDocument/2006/relationships/hyperlink" Target="https://www.daloopa.com/src/8797294" TargetMode="External"/><Relationship Id="rId7365" Type="http://schemas.openxmlformats.org/officeDocument/2006/relationships/hyperlink" Target="https://www.daloopa.com/src/46534834" TargetMode="External"/><Relationship Id="rId8416" Type="http://schemas.openxmlformats.org/officeDocument/2006/relationships/hyperlink" Target="https://www.daloopa.com/src/144990515" TargetMode="External"/><Relationship Id="rId10346" Type="http://schemas.openxmlformats.org/officeDocument/2006/relationships/hyperlink" Target="https://www.daloopa.com/src/136434033" TargetMode="External"/><Relationship Id="rId3975" Type="http://schemas.openxmlformats.org/officeDocument/2006/relationships/hyperlink" Target="https://www.daloopa.com/src/63082505" TargetMode="External"/><Relationship Id="rId7018" Type="http://schemas.openxmlformats.org/officeDocument/2006/relationships/hyperlink" Target="https://marketplace.daloopa.com/src?seriesId=2541535" TargetMode="External"/><Relationship Id="rId13569" Type="http://schemas.openxmlformats.org/officeDocument/2006/relationships/hyperlink" Target="https://www.daloopa.com/src/8787494" TargetMode="External"/><Relationship Id="rId14967" Type="http://schemas.openxmlformats.org/officeDocument/2006/relationships/hyperlink" Target="https://www.daloopa.com/src/43518864" TargetMode="External"/><Relationship Id="rId17440" Type="http://schemas.openxmlformats.org/officeDocument/2006/relationships/hyperlink" Target="https://www.daloopa.com/src/102436111" TargetMode="External"/><Relationship Id="rId896" Type="http://schemas.openxmlformats.org/officeDocument/2006/relationships/hyperlink" Target="https://www.daloopa.com/document/26769833" TargetMode="External"/><Relationship Id="rId2577" Type="http://schemas.openxmlformats.org/officeDocument/2006/relationships/hyperlink" Target="https://www.daloopa.com/document/26799693" TargetMode="External"/><Relationship Id="rId3628" Type="http://schemas.openxmlformats.org/officeDocument/2006/relationships/hyperlink" Target="https://www.daloopa.com/src/8793895" TargetMode="External"/><Relationship Id="rId16042" Type="http://schemas.openxmlformats.org/officeDocument/2006/relationships/hyperlink" Target="https://marketplace.daloopa.com/src?seriesId=7947337" TargetMode="External"/><Relationship Id="rId549" Type="http://schemas.openxmlformats.org/officeDocument/2006/relationships/hyperlink" Target="https://www.daloopa.com/src/82223730" TargetMode="External"/><Relationship Id="rId1179" Type="http://schemas.openxmlformats.org/officeDocument/2006/relationships/hyperlink" Target="https://www.daloopa.com/src/4742188" TargetMode="External"/><Relationship Id="rId5050" Type="http://schemas.openxmlformats.org/officeDocument/2006/relationships/hyperlink" Target="https://www.daloopa.com/src/144966773" TargetMode="External"/><Relationship Id="rId6101" Type="http://schemas.openxmlformats.org/officeDocument/2006/relationships/hyperlink" Target="https://www.daloopa.com/document/209433" TargetMode="External"/><Relationship Id="rId8273" Type="http://schemas.openxmlformats.org/officeDocument/2006/relationships/hyperlink" Target="https://www.daloopa.com/src/102328158" TargetMode="External"/><Relationship Id="rId9671" Type="http://schemas.openxmlformats.org/officeDocument/2006/relationships/hyperlink" Target="https://www.daloopa.com/src/1566872" TargetMode="External"/><Relationship Id="rId12652" Type="http://schemas.openxmlformats.org/officeDocument/2006/relationships/hyperlink" Target="https://www.daloopa.com/document/26799693" TargetMode="External"/><Relationship Id="rId13703" Type="http://schemas.openxmlformats.org/officeDocument/2006/relationships/hyperlink" Target="https://www.daloopa.com/src/8787586" TargetMode="External"/><Relationship Id="rId19265" Type="http://schemas.openxmlformats.org/officeDocument/2006/relationships/hyperlink" Target="https://www.daloopa.com/src/113027954" TargetMode="External"/><Relationship Id="rId1660" Type="http://schemas.openxmlformats.org/officeDocument/2006/relationships/hyperlink" Target="https://www.daloopa.com/src/8797013" TargetMode="External"/><Relationship Id="rId2711" Type="http://schemas.openxmlformats.org/officeDocument/2006/relationships/hyperlink" Target="https://www.daloopa.com/src/43536424" TargetMode="External"/><Relationship Id="rId9324" Type="http://schemas.openxmlformats.org/officeDocument/2006/relationships/hyperlink" Target="https://www.daloopa.com/src/1567547" TargetMode="External"/><Relationship Id="rId11254" Type="http://schemas.openxmlformats.org/officeDocument/2006/relationships/hyperlink" Target="https://www.daloopa.com/src/43296279" TargetMode="External"/><Relationship Id="rId12305" Type="http://schemas.openxmlformats.org/officeDocument/2006/relationships/hyperlink" Target="https://www.daloopa.com/src/122908564" TargetMode="External"/><Relationship Id="rId15875" Type="http://schemas.openxmlformats.org/officeDocument/2006/relationships/hyperlink" Target="https://www.daloopa.com/src/154364113" TargetMode="External"/><Relationship Id="rId16926" Type="http://schemas.openxmlformats.org/officeDocument/2006/relationships/hyperlink" Target="https://www.daloopa.com/src/87502407" TargetMode="External"/><Relationship Id="rId1313" Type="http://schemas.openxmlformats.org/officeDocument/2006/relationships/hyperlink" Target="https://www.daloopa.com/src/65110208" TargetMode="External"/><Relationship Id="rId4883" Type="http://schemas.openxmlformats.org/officeDocument/2006/relationships/hyperlink" Target="https://www.daloopa.com/src/1564078" TargetMode="External"/><Relationship Id="rId5934" Type="http://schemas.openxmlformats.org/officeDocument/2006/relationships/hyperlink" Target="https://www.daloopa.com/src/94638564" TargetMode="External"/><Relationship Id="rId14477" Type="http://schemas.openxmlformats.org/officeDocument/2006/relationships/hyperlink" Target="https://www.daloopa.com/document/26799693" TargetMode="External"/><Relationship Id="rId15528" Type="http://schemas.openxmlformats.org/officeDocument/2006/relationships/hyperlink" Target="https://marketplace.daloopa.com/src/134722491" TargetMode="External"/><Relationship Id="rId3485" Type="http://schemas.openxmlformats.org/officeDocument/2006/relationships/hyperlink" Target="https://www.daloopa.com/src/8795673" TargetMode="External"/><Relationship Id="rId4536" Type="http://schemas.openxmlformats.org/officeDocument/2006/relationships/hyperlink" Target="https://www.daloopa.com/src/14007924" TargetMode="External"/><Relationship Id="rId13079" Type="http://schemas.openxmlformats.org/officeDocument/2006/relationships/hyperlink" Target="https://www.daloopa.com/src/8787047" TargetMode="External"/><Relationship Id="rId18001" Type="http://schemas.openxmlformats.org/officeDocument/2006/relationships/hyperlink" Target="https://marketplace.daloopa.com/src/134722638" TargetMode="External"/><Relationship Id="rId2087" Type="http://schemas.openxmlformats.org/officeDocument/2006/relationships/hyperlink" Target="https://www.daloopa.com/src/7999063" TargetMode="External"/><Relationship Id="rId3138" Type="http://schemas.openxmlformats.org/officeDocument/2006/relationships/hyperlink" Target="https://www.daloopa.com/src/1571948" TargetMode="External"/><Relationship Id="rId7759" Type="http://schemas.openxmlformats.org/officeDocument/2006/relationships/hyperlink" Target="https://www.daloopa.com/src/1565429" TargetMode="External"/><Relationship Id="rId9181" Type="http://schemas.openxmlformats.org/officeDocument/2006/relationships/hyperlink" Target="https://www.daloopa.com/src/1566663" TargetMode="External"/><Relationship Id="rId13560" Type="http://schemas.openxmlformats.org/officeDocument/2006/relationships/hyperlink" Target="https://www.daloopa.com/src/8787300" TargetMode="External"/><Relationship Id="rId14611" Type="http://schemas.openxmlformats.org/officeDocument/2006/relationships/hyperlink" Target="https://www.daloopa.com/src/43517488" TargetMode="External"/><Relationship Id="rId540" Type="http://schemas.openxmlformats.org/officeDocument/2006/relationships/hyperlink" Target="https://www.daloopa.com/src/32357443" TargetMode="External"/><Relationship Id="rId1170" Type="http://schemas.openxmlformats.org/officeDocument/2006/relationships/hyperlink" Target="https://www.daloopa.com/src/113361921" TargetMode="External"/><Relationship Id="rId2221" Type="http://schemas.openxmlformats.org/officeDocument/2006/relationships/hyperlink" Target="https://www.daloopa.com/src/1571733" TargetMode="External"/><Relationship Id="rId12162" Type="http://schemas.openxmlformats.org/officeDocument/2006/relationships/hyperlink" Target="https://www.daloopa.com/src/154365942" TargetMode="External"/><Relationship Id="rId13213" Type="http://schemas.openxmlformats.org/officeDocument/2006/relationships/hyperlink" Target="https://www.daloopa.com/src/46640516" TargetMode="External"/><Relationship Id="rId16783" Type="http://schemas.openxmlformats.org/officeDocument/2006/relationships/hyperlink" Target="https://www.daloopa.com/src/65062817" TargetMode="External"/><Relationship Id="rId17834" Type="http://schemas.openxmlformats.org/officeDocument/2006/relationships/hyperlink" Target="https://www.daloopa.com/src/65125769" TargetMode="External"/><Relationship Id="rId5791" Type="http://schemas.openxmlformats.org/officeDocument/2006/relationships/hyperlink" Target="https://www.daloopa.com/src/46535458" TargetMode="External"/><Relationship Id="rId6842" Type="http://schemas.openxmlformats.org/officeDocument/2006/relationships/hyperlink" Target="https://www.daloopa.com/src/1565310" TargetMode="External"/><Relationship Id="rId15385" Type="http://schemas.openxmlformats.org/officeDocument/2006/relationships/hyperlink" Target="https://www.daloopa.com/src/43518956" TargetMode="External"/><Relationship Id="rId16436" Type="http://schemas.openxmlformats.org/officeDocument/2006/relationships/hyperlink" Target="https://www.daloopa.com/src/8788553" TargetMode="External"/><Relationship Id="rId4393" Type="http://schemas.openxmlformats.org/officeDocument/2006/relationships/hyperlink" Target="https://www.daloopa.com/src/8801410" TargetMode="External"/><Relationship Id="rId5444" Type="http://schemas.openxmlformats.org/officeDocument/2006/relationships/hyperlink" Target="https://www.daloopa.com/src/53534093" TargetMode="External"/><Relationship Id="rId11995" Type="http://schemas.openxmlformats.org/officeDocument/2006/relationships/hyperlink" Target="https://www.daloopa.com/src/43319105" TargetMode="External"/><Relationship Id="rId15038" Type="http://schemas.openxmlformats.org/officeDocument/2006/relationships/hyperlink" Target="https://www.daloopa.com/src/113367224" TargetMode="External"/><Relationship Id="rId19659" Type="http://schemas.openxmlformats.org/officeDocument/2006/relationships/hyperlink" Target="https://marketplace.daloopa.com/src?seriesId=6882991" TargetMode="External"/><Relationship Id="rId4046" Type="http://schemas.openxmlformats.org/officeDocument/2006/relationships/hyperlink" Target="https://www.daloopa.com/src/10356321" TargetMode="External"/><Relationship Id="rId8667" Type="http://schemas.openxmlformats.org/officeDocument/2006/relationships/hyperlink" Target="https://www.daloopa.com/src/66978278" TargetMode="External"/><Relationship Id="rId9718" Type="http://schemas.openxmlformats.org/officeDocument/2006/relationships/hyperlink" Target="https://www.daloopa.com/src/43297311" TargetMode="External"/><Relationship Id="rId10597" Type="http://schemas.openxmlformats.org/officeDocument/2006/relationships/hyperlink" Target="https://www.daloopa.com/src/43347971" TargetMode="External"/><Relationship Id="rId11648" Type="http://schemas.openxmlformats.org/officeDocument/2006/relationships/hyperlink" Target="https://www.daloopa.com/src/1569044" TargetMode="External"/><Relationship Id="rId1707" Type="http://schemas.openxmlformats.org/officeDocument/2006/relationships/hyperlink" Target="https://www.daloopa.com/src/8796828" TargetMode="External"/><Relationship Id="rId7269" Type="http://schemas.openxmlformats.org/officeDocument/2006/relationships/hyperlink" Target="https://www.daloopa.com/src/1565364" TargetMode="External"/><Relationship Id="rId13070" Type="http://schemas.openxmlformats.org/officeDocument/2006/relationships/hyperlink" Target="https://www.daloopa.com/src/8787588" TargetMode="External"/><Relationship Id="rId14121" Type="http://schemas.openxmlformats.org/officeDocument/2006/relationships/hyperlink" Target="https://www.daloopa.com/src/8788148" TargetMode="External"/><Relationship Id="rId16293" Type="http://schemas.openxmlformats.org/officeDocument/2006/relationships/hyperlink" Target="https://www.daloopa.com/src/43525162" TargetMode="External"/><Relationship Id="rId17691" Type="http://schemas.openxmlformats.org/officeDocument/2006/relationships/hyperlink" Target="https://www.daloopa.com/src/65074631" TargetMode="External"/><Relationship Id="rId18742" Type="http://schemas.openxmlformats.org/officeDocument/2006/relationships/hyperlink" Target="https://www.daloopa.com/src/65169440" TargetMode="External"/><Relationship Id="rId3879" Type="http://schemas.openxmlformats.org/officeDocument/2006/relationships/hyperlink" Target="https://www.daloopa.com/src/8794509" TargetMode="External"/><Relationship Id="rId6352" Type="http://schemas.openxmlformats.org/officeDocument/2006/relationships/hyperlink" Target="https://marketplace.daloopa.com/src/110683941" TargetMode="External"/><Relationship Id="rId7750" Type="http://schemas.openxmlformats.org/officeDocument/2006/relationships/hyperlink" Target="https://www.daloopa.com/src/1565651" TargetMode="External"/><Relationship Id="rId8801" Type="http://schemas.openxmlformats.org/officeDocument/2006/relationships/hyperlink" Target="https://www.daloopa.com/src/43302629" TargetMode="External"/><Relationship Id="rId10731" Type="http://schemas.openxmlformats.org/officeDocument/2006/relationships/hyperlink" Target="https://www.daloopa.com/src/1568661" TargetMode="External"/><Relationship Id="rId17344" Type="http://schemas.openxmlformats.org/officeDocument/2006/relationships/hyperlink" Target="https://www.daloopa.com/src/65059393" TargetMode="External"/><Relationship Id="rId6005" Type="http://schemas.openxmlformats.org/officeDocument/2006/relationships/hyperlink" Target="https://www.daloopa.com/src/125175021" TargetMode="External"/><Relationship Id="rId7403" Type="http://schemas.openxmlformats.org/officeDocument/2006/relationships/hyperlink" Target="https://www.daloopa.com/src/1565589" TargetMode="External"/><Relationship Id="rId13954" Type="http://schemas.openxmlformats.org/officeDocument/2006/relationships/hyperlink" Target="https://www.daloopa.com/src/8788106" TargetMode="External"/><Relationship Id="rId2962" Type="http://schemas.openxmlformats.org/officeDocument/2006/relationships/hyperlink" Target="https://www.daloopa.com/src/1571923" TargetMode="External"/><Relationship Id="rId9575" Type="http://schemas.openxmlformats.org/officeDocument/2006/relationships/hyperlink" Target="https://www.daloopa.com/src/154249532" TargetMode="External"/><Relationship Id="rId12556" Type="http://schemas.openxmlformats.org/officeDocument/2006/relationships/hyperlink" Target="https://marketplace.daloopa.com/src/134722194" TargetMode="External"/><Relationship Id="rId13607" Type="http://schemas.openxmlformats.org/officeDocument/2006/relationships/hyperlink" Target="https://marketplace.daloopa.com/src?seriesId=233492" TargetMode="External"/><Relationship Id="rId19169" Type="http://schemas.openxmlformats.org/officeDocument/2006/relationships/hyperlink" Target="https://www.daloopa.com/src/113024402" TargetMode="External"/><Relationship Id="rId934" Type="http://schemas.openxmlformats.org/officeDocument/2006/relationships/hyperlink" Target="https://www.daloopa.com/src/113403264" TargetMode="External"/><Relationship Id="rId1564" Type="http://schemas.openxmlformats.org/officeDocument/2006/relationships/hyperlink" Target="https://www.daloopa.com/src/8796680" TargetMode="External"/><Relationship Id="rId2615" Type="http://schemas.openxmlformats.org/officeDocument/2006/relationships/hyperlink" Target="https://www.daloopa.com/src/47680212" TargetMode="External"/><Relationship Id="rId8177" Type="http://schemas.openxmlformats.org/officeDocument/2006/relationships/hyperlink" Target="https://www.daloopa.com/src/82224884" TargetMode="External"/><Relationship Id="rId9228" Type="http://schemas.openxmlformats.org/officeDocument/2006/relationships/hyperlink" Target="https://www.daloopa.com/src/46535290" TargetMode="External"/><Relationship Id="rId11158" Type="http://schemas.openxmlformats.org/officeDocument/2006/relationships/hyperlink" Target="https://www.daloopa.com/src/1569937" TargetMode="External"/><Relationship Id="rId12209" Type="http://schemas.openxmlformats.org/officeDocument/2006/relationships/hyperlink" Target="https://www.daloopa.com/src/66971460" TargetMode="External"/><Relationship Id="rId15779" Type="http://schemas.openxmlformats.org/officeDocument/2006/relationships/hyperlink" Target="https://marketplace.daloopa.com/src/154209360" TargetMode="External"/><Relationship Id="rId19650" Type="http://schemas.openxmlformats.org/officeDocument/2006/relationships/hyperlink" Target="https://marketplace.daloopa.com/src?seriesId=6882990" TargetMode="External"/><Relationship Id="rId1217" Type="http://schemas.openxmlformats.org/officeDocument/2006/relationships/hyperlink" Target="https://www.daloopa.com/src/75519772" TargetMode="External"/><Relationship Id="rId4787" Type="http://schemas.openxmlformats.org/officeDocument/2006/relationships/hyperlink" Target="https://www.daloopa.com/src/43287842" TargetMode="External"/><Relationship Id="rId5838" Type="http://schemas.openxmlformats.org/officeDocument/2006/relationships/hyperlink" Target="https://www.daloopa.com/src/1564910" TargetMode="External"/><Relationship Id="rId18252" Type="http://schemas.openxmlformats.org/officeDocument/2006/relationships/hyperlink" Target="https://marketplace.daloopa.com/src/134722751" TargetMode="External"/><Relationship Id="rId19303" Type="http://schemas.openxmlformats.org/officeDocument/2006/relationships/hyperlink" Target="https://www.daloopa.com/src/113027676" TargetMode="External"/><Relationship Id="rId3389" Type="http://schemas.openxmlformats.org/officeDocument/2006/relationships/hyperlink" Target="https://www.daloopa.com/src/42838078" TargetMode="External"/><Relationship Id="rId7260" Type="http://schemas.openxmlformats.org/officeDocument/2006/relationships/hyperlink" Target="https://www.daloopa.com/src/1565588" TargetMode="External"/><Relationship Id="rId8311" Type="http://schemas.openxmlformats.org/officeDocument/2006/relationships/hyperlink" Target="https://www.daloopa.com/src/1567187" TargetMode="External"/><Relationship Id="rId10241" Type="http://schemas.openxmlformats.org/officeDocument/2006/relationships/hyperlink" Target="https://www.daloopa.com/src/46535689" TargetMode="External"/><Relationship Id="rId14862" Type="http://schemas.openxmlformats.org/officeDocument/2006/relationships/hyperlink" Target="https://www.daloopa.com/src/43516555" TargetMode="External"/><Relationship Id="rId15913" Type="http://schemas.openxmlformats.org/officeDocument/2006/relationships/hyperlink" Target="https://www.daloopa.com/src/78144446" TargetMode="External"/><Relationship Id="rId3870" Type="http://schemas.openxmlformats.org/officeDocument/2006/relationships/hyperlink" Target="https://www.daloopa.com/src/43340991" TargetMode="External"/><Relationship Id="rId4921" Type="http://schemas.openxmlformats.org/officeDocument/2006/relationships/hyperlink" Target="https://www.daloopa.com/src/43287840" TargetMode="External"/><Relationship Id="rId9085" Type="http://schemas.openxmlformats.org/officeDocument/2006/relationships/hyperlink" Target="https://www.daloopa.com/src/1566316" TargetMode="External"/><Relationship Id="rId13464" Type="http://schemas.openxmlformats.org/officeDocument/2006/relationships/hyperlink" Target="https://www.daloopa.com/src/58790252" TargetMode="External"/><Relationship Id="rId14515" Type="http://schemas.openxmlformats.org/officeDocument/2006/relationships/hyperlink" Target="https://www.daloopa.com/src/154393404" TargetMode="External"/><Relationship Id="rId791" Type="http://schemas.openxmlformats.org/officeDocument/2006/relationships/hyperlink" Target="https://www.daloopa.com/document/209433" TargetMode="External"/><Relationship Id="rId1074" Type="http://schemas.openxmlformats.org/officeDocument/2006/relationships/hyperlink" Target="https://www.daloopa.com/src/43331172" TargetMode="External"/><Relationship Id="rId2472" Type="http://schemas.openxmlformats.org/officeDocument/2006/relationships/hyperlink" Target="https://www.daloopa.com/src/113362307" TargetMode="External"/><Relationship Id="rId3523" Type="http://schemas.openxmlformats.org/officeDocument/2006/relationships/hyperlink" Target="https://www.daloopa.com/src/42838090" TargetMode="External"/><Relationship Id="rId12066" Type="http://schemas.openxmlformats.org/officeDocument/2006/relationships/hyperlink" Target="https://www.daloopa.com/src/1570123" TargetMode="External"/><Relationship Id="rId13117" Type="http://schemas.openxmlformats.org/officeDocument/2006/relationships/hyperlink" Target="https://www.daloopa.com/src/8787326" TargetMode="External"/><Relationship Id="rId16687" Type="http://schemas.openxmlformats.org/officeDocument/2006/relationships/hyperlink" Target="https://www.daloopa.com/src/65062814" TargetMode="External"/><Relationship Id="rId17738" Type="http://schemas.openxmlformats.org/officeDocument/2006/relationships/hyperlink" Target="https://www.daloopa.com/src/72185373" TargetMode="External"/><Relationship Id="rId444" Type="http://schemas.openxmlformats.org/officeDocument/2006/relationships/hyperlink" Target="https://www.daloopa.com/src/107681411" TargetMode="External"/><Relationship Id="rId2125" Type="http://schemas.openxmlformats.org/officeDocument/2006/relationships/hyperlink" Target="https://www.daloopa.com/src/46548370" TargetMode="External"/><Relationship Id="rId5695" Type="http://schemas.openxmlformats.org/officeDocument/2006/relationships/hyperlink" Target="https://www.daloopa.com/src/1564726" TargetMode="External"/><Relationship Id="rId6746" Type="http://schemas.openxmlformats.org/officeDocument/2006/relationships/hyperlink" Target="https://marketplace.daloopa.com/src/110684005" TargetMode="External"/><Relationship Id="rId15289" Type="http://schemas.openxmlformats.org/officeDocument/2006/relationships/hyperlink" Target="https://www.daloopa.com/src/43516800" TargetMode="External"/><Relationship Id="rId19160" Type="http://schemas.openxmlformats.org/officeDocument/2006/relationships/hyperlink" Target="https://www.daloopa.com/src/113028110" TargetMode="External"/><Relationship Id="rId4297" Type="http://schemas.openxmlformats.org/officeDocument/2006/relationships/hyperlink" Target="https://www.daloopa.com/src/8790829" TargetMode="External"/><Relationship Id="rId5348" Type="http://schemas.openxmlformats.org/officeDocument/2006/relationships/hyperlink" Target="https://www.daloopa.com/src/1564333" TargetMode="External"/><Relationship Id="rId9969" Type="http://schemas.openxmlformats.org/officeDocument/2006/relationships/hyperlink" Target="https://www.daloopa.com/src/82224879" TargetMode="External"/><Relationship Id="rId12200" Type="http://schemas.openxmlformats.org/officeDocument/2006/relationships/hyperlink" Target="https://www.daloopa.com/src/43520321" TargetMode="External"/><Relationship Id="rId11899" Type="http://schemas.openxmlformats.org/officeDocument/2006/relationships/hyperlink" Target="https://www.daloopa.com/src/1568840" TargetMode="External"/><Relationship Id="rId14372" Type="http://schemas.openxmlformats.org/officeDocument/2006/relationships/hyperlink" Target="https://www.daloopa.com/src/8787838" TargetMode="External"/><Relationship Id="rId15770" Type="http://schemas.openxmlformats.org/officeDocument/2006/relationships/hyperlink" Target="https://www.daloopa.com/src/67019923" TargetMode="External"/><Relationship Id="rId16821" Type="http://schemas.openxmlformats.org/officeDocument/2006/relationships/hyperlink" Target="https://www.daloopa.com/src/63082925" TargetMode="External"/><Relationship Id="rId1958" Type="http://schemas.openxmlformats.org/officeDocument/2006/relationships/hyperlink" Target="https://marketplace.daloopa.com/src?seriesId=5697141" TargetMode="External"/><Relationship Id="rId3380" Type="http://schemas.openxmlformats.org/officeDocument/2006/relationships/hyperlink" Target="https://www.daloopa.com/src/107696918" TargetMode="External"/><Relationship Id="rId4431" Type="http://schemas.openxmlformats.org/officeDocument/2006/relationships/hyperlink" Target="https://www.daloopa.com/src/8793911" TargetMode="External"/><Relationship Id="rId14025" Type="http://schemas.openxmlformats.org/officeDocument/2006/relationships/hyperlink" Target="https://www.daloopa.com/src/154395153" TargetMode="External"/><Relationship Id="rId15423" Type="http://schemas.openxmlformats.org/officeDocument/2006/relationships/hyperlink" Target="https://www.daloopa.com/src/43519285" TargetMode="External"/><Relationship Id="rId18993" Type="http://schemas.openxmlformats.org/officeDocument/2006/relationships/hyperlink" Target="https://www.daloopa.com/src/113380692" TargetMode="External"/><Relationship Id="rId3033" Type="http://schemas.openxmlformats.org/officeDocument/2006/relationships/hyperlink" Target="https://www.daloopa.com/src/107833468" TargetMode="External"/><Relationship Id="rId10982" Type="http://schemas.openxmlformats.org/officeDocument/2006/relationships/hyperlink" Target="https://www.daloopa.com/src/144995765" TargetMode="External"/><Relationship Id="rId17595" Type="http://schemas.openxmlformats.org/officeDocument/2006/relationships/hyperlink" Target="https://www.daloopa.com/src/65074846" TargetMode="External"/><Relationship Id="rId18646" Type="http://schemas.openxmlformats.org/officeDocument/2006/relationships/hyperlink" Target="https://www.daloopa.com/src/65166868" TargetMode="External"/><Relationship Id="rId7654" Type="http://schemas.openxmlformats.org/officeDocument/2006/relationships/hyperlink" Target="https://www.daloopa.com/src/125013466" TargetMode="External"/><Relationship Id="rId8705" Type="http://schemas.openxmlformats.org/officeDocument/2006/relationships/hyperlink" Target="https://www.daloopa.com/src/1566926" TargetMode="External"/><Relationship Id="rId10635" Type="http://schemas.openxmlformats.org/officeDocument/2006/relationships/hyperlink" Target="https://www.daloopa.com/src/63034028" TargetMode="External"/><Relationship Id="rId16197" Type="http://schemas.openxmlformats.org/officeDocument/2006/relationships/hyperlink" Target="https://www.daloopa.com/document/26799693" TargetMode="External"/><Relationship Id="rId17248" Type="http://schemas.openxmlformats.org/officeDocument/2006/relationships/hyperlink" Target="https://www.daloopa.com/src/87502707" TargetMode="External"/><Relationship Id="rId6256" Type="http://schemas.openxmlformats.org/officeDocument/2006/relationships/hyperlink" Target="https://www.daloopa.com/src/20882371" TargetMode="External"/><Relationship Id="rId7307" Type="http://schemas.openxmlformats.org/officeDocument/2006/relationships/hyperlink" Target="https://marketplace.daloopa.com/src/110684097" TargetMode="External"/><Relationship Id="rId13858" Type="http://schemas.openxmlformats.org/officeDocument/2006/relationships/hyperlink" Target="https://www.daloopa.com/src/8788120" TargetMode="External"/><Relationship Id="rId2866" Type="http://schemas.openxmlformats.org/officeDocument/2006/relationships/hyperlink" Target="https://www.daloopa.com/src/154235033" TargetMode="External"/><Relationship Id="rId3917" Type="http://schemas.openxmlformats.org/officeDocument/2006/relationships/hyperlink" Target="https://www.daloopa.com/src/113365991" TargetMode="External"/><Relationship Id="rId9479" Type="http://schemas.openxmlformats.org/officeDocument/2006/relationships/hyperlink" Target="https://www.daloopa.com/src/1566392" TargetMode="External"/><Relationship Id="rId14909" Type="http://schemas.openxmlformats.org/officeDocument/2006/relationships/hyperlink" Target="https://www.daloopa.com/src/43517956" TargetMode="External"/><Relationship Id="rId15280" Type="http://schemas.openxmlformats.org/officeDocument/2006/relationships/hyperlink" Target="https://www.daloopa.com/src/43517677" TargetMode="External"/><Relationship Id="rId16331" Type="http://schemas.openxmlformats.org/officeDocument/2006/relationships/hyperlink" Target="https://www.daloopa.com/document/26350576" TargetMode="External"/><Relationship Id="rId838" Type="http://schemas.openxmlformats.org/officeDocument/2006/relationships/hyperlink" Target="https://marketplace.daloopa.com/src/152288739" TargetMode="External"/><Relationship Id="rId1468" Type="http://schemas.openxmlformats.org/officeDocument/2006/relationships/hyperlink" Target="https://www.daloopa.com/src/8796319" TargetMode="External"/><Relationship Id="rId2519" Type="http://schemas.openxmlformats.org/officeDocument/2006/relationships/hyperlink" Target="https://www.daloopa.com/src/78147576" TargetMode="External"/><Relationship Id="rId8562" Type="http://schemas.openxmlformats.org/officeDocument/2006/relationships/hyperlink" Target="https://www.daloopa.com/src/43297301" TargetMode="External"/><Relationship Id="rId9960" Type="http://schemas.openxmlformats.org/officeDocument/2006/relationships/hyperlink" Target="https://www.daloopa.com/src/32357766" TargetMode="External"/><Relationship Id="rId11890" Type="http://schemas.openxmlformats.org/officeDocument/2006/relationships/hyperlink" Target="https://www.daloopa.com/src/1569677" TargetMode="External"/><Relationship Id="rId12941" Type="http://schemas.openxmlformats.org/officeDocument/2006/relationships/hyperlink" Target="https://www.daloopa.com/src/145118869" TargetMode="External"/><Relationship Id="rId18156" Type="http://schemas.openxmlformats.org/officeDocument/2006/relationships/hyperlink" Target="https://www.daloopa.com/src/65125600" TargetMode="External"/><Relationship Id="rId19554" Type="http://schemas.openxmlformats.org/officeDocument/2006/relationships/hyperlink" Target="https://www.daloopa.com/src/136587021" TargetMode="External"/><Relationship Id="rId7164" Type="http://schemas.openxmlformats.org/officeDocument/2006/relationships/hyperlink" Target="https://www.daloopa.com/src/144969021" TargetMode="External"/><Relationship Id="rId8215" Type="http://schemas.openxmlformats.org/officeDocument/2006/relationships/hyperlink" Target="https://www.daloopa.com/src/1566370" TargetMode="External"/><Relationship Id="rId9613" Type="http://schemas.openxmlformats.org/officeDocument/2006/relationships/hyperlink" Target="https://www.daloopa.com/src/1567022" TargetMode="External"/><Relationship Id="rId10492" Type="http://schemas.openxmlformats.org/officeDocument/2006/relationships/hyperlink" Target="https://www.daloopa.com/src/1568961" TargetMode="External"/><Relationship Id="rId11543" Type="http://schemas.openxmlformats.org/officeDocument/2006/relationships/hyperlink" Target="https://www.daloopa.com/src/1568938" TargetMode="External"/><Relationship Id="rId19207" Type="http://schemas.openxmlformats.org/officeDocument/2006/relationships/hyperlink" Target="https://www.daloopa.com/src/113024138" TargetMode="External"/><Relationship Id="rId1602" Type="http://schemas.openxmlformats.org/officeDocument/2006/relationships/hyperlink" Target="https://www.daloopa.com/src/8801439" TargetMode="External"/><Relationship Id="rId10145" Type="http://schemas.openxmlformats.org/officeDocument/2006/relationships/hyperlink" Target="https://www.daloopa.com/src/1568360" TargetMode="External"/><Relationship Id="rId14766" Type="http://schemas.openxmlformats.org/officeDocument/2006/relationships/hyperlink" Target="https://www.daloopa.com/src/43519339" TargetMode="External"/><Relationship Id="rId15817" Type="http://schemas.openxmlformats.org/officeDocument/2006/relationships/hyperlink" Target="https://marketplace.daloopa.com/src/154209368" TargetMode="External"/><Relationship Id="rId3774" Type="http://schemas.openxmlformats.org/officeDocument/2006/relationships/hyperlink" Target="https://www.daloopa.com/src/68722844" TargetMode="External"/><Relationship Id="rId4825" Type="http://schemas.openxmlformats.org/officeDocument/2006/relationships/hyperlink" Target="https://www.daloopa.com/src/1563896" TargetMode="External"/><Relationship Id="rId13368" Type="http://schemas.openxmlformats.org/officeDocument/2006/relationships/hyperlink" Target="https://www.daloopa.com/src/8787148" TargetMode="External"/><Relationship Id="rId14419" Type="http://schemas.openxmlformats.org/officeDocument/2006/relationships/hyperlink" Target="https://www.daloopa.com/document/26799693" TargetMode="External"/><Relationship Id="rId17989" Type="http://schemas.openxmlformats.org/officeDocument/2006/relationships/hyperlink" Target="https://www.daloopa.com/src/65125625" TargetMode="External"/><Relationship Id="rId695" Type="http://schemas.openxmlformats.org/officeDocument/2006/relationships/hyperlink" Target="https://www.daloopa.com/src/8792896" TargetMode="External"/><Relationship Id="rId2376" Type="http://schemas.openxmlformats.org/officeDocument/2006/relationships/hyperlink" Target="https://www.daloopa.com/src/154220553" TargetMode="External"/><Relationship Id="rId3427" Type="http://schemas.openxmlformats.org/officeDocument/2006/relationships/hyperlink" Target="https://www.daloopa.com/src/8794904" TargetMode="External"/><Relationship Id="rId6997" Type="http://schemas.openxmlformats.org/officeDocument/2006/relationships/hyperlink" Target="https://www.daloopa.com/src/94490836" TargetMode="External"/><Relationship Id="rId348" Type="http://schemas.openxmlformats.org/officeDocument/2006/relationships/hyperlink" Target="https://marketplace.daloopa.com/src?seriesId=2076062" TargetMode="External"/><Relationship Id="rId2029" Type="http://schemas.openxmlformats.org/officeDocument/2006/relationships/hyperlink" Target="https://www.daloopa.com/document/26798797" TargetMode="External"/><Relationship Id="rId5599" Type="http://schemas.openxmlformats.org/officeDocument/2006/relationships/hyperlink" Target="https://www.daloopa.com/src/43287244" TargetMode="External"/><Relationship Id="rId9470" Type="http://schemas.openxmlformats.org/officeDocument/2006/relationships/hyperlink" Target="https://www.daloopa.com/src/43306457" TargetMode="External"/><Relationship Id="rId14900" Type="http://schemas.openxmlformats.org/officeDocument/2006/relationships/hyperlink" Target="https://www.daloopa.com/src/43519060" TargetMode="External"/><Relationship Id="rId19064" Type="http://schemas.openxmlformats.org/officeDocument/2006/relationships/hyperlink" Target="https://www.daloopa.com/src/113032113" TargetMode="External"/><Relationship Id="rId2510" Type="http://schemas.openxmlformats.org/officeDocument/2006/relationships/hyperlink" Target="https://www.daloopa.com/src/65071865" TargetMode="External"/><Relationship Id="rId8072" Type="http://schemas.openxmlformats.org/officeDocument/2006/relationships/hyperlink" Target="https://www.daloopa.com/src/32357774" TargetMode="External"/><Relationship Id="rId9123" Type="http://schemas.openxmlformats.org/officeDocument/2006/relationships/hyperlink" Target="https://www.daloopa.com/src/43306451" TargetMode="External"/><Relationship Id="rId11053" Type="http://schemas.openxmlformats.org/officeDocument/2006/relationships/hyperlink" Target="https://www.daloopa.com/src/43296274" TargetMode="External"/><Relationship Id="rId12104" Type="http://schemas.openxmlformats.org/officeDocument/2006/relationships/hyperlink" Target="https://marketplace.daloopa.com/src/144951422" TargetMode="External"/><Relationship Id="rId12451" Type="http://schemas.openxmlformats.org/officeDocument/2006/relationships/hyperlink" Target="https://www.daloopa.com/src/1572458" TargetMode="External"/><Relationship Id="rId13502" Type="http://schemas.openxmlformats.org/officeDocument/2006/relationships/hyperlink" Target="https://www.daloopa.com/src/8787608" TargetMode="External"/><Relationship Id="rId1112" Type="http://schemas.openxmlformats.org/officeDocument/2006/relationships/hyperlink" Target="https://www.daloopa.com/src/88976726" TargetMode="External"/><Relationship Id="rId15674" Type="http://schemas.openxmlformats.org/officeDocument/2006/relationships/hyperlink" Target="https://marketplace.daloopa.com/src/134722519" TargetMode="External"/><Relationship Id="rId16725" Type="http://schemas.openxmlformats.org/officeDocument/2006/relationships/hyperlink" Target="https://www.daloopa.com/src/65061980" TargetMode="External"/><Relationship Id="rId3284" Type="http://schemas.openxmlformats.org/officeDocument/2006/relationships/hyperlink" Target="https://www.daloopa.com/src/8795670" TargetMode="External"/><Relationship Id="rId4682" Type="http://schemas.openxmlformats.org/officeDocument/2006/relationships/hyperlink" Target="https://www.daloopa.com/src/1564075" TargetMode="External"/><Relationship Id="rId5733" Type="http://schemas.openxmlformats.org/officeDocument/2006/relationships/hyperlink" Target="https://www.daloopa.com/src/94638562" TargetMode="External"/><Relationship Id="rId14276" Type="http://schemas.openxmlformats.org/officeDocument/2006/relationships/hyperlink" Target="https://marketplace.daloopa.com/src?seriesId=233510" TargetMode="External"/><Relationship Id="rId15327" Type="http://schemas.openxmlformats.org/officeDocument/2006/relationships/hyperlink" Target="https://www.daloopa.com/src/113367212" TargetMode="External"/><Relationship Id="rId18897" Type="http://schemas.openxmlformats.org/officeDocument/2006/relationships/hyperlink" Target="https://www.daloopa.com/src/113026505" TargetMode="External"/><Relationship Id="rId4335" Type="http://schemas.openxmlformats.org/officeDocument/2006/relationships/hyperlink" Target="https://www.daloopa.com/src/8791693" TargetMode="External"/><Relationship Id="rId8956" Type="http://schemas.openxmlformats.org/officeDocument/2006/relationships/hyperlink" Target="https://www.daloopa.com/src/66982578" TargetMode="External"/><Relationship Id="rId10886" Type="http://schemas.openxmlformats.org/officeDocument/2006/relationships/hyperlink" Target="https://www.daloopa.com/src/1569856" TargetMode="External"/><Relationship Id="rId11937" Type="http://schemas.openxmlformats.org/officeDocument/2006/relationships/hyperlink" Target="https://www.daloopa.com/src/43317701" TargetMode="External"/><Relationship Id="rId17499" Type="http://schemas.openxmlformats.org/officeDocument/2006/relationships/hyperlink" Target="https://www.daloopa.com/src/102437171" TargetMode="External"/><Relationship Id="rId7558" Type="http://schemas.openxmlformats.org/officeDocument/2006/relationships/hyperlink" Target="https://www.daloopa.com/src/1565426" TargetMode="External"/><Relationship Id="rId8609" Type="http://schemas.openxmlformats.org/officeDocument/2006/relationships/hyperlink" Target="https://www.daloopa.com/src/63033681" TargetMode="External"/><Relationship Id="rId10539" Type="http://schemas.openxmlformats.org/officeDocument/2006/relationships/hyperlink" Target="https://www.daloopa.com/src/144995772" TargetMode="External"/><Relationship Id="rId14410" Type="http://schemas.openxmlformats.org/officeDocument/2006/relationships/hyperlink" Target="https://www.daloopa.com/src/107839737" TargetMode="External"/><Relationship Id="rId13012" Type="http://schemas.openxmlformats.org/officeDocument/2006/relationships/hyperlink" Target="https://www.daloopa.com/src/87502077" TargetMode="External"/><Relationship Id="rId16582" Type="http://schemas.openxmlformats.org/officeDocument/2006/relationships/hyperlink" Target="https://www.daloopa.com/src/8789030" TargetMode="External"/><Relationship Id="rId17980" Type="http://schemas.openxmlformats.org/officeDocument/2006/relationships/hyperlink" Target="https://marketplace.daloopa.com/src?seriesId=3669151" TargetMode="External"/><Relationship Id="rId2020" Type="http://schemas.openxmlformats.org/officeDocument/2006/relationships/hyperlink" Target="https://www.daloopa.com/src/94509912" TargetMode="External"/><Relationship Id="rId5590" Type="http://schemas.openxmlformats.org/officeDocument/2006/relationships/hyperlink" Target="https://www.daloopa.com/src/125013278" TargetMode="External"/><Relationship Id="rId6641" Type="http://schemas.openxmlformats.org/officeDocument/2006/relationships/hyperlink" Target="https://www.daloopa.com/src/63033539" TargetMode="External"/><Relationship Id="rId15184" Type="http://schemas.openxmlformats.org/officeDocument/2006/relationships/hyperlink" Target="https://www.daloopa.com/src/43518096" TargetMode="External"/><Relationship Id="rId16235" Type="http://schemas.openxmlformats.org/officeDocument/2006/relationships/hyperlink" Target="https://www.daloopa.com/src/14278607" TargetMode="External"/><Relationship Id="rId17633" Type="http://schemas.openxmlformats.org/officeDocument/2006/relationships/hyperlink" Target="https://www.daloopa.com/src/65074632" TargetMode="External"/><Relationship Id="rId4192" Type="http://schemas.openxmlformats.org/officeDocument/2006/relationships/hyperlink" Target="https://www.daloopa.com/src/8791965" TargetMode="External"/><Relationship Id="rId5243" Type="http://schemas.openxmlformats.org/officeDocument/2006/relationships/hyperlink" Target="https://www.daloopa.com/src/46534793" TargetMode="External"/><Relationship Id="rId9864" Type="http://schemas.openxmlformats.org/officeDocument/2006/relationships/hyperlink" Target="https://www.daloopa.com/src/1566457" TargetMode="External"/><Relationship Id="rId11794" Type="http://schemas.openxmlformats.org/officeDocument/2006/relationships/hyperlink" Target="https://www.daloopa.com/src/1569278" TargetMode="External"/><Relationship Id="rId12845" Type="http://schemas.openxmlformats.org/officeDocument/2006/relationships/hyperlink" Target="https://www.daloopa.com/src/1572211" TargetMode="External"/><Relationship Id="rId19458" Type="http://schemas.openxmlformats.org/officeDocument/2006/relationships/hyperlink" Target="https://www.daloopa.com/src/113029557" TargetMode="External"/><Relationship Id="rId78" Type="http://schemas.openxmlformats.org/officeDocument/2006/relationships/hyperlink" Target="https://www.daloopa.com/document/6370855" TargetMode="External"/><Relationship Id="rId1853" Type="http://schemas.openxmlformats.org/officeDocument/2006/relationships/hyperlink" Target="https://www.daloopa.com/src/65218382" TargetMode="External"/><Relationship Id="rId2904" Type="http://schemas.openxmlformats.org/officeDocument/2006/relationships/hyperlink" Target="https://www.daloopa.com/src/47653124" TargetMode="External"/><Relationship Id="rId7068" Type="http://schemas.openxmlformats.org/officeDocument/2006/relationships/hyperlink" Target="https://marketplace.daloopa.com/src/110684055" TargetMode="External"/><Relationship Id="rId8119" Type="http://schemas.openxmlformats.org/officeDocument/2006/relationships/hyperlink" Target="https://www.daloopa.com/src/1566947" TargetMode="External"/><Relationship Id="rId8466" Type="http://schemas.openxmlformats.org/officeDocument/2006/relationships/hyperlink" Target="https://www.daloopa.com/src/37971652" TargetMode="External"/><Relationship Id="rId9517" Type="http://schemas.openxmlformats.org/officeDocument/2006/relationships/hyperlink" Target="https://www.daloopa.com/src/58740273" TargetMode="External"/><Relationship Id="rId10396" Type="http://schemas.openxmlformats.org/officeDocument/2006/relationships/hyperlink" Target="https://www.daloopa.com/src/7961854" TargetMode="External"/><Relationship Id="rId11447" Type="http://schemas.openxmlformats.org/officeDocument/2006/relationships/hyperlink" Target="https://www.daloopa.com/src/1569312" TargetMode="External"/><Relationship Id="rId1506" Type="http://schemas.openxmlformats.org/officeDocument/2006/relationships/hyperlink" Target="https://www.daloopa.com/document/21777170" TargetMode="External"/><Relationship Id="rId10049" Type="http://schemas.openxmlformats.org/officeDocument/2006/relationships/hyperlink" Target="https://www.daloopa.com/src/1567951" TargetMode="External"/><Relationship Id="rId17490" Type="http://schemas.openxmlformats.org/officeDocument/2006/relationships/hyperlink" Target="https://marketplace.daloopa.com/src/154393193" TargetMode="External"/><Relationship Id="rId18541" Type="http://schemas.openxmlformats.org/officeDocument/2006/relationships/hyperlink" Target="https://www.daloopa.com/src/87407947" TargetMode="External"/><Relationship Id="rId3678" Type="http://schemas.openxmlformats.org/officeDocument/2006/relationships/hyperlink" Target="https://www.daloopa.com/src/8794513" TargetMode="External"/><Relationship Id="rId4729" Type="http://schemas.openxmlformats.org/officeDocument/2006/relationships/hyperlink" Target="https://www.daloopa.com/src/154248809" TargetMode="External"/><Relationship Id="rId8600" Type="http://schemas.openxmlformats.org/officeDocument/2006/relationships/hyperlink" Target="https://www.daloopa.com/src/7961829" TargetMode="External"/><Relationship Id="rId16092" Type="http://schemas.openxmlformats.org/officeDocument/2006/relationships/hyperlink" Target="https://www.daloopa.com/document/26799693" TargetMode="External"/><Relationship Id="rId17143" Type="http://schemas.openxmlformats.org/officeDocument/2006/relationships/hyperlink" Target="https://www.daloopa.com/src/65059129" TargetMode="External"/><Relationship Id="rId599" Type="http://schemas.openxmlformats.org/officeDocument/2006/relationships/hyperlink" Target="https://www.daloopa.com/src/43324764" TargetMode="External"/><Relationship Id="rId6151" Type="http://schemas.openxmlformats.org/officeDocument/2006/relationships/hyperlink" Target="https://www.daloopa.com/src/1564821" TargetMode="External"/><Relationship Id="rId7202" Type="http://schemas.openxmlformats.org/officeDocument/2006/relationships/hyperlink" Target="https://www.daloopa.com/src/1565363" TargetMode="External"/><Relationship Id="rId10530" Type="http://schemas.openxmlformats.org/officeDocument/2006/relationships/hyperlink" Target="https://www.daloopa.com/src/78021098" TargetMode="External"/><Relationship Id="rId9374" Type="http://schemas.openxmlformats.org/officeDocument/2006/relationships/hyperlink" Target="https://www.daloopa.com/src/1566319" TargetMode="External"/><Relationship Id="rId13753" Type="http://schemas.openxmlformats.org/officeDocument/2006/relationships/hyperlink" Target="https://www.daloopa.com/src/8787907" TargetMode="External"/><Relationship Id="rId14804" Type="http://schemas.openxmlformats.org/officeDocument/2006/relationships/hyperlink" Target="https://www.daloopa.com/src/72186675" TargetMode="External"/><Relationship Id="rId1363" Type="http://schemas.openxmlformats.org/officeDocument/2006/relationships/hyperlink" Target="https://www.daloopa.com/src/65434743" TargetMode="External"/><Relationship Id="rId2761" Type="http://schemas.openxmlformats.org/officeDocument/2006/relationships/hyperlink" Target="https://www.daloopa.com/src/47657349" TargetMode="External"/><Relationship Id="rId3812" Type="http://schemas.openxmlformats.org/officeDocument/2006/relationships/hyperlink" Target="https://www.daloopa.com/src/8794510" TargetMode="External"/><Relationship Id="rId9027" Type="http://schemas.openxmlformats.org/officeDocument/2006/relationships/hyperlink" Target="https://www.daloopa.com/src/1566066" TargetMode="External"/><Relationship Id="rId12355" Type="http://schemas.openxmlformats.org/officeDocument/2006/relationships/hyperlink" Target="https://www.daloopa.com/src/78145270" TargetMode="External"/><Relationship Id="rId13406" Type="http://schemas.openxmlformats.org/officeDocument/2006/relationships/hyperlink" Target="https://www.daloopa.com/src/154395120" TargetMode="External"/><Relationship Id="rId16976" Type="http://schemas.openxmlformats.org/officeDocument/2006/relationships/hyperlink" Target="https://www.daloopa.com/src/87502676" TargetMode="External"/><Relationship Id="rId733" Type="http://schemas.openxmlformats.org/officeDocument/2006/relationships/hyperlink" Target="https://www.daloopa.com/src/58751391" TargetMode="External"/><Relationship Id="rId1016" Type="http://schemas.openxmlformats.org/officeDocument/2006/relationships/hyperlink" Target="https://www.daloopa.com/src/144981724" TargetMode="External"/><Relationship Id="rId2414" Type="http://schemas.openxmlformats.org/officeDocument/2006/relationships/hyperlink" Target="https://marketplace.daloopa.com/src?seriesId=3669092" TargetMode="External"/><Relationship Id="rId5984" Type="http://schemas.openxmlformats.org/officeDocument/2006/relationships/hyperlink" Target="https://www.daloopa.com/src/2600144" TargetMode="External"/><Relationship Id="rId12008" Type="http://schemas.openxmlformats.org/officeDocument/2006/relationships/hyperlink" Target="https://www.daloopa.com/src/1569234" TargetMode="External"/><Relationship Id="rId15578" Type="http://schemas.openxmlformats.org/officeDocument/2006/relationships/hyperlink" Target="https://www.daloopa.com/src/43517481" TargetMode="External"/><Relationship Id="rId16629" Type="http://schemas.openxmlformats.org/officeDocument/2006/relationships/hyperlink" Target="https://www.daloopa.com/src/32426213" TargetMode="External"/><Relationship Id="rId4586" Type="http://schemas.openxmlformats.org/officeDocument/2006/relationships/hyperlink" Target="https://www.daloopa.com/src/37972578" TargetMode="External"/><Relationship Id="rId5637" Type="http://schemas.openxmlformats.org/officeDocument/2006/relationships/hyperlink" Target="https://www.daloopa.com/src/4715240" TargetMode="External"/><Relationship Id="rId18051" Type="http://schemas.openxmlformats.org/officeDocument/2006/relationships/hyperlink" Target="https://marketplace.daloopa.com/src/134722668" TargetMode="External"/><Relationship Id="rId19102" Type="http://schemas.openxmlformats.org/officeDocument/2006/relationships/hyperlink" Target="https://www.daloopa.com/src/114576787" TargetMode="External"/><Relationship Id="rId3188" Type="http://schemas.openxmlformats.org/officeDocument/2006/relationships/hyperlink" Target="https://www.daloopa.com/src/1571918" TargetMode="External"/><Relationship Id="rId4239" Type="http://schemas.openxmlformats.org/officeDocument/2006/relationships/hyperlink" Target="https://www.daloopa.com/src/8791912" TargetMode="External"/><Relationship Id="rId8110" Type="http://schemas.openxmlformats.org/officeDocument/2006/relationships/hyperlink" Target="https://www.daloopa.com/src/1566433" TargetMode="External"/><Relationship Id="rId10040" Type="http://schemas.openxmlformats.org/officeDocument/2006/relationships/hyperlink" Target="https://www.daloopa.com/src/1568111" TargetMode="External"/><Relationship Id="rId14661" Type="http://schemas.openxmlformats.org/officeDocument/2006/relationships/hyperlink" Target="https://www.daloopa.com/src/43516785" TargetMode="External"/><Relationship Id="rId4720" Type="http://schemas.openxmlformats.org/officeDocument/2006/relationships/hyperlink" Target="https://www.daloopa.com/src/43287843" TargetMode="External"/><Relationship Id="rId13263" Type="http://schemas.openxmlformats.org/officeDocument/2006/relationships/hyperlink" Target="https://www.daloopa.com/src/8786998" TargetMode="External"/><Relationship Id="rId14314" Type="http://schemas.openxmlformats.org/officeDocument/2006/relationships/hyperlink" Target="https://www.daloopa.com/src/8787998" TargetMode="External"/><Relationship Id="rId15712" Type="http://schemas.openxmlformats.org/officeDocument/2006/relationships/hyperlink" Target="https://www.daloopa.com/src/63082686" TargetMode="External"/><Relationship Id="rId590" Type="http://schemas.openxmlformats.org/officeDocument/2006/relationships/hyperlink" Target="https://www.daloopa.com/src/58740550" TargetMode="External"/><Relationship Id="rId2271" Type="http://schemas.openxmlformats.org/officeDocument/2006/relationships/hyperlink" Target="https://www.daloopa.com/src/1571566" TargetMode="External"/><Relationship Id="rId3322" Type="http://schemas.openxmlformats.org/officeDocument/2006/relationships/hyperlink" Target="https://www.daloopa.com/src/42838072" TargetMode="External"/><Relationship Id="rId17884" Type="http://schemas.openxmlformats.org/officeDocument/2006/relationships/hyperlink" Target="https://marketplace.daloopa.com/src?seriesId=3669147" TargetMode="External"/><Relationship Id="rId18935" Type="http://schemas.openxmlformats.org/officeDocument/2006/relationships/hyperlink" Target="https://www.daloopa.com/src/113026737" TargetMode="External"/><Relationship Id="rId243" Type="http://schemas.openxmlformats.org/officeDocument/2006/relationships/hyperlink" Target="https://www.daloopa.com/src/10331450" TargetMode="External"/><Relationship Id="rId5494" Type="http://schemas.openxmlformats.org/officeDocument/2006/relationships/hyperlink" Target="https://www.daloopa.com/src/1564050" TargetMode="External"/><Relationship Id="rId6892" Type="http://schemas.openxmlformats.org/officeDocument/2006/relationships/hyperlink" Target="https://www.daloopa.com/src/1565790" TargetMode="External"/><Relationship Id="rId7943" Type="http://schemas.openxmlformats.org/officeDocument/2006/relationships/hyperlink" Target="https://www.daloopa.com/src/1566297" TargetMode="External"/><Relationship Id="rId10924" Type="http://schemas.openxmlformats.org/officeDocument/2006/relationships/hyperlink" Target="https://www.daloopa.com/src/14161084" TargetMode="External"/><Relationship Id="rId15088" Type="http://schemas.openxmlformats.org/officeDocument/2006/relationships/hyperlink" Target="https://www.daloopa.com/document/23461023" TargetMode="External"/><Relationship Id="rId16486" Type="http://schemas.openxmlformats.org/officeDocument/2006/relationships/hyperlink" Target="https://www.daloopa.com/src/46628536" TargetMode="External"/><Relationship Id="rId17537" Type="http://schemas.openxmlformats.org/officeDocument/2006/relationships/hyperlink" Target="https://www.daloopa.com/src/78153043" TargetMode="External"/><Relationship Id="rId4096" Type="http://schemas.openxmlformats.org/officeDocument/2006/relationships/hyperlink" Target="https://www.daloopa.com/src/1572891" TargetMode="External"/><Relationship Id="rId5147" Type="http://schemas.openxmlformats.org/officeDocument/2006/relationships/hyperlink" Target="https://www.daloopa.com/src/1564330" TargetMode="External"/><Relationship Id="rId6545" Type="http://schemas.openxmlformats.org/officeDocument/2006/relationships/hyperlink" Target="https://www.daloopa.com/src/107675917" TargetMode="External"/><Relationship Id="rId16139" Type="http://schemas.openxmlformats.org/officeDocument/2006/relationships/hyperlink" Target="https://www.daloopa.com/src/8788849" TargetMode="External"/><Relationship Id="rId9768" Type="http://schemas.openxmlformats.org/officeDocument/2006/relationships/hyperlink" Target="https://www.daloopa.com/src/82224872" TargetMode="External"/><Relationship Id="rId11698" Type="http://schemas.openxmlformats.org/officeDocument/2006/relationships/hyperlink" Target="https://www.daloopa.com/src/1568996" TargetMode="External"/><Relationship Id="rId12749" Type="http://schemas.openxmlformats.org/officeDocument/2006/relationships/hyperlink" Target="https://marketplace.daloopa.com/src/134722232" TargetMode="External"/><Relationship Id="rId16620" Type="http://schemas.openxmlformats.org/officeDocument/2006/relationships/hyperlink" Target="https://www.daloopa.com/src/8788983" TargetMode="External"/><Relationship Id="rId1757" Type="http://schemas.openxmlformats.org/officeDocument/2006/relationships/hyperlink" Target="https://www.daloopa.com/src/32362728" TargetMode="External"/><Relationship Id="rId2808" Type="http://schemas.openxmlformats.org/officeDocument/2006/relationships/hyperlink" Target="https://www.daloopa.com/src/46552049" TargetMode="External"/><Relationship Id="rId14171" Type="http://schemas.openxmlformats.org/officeDocument/2006/relationships/hyperlink" Target="https://www.daloopa.com/src/46628476" TargetMode="External"/><Relationship Id="rId15222" Type="http://schemas.openxmlformats.org/officeDocument/2006/relationships/hyperlink" Target="https://www.daloopa.com/document/26237760" TargetMode="External"/><Relationship Id="rId18792" Type="http://schemas.openxmlformats.org/officeDocument/2006/relationships/hyperlink" Target="https://www.daloopa.com/document/8109" TargetMode="External"/><Relationship Id="rId4230" Type="http://schemas.openxmlformats.org/officeDocument/2006/relationships/hyperlink" Target="https://www.daloopa.com/src/43322785" TargetMode="External"/><Relationship Id="rId8851" Type="http://schemas.openxmlformats.org/officeDocument/2006/relationships/hyperlink" Target="https://www.daloopa.com/src/58740264" TargetMode="External"/><Relationship Id="rId17394" Type="http://schemas.openxmlformats.org/officeDocument/2006/relationships/hyperlink" Target="https://marketplace.daloopa.com/src?seriesId=4243627" TargetMode="External"/><Relationship Id="rId18445" Type="http://schemas.openxmlformats.org/officeDocument/2006/relationships/hyperlink" Target="https://www.daloopa.com/src/87397398" TargetMode="External"/><Relationship Id="rId7453" Type="http://schemas.openxmlformats.org/officeDocument/2006/relationships/hyperlink" Target="https://www.daloopa.com/src/136427071" TargetMode="External"/><Relationship Id="rId8504" Type="http://schemas.openxmlformats.org/officeDocument/2006/relationships/hyperlink" Target="https://www.daloopa.com/src/1566059" TargetMode="External"/><Relationship Id="rId9902" Type="http://schemas.openxmlformats.org/officeDocument/2006/relationships/hyperlink" Target="https://www.daloopa.com/src/82224878" TargetMode="External"/><Relationship Id="rId10781" Type="http://schemas.openxmlformats.org/officeDocument/2006/relationships/hyperlink" Target="https://www.daloopa.com/src/144995762" TargetMode="External"/><Relationship Id="rId11832" Type="http://schemas.openxmlformats.org/officeDocument/2006/relationships/hyperlink" Target="https://www.daloopa.com/src/1568897" TargetMode="External"/><Relationship Id="rId17047" Type="http://schemas.openxmlformats.org/officeDocument/2006/relationships/hyperlink" Target="https://marketplace.daloopa.com/src/154209411" TargetMode="External"/><Relationship Id="rId6055" Type="http://schemas.openxmlformats.org/officeDocument/2006/relationships/hyperlink" Target="https://www.daloopa.com/src/43312779" TargetMode="External"/><Relationship Id="rId7106" Type="http://schemas.openxmlformats.org/officeDocument/2006/relationships/hyperlink" Target="https://marketplace.daloopa.com/src/110684063" TargetMode="External"/><Relationship Id="rId10434" Type="http://schemas.openxmlformats.org/officeDocument/2006/relationships/hyperlink" Target="https://www.daloopa.com/src/1569458" TargetMode="External"/><Relationship Id="rId9278" Type="http://schemas.openxmlformats.org/officeDocument/2006/relationships/hyperlink" Target="https://www.daloopa.com/src/63033683" TargetMode="External"/><Relationship Id="rId13657" Type="http://schemas.openxmlformats.org/officeDocument/2006/relationships/hyperlink" Target="https://www.daloopa.com/src/20973375" TargetMode="External"/><Relationship Id="rId14708" Type="http://schemas.openxmlformats.org/officeDocument/2006/relationships/hyperlink" Target="https://www.daloopa.com/src/43518792" TargetMode="External"/><Relationship Id="rId984" Type="http://schemas.openxmlformats.org/officeDocument/2006/relationships/hyperlink" Target="https://www.daloopa.com/src/154354797" TargetMode="External"/><Relationship Id="rId2665" Type="http://schemas.openxmlformats.org/officeDocument/2006/relationships/hyperlink" Target="https://www.daloopa.com/src/154235036" TargetMode="External"/><Relationship Id="rId3716" Type="http://schemas.openxmlformats.org/officeDocument/2006/relationships/hyperlink" Target="https://www.daloopa.com/src/113365993" TargetMode="External"/><Relationship Id="rId12259" Type="http://schemas.openxmlformats.org/officeDocument/2006/relationships/hyperlink" Target="https://www.daloopa.com/src/107836737" TargetMode="External"/><Relationship Id="rId16130" Type="http://schemas.openxmlformats.org/officeDocument/2006/relationships/hyperlink" Target="https://www.daloopa.com/src/14278603" TargetMode="External"/><Relationship Id="rId637" Type="http://schemas.openxmlformats.org/officeDocument/2006/relationships/hyperlink" Target="https://www.daloopa.com/src/63030499" TargetMode="External"/><Relationship Id="rId1267" Type="http://schemas.openxmlformats.org/officeDocument/2006/relationships/hyperlink" Target="https://www.daloopa.com/src/65218274" TargetMode="External"/><Relationship Id="rId2318" Type="http://schemas.openxmlformats.org/officeDocument/2006/relationships/hyperlink" Target="https://www.daloopa.com/src/14275341" TargetMode="External"/><Relationship Id="rId5888" Type="http://schemas.openxmlformats.org/officeDocument/2006/relationships/hyperlink" Target="https://marketplace.daloopa.com/src?seriesId=2541518" TargetMode="External"/><Relationship Id="rId6939" Type="http://schemas.openxmlformats.org/officeDocument/2006/relationships/hyperlink" Target="https://marketplace.daloopa.com/src/110684030" TargetMode="External"/><Relationship Id="rId19353" Type="http://schemas.openxmlformats.org/officeDocument/2006/relationships/hyperlink" Target="https://www.daloopa.com/src/114576806" TargetMode="External"/><Relationship Id="rId8361" Type="http://schemas.openxmlformats.org/officeDocument/2006/relationships/hyperlink" Target="https://www.daloopa.com/src/1566209" TargetMode="External"/><Relationship Id="rId9412" Type="http://schemas.openxmlformats.org/officeDocument/2006/relationships/hyperlink" Target="https://www.daloopa.com/src/113256790" TargetMode="External"/><Relationship Id="rId10291" Type="http://schemas.openxmlformats.org/officeDocument/2006/relationships/hyperlink" Target="https://www.daloopa.com/src/7961851" TargetMode="External"/><Relationship Id="rId11342" Type="http://schemas.openxmlformats.org/officeDocument/2006/relationships/hyperlink" Target="https://www.daloopa.com/src/1569202" TargetMode="External"/><Relationship Id="rId12740" Type="http://schemas.openxmlformats.org/officeDocument/2006/relationships/hyperlink" Target="https://www.daloopa.com/src/145118860" TargetMode="External"/><Relationship Id="rId19006" Type="http://schemas.openxmlformats.org/officeDocument/2006/relationships/hyperlink" Target="https://www.daloopa.com/src/113028021" TargetMode="External"/><Relationship Id="rId1401" Type="http://schemas.openxmlformats.org/officeDocument/2006/relationships/hyperlink" Target="https://www.daloopa.com/src/65218294" TargetMode="External"/><Relationship Id="rId8014" Type="http://schemas.openxmlformats.org/officeDocument/2006/relationships/hyperlink" Target="https://www.daloopa.com/src/43306465" TargetMode="External"/><Relationship Id="rId15963" Type="http://schemas.openxmlformats.org/officeDocument/2006/relationships/hyperlink" Target="https://www.daloopa.com/document/26799693" TargetMode="External"/><Relationship Id="rId3573" Type="http://schemas.openxmlformats.org/officeDocument/2006/relationships/hyperlink" Target="https://www.daloopa.com/src/63031307" TargetMode="External"/><Relationship Id="rId4971" Type="http://schemas.openxmlformats.org/officeDocument/2006/relationships/hyperlink" Target="https://www.daloopa.com/src/63032901" TargetMode="External"/><Relationship Id="rId13167" Type="http://schemas.openxmlformats.org/officeDocument/2006/relationships/hyperlink" Target="https://www.daloopa.com/src/8787144" TargetMode="External"/><Relationship Id="rId14565" Type="http://schemas.openxmlformats.org/officeDocument/2006/relationships/hyperlink" Target="https://www.daloopa.com/src/43518456" TargetMode="External"/><Relationship Id="rId15616" Type="http://schemas.openxmlformats.org/officeDocument/2006/relationships/hyperlink" Target="https://marketplace.daloopa.com/src/134722508" TargetMode="External"/><Relationship Id="rId494" Type="http://schemas.openxmlformats.org/officeDocument/2006/relationships/hyperlink" Target="https://www.daloopa.com/src/32363103" TargetMode="External"/><Relationship Id="rId2175" Type="http://schemas.openxmlformats.org/officeDocument/2006/relationships/hyperlink" Target="https://www.daloopa.com/src/154220549" TargetMode="External"/><Relationship Id="rId3226" Type="http://schemas.openxmlformats.org/officeDocument/2006/relationships/hyperlink" Target="https://www.daloopa.com/src/1571836" TargetMode="External"/><Relationship Id="rId4624" Type="http://schemas.openxmlformats.org/officeDocument/2006/relationships/hyperlink" Target="https://www.daloopa.com/src/1563893" TargetMode="External"/><Relationship Id="rId14218" Type="http://schemas.openxmlformats.org/officeDocument/2006/relationships/hyperlink" Target="https://www.daloopa.com/src/67019031" TargetMode="External"/><Relationship Id="rId17788" Type="http://schemas.openxmlformats.org/officeDocument/2006/relationships/hyperlink" Target="https://www.daloopa.com/src/65074665" TargetMode="External"/><Relationship Id="rId18839" Type="http://schemas.openxmlformats.org/officeDocument/2006/relationships/hyperlink" Target="https://marketplace.daloopa.com/src?seriesId=3669181" TargetMode="External"/><Relationship Id="rId147" Type="http://schemas.openxmlformats.org/officeDocument/2006/relationships/hyperlink" Target="https://www.daloopa.com/src/82225434" TargetMode="External"/><Relationship Id="rId6796" Type="http://schemas.openxmlformats.org/officeDocument/2006/relationships/hyperlink" Target="https://marketplace.daloopa.com/src/110684007" TargetMode="External"/><Relationship Id="rId7847" Type="http://schemas.openxmlformats.org/officeDocument/2006/relationships/hyperlink" Target="https://www.daloopa.com/src/72081248" TargetMode="External"/><Relationship Id="rId10828" Type="http://schemas.openxmlformats.org/officeDocument/2006/relationships/hyperlink" Target="https://www.daloopa.com/src/10330840" TargetMode="External"/><Relationship Id="rId5398" Type="http://schemas.openxmlformats.org/officeDocument/2006/relationships/hyperlink" Target="https://www.daloopa.com/src/2600135" TargetMode="External"/><Relationship Id="rId6449" Type="http://schemas.openxmlformats.org/officeDocument/2006/relationships/hyperlink" Target="https://www.daloopa.com/src/1565456" TargetMode="External"/><Relationship Id="rId12250" Type="http://schemas.openxmlformats.org/officeDocument/2006/relationships/hyperlink" Target="https://www.daloopa.com/src/58793815" TargetMode="External"/><Relationship Id="rId13301" Type="http://schemas.openxmlformats.org/officeDocument/2006/relationships/hyperlink" Target="https://www.daloopa.com/src/8787330" TargetMode="External"/><Relationship Id="rId16871" Type="http://schemas.openxmlformats.org/officeDocument/2006/relationships/hyperlink" Target="https://www.daloopa.com/src/20983879" TargetMode="External"/><Relationship Id="rId6930" Type="http://schemas.openxmlformats.org/officeDocument/2006/relationships/hyperlink" Target="https://www.daloopa.com/src/94490848" TargetMode="External"/><Relationship Id="rId15473" Type="http://schemas.openxmlformats.org/officeDocument/2006/relationships/hyperlink" Target="https://www.daloopa.com/src/43518548" TargetMode="External"/><Relationship Id="rId16524" Type="http://schemas.openxmlformats.org/officeDocument/2006/relationships/hyperlink" Target="https://www.daloopa.com/src/67019170" TargetMode="External"/><Relationship Id="rId17922" Type="http://schemas.openxmlformats.org/officeDocument/2006/relationships/hyperlink" Target="https://www.daloopa.com/src/65125596" TargetMode="External"/><Relationship Id="rId4481" Type="http://schemas.openxmlformats.org/officeDocument/2006/relationships/hyperlink" Target="https://www.daloopa.com/src/8793772" TargetMode="External"/><Relationship Id="rId5532" Type="http://schemas.openxmlformats.org/officeDocument/2006/relationships/hyperlink" Target="https://www.daloopa.com/src/43287251" TargetMode="External"/><Relationship Id="rId14075" Type="http://schemas.openxmlformats.org/officeDocument/2006/relationships/hyperlink" Target="https://www.daloopa.com/src/8787992" TargetMode="External"/><Relationship Id="rId15126" Type="http://schemas.openxmlformats.org/officeDocument/2006/relationships/hyperlink" Target="https://marketplace.daloopa.com/src/134722401" TargetMode="External"/><Relationship Id="rId3083" Type="http://schemas.openxmlformats.org/officeDocument/2006/relationships/hyperlink" Target="https://www.daloopa.com/src/14274653" TargetMode="External"/><Relationship Id="rId4134" Type="http://schemas.openxmlformats.org/officeDocument/2006/relationships/hyperlink" Target="https://marketplace.daloopa.com/src/144951413" TargetMode="External"/><Relationship Id="rId17298" Type="http://schemas.openxmlformats.org/officeDocument/2006/relationships/hyperlink" Target="https://www.daloopa.com/src/154364414" TargetMode="External"/><Relationship Id="rId18696" Type="http://schemas.openxmlformats.org/officeDocument/2006/relationships/hyperlink" Target="https://www.daloopa.com/src/65165662" TargetMode="External"/><Relationship Id="rId19747" Type="http://schemas.openxmlformats.org/officeDocument/2006/relationships/hyperlink" Target="https://www.daloopa.com/src/113026886" TargetMode="External"/><Relationship Id="rId7357" Type="http://schemas.openxmlformats.org/officeDocument/2006/relationships/hyperlink" Target="https://www.daloopa.com/src/2600162" TargetMode="External"/><Relationship Id="rId8408" Type="http://schemas.openxmlformats.org/officeDocument/2006/relationships/hyperlink" Target="https://www.daloopa.com/src/82224887" TargetMode="External"/><Relationship Id="rId8755" Type="http://schemas.openxmlformats.org/officeDocument/2006/relationships/hyperlink" Target="https://www.daloopa.com/src/1566718" TargetMode="External"/><Relationship Id="rId9806" Type="http://schemas.openxmlformats.org/officeDocument/2006/relationships/hyperlink" Target="https://www.daloopa.com/src/1566971" TargetMode="External"/><Relationship Id="rId10685" Type="http://schemas.openxmlformats.org/officeDocument/2006/relationships/hyperlink" Target="https://www.daloopa.com/src/1569853" TargetMode="External"/><Relationship Id="rId11736" Type="http://schemas.openxmlformats.org/officeDocument/2006/relationships/hyperlink" Target="https://www.daloopa.com/src/43319087" TargetMode="External"/><Relationship Id="rId18349" Type="http://schemas.openxmlformats.org/officeDocument/2006/relationships/hyperlink" Target="https://marketplace.daloopa.com/src/134722782" TargetMode="External"/><Relationship Id="rId10338" Type="http://schemas.openxmlformats.org/officeDocument/2006/relationships/hyperlink" Target="https://www.daloopa.com/src/78019358" TargetMode="External"/><Relationship Id="rId14959" Type="http://schemas.openxmlformats.org/officeDocument/2006/relationships/hyperlink" Target="https://www.daloopa.com/src/43519453" TargetMode="External"/><Relationship Id="rId18830" Type="http://schemas.openxmlformats.org/officeDocument/2006/relationships/hyperlink" Target="https://www.daloopa.com/src/65173656" TargetMode="External"/><Relationship Id="rId3967" Type="http://schemas.openxmlformats.org/officeDocument/2006/relationships/hyperlink" Target="https://www.daloopa.com/src/10356322" TargetMode="External"/><Relationship Id="rId16381" Type="http://schemas.openxmlformats.org/officeDocument/2006/relationships/hyperlink" Target="https://marketplace.daloopa.com/src?seriesId=2541698" TargetMode="External"/><Relationship Id="rId17432" Type="http://schemas.openxmlformats.org/officeDocument/2006/relationships/hyperlink" Target="https://marketplace.daloopa.com/src?seriesId=4243629" TargetMode="External"/><Relationship Id="rId4" Type="http://schemas.openxmlformats.org/officeDocument/2006/relationships/hyperlink" Target="https://www.daloopa.com/document/7970" TargetMode="External"/><Relationship Id="rId888" Type="http://schemas.openxmlformats.org/officeDocument/2006/relationships/hyperlink" Target="https://marketplace.daloopa.com/src?seriesId=7741487" TargetMode="External"/><Relationship Id="rId2569" Type="http://schemas.openxmlformats.org/officeDocument/2006/relationships/hyperlink" Target="https://www.daloopa.com/document/26799693" TargetMode="External"/><Relationship Id="rId6440" Type="http://schemas.openxmlformats.org/officeDocument/2006/relationships/hyperlink" Target="https://www.daloopa.com/src/1565680" TargetMode="External"/><Relationship Id="rId16034" Type="http://schemas.openxmlformats.org/officeDocument/2006/relationships/hyperlink" Target="https://marketplace.daloopa.com/src/154393140" TargetMode="External"/><Relationship Id="rId5042" Type="http://schemas.openxmlformats.org/officeDocument/2006/relationships/hyperlink" Target="https://www.daloopa.com/src/82223207" TargetMode="External"/><Relationship Id="rId9663" Type="http://schemas.openxmlformats.org/officeDocument/2006/relationships/hyperlink" Target="https://www.daloopa.com/src/1566393" TargetMode="External"/><Relationship Id="rId12991" Type="http://schemas.openxmlformats.org/officeDocument/2006/relationships/hyperlink" Target="https://www.daloopa.com/src/32426017" TargetMode="External"/><Relationship Id="rId19257" Type="http://schemas.openxmlformats.org/officeDocument/2006/relationships/hyperlink" Target="https://www.daloopa.com/src/113031882" TargetMode="External"/><Relationship Id="rId1652" Type="http://schemas.openxmlformats.org/officeDocument/2006/relationships/hyperlink" Target="https://www.daloopa.com/src/8797241" TargetMode="External"/><Relationship Id="rId8265" Type="http://schemas.openxmlformats.org/officeDocument/2006/relationships/hyperlink" Target="https://www.daloopa.com/src/58740261" TargetMode="External"/><Relationship Id="rId9316" Type="http://schemas.openxmlformats.org/officeDocument/2006/relationships/hyperlink" Target="https://www.daloopa.com/src/1567175" TargetMode="External"/><Relationship Id="rId10195" Type="http://schemas.openxmlformats.org/officeDocument/2006/relationships/hyperlink" Target="https://www.daloopa.com/src/58740429" TargetMode="External"/><Relationship Id="rId11246" Type="http://schemas.openxmlformats.org/officeDocument/2006/relationships/hyperlink" Target="https://www.daloopa.com/src/107683067" TargetMode="External"/><Relationship Id="rId11593" Type="http://schemas.openxmlformats.org/officeDocument/2006/relationships/hyperlink" Target="https://www.daloopa.com/src/1569269" TargetMode="External"/><Relationship Id="rId12644" Type="http://schemas.openxmlformats.org/officeDocument/2006/relationships/hyperlink" Target="https://www.daloopa.com/src/145118872" TargetMode="External"/><Relationship Id="rId1305" Type="http://schemas.openxmlformats.org/officeDocument/2006/relationships/hyperlink" Target="https://www.daloopa.com/src/65218279" TargetMode="External"/><Relationship Id="rId2703" Type="http://schemas.openxmlformats.org/officeDocument/2006/relationships/hyperlink" Target="https://www.daloopa.com/src/47653127" TargetMode="External"/><Relationship Id="rId15867" Type="http://schemas.openxmlformats.org/officeDocument/2006/relationships/hyperlink" Target="https://marketplace.daloopa.com/src/154209380" TargetMode="External"/><Relationship Id="rId16918" Type="http://schemas.openxmlformats.org/officeDocument/2006/relationships/hyperlink" Target="https://www.daloopa.com/src/94641004" TargetMode="External"/><Relationship Id="rId4875" Type="http://schemas.openxmlformats.org/officeDocument/2006/relationships/hyperlink" Target="https://www.daloopa.com/src/1564247" TargetMode="External"/><Relationship Id="rId5926" Type="http://schemas.openxmlformats.org/officeDocument/2006/relationships/hyperlink" Target="https://www.daloopa.com/src/53534276" TargetMode="External"/><Relationship Id="rId14469" Type="http://schemas.openxmlformats.org/officeDocument/2006/relationships/hyperlink" Target="https://www.daloopa.com/src/113763758" TargetMode="External"/><Relationship Id="rId18340" Type="http://schemas.openxmlformats.org/officeDocument/2006/relationships/hyperlink" Target="https://www.daloopa.com/src/94645327" TargetMode="External"/><Relationship Id="rId11" Type="http://schemas.openxmlformats.org/officeDocument/2006/relationships/hyperlink" Target="https://www.daloopa.com/document/8110" TargetMode="External"/><Relationship Id="rId398" Type="http://schemas.openxmlformats.org/officeDocument/2006/relationships/hyperlink" Target="https://www.daloopa.com/src/1604312" TargetMode="External"/><Relationship Id="rId2079" Type="http://schemas.openxmlformats.org/officeDocument/2006/relationships/hyperlink" Target="https://www.daloopa.com/src/1571091" TargetMode="External"/><Relationship Id="rId3477" Type="http://schemas.openxmlformats.org/officeDocument/2006/relationships/hyperlink" Target="https://www.daloopa.com/src/8795943" TargetMode="External"/><Relationship Id="rId4528" Type="http://schemas.openxmlformats.org/officeDocument/2006/relationships/hyperlink" Target="https://www.daloopa.com/src/8793763" TargetMode="External"/><Relationship Id="rId7001" Type="http://schemas.openxmlformats.org/officeDocument/2006/relationships/hyperlink" Target="https://www.daloopa.com/src/125013458" TargetMode="External"/><Relationship Id="rId13552" Type="http://schemas.openxmlformats.org/officeDocument/2006/relationships/hyperlink" Target="https://www.daloopa.com/src/8787085" TargetMode="External"/><Relationship Id="rId14603" Type="http://schemas.openxmlformats.org/officeDocument/2006/relationships/hyperlink" Target="https://www.daloopa.com/src/43518514" TargetMode="External"/><Relationship Id="rId14950" Type="http://schemas.openxmlformats.org/officeDocument/2006/relationships/hyperlink" Target="https://marketplace.daloopa.com/src/134722367" TargetMode="External"/><Relationship Id="rId2560" Type="http://schemas.openxmlformats.org/officeDocument/2006/relationships/hyperlink" Target="https://www.daloopa.com/src/67018626" TargetMode="External"/><Relationship Id="rId3611" Type="http://schemas.openxmlformats.org/officeDocument/2006/relationships/hyperlink" Target="https://www.daloopa.com/src/8794512" TargetMode="External"/><Relationship Id="rId9173" Type="http://schemas.openxmlformats.org/officeDocument/2006/relationships/hyperlink" Target="https://marketplace.daloopa.com/src?seriesId=2541567" TargetMode="External"/><Relationship Id="rId12154" Type="http://schemas.openxmlformats.org/officeDocument/2006/relationships/hyperlink" Target="https://www.daloopa.com/src/87501781" TargetMode="External"/><Relationship Id="rId13205" Type="http://schemas.openxmlformats.org/officeDocument/2006/relationships/hyperlink" Target="https://www.daloopa.com/src/43769446" TargetMode="External"/><Relationship Id="rId532" Type="http://schemas.openxmlformats.org/officeDocument/2006/relationships/hyperlink" Target="https://www.daloopa.com/src/1602065" TargetMode="External"/><Relationship Id="rId1162" Type="http://schemas.openxmlformats.org/officeDocument/2006/relationships/hyperlink" Target="https://www.daloopa.com/src/67017616" TargetMode="External"/><Relationship Id="rId2213" Type="http://schemas.openxmlformats.org/officeDocument/2006/relationships/hyperlink" Target="https://www.daloopa.com/src/4742088" TargetMode="External"/><Relationship Id="rId5783" Type="http://schemas.openxmlformats.org/officeDocument/2006/relationships/hyperlink" Target="https://www.daloopa.com/src/2600141" TargetMode="External"/><Relationship Id="rId15377" Type="http://schemas.openxmlformats.org/officeDocument/2006/relationships/hyperlink" Target="https://www.daloopa.com/document/26799693" TargetMode="External"/><Relationship Id="rId16775" Type="http://schemas.openxmlformats.org/officeDocument/2006/relationships/hyperlink" Target="https://www.daloopa.com/document/26799693" TargetMode="External"/><Relationship Id="rId17826" Type="http://schemas.openxmlformats.org/officeDocument/2006/relationships/hyperlink" Target="https://www.daloopa.com/src/113369600" TargetMode="External"/><Relationship Id="rId4385" Type="http://schemas.openxmlformats.org/officeDocument/2006/relationships/hyperlink" Target="https://www.daloopa.com/src/8793910" TargetMode="External"/><Relationship Id="rId5436" Type="http://schemas.openxmlformats.org/officeDocument/2006/relationships/hyperlink" Target="https://www.daloopa.com/src/4715237" TargetMode="External"/><Relationship Id="rId6834" Type="http://schemas.openxmlformats.org/officeDocument/2006/relationships/hyperlink" Target="https://www.daloopa.com/src/1565512" TargetMode="External"/><Relationship Id="rId16428" Type="http://schemas.openxmlformats.org/officeDocument/2006/relationships/hyperlink" Target="https://www.daloopa.com/src/136643942" TargetMode="External"/><Relationship Id="rId4038" Type="http://schemas.openxmlformats.org/officeDocument/2006/relationships/hyperlink" Target="https://www.daloopa.com/src/1572802" TargetMode="External"/><Relationship Id="rId11987" Type="http://schemas.openxmlformats.org/officeDocument/2006/relationships/hyperlink" Target="https://www.daloopa.com/src/1569287" TargetMode="External"/><Relationship Id="rId8659" Type="http://schemas.openxmlformats.org/officeDocument/2006/relationships/hyperlink" Target="https://www.daloopa.com/src/14161206" TargetMode="External"/><Relationship Id="rId10589" Type="http://schemas.openxmlformats.org/officeDocument/2006/relationships/hyperlink" Target="https://www.daloopa.com/src/14161093" TargetMode="External"/><Relationship Id="rId14460" Type="http://schemas.openxmlformats.org/officeDocument/2006/relationships/hyperlink" Target="https://www.daloopa.com/src/145163677" TargetMode="External"/><Relationship Id="rId15511" Type="http://schemas.openxmlformats.org/officeDocument/2006/relationships/hyperlink" Target="https://www.daloopa.com/src/53602942" TargetMode="External"/><Relationship Id="rId13062" Type="http://schemas.openxmlformats.org/officeDocument/2006/relationships/hyperlink" Target="https://www.daloopa.com/src/8787461" TargetMode="External"/><Relationship Id="rId14113" Type="http://schemas.openxmlformats.org/officeDocument/2006/relationships/hyperlink" Target="https://www.daloopa.com/src/14296179" TargetMode="External"/><Relationship Id="rId17683" Type="http://schemas.openxmlformats.org/officeDocument/2006/relationships/hyperlink" Target="https://www.daloopa.com/src/94644992" TargetMode="External"/><Relationship Id="rId18734" Type="http://schemas.openxmlformats.org/officeDocument/2006/relationships/hyperlink" Target="https://www.daloopa.com/src/65169589" TargetMode="External"/><Relationship Id="rId2070" Type="http://schemas.openxmlformats.org/officeDocument/2006/relationships/hyperlink" Target="https://www.daloopa.com/src/1571564" TargetMode="External"/><Relationship Id="rId3121" Type="http://schemas.openxmlformats.org/officeDocument/2006/relationships/hyperlink" Target="https://www.daloopa.com/src/145118811" TargetMode="External"/><Relationship Id="rId6691" Type="http://schemas.openxmlformats.org/officeDocument/2006/relationships/hyperlink" Target="https://marketplace.daloopa.com/src/110683992" TargetMode="External"/><Relationship Id="rId7742" Type="http://schemas.openxmlformats.org/officeDocument/2006/relationships/hyperlink" Target="https://www.daloopa.com/src/1565986" TargetMode="External"/><Relationship Id="rId16285" Type="http://schemas.openxmlformats.org/officeDocument/2006/relationships/hyperlink" Target="https://www.daloopa.com/src/154361747" TargetMode="External"/><Relationship Id="rId17336" Type="http://schemas.openxmlformats.org/officeDocument/2006/relationships/hyperlink" Target="https://marketplace.daloopa.com/src/154209474" TargetMode="External"/><Relationship Id="rId5293" Type="http://schemas.openxmlformats.org/officeDocument/2006/relationships/hyperlink" Target="https://www.daloopa.com/src/1564065" TargetMode="External"/><Relationship Id="rId6344" Type="http://schemas.openxmlformats.org/officeDocument/2006/relationships/hyperlink" Target="https://marketplace.daloopa.com/src/110683933" TargetMode="External"/><Relationship Id="rId10723" Type="http://schemas.openxmlformats.org/officeDocument/2006/relationships/hyperlink" Target="https://www.daloopa.com/src/14161081" TargetMode="External"/><Relationship Id="rId9567" Type="http://schemas.openxmlformats.org/officeDocument/2006/relationships/hyperlink" Target="https://www.daloopa.com/src/144990532" TargetMode="External"/><Relationship Id="rId12895" Type="http://schemas.openxmlformats.org/officeDocument/2006/relationships/hyperlink" Target="https://www.daloopa.com/src/1572444" TargetMode="External"/><Relationship Id="rId13946" Type="http://schemas.openxmlformats.org/officeDocument/2006/relationships/hyperlink" Target="https://www.daloopa.com/src/87502114" TargetMode="External"/><Relationship Id="rId2954" Type="http://schemas.openxmlformats.org/officeDocument/2006/relationships/hyperlink" Target="https://www.daloopa.com/src/1571947" TargetMode="External"/><Relationship Id="rId8169" Type="http://schemas.openxmlformats.org/officeDocument/2006/relationships/hyperlink" Target="https://www.daloopa.com/src/113262709" TargetMode="External"/><Relationship Id="rId11497" Type="http://schemas.openxmlformats.org/officeDocument/2006/relationships/hyperlink" Target="https://www.daloopa.com/src/43319911" TargetMode="External"/><Relationship Id="rId12548" Type="http://schemas.openxmlformats.org/officeDocument/2006/relationships/hyperlink" Target="https://www.daloopa.com/src/32424518" TargetMode="External"/><Relationship Id="rId926" Type="http://schemas.openxmlformats.org/officeDocument/2006/relationships/hyperlink" Target="https://www.daloopa.com/src/63082990" TargetMode="External"/><Relationship Id="rId1556" Type="http://schemas.openxmlformats.org/officeDocument/2006/relationships/hyperlink" Target="https://www.daloopa.com/src/8796920" TargetMode="External"/><Relationship Id="rId2607" Type="http://schemas.openxmlformats.org/officeDocument/2006/relationships/hyperlink" Target="https://www.daloopa.com/src/154358216" TargetMode="External"/><Relationship Id="rId10099" Type="http://schemas.openxmlformats.org/officeDocument/2006/relationships/hyperlink" Target="https://www.daloopa.com/src/1568398" TargetMode="External"/><Relationship Id="rId15021" Type="http://schemas.openxmlformats.org/officeDocument/2006/relationships/hyperlink" Target="https://marketplace.daloopa.com/src/154393107" TargetMode="External"/><Relationship Id="rId18591" Type="http://schemas.openxmlformats.org/officeDocument/2006/relationships/hyperlink" Target="https://www.daloopa.com/src/67020297" TargetMode="External"/><Relationship Id="rId19642" Type="http://schemas.openxmlformats.org/officeDocument/2006/relationships/hyperlink" Target="https://www.daloopa.com/src/113036079" TargetMode="External"/><Relationship Id="rId1209" Type="http://schemas.openxmlformats.org/officeDocument/2006/relationships/hyperlink" Target="https://www.daloopa.com/src/4742097" TargetMode="External"/><Relationship Id="rId4779" Type="http://schemas.openxmlformats.org/officeDocument/2006/relationships/hyperlink" Target="https://www.daloopa.com/src/113255132" TargetMode="External"/><Relationship Id="rId8650" Type="http://schemas.openxmlformats.org/officeDocument/2006/relationships/hyperlink" Target="https://www.daloopa.com/src/1567482" TargetMode="External"/><Relationship Id="rId9701" Type="http://schemas.openxmlformats.org/officeDocument/2006/relationships/hyperlink" Target="https://www.daloopa.com/src/78018611" TargetMode="External"/><Relationship Id="rId10580" Type="http://schemas.openxmlformats.org/officeDocument/2006/relationships/hyperlink" Target="https://www.daloopa.com/src/94501169" TargetMode="External"/><Relationship Id="rId11631" Type="http://schemas.openxmlformats.org/officeDocument/2006/relationships/hyperlink" Target="https://www.daloopa.com/src/1569321" TargetMode="External"/><Relationship Id="rId17193" Type="http://schemas.openxmlformats.org/officeDocument/2006/relationships/hyperlink" Target="https://www.daloopa.com/src/82270783" TargetMode="External"/><Relationship Id="rId18244" Type="http://schemas.openxmlformats.org/officeDocument/2006/relationships/hyperlink" Target="https://www.daloopa.com/src/154365635" TargetMode="External"/><Relationship Id="rId7252" Type="http://schemas.openxmlformats.org/officeDocument/2006/relationships/hyperlink" Target="https://www.daloopa.com/src/1565921" TargetMode="External"/><Relationship Id="rId8303" Type="http://schemas.openxmlformats.org/officeDocument/2006/relationships/hyperlink" Target="https://www.daloopa.com/src/1566767" TargetMode="External"/><Relationship Id="rId10233" Type="http://schemas.openxmlformats.org/officeDocument/2006/relationships/hyperlink" Target="https://www.daloopa.com/src/94492195" TargetMode="External"/><Relationship Id="rId3862" Type="http://schemas.openxmlformats.org/officeDocument/2006/relationships/hyperlink" Target="https://www.daloopa.com/src/42838106" TargetMode="External"/><Relationship Id="rId13456" Type="http://schemas.openxmlformats.org/officeDocument/2006/relationships/hyperlink" Target="https://www.daloopa.com/src/8787607" TargetMode="External"/><Relationship Id="rId14854" Type="http://schemas.openxmlformats.org/officeDocument/2006/relationships/hyperlink" Target="https://www.daloopa.com/src/43517001" TargetMode="External"/><Relationship Id="rId15905" Type="http://schemas.openxmlformats.org/officeDocument/2006/relationships/hyperlink" Target="https://www.daloopa.com/src/87502564" TargetMode="External"/><Relationship Id="rId783" Type="http://schemas.openxmlformats.org/officeDocument/2006/relationships/hyperlink" Target="https://www.daloopa.com/src/1604329" TargetMode="External"/><Relationship Id="rId2464" Type="http://schemas.openxmlformats.org/officeDocument/2006/relationships/hyperlink" Target="https://www.daloopa.com/src/67018520" TargetMode="External"/><Relationship Id="rId3515" Type="http://schemas.openxmlformats.org/officeDocument/2006/relationships/hyperlink" Target="https://www.daloopa.com/src/113264033" TargetMode="External"/><Relationship Id="rId4913" Type="http://schemas.openxmlformats.org/officeDocument/2006/relationships/hyperlink" Target="https://www.daloopa.com/src/113255119" TargetMode="External"/><Relationship Id="rId9077" Type="http://schemas.openxmlformats.org/officeDocument/2006/relationships/hyperlink" Target="https://marketplace.daloopa.com/src?seriesId=7945328" TargetMode="External"/><Relationship Id="rId12058" Type="http://schemas.openxmlformats.org/officeDocument/2006/relationships/hyperlink" Target="https://www.daloopa.com/src/1570372" TargetMode="External"/><Relationship Id="rId13109" Type="http://schemas.openxmlformats.org/officeDocument/2006/relationships/hyperlink" Target="https://www.daloopa.com/document/8266" TargetMode="External"/><Relationship Id="rId14507" Type="http://schemas.openxmlformats.org/officeDocument/2006/relationships/hyperlink" Target="https://www.daloopa.com/document/26799693" TargetMode="External"/><Relationship Id="rId436" Type="http://schemas.openxmlformats.org/officeDocument/2006/relationships/hyperlink" Target="https://www.daloopa.com/src/63032495" TargetMode="External"/><Relationship Id="rId1066" Type="http://schemas.openxmlformats.org/officeDocument/2006/relationships/hyperlink" Target="https://www.daloopa.com/src/32362802" TargetMode="External"/><Relationship Id="rId2117" Type="http://schemas.openxmlformats.org/officeDocument/2006/relationships/hyperlink" Target="https://www.daloopa.com/src/14275340" TargetMode="External"/><Relationship Id="rId16679" Type="http://schemas.openxmlformats.org/officeDocument/2006/relationships/hyperlink" Target="https://www.daloopa.com/document/26799693" TargetMode="External"/><Relationship Id="rId4289" Type="http://schemas.openxmlformats.org/officeDocument/2006/relationships/hyperlink" Target="https://www.daloopa.com/src/8791697" TargetMode="External"/><Relationship Id="rId5687" Type="http://schemas.openxmlformats.org/officeDocument/2006/relationships/hyperlink" Target="https://marketplace.daloopa.com/src?seriesId=2541515" TargetMode="External"/><Relationship Id="rId6738" Type="http://schemas.openxmlformats.org/officeDocument/2006/relationships/hyperlink" Target="https://marketplace.daloopa.com/src/110683997" TargetMode="External"/><Relationship Id="rId8160" Type="http://schemas.openxmlformats.org/officeDocument/2006/relationships/hyperlink" Target="https://www.daloopa.com/src/43302631" TargetMode="External"/><Relationship Id="rId19152" Type="http://schemas.openxmlformats.org/officeDocument/2006/relationships/hyperlink" Target="https://www.daloopa.com/src/113032116" TargetMode="External"/><Relationship Id="rId9211" Type="http://schemas.openxmlformats.org/officeDocument/2006/relationships/hyperlink" Target="https://www.daloopa.com/src/87381667" TargetMode="External"/><Relationship Id="rId10090" Type="http://schemas.openxmlformats.org/officeDocument/2006/relationships/hyperlink" Target="https://www.daloopa.com/src/14161297" TargetMode="External"/><Relationship Id="rId11141" Type="http://schemas.openxmlformats.org/officeDocument/2006/relationships/hyperlink" Target="https://www.daloopa.com/src/1569199" TargetMode="External"/><Relationship Id="rId15762" Type="http://schemas.openxmlformats.org/officeDocument/2006/relationships/hyperlink" Target="https://marketplace.daloopa.com/src/154209358" TargetMode="External"/><Relationship Id="rId16813" Type="http://schemas.openxmlformats.org/officeDocument/2006/relationships/hyperlink" Target="https://www.daloopa.com/src/20983877" TargetMode="External"/><Relationship Id="rId1200" Type="http://schemas.openxmlformats.org/officeDocument/2006/relationships/hyperlink" Target="https://www.daloopa.com/src/4742152" TargetMode="External"/><Relationship Id="rId4770" Type="http://schemas.openxmlformats.org/officeDocument/2006/relationships/hyperlink" Target="https://www.daloopa.com/src/63032889" TargetMode="External"/><Relationship Id="rId5821" Type="http://schemas.openxmlformats.org/officeDocument/2006/relationships/hyperlink" Target="https://marketplace.daloopa.com/src?seriesId=2541517" TargetMode="External"/><Relationship Id="rId14364" Type="http://schemas.openxmlformats.org/officeDocument/2006/relationships/hyperlink" Target="https://www.daloopa.com/src/8787979" TargetMode="External"/><Relationship Id="rId15415" Type="http://schemas.openxmlformats.org/officeDocument/2006/relationships/hyperlink" Target="https://marketplace.daloopa.com/src/134722470" TargetMode="External"/><Relationship Id="rId3372" Type="http://schemas.openxmlformats.org/officeDocument/2006/relationships/hyperlink" Target="https://www.daloopa.com/src/63031309" TargetMode="External"/><Relationship Id="rId4423" Type="http://schemas.openxmlformats.org/officeDocument/2006/relationships/hyperlink" Target="https://www.daloopa.com/src/8794097" TargetMode="External"/><Relationship Id="rId7993" Type="http://schemas.openxmlformats.org/officeDocument/2006/relationships/hyperlink" Target="https://www.daloopa.com/src/43306462" TargetMode="External"/><Relationship Id="rId14017" Type="http://schemas.openxmlformats.org/officeDocument/2006/relationships/hyperlink" Target="https://www.daloopa.com/src/154395151" TargetMode="External"/><Relationship Id="rId17587" Type="http://schemas.openxmlformats.org/officeDocument/2006/relationships/hyperlink" Target="https://www.daloopa.com/document/23461023" TargetMode="External"/><Relationship Id="rId18985" Type="http://schemas.openxmlformats.org/officeDocument/2006/relationships/hyperlink" Target="https://www.daloopa.com/src/136587020" TargetMode="External"/><Relationship Id="rId293" Type="http://schemas.openxmlformats.org/officeDocument/2006/relationships/hyperlink" Target="https://www.daloopa.com/src/53534241" TargetMode="External"/><Relationship Id="rId3025" Type="http://schemas.openxmlformats.org/officeDocument/2006/relationships/hyperlink" Target="https://www.daloopa.com/src/63082452" TargetMode="External"/><Relationship Id="rId6595" Type="http://schemas.openxmlformats.org/officeDocument/2006/relationships/hyperlink" Target="https://www.daloopa.com/src/7961800" TargetMode="External"/><Relationship Id="rId7646" Type="http://schemas.openxmlformats.org/officeDocument/2006/relationships/hyperlink" Target="https://www.daloopa.com/src/72081245" TargetMode="External"/><Relationship Id="rId10974" Type="http://schemas.openxmlformats.org/officeDocument/2006/relationships/hyperlink" Target="https://www.daloopa.com/src/82226686" TargetMode="External"/><Relationship Id="rId16189" Type="http://schemas.openxmlformats.org/officeDocument/2006/relationships/hyperlink" Target="https://www.daloopa.com/src/8788739" TargetMode="External"/><Relationship Id="rId18638" Type="http://schemas.openxmlformats.org/officeDocument/2006/relationships/hyperlink" Target="https://www.daloopa.com/src/65164965" TargetMode="External"/><Relationship Id="rId5197" Type="http://schemas.openxmlformats.org/officeDocument/2006/relationships/hyperlink" Target="https://www.daloopa.com/src/43287623" TargetMode="External"/><Relationship Id="rId6248" Type="http://schemas.openxmlformats.org/officeDocument/2006/relationships/hyperlink" Target="https://www.daloopa.com/src/1565252" TargetMode="External"/><Relationship Id="rId10627" Type="http://schemas.openxmlformats.org/officeDocument/2006/relationships/hyperlink" Target="https://www.daloopa.com/src/10330837" TargetMode="External"/><Relationship Id="rId12799" Type="http://schemas.openxmlformats.org/officeDocument/2006/relationships/hyperlink" Target="https://www.daloopa.com/src/82268401" TargetMode="External"/><Relationship Id="rId13100" Type="http://schemas.openxmlformats.org/officeDocument/2006/relationships/hyperlink" Target="https://www.daloopa.com/src/8787562" TargetMode="External"/><Relationship Id="rId16670" Type="http://schemas.openxmlformats.org/officeDocument/2006/relationships/hyperlink" Target="https://www.daloopa.com/src/154364586" TargetMode="External"/><Relationship Id="rId17721" Type="http://schemas.openxmlformats.org/officeDocument/2006/relationships/hyperlink" Target="https://www.daloopa.com/src/65218528" TargetMode="External"/><Relationship Id="rId2858" Type="http://schemas.openxmlformats.org/officeDocument/2006/relationships/hyperlink" Target="https://www.daloopa.com/src/87384561" TargetMode="External"/><Relationship Id="rId3909" Type="http://schemas.openxmlformats.org/officeDocument/2006/relationships/hyperlink" Target="https://www.daloopa.com/src/68722855" TargetMode="External"/><Relationship Id="rId15272" Type="http://schemas.openxmlformats.org/officeDocument/2006/relationships/hyperlink" Target="https://www.daloopa.com/src/43518676" TargetMode="External"/><Relationship Id="rId16323" Type="http://schemas.openxmlformats.org/officeDocument/2006/relationships/hyperlink" Target="https://www.daloopa.com/src/43525448" TargetMode="External"/><Relationship Id="rId4280" Type="http://schemas.openxmlformats.org/officeDocument/2006/relationships/hyperlink" Target="https://www.daloopa.com/src/43322281" TargetMode="External"/><Relationship Id="rId5331" Type="http://schemas.openxmlformats.org/officeDocument/2006/relationships/hyperlink" Target="https://www.daloopa.com/src/43287618" TargetMode="External"/><Relationship Id="rId9952" Type="http://schemas.openxmlformats.org/officeDocument/2006/relationships/hyperlink" Target="https://www.daloopa.com/src/1567630" TargetMode="External"/><Relationship Id="rId18495" Type="http://schemas.openxmlformats.org/officeDocument/2006/relationships/hyperlink" Target="https://www.daloopa.com/document/24791242" TargetMode="External"/><Relationship Id="rId19546" Type="http://schemas.openxmlformats.org/officeDocument/2006/relationships/hyperlink" Target="https://www.daloopa.com/src/113024289" TargetMode="External"/><Relationship Id="rId1941" Type="http://schemas.openxmlformats.org/officeDocument/2006/relationships/hyperlink" Target="https://www.daloopa.com/src/136424909" TargetMode="External"/><Relationship Id="rId8554" Type="http://schemas.openxmlformats.org/officeDocument/2006/relationships/hyperlink" Target="https://www.daloopa.com/src/144990517" TargetMode="External"/><Relationship Id="rId9605" Type="http://schemas.openxmlformats.org/officeDocument/2006/relationships/hyperlink" Target="https://www.daloopa.com/src/144990531" TargetMode="External"/><Relationship Id="rId10484" Type="http://schemas.openxmlformats.org/officeDocument/2006/relationships/hyperlink" Target="https://www.daloopa.com/src/87394673" TargetMode="External"/><Relationship Id="rId11535" Type="http://schemas.openxmlformats.org/officeDocument/2006/relationships/hyperlink" Target="https://www.daloopa.com/src/43319089" TargetMode="External"/><Relationship Id="rId11882" Type="http://schemas.openxmlformats.org/officeDocument/2006/relationships/hyperlink" Target="https://www.daloopa.com/src/1569181" TargetMode="External"/><Relationship Id="rId12933" Type="http://schemas.openxmlformats.org/officeDocument/2006/relationships/hyperlink" Target="https://www.daloopa.com/src/82268403" TargetMode="External"/><Relationship Id="rId17097" Type="http://schemas.openxmlformats.org/officeDocument/2006/relationships/hyperlink" Target="https://www.daloopa.com/src/113368123" TargetMode="External"/><Relationship Id="rId18148" Type="http://schemas.openxmlformats.org/officeDocument/2006/relationships/hyperlink" Target="https://marketplace.daloopa.com/src/134722710" TargetMode="External"/><Relationship Id="rId7156" Type="http://schemas.openxmlformats.org/officeDocument/2006/relationships/hyperlink" Target="https://www.daloopa.com/src/82224827" TargetMode="External"/><Relationship Id="rId8207" Type="http://schemas.openxmlformats.org/officeDocument/2006/relationships/hyperlink" Target="https://www.daloopa.com/document/26798424" TargetMode="External"/><Relationship Id="rId10137" Type="http://schemas.openxmlformats.org/officeDocument/2006/relationships/hyperlink" Target="https://marketplace.daloopa.com/src?seriesId=2399838" TargetMode="External"/><Relationship Id="rId14758" Type="http://schemas.openxmlformats.org/officeDocument/2006/relationships/hyperlink" Target="https://marketplace.daloopa.com/src/134722333" TargetMode="External"/><Relationship Id="rId15809" Type="http://schemas.openxmlformats.org/officeDocument/2006/relationships/hyperlink" Target="https://www.daloopa.com/src/72185177" TargetMode="External"/><Relationship Id="rId687" Type="http://schemas.openxmlformats.org/officeDocument/2006/relationships/hyperlink" Target="https://www.daloopa.com/src/144978690" TargetMode="External"/><Relationship Id="rId2368" Type="http://schemas.openxmlformats.org/officeDocument/2006/relationships/hyperlink" Target="https://www.daloopa.com/src/87382084" TargetMode="External"/><Relationship Id="rId3766" Type="http://schemas.openxmlformats.org/officeDocument/2006/relationships/hyperlink" Target="https://www.daloopa.com/src/14007902" TargetMode="External"/><Relationship Id="rId4817" Type="http://schemas.openxmlformats.org/officeDocument/2006/relationships/hyperlink" Target="https://www.daloopa.com/src/1564058" TargetMode="External"/><Relationship Id="rId16180" Type="http://schemas.openxmlformats.org/officeDocument/2006/relationships/hyperlink" Target="https://www.daloopa.com/src/154361008" TargetMode="External"/><Relationship Id="rId17231" Type="http://schemas.openxmlformats.org/officeDocument/2006/relationships/hyperlink" Target="https://www.daloopa.com/src/113368373" TargetMode="External"/><Relationship Id="rId3419" Type="http://schemas.openxmlformats.org/officeDocument/2006/relationships/hyperlink" Target="https://www.daloopa.com/src/8795624" TargetMode="External"/><Relationship Id="rId6989" Type="http://schemas.openxmlformats.org/officeDocument/2006/relationships/hyperlink" Target="https://www.daloopa.com/src/53534166" TargetMode="External"/><Relationship Id="rId12790" Type="http://schemas.openxmlformats.org/officeDocument/2006/relationships/hyperlink" Target="https://www.daloopa.com/src/32424514" TargetMode="External"/><Relationship Id="rId13841" Type="http://schemas.openxmlformats.org/officeDocument/2006/relationships/hyperlink" Target="https://www.daloopa.com/src/8787749" TargetMode="External"/><Relationship Id="rId3900" Type="http://schemas.openxmlformats.org/officeDocument/2006/relationships/hyperlink" Target="https://www.daloopa.com/src/14007900" TargetMode="External"/><Relationship Id="rId9462" Type="http://schemas.openxmlformats.org/officeDocument/2006/relationships/hyperlink" Target="https://www.daloopa.com/src/1566574" TargetMode="External"/><Relationship Id="rId11392" Type="http://schemas.openxmlformats.org/officeDocument/2006/relationships/hyperlink" Target="https://www.daloopa.com/src/1569534" TargetMode="External"/><Relationship Id="rId12443" Type="http://schemas.openxmlformats.org/officeDocument/2006/relationships/hyperlink" Target="https://marketplace.daloopa.com/src/134722174" TargetMode="External"/><Relationship Id="rId19056" Type="http://schemas.openxmlformats.org/officeDocument/2006/relationships/hyperlink" Target="https://www.daloopa.com/src/113035965" TargetMode="External"/><Relationship Id="rId821" Type="http://schemas.openxmlformats.org/officeDocument/2006/relationships/hyperlink" Target="https://www.daloopa.com/src/1602360" TargetMode="External"/><Relationship Id="rId1451" Type="http://schemas.openxmlformats.org/officeDocument/2006/relationships/hyperlink" Target="https://www.daloopa.com/src/65109690" TargetMode="External"/><Relationship Id="rId2502" Type="http://schemas.openxmlformats.org/officeDocument/2006/relationships/hyperlink" Target="https://www.daloopa.com/src/65072125" TargetMode="External"/><Relationship Id="rId8064" Type="http://schemas.openxmlformats.org/officeDocument/2006/relationships/hyperlink" Target="https://www.daloopa.com/src/1567601" TargetMode="External"/><Relationship Id="rId9115" Type="http://schemas.openxmlformats.org/officeDocument/2006/relationships/hyperlink" Target="https://www.daloopa.com/src/20882450" TargetMode="External"/><Relationship Id="rId11045" Type="http://schemas.openxmlformats.org/officeDocument/2006/relationships/hyperlink" Target="https://www.daloopa.com/src/107683075" TargetMode="External"/><Relationship Id="rId15666" Type="http://schemas.openxmlformats.org/officeDocument/2006/relationships/hyperlink" Target="https://marketplace.daloopa.com/src/134722511" TargetMode="External"/><Relationship Id="rId1104" Type="http://schemas.openxmlformats.org/officeDocument/2006/relationships/hyperlink" Target="https://www.daloopa.com/src/66977561" TargetMode="External"/><Relationship Id="rId4674" Type="http://schemas.openxmlformats.org/officeDocument/2006/relationships/hyperlink" Target="https://www.daloopa.com/src/1564244" TargetMode="External"/><Relationship Id="rId5725" Type="http://schemas.openxmlformats.org/officeDocument/2006/relationships/hyperlink" Target="https://www.daloopa.com/src/53534277" TargetMode="External"/><Relationship Id="rId14268" Type="http://schemas.openxmlformats.org/officeDocument/2006/relationships/hyperlink" Target="https://www.daloopa.com/src/8788238" TargetMode="External"/><Relationship Id="rId15319" Type="http://schemas.openxmlformats.org/officeDocument/2006/relationships/hyperlink" Target="https://www.daloopa.com/src/43519233" TargetMode="External"/><Relationship Id="rId16717" Type="http://schemas.openxmlformats.org/officeDocument/2006/relationships/hyperlink" Target="https://www.daloopa.com/src/65062893" TargetMode="External"/><Relationship Id="rId3276" Type="http://schemas.openxmlformats.org/officeDocument/2006/relationships/hyperlink" Target="https://www.daloopa.com/src/8795940" TargetMode="External"/><Relationship Id="rId4327" Type="http://schemas.openxmlformats.org/officeDocument/2006/relationships/hyperlink" Target="https://www.daloopa.com/src/43322137" TargetMode="External"/><Relationship Id="rId18889" Type="http://schemas.openxmlformats.org/officeDocument/2006/relationships/hyperlink" Target="https://www.daloopa.com/src/113030412" TargetMode="External"/><Relationship Id="rId197" Type="http://schemas.openxmlformats.org/officeDocument/2006/relationships/hyperlink" Target="https://marketplace.daloopa.com/src?seriesId=2541432" TargetMode="External"/><Relationship Id="rId6499" Type="http://schemas.openxmlformats.org/officeDocument/2006/relationships/hyperlink" Target="https://www.daloopa.com/src/1566029" TargetMode="External"/><Relationship Id="rId7897" Type="http://schemas.openxmlformats.org/officeDocument/2006/relationships/hyperlink" Target="https://www.daloopa.com/src/1567528" TargetMode="External"/><Relationship Id="rId8948" Type="http://schemas.openxmlformats.org/officeDocument/2006/relationships/hyperlink" Target="https://www.daloopa.com/src/53534255" TargetMode="External"/><Relationship Id="rId10878" Type="http://schemas.openxmlformats.org/officeDocument/2006/relationships/hyperlink" Target="https://www.daloopa.com/src/1569474" TargetMode="External"/><Relationship Id="rId11929" Type="http://schemas.openxmlformats.org/officeDocument/2006/relationships/hyperlink" Target="https://www.daloopa.com/src/1569334" TargetMode="External"/><Relationship Id="rId15800" Type="http://schemas.openxmlformats.org/officeDocument/2006/relationships/hyperlink" Target="https://marketplace.daloopa.com/src/154209366" TargetMode="External"/><Relationship Id="rId13351" Type="http://schemas.openxmlformats.org/officeDocument/2006/relationships/hyperlink" Target="https://www.daloopa.com/src/8786949" TargetMode="External"/><Relationship Id="rId14402" Type="http://schemas.openxmlformats.org/officeDocument/2006/relationships/hyperlink" Target="https://www.daloopa.com/src/14296181" TargetMode="External"/><Relationship Id="rId17972" Type="http://schemas.openxmlformats.org/officeDocument/2006/relationships/hyperlink" Target="https://www.daloopa.com/src/67020099" TargetMode="External"/><Relationship Id="rId3410" Type="http://schemas.openxmlformats.org/officeDocument/2006/relationships/hyperlink" Target="https://www.daloopa.com/src/8795942" TargetMode="External"/><Relationship Id="rId6980" Type="http://schemas.openxmlformats.org/officeDocument/2006/relationships/hyperlink" Target="https://www.daloopa.com/src/2600156" TargetMode="External"/><Relationship Id="rId13004" Type="http://schemas.openxmlformats.org/officeDocument/2006/relationships/hyperlink" Target="https://www.daloopa.com/src/8787139" TargetMode="External"/><Relationship Id="rId16574" Type="http://schemas.openxmlformats.org/officeDocument/2006/relationships/hyperlink" Target="https://www.daloopa.com/src/136644451" TargetMode="External"/><Relationship Id="rId17625" Type="http://schemas.openxmlformats.org/officeDocument/2006/relationships/hyperlink" Target="https://www.daloopa.com/src/67023374" TargetMode="External"/><Relationship Id="rId331" Type="http://schemas.openxmlformats.org/officeDocument/2006/relationships/hyperlink" Target="https://www.daloopa.com/src/87389297" TargetMode="External"/><Relationship Id="rId2012" Type="http://schemas.openxmlformats.org/officeDocument/2006/relationships/hyperlink" Target="https://www.daloopa.com/src/144989046" TargetMode="External"/><Relationship Id="rId5582" Type="http://schemas.openxmlformats.org/officeDocument/2006/relationships/hyperlink" Target="https://www.daloopa.com/src/72080206" TargetMode="External"/><Relationship Id="rId6633" Type="http://schemas.openxmlformats.org/officeDocument/2006/relationships/hyperlink" Target="https://www.daloopa.com/src/10330703" TargetMode="External"/><Relationship Id="rId15176" Type="http://schemas.openxmlformats.org/officeDocument/2006/relationships/hyperlink" Target="https://www.daloopa.com/document/26237760" TargetMode="External"/><Relationship Id="rId16227" Type="http://schemas.openxmlformats.org/officeDocument/2006/relationships/hyperlink" Target="https://www.daloopa.com/document/26799693" TargetMode="External"/><Relationship Id="rId4184" Type="http://schemas.openxmlformats.org/officeDocument/2006/relationships/hyperlink" Target="https://www.daloopa.com/src/43322784" TargetMode="External"/><Relationship Id="rId5235" Type="http://schemas.openxmlformats.org/officeDocument/2006/relationships/hyperlink" Target="https://www.daloopa.com/src/2600133" TargetMode="External"/><Relationship Id="rId9856" Type="http://schemas.openxmlformats.org/officeDocument/2006/relationships/hyperlink" Target="https://www.daloopa.com/src/113262689" TargetMode="External"/><Relationship Id="rId18399" Type="http://schemas.openxmlformats.org/officeDocument/2006/relationships/hyperlink" Target="https://www.daloopa.com/src/69045031" TargetMode="External"/><Relationship Id="rId8458" Type="http://schemas.openxmlformats.org/officeDocument/2006/relationships/hyperlink" Target="https://www.daloopa.com/src/1567606" TargetMode="External"/><Relationship Id="rId9509" Type="http://schemas.openxmlformats.org/officeDocument/2006/relationships/hyperlink" Target="https://www.daloopa.com/src/7961842" TargetMode="External"/><Relationship Id="rId11786" Type="http://schemas.openxmlformats.org/officeDocument/2006/relationships/hyperlink" Target="https://www.daloopa.com/src/1568896" TargetMode="External"/><Relationship Id="rId12837" Type="http://schemas.openxmlformats.org/officeDocument/2006/relationships/hyperlink" Target="https://www.daloopa.com/src/1572340" TargetMode="External"/><Relationship Id="rId1845" Type="http://schemas.openxmlformats.org/officeDocument/2006/relationships/hyperlink" Target="https://www.daloopa.com/src/8797284" TargetMode="External"/><Relationship Id="rId10388" Type="http://schemas.openxmlformats.org/officeDocument/2006/relationships/hyperlink" Target="https://www.daloopa.com/src/1567777" TargetMode="External"/><Relationship Id="rId11439" Type="http://schemas.openxmlformats.org/officeDocument/2006/relationships/hyperlink" Target="https://www.daloopa.com/src/1568820" TargetMode="External"/><Relationship Id="rId15310" Type="http://schemas.openxmlformats.org/officeDocument/2006/relationships/hyperlink" Target="https://marketplace.daloopa.com/src/134722439" TargetMode="External"/><Relationship Id="rId18880" Type="http://schemas.openxmlformats.org/officeDocument/2006/relationships/hyperlink" Target="https://www.daloopa.com/src/145118826" TargetMode="External"/><Relationship Id="rId11920" Type="http://schemas.openxmlformats.org/officeDocument/2006/relationships/hyperlink" Target="https://www.daloopa.com/src/1568901" TargetMode="External"/><Relationship Id="rId17482" Type="http://schemas.openxmlformats.org/officeDocument/2006/relationships/hyperlink" Target="https://www.daloopa.com/src/94646082" TargetMode="External"/><Relationship Id="rId18533" Type="http://schemas.openxmlformats.org/officeDocument/2006/relationships/hyperlink" Target="https://www.daloopa.com/src/87407946" TargetMode="External"/><Relationship Id="rId5092" Type="http://schemas.openxmlformats.org/officeDocument/2006/relationships/hyperlink" Target="https://www.daloopa.com/src/1564081" TargetMode="External"/><Relationship Id="rId6490" Type="http://schemas.openxmlformats.org/officeDocument/2006/relationships/hyperlink" Target="https://marketplace.daloopa.com/src/110683961" TargetMode="External"/><Relationship Id="rId7541" Type="http://schemas.openxmlformats.org/officeDocument/2006/relationships/hyperlink" Target="https://www.daloopa.com/src/1565983" TargetMode="External"/><Relationship Id="rId10522" Type="http://schemas.openxmlformats.org/officeDocument/2006/relationships/hyperlink" Target="https://www.daloopa.com/src/32358937" TargetMode="External"/><Relationship Id="rId16084" Type="http://schemas.openxmlformats.org/officeDocument/2006/relationships/hyperlink" Target="https://www.daloopa.com/src/8788667" TargetMode="External"/><Relationship Id="rId17135" Type="http://schemas.openxmlformats.org/officeDocument/2006/relationships/hyperlink" Target="https://marketplace.daloopa.com/src/154209429" TargetMode="External"/><Relationship Id="rId6143" Type="http://schemas.openxmlformats.org/officeDocument/2006/relationships/hyperlink" Target="https://www.daloopa.com/document/209433" TargetMode="External"/><Relationship Id="rId12694" Type="http://schemas.openxmlformats.org/officeDocument/2006/relationships/hyperlink" Target="https://www.daloopa.com/src/1572441" TargetMode="External"/><Relationship Id="rId13745" Type="http://schemas.openxmlformats.org/officeDocument/2006/relationships/hyperlink" Target="https://www.daloopa.com/src/8788020" TargetMode="External"/><Relationship Id="rId2753" Type="http://schemas.openxmlformats.org/officeDocument/2006/relationships/hyperlink" Target="https://www.daloopa.com/src/47676426" TargetMode="External"/><Relationship Id="rId3804" Type="http://schemas.openxmlformats.org/officeDocument/2006/relationships/hyperlink" Target="https://www.daloopa.com/src/43340914" TargetMode="External"/><Relationship Id="rId9366" Type="http://schemas.openxmlformats.org/officeDocument/2006/relationships/hyperlink" Target="https://marketplace.daloopa.com/src?seriesId=2399821" TargetMode="External"/><Relationship Id="rId11296" Type="http://schemas.openxmlformats.org/officeDocument/2006/relationships/hyperlink" Target="https://www.daloopa.com/src/7961890" TargetMode="External"/><Relationship Id="rId12347" Type="http://schemas.openxmlformats.org/officeDocument/2006/relationships/hyperlink" Target="https://www.daloopa.com/src/32424511" TargetMode="External"/><Relationship Id="rId725" Type="http://schemas.openxmlformats.org/officeDocument/2006/relationships/hyperlink" Target="https://www.daloopa.com/src/8790649" TargetMode="External"/><Relationship Id="rId1355" Type="http://schemas.openxmlformats.org/officeDocument/2006/relationships/hyperlink" Target="https://www.daloopa.com/src/82232427" TargetMode="External"/><Relationship Id="rId2406" Type="http://schemas.openxmlformats.org/officeDocument/2006/relationships/hyperlink" Target="https://www.daloopa.com/src/154220554" TargetMode="External"/><Relationship Id="rId9019" Type="http://schemas.openxmlformats.org/officeDocument/2006/relationships/hyperlink" Target="https://www.daloopa.com/src/14161242" TargetMode="External"/><Relationship Id="rId16968" Type="http://schemas.openxmlformats.org/officeDocument/2006/relationships/hyperlink" Target="https://www.daloopa.com/src/65059208" TargetMode="External"/><Relationship Id="rId1008" Type="http://schemas.openxmlformats.org/officeDocument/2006/relationships/hyperlink" Target="https://www.daloopa.com/src/82223913" TargetMode="External"/><Relationship Id="rId4578" Type="http://schemas.openxmlformats.org/officeDocument/2006/relationships/hyperlink" Target="https://www.daloopa.com/src/8793687" TargetMode="External"/><Relationship Id="rId5976" Type="http://schemas.openxmlformats.org/officeDocument/2006/relationships/hyperlink" Target="https://www.daloopa.com/src/1564941" TargetMode="External"/><Relationship Id="rId18043" Type="http://schemas.openxmlformats.org/officeDocument/2006/relationships/hyperlink" Target="https://www.daloopa.com/src/65125745" TargetMode="External"/><Relationship Id="rId18390" Type="http://schemas.openxmlformats.org/officeDocument/2006/relationships/hyperlink" Target="https://www.daloopa.com/src/69045175" TargetMode="External"/><Relationship Id="rId19441" Type="http://schemas.openxmlformats.org/officeDocument/2006/relationships/hyperlink" Target="https://www.daloopa.com/src/136654331" TargetMode="External"/><Relationship Id="rId61" Type="http://schemas.openxmlformats.org/officeDocument/2006/relationships/hyperlink" Target="https://www.daloopa.com/document/210063" TargetMode="External"/><Relationship Id="rId5629" Type="http://schemas.openxmlformats.org/officeDocument/2006/relationships/hyperlink" Target="https://www.daloopa.com/src/1564033" TargetMode="External"/><Relationship Id="rId7051" Type="http://schemas.openxmlformats.org/officeDocument/2006/relationships/hyperlink" Target="https://www.daloopa.com/src/14160930" TargetMode="External"/><Relationship Id="rId8102" Type="http://schemas.openxmlformats.org/officeDocument/2006/relationships/hyperlink" Target="https://www.daloopa.com/src/113262710" TargetMode="External"/><Relationship Id="rId9500" Type="http://schemas.openxmlformats.org/officeDocument/2006/relationships/hyperlink" Target="https://www.daloopa.com/src/1567432" TargetMode="External"/><Relationship Id="rId11430" Type="http://schemas.openxmlformats.org/officeDocument/2006/relationships/hyperlink" Target="https://www.daloopa.com/src/1569656" TargetMode="External"/><Relationship Id="rId10032" Type="http://schemas.openxmlformats.org/officeDocument/2006/relationships/hyperlink" Target="https://www.daloopa.com/src/1568414" TargetMode="External"/><Relationship Id="rId14653" Type="http://schemas.openxmlformats.org/officeDocument/2006/relationships/hyperlink" Target="https://www.daloopa.com/src/43517538" TargetMode="External"/><Relationship Id="rId15704" Type="http://schemas.openxmlformats.org/officeDocument/2006/relationships/hyperlink" Target="https://www.daloopa.com/src/43516722" TargetMode="External"/><Relationship Id="rId3661" Type="http://schemas.openxmlformats.org/officeDocument/2006/relationships/hyperlink" Target="https://www.daloopa.com/src/42838118" TargetMode="External"/><Relationship Id="rId4712" Type="http://schemas.openxmlformats.org/officeDocument/2006/relationships/hyperlink" Target="https://www.daloopa.com/src/113255131" TargetMode="External"/><Relationship Id="rId13255" Type="http://schemas.openxmlformats.org/officeDocument/2006/relationships/hyperlink" Target="https://www.daloopa.com/src/8787529" TargetMode="External"/><Relationship Id="rId14306" Type="http://schemas.openxmlformats.org/officeDocument/2006/relationships/hyperlink" Target="https://www.daloopa.com/src/8788171" TargetMode="External"/><Relationship Id="rId17876" Type="http://schemas.openxmlformats.org/officeDocument/2006/relationships/hyperlink" Target="https://marketplace.daloopa.com/src/134722587" TargetMode="External"/><Relationship Id="rId582" Type="http://schemas.openxmlformats.org/officeDocument/2006/relationships/hyperlink" Target="https://www.daloopa.com/src/7961896" TargetMode="External"/><Relationship Id="rId2263" Type="http://schemas.openxmlformats.org/officeDocument/2006/relationships/hyperlink" Target="https://www.daloopa.com/src/1571780" TargetMode="External"/><Relationship Id="rId3314" Type="http://schemas.openxmlformats.org/officeDocument/2006/relationships/hyperlink" Target="https://www.daloopa.com/src/113264030" TargetMode="External"/><Relationship Id="rId6884" Type="http://schemas.openxmlformats.org/officeDocument/2006/relationships/hyperlink" Target="https://marketplace.daloopa.com/src?seriesId=2541533" TargetMode="External"/><Relationship Id="rId7935" Type="http://schemas.openxmlformats.org/officeDocument/2006/relationships/hyperlink" Target="https://www.daloopa.com/src/66982589" TargetMode="External"/><Relationship Id="rId16478" Type="http://schemas.openxmlformats.org/officeDocument/2006/relationships/hyperlink" Target="https://www.daloopa.com/src/8788877" TargetMode="External"/><Relationship Id="rId17529" Type="http://schemas.openxmlformats.org/officeDocument/2006/relationships/hyperlink" Target="https://marketplace.daloopa.com/src/154209518" TargetMode="External"/><Relationship Id="rId18927" Type="http://schemas.openxmlformats.org/officeDocument/2006/relationships/hyperlink" Target="https://www.daloopa.com/src/113030413" TargetMode="External"/><Relationship Id="rId235" Type="http://schemas.openxmlformats.org/officeDocument/2006/relationships/hyperlink" Target="https://marketplace.daloopa.com/src/134722115" TargetMode="External"/><Relationship Id="rId5486" Type="http://schemas.openxmlformats.org/officeDocument/2006/relationships/hyperlink" Target="https://www.daloopa.com/src/1564209" TargetMode="External"/><Relationship Id="rId6537" Type="http://schemas.openxmlformats.org/officeDocument/2006/relationships/hyperlink" Target="https://www.daloopa.com/src/63033547" TargetMode="External"/><Relationship Id="rId10916" Type="http://schemas.openxmlformats.org/officeDocument/2006/relationships/hyperlink" Target="https://www.daloopa.com/src/154216212" TargetMode="External"/><Relationship Id="rId4088" Type="http://schemas.openxmlformats.org/officeDocument/2006/relationships/hyperlink" Target="https://www.daloopa.com/src/1572974" TargetMode="External"/><Relationship Id="rId5139" Type="http://schemas.openxmlformats.org/officeDocument/2006/relationships/hyperlink" Target="https://marketplace.daloopa.com/src?seriesId=2541508" TargetMode="External"/><Relationship Id="rId9010" Type="http://schemas.openxmlformats.org/officeDocument/2006/relationships/hyperlink" Target="https://www.daloopa.com/src/144990522" TargetMode="External"/><Relationship Id="rId15561" Type="http://schemas.openxmlformats.org/officeDocument/2006/relationships/hyperlink" Target="https://marketplace.daloopa.com/src/154393120" TargetMode="External"/><Relationship Id="rId16612" Type="http://schemas.openxmlformats.org/officeDocument/2006/relationships/hyperlink" Target="https://www.daloopa.com/src/8789724" TargetMode="External"/><Relationship Id="rId1749" Type="http://schemas.openxmlformats.org/officeDocument/2006/relationships/hyperlink" Target="https://www.daloopa.com/src/8801449" TargetMode="External"/><Relationship Id="rId3171" Type="http://schemas.openxmlformats.org/officeDocument/2006/relationships/hyperlink" Target="https://www.daloopa.com/src/63082451" TargetMode="External"/><Relationship Id="rId5620" Type="http://schemas.openxmlformats.org/officeDocument/2006/relationships/hyperlink" Target="https://www.daloopa.com/src/1564211" TargetMode="External"/><Relationship Id="rId14163" Type="http://schemas.openxmlformats.org/officeDocument/2006/relationships/hyperlink" Target="https://www.daloopa.com/src/8788219" TargetMode="External"/><Relationship Id="rId15214" Type="http://schemas.openxmlformats.org/officeDocument/2006/relationships/hyperlink" Target="https://marketplace.daloopa.com/src/134722417" TargetMode="External"/><Relationship Id="rId18784" Type="http://schemas.openxmlformats.org/officeDocument/2006/relationships/hyperlink" Target="https://www.daloopa.com/src/65218550" TargetMode="External"/><Relationship Id="rId4222" Type="http://schemas.openxmlformats.org/officeDocument/2006/relationships/hyperlink" Target="https://www.daloopa.com/src/63030439" TargetMode="External"/><Relationship Id="rId7792" Type="http://schemas.openxmlformats.org/officeDocument/2006/relationships/hyperlink" Target="https://marketplace.daloopa.com/src/110684166" TargetMode="External"/><Relationship Id="rId8843" Type="http://schemas.openxmlformats.org/officeDocument/2006/relationships/hyperlink" Target="https://www.daloopa.com/src/7961833" TargetMode="External"/><Relationship Id="rId10773" Type="http://schemas.openxmlformats.org/officeDocument/2006/relationships/hyperlink" Target="https://www.daloopa.com/src/82226689" TargetMode="External"/><Relationship Id="rId11824" Type="http://schemas.openxmlformats.org/officeDocument/2006/relationships/hyperlink" Target="https://www.daloopa.com/src/1569554" TargetMode="External"/><Relationship Id="rId17386" Type="http://schemas.openxmlformats.org/officeDocument/2006/relationships/hyperlink" Target="https://www.daloopa.com/src/87502714" TargetMode="External"/><Relationship Id="rId18437" Type="http://schemas.openxmlformats.org/officeDocument/2006/relationships/hyperlink" Target="https://www.daloopa.com/src/87397394" TargetMode="External"/><Relationship Id="rId6394" Type="http://schemas.openxmlformats.org/officeDocument/2006/relationships/hyperlink" Target="https://www.daloopa.com/src/53534162" TargetMode="External"/><Relationship Id="rId7445" Type="http://schemas.openxmlformats.org/officeDocument/2006/relationships/hyperlink" Target="https://marketplace.daloopa.com/src/134722150" TargetMode="External"/><Relationship Id="rId10426" Type="http://schemas.openxmlformats.org/officeDocument/2006/relationships/hyperlink" Target="https://www.daloopa.com/src/1569011" TargetMode="External"/><Relationship Id="rId17039" Type="http://schemas.openxmlformats.org/officeDocument/2006/relationships/hyperlink" Target="https://www.daloopa.com/document/26799693" TargetMode="External"/><Relationship Id="rId6047" Type="http://schemas.openxmlformats.org/officeDocument/2006/relationships/hyperlink" Target="https://www.daloopa.com/src/1564816" TargetMode="External"/><Relationship Id="rId13996" Type="http://schemas.openxmlformats.org/officeDocument/2006/relationships/hyperlink" Target="https://www.daloopa.com/src/8788270" TargetMode="External"/><Relationship Id="rId976" Type="http://schemas.openxmlformats.org/officeDocument/2006/relationships/hyperlink" Target="https://www.daloopa.com/src/8793512" TargetMode="External"/><Relationship Id="rId2657" Type="http://schemas.openxmlformats.org/officeDocument/2006/relationships/hyperlink" Target="https://www.daloopa.com/src/87384564" TargetMode="External"/><Relationship Id="rId12598" Type="http://schemas.openxmlformats.org/officeDocument/2006/relationships/hyperlink" Target="https://www.daloopa.com/src/1572321" TargetMode="External"/><Relationship Id="rId13649" Type="http://schemas.openxmlformats.org/officeDocument/2006/relationships/hyperlink" Target="https://www.daloopa.com/src/8787558" TargetMode="External"/><Relationship Id="rId15071" Type="http://schemas.openxmlformats.org/officeDocument/2006/relationships/hyperlink" Target="https://www.daloopa.com/src/43516556" TargetMode="External"/><Relationship Id="rId17520" Type="http://schemas.openxmlformats.org/officeDocument/2006/relationships/hyperlink" Target="https://marketplace.daloopa.com/src/154209516" TargetMode="External"/><Relationship Id="rId629" Type="http://schemas.openxmlformats.org/officeDocument/2006/relationships/hyperlink" Target="https://www.daloopa.com/src/14007557" TargetMode="External"/><Relationship Id="rId1259" Type="http://schemas.openxmlformats.org/officeDocument/2006/relationships/hyperlink" Target="https://www.daloopa.com/src/14007600" TargetMode="External"/><Relationship Id="rId3708" Type="http://schemas.openxmlformats.org/officeDocument/2006/relationships/hyperlink" Target="https://www.daloopa.com/src/68722857" TargetMode="External"/><Relationship Id="rId5130" Type="http://schemas.openxmlformats.org/officeDocument/2006/relationships/hyperlink" Target="https://www.daloopa.com/src/43287630" TargetMode="External"/><Relationship Id="rId16122" Type="http://schemas.openxmlformats.org/officeDocument/2006/relationships/hyperlink" Target="https://www.daloopa.com/document/26799693" TargetMode="External"/><Relationship Id="rId19692" Type="http://schemas.openxmlformats.org/officeDocument/2006/relationships/hyperlink" Target="https://www.daloopa.com/src/114576852" TargetMode="External"/><Relationship Id="rId9751" Type="http://schemas.openxmlformats.org/officeDocument/2006/relationships/hyperlink" Target="https://www.daloopa.com/src/1567627" TargetMode="External"/><Relationship Id="rId11681" Type="http://schemas.openxmlformats.org/officeDocument/2006/relationships/hyperlink" Target="https://www.daloopa.com/src/1569273" TargetMode="External"/><Relationship Id="rId12732" Type="http://schemas.openxmlformats.org/officeDocument/2006/relationships/hyperlink" Target="https://www.daloopa.com/src/82268400" TargetMode="External"/><Relationship Id="rId18294" Type="http://schemas.openxmlformats.org/officeDocument/2006/relationships/hyperlink" Target="https://www.daloopa.com/src/82271384" TargetMode="External"/><Relationship Id="rId19345" Type="http://schemas.openxmlformats.org/officeDocument/2006/relationships/hyperlink" Target="https://www.daloopa.com/src/113036015" TargetMode="External"/><Relationship Id="rId1740" Type="http://schemas.openxmlformats.org/officeDocument/2006/relationships/hyperlink" Target="https://www.daloopa.com/src/8797145" TargetMode="External"/><Relationship Id="rId8353" Type="http://schemas.openxmlformats.org/officeDocument/2006/relationships/hyperlink" Target="https://www.daloopa.com/src/14161232" TargetMode="External"/><Relationship Id="rId9404" Type="http://schemas.openxmlformats.org/officeDocument/2006/relationships/hyperlink" Target="https://www.daloopa.com/src/66978284" TargetMode="External"/><Relationship Id="rId10283" Type="http://schemas.openxmlformats.org/officeDocument/2006/relationships/hyperlink" Target="https://www.daloopa.com/src/1567774" TargetMode="External"/><Relationship Id="rId11334" Type="http://schemas.openxmlformats.org/officeDocument/2006/relationships/hyperlink" Target="https://www.daloopa.com/src/1568670" TargetMode="External"/><Relationship Id="rId15955" Type="http://schemas.openxmlformats.org/officeDocument/2006/relationships/hyperlink" Target="https://marketplace.daloopa.com/src?seriesId=6478213" TargetMode="External"/><Relationship Id="rId4963" Type="http://schemas.openxmlformats.org/officeDocument/2006/relationships/hyperlink" Target="https://www.daloopa.com/src/10330586" TargetMode="External"/><Relationship Id="rId8006" Type="http://schemas.openxmlformats.org/officeDocument/2006/relationships/hyperlink" Target="https://marketplace.daloopa.com/src?seriesId=2399793" TargetMode="External"/><Relationship Id="rId14557" Type="http://schemas.openxmlformats.org/officeDocument/2006/relationships/hyperlink" Target="https://marketplace.daloopa.com/src?seriesId=2541657" TargetMode="External"/><Relationship Id="rId15608" Type="http://schemas.openxmlformats.org/officeDocument/2006/relationships/hyperlink" Target="https://marketplace.daloopa.com/src/134722500" TargetMode="External"/><Relationship Id="rId3565" Type="http://schemas.openxmlformats.org/officeDocument/2006/relationships/hyperlink" Target="https://www.daloopa.com/src/14007857" TargetMode="External"/><Relationship Id="rId4616" Type="http://schemas.openxmlformats.org/officeDocument/2006/relationships/hyperlink" Target="https://www.daloopa.com/src/1564055" TargetMode="External"/><Relationship Id="rId13159" Type="http://schemas.openxmlformats.org/officeDocument/2006/relationships/hyperlink" Target="https://www.daloopa.com/src/53601325" TargetMode="External"/><Relationship Id="rId17030" Type="http://schemas.openxmlformats.org/officeDocument/2006/relationships/hyperlink" Target="https://www.daloopa.com/src/87502679" TargetMode="External"/><Relationship Id="rId486" Type="http://schemas.openxmlformats.org/officeDocument/2006/relationships/hyperlink" Target="https://www.daloopa.com/src/43330100" TargetMode="External"/><Relationship Id="rId2167" Type="http://schemas.openxmlformats.org/officeDocument/2006/relationships/hyperlink" Target="https://www.daloopa.com/src/87382082" TargetMode="External"/><Relationship Id="rId3218" Type="http://schemas.openxmlformats.org/officeDocument/2006/relationships/hyperlink" Target="https://www.daloopa.com/src/1571903" TargetMode="External"/><Relationship Id="rId6788" Type="http://schemas.openxmlformats.org/officeDocument/2006/relationships/hyperlink" Target="https://www.daloopa.com/src/94490853" TargetMode="External"/><Relationship Id="rId139" Type="http://schemas.openxmlformats.org/officeDocument/2006/relationships/hyperlink" Target="https://www.daloopa.com/src/37976002" TargetMode="External"/><Relationship Id="rId7839" Type="http://schemas.openxmlformats.org/officeDocument/2006/relationships/hyperlink" Target="https://www.daloopa.com/src/20882357" TargetMode="External"/><Relationship Id="rId9261" Type="http://schemas.openxmlformats.org/officeDocument/2006/relationships/hyperlink" Target="https://www.daloopa.com/src/1566629" TargetMode="External"/><Relationship Id="rId13640" Type="http://schemas.openxmlformats.org/officeDocument/2006/relationships/hyperlink" Target="https://www.daloopa.com/src/8787338" TargetMode="External"/><Relationship Id="rId11191" Type="http://schemas.openxmlformats.org/officeDocument/2006/relationships/hyperlink" Target="https://www.daloopa.com/src/43294686" TargetMode="External"/><Relationship Id="rId12242" Type="http://schemas.openxmlformats.org/officeDocument/2006/relationships/hyperlink" Target="https://www.daloopa.com/src/43515435" TargetMode="External"/><Relationship Id="rId16863" Type="http://schemas.openxmlformats.org/officeDocument/2006/relationships/hyperlink" Target="https://marketplace.daloopa.com/src?seriesId=3221766" TargetMode="External"/><Relationship Id="rId17914" Type="http://schemas.openxmlformats.org/officeDocument/2006/relationships/hyperlink" Target="https://www.daloopa.com/src/65125858" TargetMode="External"/><Relationship Id="rId620" Type="http://schemas.openxmlformats.org/officeDocument/2006/relationships/hyperlink" Target="https://www.daloopa.com/src/8795925" TargetMode="External"/><Relationship Id="rId1250" Type="http://schemas.openxmlformats.org/officeDocument/2006/relationships/hyperlink" Target="https://www.daloopa.com/src/8796190" TargetMode="External"/><Relationship Id="rId2301" Type="http://schemas.openxmlformats.org/officeDocument/2006/relationships/hyperlink" Target="https://www.daloopa.com/src/82225371" TargetMode="External"/><Relationship Id="rId5871" Type="http://schemas.openxmlformats.org/officeDocument/2006/relationships/hyperlink" Target="https://www.daloopa.com/src/125175019" TargetMode="External"/><Relationship Id="rId6922" Type="http://schemas.openxmlformats.org/officeDocument/2006/relationships/hyperlink" Target="https://www.daloopa.com/src/53534151" TargetMode="External"/><Relationship Id="rId15465" Type="http://schemas.openxmlformats.org/officeDocument/2006/relationships/hyperlink" Target="https://www.daloopa.com/src/43519289" TargetMode="External"/><Relationship Id="rId16516" Type="http://schemas.openxmlformats.org/officeDocument/2006/relationships/hyperlink" Target="https://www.daloopa.com/src/14277645" TargetMode="External"/><Relationship Id="rId4473" Type="http://schemas.openxmlformats.org/officeDocument/2006/relationships/hyperlink" Target="https://www.daloopa.com/src/8793960" TargetMode="External"/><Relationship Id="rId5524" Type="http://schemas.openxmlformats.org/officeDocument/2006/relationships/hyperlink" Target="https://www.daloopa.com/src/136426165" TargetMode="External"/><Relationship Id="rId14067" Type="http://schemas.openxmlformats.org/officeDocument/2006/relationships/hyperlink" Target="https://www.daloopa.com/src/8788125" TargetMode="External"/><Relationship Id="rId15118" Type="http://schemas.openxmlformats.org/officeDocument/2006/relationships/hyperlink" Target="https://www.daloopa.com/src/53602946" TargetMode="External"/><Relationship Id="rId18688" Type="http://schemas.openxmlformats.org/officeDocument/2006/relationships/hyperlink" Target="https://www.daloopa.com/src/65163879" TargetMode="External"/><Relationship Id="rId19739" Type="http://schemas.openxmlformats.org/officeDocument/2006/relationships/hyperlink" Target="https://www.daloopa.com/src/113030510" TargetMode="External"/><Relationship Id="rId3075" Type="http://schemas.openxmlformats.org/officeDocument/2006/relationships/hyperlink" Target="https://www.daloopa.com/src/107833470" TargetMode="External"/><Relationship Id="rId4126" Type="http://schemas.openxmlformats.org/officeDocument/2006/relationships/hyperlink" Target="https://marketplace.daloopa.com/src/144951405" TargetMode="External"/><Relationship Id="rId7696" Type="http://schemas.openxmlformats.org/officeDocument/2006/relationships/hyperlink" Target="https://www.daloopa.com/src/1565321" TargetMode="External"/><Relationship Id="rId8747" Type="http://schemas.openxmlformats.org/officeDocument/2006/relationships/hyperlink" Target="https://www.daloopa.com/src/1566062" TargetMode="External"/><Relationship Id="rId6298" Type="http://schemas.openxmlformats.org/officeDocument/2006/relationships/hyperlink" Target="https://www.daloopa.com/src/1565734" TargetMode="External"/><Relationship Id="rId7349" Type="http://schemas.openxmlformats.org/officeDocument/2006/relationships/hyperlink" Target="https://marketplace.daloopa.com/src/110684105" TargetMode="External"/><Relationship Id="rId10677" Type="http://schemas.openxmlformats.org/officeDocument/2006/relationships/hyperlink" Target="https://www.daloopa.com/src/1569471" TargetMode="External"/><Relationship Id="rId11728" Type="http://schemas.openxmlformats.org/officeDocument/2006/relationships/hyperlink" Target="https://www.daloopa.com/src/1569275" TargetMode="External"/><Relationship Id="rId13150" Type="http://schemas.openxmlformats.org/officeDocument/2006/relationships/hyperlink" Target="https://www.daloopa.com/src/8787576" TargetMode="External"/><Relationship Id="rId14201" Type="http://schemas.openxmlformats.org/officeDocument/2006/relationships/hyperlink" Target="https://www.daloopa.com/src/32426125" TargetMode="External"/><Relationship Id="rId17771" Type="http://schemas.openxmlformats.org/officeDocument/2006/relationships/hyperlink" Target="https://www.daloopa.com/src/68727905" TargetMode="External"/><Relationship Id="rId18822" Type="http://schemas.openxmlformats.org/officeDocument/2006/relationships/hyperlink" Target="https://www.daloopa.com/src/65218553" TargetMode="External"/><Relationship Id="rId130" Type="http://schemas.openxmlformats.org/officeDocument/2006/relationships/hyperlink" Target="https://www.daloopa.com/src/145001455" TargetMode="External"/><Relationship Id="rId3959" Type="http://schemas.openxmlformats.org/officeDocument/2006/relationships/hyperlink" Target="https://www.daloopa.com/src/1572801" TargetMode="External"/><Relationship Id="rId5381" Type="http://schemas.openxmlformats.org/officeDocument/2006/relationships/hyperlink" Target="https://www.daloopa.com/src/1564231" TargetMode="External"/><Relationship Id="rId7830" Type="http://schemas.openxmlformats.org/officeDocument/2006/relationships/hyperlink" Target="https://www.daloopa.com/src/1565323" TargetMode="External"/><Relationship Id="rId10811" Type="http://schemas.openxmlformats.org/officeDocument/2006/relationships/hyperlink" Target="https://www.daloopa.com/src/1569473" TargetMode="External"/><Relationship Id="rId16373" Type="http://schemas.openxmlformats.org/officeDocument/2006/relationships/hyperlink" Target="https://www.daloopa.com/src/43525164" TargetMode="External"/><Relationship Id="rId17424" Type="http://schemas.openxmlformats.org/officeDocument/2006/relationships/hyperlink" Target="https://www.daloopa.com/src/125189594" TargetMode="External"/><Relationship Id="rId5034" Type="http://schemas.openxmlformats.org/officeDocument/2006/relationships/hyperlink" Target="https://www.daloopa.com/src/37971389" TargetMode="External"/><Relationship Id="rId6432" Type="http://schemas.openxmlformats.org/officeDocument/2006/relationships/hyperlink" Target="https://www.daloopa.com/src/1566028" TargetMode="External"/><Relationship Id="rId12983" Type="http://schemas.openxmlformats.org/officeDocument/2006/relationships/hyperlink" Target="https://www.daloopa.com/src/8787587" TargetMode="External"/><Relationship Id="rId16026" Type="http://schemas.openxmlformats.org/officeDocument/2006/relationships/hyperlink" Target="https://marketplace.daloopa.com/src?seriesId=5303409" TargetMode="External"/><Relationship Id="rId19596" Type="http://schemas.openxmlformats.org/officeDocument/2006/relationships/hyperlink" Target="https://www.daloopa.com/src/114576832" TargetMode="External"/><Relationship Id="rId1991" Type="http://schemas.openxmlformats.org/officeDocument/2006/relationships/hyperlink" Target="https://www.daloopa.com/src/96852248" TargetMode="External"/><Relationship Id="rId9655" Type="http://schemas.openxmlformats.org/officeDocument/2006/relationships/hyperlink" Target="https://www.daloopa.com/src/87394319" TargetMode="External"/><Relationship Id="rId11585" Type="http://schemas.openxmlformats.org/officeDocument/2006/relationships/hyperlink" Target="https://www.daloopa.com/src/1568887" TargetMode="External"/><Relationship Id="rId12636" Type="http://schemas.openxmlformats.org/officeDocument/2006/relationships/hyperlink" Target="https://www.daloopa.com/src/82268398" TargetMode="External"/><Relationship Id="rId18198" Type="http://schemas.openxmlformats.org/officeDocument/2006/relationships/hyperlink" Target="https://www.daloopa.com/src/65125868" TargetMode="External"/><Relationship Id="rId19249" Type="http://schemas.openxmlformats.org/officeDocument/2006/relationships/hyperlink" Target="https://www.daloopa.com/src/114576800" TargetMode="External"/><Relationship Id="rId1644" Type="http://schemas.openxmlformats.org/officeDocument/2006/relationships/hyperlink" Target="https://www.daloopa.com/src/43328936" TargetMode="External"/><Relationship Id="rId8257" Type="http://schemas.openxmlformats.org/officeDocument/2006/relationships/hyperlink" Target="https://www.daloopa.com/src/7961824" TargetMode="External"/><Relationship Id="rId9308" Type="http://schemas.openxmlformats.org/officeDocument/2006/relationships/hyperlink" Target="https://www.daloopa.com/src/1566665" TargetMode="External"/><Relationship Id="rId10187" Type="http://schemas.openxmlformats.org/officeDocument/2006/relationships/hyperlink" Target="https://www.daloopa.com/src/7961857" TargetMode="External"/><Relationship Id="rId11238" Type="http://schemas.openxmlformats.org/officeDocument/2006/relationships/hyperlink" Target="https://www.daloopa.com/src/63034029" TargetMode="External"/><Relationship Id="rId4867" Type="http://schemas.openxmlformats.org/officeDocument/2006/relationships/hyperlink" Target="https://www.daloopa.com/src/1564572" TargetMode="External"/><Relationship Id="rId15859" Type="http://schemas.openxmlformats.org/officeDocument/2006/relationships/hyperlink" Target="https://www.daloopa.com/src/72185179" TargetMode="External"/><Relationship Id="rId17281" Type="http://schemas.openxmlformats.org/officeDocument/2006/relationships/hyperlink" Target="https://marketplace.daloopa.com/src/154209461" TargetMode="External"/><Relationship Id="rId18332" Type="http://schemas.openxmlformats.org/officeDocument/2006/relationships/hyperlink" Target="https://www.daloopa.com/src/69045074" TargetMode="External"/><Relationship Id="rId19730" Type="http://schemas.openxmlformats.org/officeDocument/2006/relationships/hyperlink" Target="https://www.daloopa.com/src/114576859" TargetMode="External"/><Relationship Id="rId3469" Type="http://schemas.openxmlformats.org/officeDocument/2006/relationships/hyperlink" Target="https://www.daloopa.com/src/43339037" TargetMode="External"/><Relationship Id="rId5918" Type="http://schemas.openxmlformats.org/officeDocument/2006/relationships/hyperlink" Target="https://www.daloopa.com/src/4715244" TargetMode="External"/><Relationship Id="rId7340" Type="http://schemas.openxmlformats.org/officeDocument/2006/relationships/hyperlink" Target="https://www.daloopa.com/src/94490854" TargetMode="External"/><Relationship Id="rId10321" Type="http://schemas.openxmlformats.org/officeDocument/2006/relationships/hyperlink" Target="https://www.daloopa.com/src/1567744" TargetMode="External"/><Relationship Id="rId13891" Type="http://schemas.openxmlformats.org/officeDocument/2006/relationships/hyperlink" Target="https://www.daloopa.com/src/8787988" TargetMode="External"/><Relationship Id="rId14942" Type="http://schemas.openxmlformats.org/officeDocument/2006/relationships/hyperlink" Target="https://www.daloopa.com/src/145147108" TargetMode="External"/><Relationship Id="rId3950" Type="http://schemas.openxmlformats.org/officeDocument/2006/relationships/hyperlink" Target="https://www.daloopa.com/src/1572948" TargetMode="External"/><Relationship Id="rId9165" Type="http://schemas.openxmlformats.org/officeDocument/2006/relationships/hyperlink" Target="https://www.daloopa.com/src/43306446" TargetMode="External"/><Relationship Id="rId12493" Type="http://schemas.openxmlformats.org/officeDocument/2006/relationships/hyperlink" Target="https://www.daloopa.com/src/102435063" TargetMode="External"/><Relationship Id="rId13544" Type="http://schemas.openxmlformats.org/officeDocument/2006/relationships/hyperlink" Target="https://www.daloopa.com/src/8787556" TargetMode="External"/><Relationship Id="rId871" Type="http://schemas.openxmlformats.org/officeDocument/2006/relationships/hyperlink" Target="https://marketplace.daloopa.com/src/154309062" TargetMode="External"/><Relationship Id="rId2552" Type="http://schemas.openxmlformats.org/officeDocument/2006/relationships/hyperlink" Target="https://www.daloopa.com/src/107838293" TargetMode="External"/><Relationship Id="rId3603" Type="http://schemas.openxmlformats.org/officeDocument/2006/relationships/hyperlink" Target="https://www.daloopa.com/src/43340916" TargetMode="External"/><Relationship Id="rId11095" Type="http://schemas.openxmlformats.org/officeDocument/2006/relationships/hyperlink" Target="https://www.daloopa.com/src/7961887" TargetMode="External"/><Relationship Id="rId12146" Type="http://schemas.openxmlformats.org/officeDocument/2006/relationships/hyperlink" Target="https://www.daloopa.com/src/46628010" TargetMode="External"/><Relationship Id="rId16767" Type="http://schemas.openxmlformats.org/officeDocument/2006/relationships/hyperlink" Target="https://marketplace.daloopa.com/src/65218265" TargetMode="External"/><Relationship Id="rId17818" Type="http://schemas.openxmlformats.org/officeDocument/2006/relationships/hyperlink" Target="https://www.daloopa.com/src/65074777" TargetMode="External"/><Relationship Id="rId524" Type="http://schemas.openxmlformats.org/officeDocument/2006/relationships/hyperlink" Target="https://www.daloopa.com/src/1602099" TargetMode="External"/><Relationship Id="rId1154" Type="http://schemas.openxmlformats.org/officeDocument/2006/relationships/hyperlink" Target="https://www.daloopa.com/src/14275847" TargetMode="External"/><Relationship Id="rId2205" Type="http://schemas.openxmlformats.org/officeDocument/2006/relationships/hyperlink" Target="https://www.daloopa.com/src/1571139" TargetMode="External"/><Relationship Id="rId5775" Type="http://schemas.openxmlformats.org/officeDocument/2006/relationships/hyperlink" Target="https://www.daloopa.com/src/1564938" TargetMode="External"/><Relationship Id="rId6826" Type="http://schemas.openxmlformats.org/officeDocument/2006/relationships/hyperlink" Target="https://www.daloopa.com/src/1565741" TargetMode="External"/><Relationship Id="rId15369" Type="http://schemas.openxmlformats.org/officeDocument/2006/relationships/hyperlink" Target="https://www.daloopa.com/src/113367225" TargetMode="External"/><Relationship Id="rId19240" Type="http://schemas.openxmlformats.org/officeDocument/2006/relationships/hyperlink" Target="https://www.daloopa.com/src/113035760" TargetMode="External"/><Relationship Id="rId4377" Type="http://schemas.openxmlformats.org/officeDocument/2006/relationships/hyperlink" Target="https://www.daloopa.com/src/8794096" TargetMode="External"/><Relationship Id="rId5428" Type="http://schemas.openxmlformats.org/officeDocument/2006/relationships/hyperlink" Target="https://www.daloopa.com/src/1564030" TargetMode="External"/><Relationship Id="rId8998" Type="http://schemas.openxmlformats.org/officeDocument/2006/relationships/hyperlink" Target="https://www.daloopa.com/src/63033697" TargetMode="External"/><Relationship Id="rId11979" Type="http://schemas.openxmlformats.org/officeDocument/2006/relationships/hyperlink" Target="https://www.daloopa.com/src/1568903" TargetMode="External"/><Relationship Id="rId15850" Type="http://schemas.openxmlformats.org/officeDocument/2006/relationships/hyperlink" Target="https://marketplace.daloopa.com/src/154209378" TargetMode="External"/><Relationship Id="rId16901" Type="http://schemas.openxmlformats.org/officeDocument/2006/relationships/hyperlink" Target="https://www.daloopa.com/src/154395178" TargetMode="External"/><Relationship Id="rId3460" Type="http://schemas.openxmlformats.org/officeDocument/2006/relationships/hyperlink" Target="https://www.daloopa.com/src/42838088" TargetMode="External"/><Relationship Id="rId14452" Type="http://schemas.openxmlformats.org/officeDocument/2006/relationships/hyperlink" Target="https://marketplace.daloopa.com/src?seriesId=5701272" TargetMode="External"/><Relationship Id="rId15503" Type="http://schemas.openxmlformats.org/officeDocument/2006/relationships/hyperlink" Target="https://www.daloopa.com/document/26799693" TargetMode="External"/><Relationship Id="rId381" Type="http://schemas.openxmlformats.org/officeDocument/2006/relationships/hyperlink" Target="https://www.daloopa.com/src/37971483" TargetMode="External"/><Relationship Id="rId2062" Type="http://schemas.openxmlformats.org/officeDocument/2006/relationships/hyperlink" Target="https://www.daloopa.com/src/1571778" TargetMode="External"/><Relationship Id="rId3113" Type="http://schemas.openxmlformats.org/officeDocument/2006/relationships/hyperlink" Target="https://www.daloopa.com/src/82268257" TargetMode="External"/><Relationship Id="rId4511" Type="http://schemas.openxmlformats.org/officeDocument/2006/relationships/hyperlink" Target="https://www.daloopa.com/src/43341801" TargetMode="External"/><Relationship Id="rId13054" Type="http://schemas.openxmlformats.org/officeDocument/2006/relationships/hyperlink" Target="https://www.daloopa.com/src/8787324" TargetMode="External"/><Relationship Id="rId14105" Type="http://schemas.openxmlformats.org/officeDocument/2006/relationships/hyperlink" Target="https://www.daloopa.com/src/87514889" TargetMode="External"/><Relationship Id="rId17675" Type="http://schemas.openxmlformats.org/officeDocument/2006/relationships/hyperlink" Target="https://www.daloopa.com/src/65074478" TargetMode="External"/><Relationship Id="rId18726" Type="http://schemas.openxmlformats.org/officeDocument/2006/relationships/hyperlink" Target="https://www.daloopa.com/src/67041793" TargetMode="External"/><Relationship Id="rId6683" Type="http://schemas.openxmlformats.org/officeDocument/2006/relationships/hyperlink" Target="https://www.daloopa.com/src/94490846" TargetMode="External"/><Relationship Id="rId7734" Type="http://schemas.openxmlformats.org/officeDocument/2006/relationships/hyperlink" Target="https://marketplace.daloopa.com/src/110684164" TargetMode="External"/><Relationship Id="rId10715" Type="http://schemas.openxmlformats.org/officeDocument/2006/relationships/hyperlink" Target="https://www.daloopa.com/src/154216205" TargetMode="External"/><Relationship Id="rId16277" Type="http://schemas.openxmlformats.org/officeDocument/2006/relationships/hyperlink" Target="https://www.daloopa.com/src/43525300" TargetMode="External"/><Relationship Id="rId17328" Type="http://schemas.openxmlformats.org/officeDocument/2006/relationships/hyperlink" Target="https://www.daloopa.com/src/67019830" TargetMode="External"/><Relationship Id="rId5285" Type="http://schemas.openxmlformats.org/officeDocument/2006/relationships/hyperlink" Target="https://www.daloopa.com/src/1564229" TargetMode="External"/><Relationship Id="rId6336" Type="http://schemas.openxmlformats.org/officeDocument/2006/relationships/hyperlink" Target="https://www.daloopa.com/src/102324889" TargetMode="External"/><Relationship Id="rId1895" Type="http://schemas.openxmlformats.org/officeDocument/2006/relationships/hyperlink" Target="https://www.daloopa.com/src/37972412" TargetMode="External"/><Relationship Id="rId2946" Type="http://schemas.openxmlformats.org/officeDocument/2006/relationships/hyperlink" Target="https://www.daloopa.com/src/154257838" TargetMode="External"/><Relationship Id="rId9559" Type="http://schemas.openxmlformats.org/officeDocument/2006/relationships/hyperlink" Target="https://www.daloopa.com/src/82224875" TargetMode="External"/><Relationship Id="rId11489" Type="http://schemas.openxmlformats.org/officeDocument/2006/relationships/hyperlink" Target="https://www.daloopa.com/src/1569209" TargetMode="External"/><Relationship Id="rId12887" Type="http://schemas.openxmlformats.org/officeDocument/2006/relationships/hyperlink" Target="https://marketplace.daloopa.com/src/134722273" TargetMode="External"/><Relationship Id="rId13938" Type="http://schemas.openxmlformats.org/officeDocument/2006/relationships/hyperlink" Target="https://www.daloopa.com/src/8788248" TargetMode="External"/><Relationship Id="rId15360" Type="http://schemas.openxmlformats.org/officeDocument/2006/relationships/hyperlink" Target="https://www.daloopa.com/src/43519288" TargetMode="External"/><Relationship Id="rId918" Type="http://schemas.openxmlformats.org/officeDocument/2006/relationships/hyperlink" Target="https://www.daloopa.com/src/8792959" TargetMode="External"/><Relationship Id="rId1548" Type="http://schemas.openxmlformats.org/officeDocument/2006/relationships/hyperlink" Target="https://www.daloopa.com/src/43327818" TargetMode="External"/><Relationship Id="rId15013" Type="http://schemas.openxmlformats.org/officeDocument/2006/relationships/hyperlink" Target="https://marketplace.daloopa.com/src/134722377" TargetMode="External"/><Relationship Id="rId16411" Type="http://schemas.openxmlformats.org/officeDocument/2006/relationships/hyperlink" Target="https://www.daloopa.com/src/10356382" TargetMode="External"/><Relationship Id="rId4021" Type="http://schemas.openxmlformats.org/officeDocument/2006/relationships/hyperlink" Target="https://www.daloopa.com/src/1573038" TargetMode="External"/><Relationship Id="rId7591" Type="http://schemas.openxmlformats.org/officeDocument/2006/relationships/hyperlink" Target="https://marketplace.daloopa.com/src/110684133" TargetMode="External"/><Relationship Id="rId11970" Type="http://schemas.openxmlformats.org/officeDocument/2006/relationships/hyperlink" Target="https://www.daloopa.com/src/1569510" TargetMode="External"/><Relationship Id="rId18583" Type="http://schemas.openxmlformats.org/officeDocument/2006/relationships/hyperlink" Target="https://www.daloopa.com/src/65153223" TargetMode="External"/><Relationship Id="rId19634" Type="http://schemas.openxmlformats.org/officeDocument/2006/relationships/hyperlink" Target="https://www.daloopa.com/src/114576845" TargetMode="External"/><Relationship Id="rId6193" Type="http://schemas.openxmlformats.org/officeDocument/2006/relationships/hyperlink" Target="https://www.daloopa.com/src/1564861" TargetMode="External"/><Relationship Id="rId7244" Type="http://schemas.openxmlformats.org/officeDocument/2006/relationships/hyperlink" Target="https://marketplace.daloopa.com/src/110684088" TargetMode="External"/><Relationship Id="rId8642" Type="http://schemas.openxmlformats.org/officeDocument/2006/relationships/hyperlink" Target="https://www.daloopa.com/src/1567010" TargetMode="External"/><Relationship Id="rId10572" Type="http://schemas.openxmlformats.org/officeDocument/2006/relationships/hyperlink" Target="https://www.daloopa.com/src/53535050" TargetMode="External"/><Relationship Id="rId11623" Type="http://schemas.openxmlformats.org/officeDocument/2006/relationships/hyperlink" Target="https://www.daloopa.com/src/1568827" TargetMode="External"/><Relationship Id="rId17185" Type="http://schemas.openxmlformats.org/officeDocument/2006/relationships/hyperlink" Target="https://www.daloopa.com/document/26799693" TargetMode="External"/><Relationship Id="rId18236" Type="http://schemas.openxmlformats.org/officeDocument/2006/relationships/hyperlink" Target="https://www.daloopa.com/src/72199534" TargetMode="External"/><Relationship Id="rId10225" Type="http://schemas.openxmlformats.org/officeDocument/2006/relationships/hyperlink" Target="https://www.daloopa.com/src/46535707" TargetMode="External"/><Relationship Id="rId13795" Type="http://schemas.openxmlformats.org/officeDocument/2006/relationships/hyperlink" Target="https://www.daloopa.com/src/154395137" TargetMode="External"/><Relationship Id="rId14846" Type="http://schemas.openxmlformats.org/officeDocument/2006/relationships/hyperlink" Target="https://www.daloopa.com/src/43517712" TargetMode="External"/><Relationship Id="rId3854" Type="http://schemas.openxmlformats.org/officeDocument/2006/relationships/hyperlink" Target="https://www.daloopa.com/src/154359188" TargetMode="External"/><Relationship Id="rId4905" Type="http://schemas.openxmlformats.org/officeDocument/2006/relationships/hyperlink" Target="https://www.daloopa.com/src/66976832" TargetMode="External"/><Relationship Id="rId12397" Type="http://schemas.openxmlformats.org/officeDocument/2006/relationships/hyperlink" Target="https://www.daloopa.com/src/1572287" TargetMode="External"/><Relationship Id="rId13448" Type="http://schemas.openxmlformats.org/officeDocument/2006/relationships/hyperlink" Target="https://www.daloopa.com/src/8787443" TargetMode="External"/><Relationship Id="rId775" Type="http://schemas.openxmlformats.org/officeDocument/2006/relationships/hyperlink" Target="https://www.daloopa.com/src/1604337" TargetMode="External"/><Relationship Id="rId2456" Type="http://schemas.openxmlformats.org/officeDocument/2006/relationships/hyperlink" Target="https://marketplace.daloopa.com/src/134722143" TargetMode="External"/><Relationship Id="rId3507" Type="http://schemas.openxmlformats.org/officeDocument/2006/relationships/hyperlink" Target="https://www.daloopa.com/src/66979249" TargetMode="External"/><Relationship Id="rId9069" Type="http://schemas.openxmlformats.org/officeDocument/2006/relationships/hyperlink" Target="https://www.daloopa.com/src/43302627" TargetMode="External"/><Relationship Id="rId19491" Type="http://schemas.openxmlformats.org/officeDocument/2006/relationships/hyperlink" Target="https://www.daloopa.com/src/113031796" TargetMode="External"/><Relationship Id="rId428" Type="http://schemas.openxmlformats.org/officeDocument/2006/relationships/hyperlink" Target="https://www.daloopa.com/src/10331009" TargetMode="External"/><Relationship Id="rId1058" Type="http://schemas.openxmlformats.org/officeDocument/2006/relationships/hyperlink" Target="https://www.daloopa.com/src/43331173" TargetMode="External"/><Relationship Id="rId2109" Type="http://schemas.openxmlformats.org/officeDocument/2006/relationships/hyperlink" Target="https://www.daloopa.com/src/154220547" TargetMode="External"/><Relationship Id="rId5679" Type="http://schemas.openxmlformats.org/officeDocument/2006/relationships/hyperlink" Target="https://www.daloopa.com/src/85750468" TargetMode="External"/><Relationship Id="rId9550" Type="http://schemas.openxmlformats.org/officeDocument/2006/relationships/hyperlink" Target="https://www.daloopa.com/src/32357772" TargetMode="External"/><Relationship Id="rId18093" Type="http://schemas.openxmlformats.org/officeDocument/2006/relationships/hyperlink" Target="https://www.daloopa.com/document/26799693" TargetMode="External"/><Relationship Id="rId19144" Type="http://schemas.openxmlformats.org/officeDocument/2006/relationships/hyperlink" Target="https://www.daloopa.com/src/154367363" TargetMode="External"/><Relationship Id="rId8152" Type="http://schemas.openxmlformats.org/officeDocument/2006/relationships/hyperlink" Target="https://www.daloopa.com/src/107679912" TargetMode="External"/><Relationship Id="rId9203" Type="http://schemas.openxmlformats.org/officeDocument/2006/relationships/hyperlink" Target="https://www.daloopa.com/src/46535370" TargetMode="External"/><Relationship Id="rId10082" Type="http://schemas.openxmlformats.org/officeDocument/2006/relationships/hyperlink" Target="https://www.daloopa.com/src/154216193" TargetMode="External"/><Relationship Id="rId11480" Type="http://schemas.openxmlformats.org/officeDocument/2006/relationships/hyperlink" Target="https://www.daloopa.com/document/209433" TargetMode="External"/><Relationship Id="rId12531" Type="http://schemas.openxmlformats.org/officeDocument/2006/relationships/hyperlink" Target="https://www.daloopa.com/src/1572289" TargetMode="External"/><Relationship Id="rId11133" Type="http://schemas.openxmlformats.org/officeDocument/2006/relationships/hyperlink" Target="https://www.daloopa.com/src/1568667" TargetMode="External"/><Relationship Id="rId15754" Type="http://schemas.openxmlformats.org/officeDocument/2006/relationships/hyperlink" Target="https://www.daloopa.com/src/82270963" TargetMode="External"/><Relationship Id="rId16805" Type="http://schemas.openxmlformats.org/officeDocument/2006/relationships/hyperlink" Target="https://marketplace.daloopa.com/src?seriesId=3221764" TargetMode="External"/><Relationship Id="rId4762" Type="http://schemas.openxmlformats.org/officeDocument/2006/relationships/hyperlink" Target="https://www.daloopa.com/src/10330584" TargetMode="External"/><Relationship Id="rId5813" Type="http://schemas.openxmlformats.org/officeDocument/2006/relationships/hyperlink" Target="https://www.daloopa.com/src/43310063" TargetMode="External"/><Relationship Id="rId14356" Type="http://schemas.openxmlformats.org/officeDocument/2006/relationships/hyperlink" Target="https://www.daloopa.com/src/8788115" TargetMode="External"/><Relationship Id="rId15407" Type="http://schemas.openxmlformats.org/officeDocument/2006/relationships/hyperlink" Target="https://www.daloopa.com/src/145147104" TargetMode="External"/><Relationship Id="rId18977" Type="http://schemas.openxmlformats.org/officeDocument/2006/relationships/hyperlink" Target="https://www.daloopa.com/src/113024406" TargetMode="External"/><Relationship Id="rId285" Type="http://schemas.openxmlformats.org/officeDocument/2006/relationships/hyperlink" Target="https://www.daloopa.com/src/58740195" TargetMode="External"/><Relationship Id="rId3364" Type="http://schemas.openxmlformats.org/officeDocument/2006/relationships/hyperlink" Target="https://www.daloopa.com/src/14007859" TargetMode="External"/><Relationship Id="rId4415" Type="http://schemas.openxmlformats.org/officeDocument/2006/relationships/hyperlink" Target="https://www.daloopa.com/src/43342034" TargetMode="External"/><Relationship Id="rId7985" Type="http://schemas.openxmlformats.org/officeDocument/2006/relationships/hyperlink" Target="https://www.daloopa.com/src/94491569" TargetMode="External"/><Relationship Id="rId14009" Type="http://schemas.openxmlformats.org/officeDocument/2006/relationships/hyperlink" Target="https://www.daloopa.com/src/154395149" TargetMode="External"/><Relationship Id="rId17579" Type="http://schemas.openxmlformats.org/officeDocument/2006/relationships/hyperlink" Target="https://marketplace.daloopa.com/src?seriesId=4261657" TargetMode="External"/><Relationship Id="rId3017" Type="http://schemas.openxmlformats.org/officeDocument/2006/relationships/hyperlink" Target="https://www.daloopa.com/src/10356307" TargetMode="External"/><Relationship Id="rId6587" Type="http://schemas.openxmlformats.org/officeDocument/2006/relationships/hyperlink" Target="https://www.daloopa.com/src/1565355" TargetMode="External"/><Relationship Id="rId7638" Type="http://schemas.openxmlformats.org/officeDocument/2006/relationships/hyperlink" Target="https://www.daloopa.com/src/20882347" TargetMode="External"/><Relationship Id="rId10619" Type="http://schemas.openxmlformats.org/officeDocument/2006/relationships/hyperlink" Target="https://www.daloopa.com/src/1569878" TargetMode="External"/><Relationship Id="rId10966" Type="http://schemas.openxmlformats.org/officeDocument/2006/relationships/hyperlink" Target="https://www.daloopa.com/src/37971557" TargetMode="External"/><Relationship Id="rId5189" Type="http://schemas.openxmlformats.org/officeDocument/2006/relationships/hyperlink" Target="https://www.daloopa.com/src/125013273" TargetMode="External"/><Relationship Id="rId9060" Type="http://schemas.openxmlformats.org/officeDocument/2006/relationships/hyperlink" Target="https://www.daloopa.com/src/32357767" TargetMode="External"/><Relationship Id="rId12041" Type="http://schemas.openxmlformats.org/officeDocument/2006/relationships/hyperlink" Target="https://www.daloopa.com/src/43317082" TargetMode="External"/><Relationship Id="rId1799" Type="http://schemas.openxmlformats.org/officeDocument/2006/relationships/hyperlink" Target="https://www.daloopa.com/src/8797312" TargetMode="External"/><Relationship Id="rId2100" Type="http://schemas.openxmlformats.org/officeDocument/2006/relationships/hyperlink" Target="https://www.daloopa.com/src/82225367" TargetMode="External"/><Relationship Id="rId5670" Type="http://schemas.openxmlformats.org/officeDocument/2006/relationships/hyperlink" Target="https://www.daloopa.com/src/66982141" TargetMode="External"/><Relationship Id="rId16662" Type="http://schemas.openxmlformats.org/officeDocument/2006/relationships/hyperlink" Target="https://www.daloopa.com/src/72185160" TargetMode="External"/><Relationship Id="rId17713" Type="http://schemas.openxmlformats.org/officeDocument/2006/relationships/hyperlink" Target="https://www.daloopa.com/src/65218526" TargetMode="External"/><Relationship Id="rId4272" Type="http://schemas.openxmlformats.org/officeDocument/2006/relationships/hyperlink" Target="https://www.daloopa.com/src/82233064" TargetMode="External"/><Relationship Id="rId5323" Type="http://schemas.openxmlformats.org/officeDocument/2006/relationships/hyperlink" Target="https://www.daloopa.com/src/125013275" TargetMode="External"/><Relationship Id="rId6721" Type="http://schemas.openxmlformats.org/officeDocument/2006/relationships/hyperlink" Target="https://www.daloopa.com/src/2600152" TargetMode="External"/><Relationship Id="rId15264" Type="http://schemas.openxmlformats.org/officeDocument/2006/relationships/hyperlink" Target="https://marketplace.daloopa.com/src/134722430" TargetMode="External"/><Relationship Id="rId16315" Type="http://schemas.openxmlformats.org/officeDocument/2006/relationships/hyperlink" Target="https://marketplace.daloopa.com/src?seriesId=7947338" TargetMode="External"/><Relationship Id="rId8893" Type="http://schemas.openxmlformats.org/officeDocument/2006/relationships/hyperlink" Target="https://www.daloopa.com/src/1566929" TargetMode="External"/><Relationship Id="rId9944" Type="http://schemas.openxmlformats.org/officeDocument/2006/relationships/hyperlink" Target="https://www.daloopa.com/src/1567210" TargetMode="External"/><Relationship Id="rId11874" Type="http://schemas.openxmlformats.org/officeDocument/2006/relationships/hyperlink" Target="https://www.daloopa.com/document/209433" TargetMode="External"/><Relationship Id="rId12925" Type="http://schemas.openxmlformats.org/officeDocument/2006/relationships/hyperlink" Target="https://www.daloopa.com/src/38110882" TargetMode="External"/><Relationship Id="rId18487" Type="http://schemas.openxmlformats.org/officeDocument/2006/relationships/hyperlink" Target="https://www.daloopa.com/document/24791242" TargetMode="External"/><Relationship Id="rId19538" Type="http://schemas.openxmlformats.org/officeDocument/2006/relationships/hyperlink" Target="https://www.daloopa.com/src/113027808" TargetMode="External"/><Relationship Id="rId1933" Type="http://schemas.openxmlformats.org/officeDocument/2006/relationships/hyperlink" Target="https://www.daloopa.com/src/96852771" TargetMode="External"/><Relationship Id="rId6097" Type="http://schemas.openxmlformats.org/officeDocument/2006/relationships/hyperlink" Target="https://www.daloopa.com/src/43312781" TargetMode="External"/><Relationship Id="rId7495" Type="http://schemas.openxmlformats.org/officeDocument/2006/relationships/hyperlink" Target="https://www.daloopa.com/src/1565318" TargetMode="External"/><Relationship Id="rId8546" Type="http://schemas.openxmlformats.org/officeDocument/2006/relationships/hyperlink" Target="https://www.daloopa.com/src/82224892" TargetMode="External"/><Relationship Id="rId10476" Type="http://schemas.openxmlformats.org/officeDocument/2006/relationships/hyperlink" Target="https://www.daloopa.com/src/43348684" TargetMode="External"/><Relationship Id="rId11527" Type="http://schemas.openxmlformats.org/officeDocument/2006/relationships/hyperlink" Target="https://www.daloopa.com/src/1569266" TargetMode="External"/><Relationship Id="rId17089" Type="http://schemas.openxmlformats.org/officeDocument/2006/relationships/hyperlink" Target="https://www.daloopa.com/src/65059138" TargetMode="External"/><Relationship Id="rId7148" Type="http://schemas.openxmlformats.org/officeDocument/2006/relationships/hyperlink" Target="https://www.daloopa.com/src/37971430" TargetMode="External"/><Relationship Id="rId10129" Type="http://schemas.openxmlformats.org/officeDocument/2006/relationships/hyperlink" Target="https://www.daloopa.com/src/1567894" TargetMode="External"/><Relationship Id="rId13699" Type="http://schemas.openxmlformats.org/officeDocument/2006/relationships/hyperlink" Target="https://www.daloopa.com/src/8787538" TargetMode="External"/><Relationship Id="rId14000" Type="http://schemas.openxmlformats.org/officeDocument/2006/relationships/hyperlink" Target="https://www.daloopa.com/src/14296177" TargetMode="External"/><Relationship Id="rId17570" Type="http://schemas.openxmlformats.org/officeDocument/2006/relationships/hyperlink" Target="https://www.daloopa.com/src/82271427" TargetMode="External"/><Relationship Id="rId18621" Type="http://schemas.openxmlformats.org/officeDocument/2006/relationships/hyperlink" Target="https://www.daloopa.com/src/65179328" TargetMode="External"/><Relationship Id="rId3758" Type="http://schemas.openxmlformats.org/officeDocument/2006/relationships/hyperlink" Target="https://www.daloopa.com/src/8794052" TargetMode="External"/><Relationship Id="rId4809" Type="http://schemas.openxmlformats.org/officeDocument/2006/relationships/hyperlink" Target="https://www.daloopa.com/src/1564222" TargetMode="External"/><Relationship Id="rId16172" Type="http://schemas.openxmlformats.org/officeDocument/2006/relationships/hyperlink" Target="https://www.daloopa.com/src/8788786" TargetMode="External"/><Relationship Id="rId17223" Type="http://schemas.openxmlformats.org/officeDocument/2006/relationships/hyperlink" Target="https://www.daloopa.com/src/65059363" TargetMode="External"/><Relationship Id="rId679" Type="http://schemas.openxmlformats.org/officeDocument/2006/relationships/hyperlink" Target="https://www.daloopa.com/src/82223800" TargetMode="External"/><Relationship Id="rId5180" Type="http://schemas.openxmlformats.org/officeDocument/2006/relationships/hyperlink" Target="https://www.daloopa.com/src/66976834" TargetMode="External"/><Relationship Id="rId6231" Type="http://schemas.openxmlformats.org/officeDocument/2006/relationships/hyperlink" Target="https://www.daloopa.com/src/1565733" TargetMode="External"/><Relationship Id="rId10610" Type="http://schemas.openxmlformats.org/officeDocument/2006/relationships/hyperlink" Target="https://www.daloopa.com/src/1569516" TargetMode="External"/><Relationship Id="rId9454" Type="http://schemas.openxmlformats.org/officeDocument/2006/relationships/hyperlink" Target="https://www.daloopa.com/src/154249531" TargetMode="External"/><Relationship Id="rId12782" Type="http://schemas.openxmlformats.org/officeDocument/2006/relationships/hyperlink" Target="https://www.daloopa.com/src/1572127" TargetMode="External"/><Relationship Id="rId13833" Type="http://schemas.openxmlformats.org/officeDocument/2006/relationships/hyperlink" Target="https://www.daloopa.com/src/8787925" TargetMode="External"/><Relationship Id="rId19048" Type="http://schemas.openxmlformats.org/officeDocument/2006/relationships/hyperlink" Target="https://www.daloopa.com/src/113026512" TargetMode="External"/><Relationship Id="rId19395" Type="http://schemas.openxmlformats.org/officeDocument/2006/relationships/hyperlink" Target="https://marketplace.daloopa.com/src?seriesId=6882981" TargetMode="External"/><Relationship Id="rId1790" Type="http://schemas.openxmlformats.org/officeDocument/2006/relationships/hyperlink" Target="https://www.daloopa.com/src/8797355" TargetMode="External"/><Relationship Id="rId2841" Type="http://schemas.openxmlformats.org/officeDocument/2006/relationships/hyperlink" Target="https://www.daloopa.com/src/47653864" TargetMode="External"/><Relationship Id="rId8056" Type="http://schemas.openxmlformats.org/officeDocument/2006/relationships/hyperlink" Target="https://www.daloopa.com/src/1567184" TargetMode="External"/><Relationship Id="rId9107" Type="http://schemas.openxmlformats.org/officeDocument/2006/relationships/hyperlink" Target="https://www.daloopa.com/src/1567581" TargetMode="External"/><Relationship Id="rId11384" Type="http://schemas.openxmlformats.org/officeDocument/2006/relationships/hyperlink" Target="https://www.daloopa.com/src/1569084" TargetMode="External"/><Relationship Id="rId12435" Type="http://schemas.openxmlformats.org/officeDocument/2006/relationships/hyperlink" Target="https://marketplace.daloopa.com/src/134722166" TargetMode="External"/><Relationship Id="rId813" Type="http://schemas.openxmlformats.org/officeDocument/2006/relationships/hyperlink" Target="https://www.daloopa.com/src/1602380" TargetMode="External"/><Relationship Id="rId1443" Type="http://schemas.openxmlformats.org/officeDocument/2006/relationships/hyperlink" Target="https://www.daloopa.com/src/65218303" TargetMode="External"/><Relationship Id="rId11037" Type="http://schemas.openxmlformats.org/officeDocument/2006/relationships/hyperlink" Target="https://www.daloopa.com/src/63034023" TargetMode="External"/><Relationship Id="rId15658" Type="http://schemas.openxmlformats.org/officeDocument/2006/relationships/hyperlink" Target="https://www.daloopa.com/src/82270213" TargetMode="External"/><Relationship Id="rId16709" Type="http://schemas.openxmlformats.org/officeDocument/2006/relationships/hyperlink" Target="https://marketplace.daloopa.com/src?seriesId=6890268" TargetMode="External"/><Relationship Id="rId4666" Type="http://schemas.openxmlformats.org/officeDocument/2006/relationships/hyperlink" Target="https://www.daloopa.com/src/1564569" TargetMode="External"/><Relationship Id="rId5717" Type="http://schemas.openxmlformats.org/officeDocument/2006/relationships/hyperlink" Target="https://www.daloopa.com/src/4715241" TargetMode="External"/><Relationship Id="rId17080" Type="http://schemas.openxmlformats.org/officeDocument/2006/relationships/hyperlink" Target="https://www.daloopa.com/src/154364342" TargetMode="External"/><Relationship Id="rId18131" Type="http://schemas.openxmlformats.org/officeDocument/2006/relationships/hyperlink" Target="https://marketplace.daloopa.com/src/134722707" TargetMode="External"/><Relationship Id="rId3268" Type="http://schemas.openxmlformats.org/officeDocument/2006/relationships/hyperlink" Target="https://www.daloopa.com/src/43339034" TargetMode="External"/><Relationship Id="rId4319" Type="http://schemas.openxmlformats.org/officeDocument/2006/relationships/hyperlink" Target="https://www.daloopa.com/src/87382650" TargetMode="External"/><Relationship Id="rId7889" Type="http://schemas.openxmlformats.org/officeDocument/2006/relationships/hyperlink" Target="https://www.daloopa.com/src/1567155" TargetMode="External"/><Relationship Id="rId10120" Type="http://schemas.openxmlformats.org/officeDocument/2006/relationships/hyperlink" Target="https://www.daloopa.com/src/1568064" TargetMode="External"/><Relationship Id="rId189" Type="http://schemas.openxmlformats.org/officeDocument/2006/relationships/hyperlink" Target="https://www.daloopa.com/src/113257553" TargetMode="External"/><Relationship Id="rId12292" Type="http://schemas.openxmlformats.org/officeDocument/2006/relationships/hyperlink" Target="https://www.daloopa.com/src/154369235" TargetMode="External"/><Relationship Id="rId13690" Type="http://schemas.openxmlformats.org/officeDocument/2006/relationships/hyperlink" Target="https://www.daloopa.com/src/43769480" TargetMode="External"/><Relationship Id="rId14741" Type="http://schemas.openxmlformats.org/officeDocument/2006/relationships/hyperlink" Target="https://www.daloopa.com/src/82270211" TargetMode="External"/><Relationship Id="rId670" Type="http://schemas.openxmlformats.org/officeDocument/2006/relationships/hyperlink" Target="https://www.daloopa.com/src/32426857" TargetMode="External"/><Relationship Id="rId2351" Type="http://schemas.openxmlformats.org/officeDocument/2006/relationships/hyperlink" Target="https://www.daloopa.com/src/87394476" TargetMode="External"/><Relationship Id="rId3402" Type="http://schemas.openxmlformats.org/officeDocument/2006/relationships/hyperlink" Target="https://www.daloopa.com/src/43339036" TargetMode="External"/><Relationship Id="rId4800" Type="http://schemas.openxmlformats.org/officeDocument/2006/relationships/hyperlink" Target="https://www.daloopa.com/src/1564571" TargetMode="External"/><Relationship Id="rId13343" Type="http://schemas.openxmlformats.org/officeDocument/2006/relationships/hyperlink" Target="https://www.daloopa.com/src/8787552" TargetMode="External"/><Relationship Id="rId17964" Type="http://schemas.openxmlformats.org/officeDocument/2006/relationships/hyperlink" Target="https://marketplace.daloopa.com/src/134722624" TargetMode="External"/><Relationship Id="rId323" Type="http://schemas.openxmlformats.org/officeDocument/2006/relationships/hyperlink" Target="https://www.daloopa.com/src/4716161" TargetMode="External"/><Relationship Id="rId2004" Type="http://schemas.openxmlformats.org/officeDocument/2006/relationships/hyperlink" Target="https://www.daloopa.com/src/96852055" TargetMode="External"/><Relationship Id="rId6972" Type="http://schemas.openxmlformats.org/officeDocument/2006/relationships/hyperlink" Target="https://www.daloopa.com/src/1565419" TargetMode="External"/><Relationship Id="rId16566" Type="http://schemas.openxmlformats.org/officeDocument/2006/relationships/hyperlink" Target="https://www.daloopa.com/src/67019186" TargetMode="External"/><Relationship Id="rId17617" Type="http://schemas.openxmlformats.org/officeDocument/2006/relationships/hyperlink" Target="https://www.daloopa.com/src/65218522" TargetMode="External"/><Relationship Id="rId4176" Type="http://schemas.openxmlformats.org/officeDocument/2006/relationships/hyperlink" Target="https://www.daloopa.com/src/63030438" TargetMode="External"/><Relationship Id="rId5574" Type="http://schemas.openxmlformats.org/officeDocument/2006/relationships/hyperlink" Target="https://www.daloopa.com/src/20882329" TargetMode="External"/><Relationship Id="rId6625" Type="http://schemas.openxmlformats.org/officeDocument/2006/relationships/hyperlink" Target="https://marketplace.daloopa.com/src/110683984" TargetMode="External"/><Relationship Id="rId15168" Type="http://schemas.openxmlformats.org/officeDocument/2006/relationships/hyperlink" Target="https://marketplace.daloopa.com/src/134722408" TargetMode="External"/><Relationship Id="rId16219" Type="http://schemas.openxmlformats.org/officeDocument/2006/relationships/hyperlink" Target="https://www.daloopa.com/src/8788741" TargetMode="External"/><Relationship Id="rId5227" Type="http://schemas.openxmlformats.org/officeDocument/2006/relationships/hyperlink" Target="https://www.daloopa.com/src/1564045" TargetMode="External"/><Relationship Id="rId8797" Type="http://schemas.openxmlformats.org/officeDocument/2006/relationships/hyperlink" Target="https://www.daloopa.com/src/144990519" TargetMode="External"/><Relationship Id="rId9848" Type="http://schemas.openxmlformats.org/officeDocument/2006/relationships/hyperlink" Target="https://www.daloopa.com/src/43301785" TargetMode="External"/><Relationship Id="rId11778" Type="http://schemas.openxmlformats.org/officeDocument/2006/relationships/hyperlink" Target="https://www.daloopa.com/src/1569672" TargetMode="External"/><Relationship Id="rId12829" Type="http://schemas.openxmlformats.org/officeDocument/2006/relationships/hyperlink" Target="https://www.daloopa.com/src/1572424" TargetMode="External"/><Relationship Id="rId1837" Type="http://schemas.openxmlformats.org/officeDocument/2006/relationships/hyperlink" Target="https://www.daloopa.com/src/8797323" TargetMode="External"/><Relationship Id="rId7399" Type="http://schemas.openxmlformats.org/officeDocument/2006/relationships/hyperlink" Target="https://www.daloopa.com/src/1565694" TargetMode="External"/><Relationship Id="rId14251" Type="http://schemas.openxmlformats.org/officeDocument/2006/relationships/hyperlink" Target="https://www.daloopa.com/src/8788151" TargetMode="External"/><Relationship Id="rId15302" Type="http://schemas.openxmlformats.org/officeDocument/2006/relationships/hyperlink" Target="https://www.daloopa.com/src/102435750" TargetMode="External"/><Relationship Id="rId16700" Type="http://schemas.openxmlformats.org/officeDocument/2006/relationships/hyperlink" Target="https://www.daloopa.com/src/113368644" TargetMode="External"/><Relationship Id="rId4310" Type="http://schemas.openxmlformats.org/officeDocument/2006/relationships/hyperlink" Target="https://www.daloopa.com/src/37972199" TargetMode="External"/><Relationship Id="rId7880" Type="http://schemas.openxmlformats.org/officeDocument/2006/relationships/hyperlink" Target="https://www.daloopa.com/src/1566606" TargetMode="External"/><Relationship Id="rId18872" Type="http://schemas.openxmlformats.org/officeDocument/2006/relationships/hyperlink" Target="https://www.daloopa.com/src/113024403" TargetMode="External"/><Relationship Id="rId180" Type="http://schemas.openxmlformats.org/officeDocument/2006/relationships/hyperlink" Target="https://www.daloopa.com/src/65118095" TargetMode="External"/><Relationship Id="rId6482" Type="http://schemas.openxmlformats.org/officeDocument/2006/relationships/hyperlink" Target="https://www.daloopa.com/src/144968965" TargetMode="External"/><Relationship Id="rId7533" Type="http://schemas.openxmlformats.org/officeDocument/2006/relationships/hyperlink" Target="https://marketplace.daloopa.com/src/110684131" TargetMode="External"/><Relationship Id="rId8931" Type="http://schemas.openxmlformats.org/officeDocument/2006/relationships/hyperlink" Target="https://www.daloopa.com/src/144990521" TargetMode="External"/><Relationship Id="rId10861" Type="http://schemas.openxmlformats.org/officeDocument/2006/relationships/hyperlink" Target="https://www.daloopa.com/src/113262803" TargetMode="External"/><Relationship Id="rId11912" Type="http://schemas.openxmlformats.org/officeDocument/2006/relationships/hyperlink" Target="https://www.daloopa.com/src/1569678" TargetMode="External"/><Relationship Id="rId16076" Type="http://schemas.openxmlformats.org/officeDocument/2006/relationships/hyperlink" Target="https://marketplace.daloopa.com/src?seriesId=2541678" TargetMode="External"/><Relationship Id="rId17127" Type="http://schemas.openxmlformats.org/officeDocument/2006/relationships/hyperlink" Target="https://www.daloopa.com/src/65058983" TargetMode="External"/><Relationship Id="rId17474" Type="http://schemas.openxmlformats.org/officeDocument/2006/relationships/hyperlink" Target="https://marketplace.daloopa.com/src/154393192" TargetMode="External"/><Relationship Id="rId18525" Type="http://schemas.openxmlformats.org/officeDocument/2006/relationships/hyperlink" Target="https://www.daloopa.com/src/87407945" TargetMode="External"/><Relationship Id="rId5084" Type="http://schemas.openxmlformats.org/officeDocument/2006/relationships/hyperlink" Target="https://www.daloopa.com/src/1564280" TargetMode="External"/><Relationship Id="rId6135" Type="http://schemas.openxmlformats.org/officeDocument/2006/relationships/hyperlink" Target="https://www.daloopa.com/src/1564888" TargetMode="External"/><Relationship Id="rId10514" Type="http://schemas.openxmlformats.org/officeDocument/2006/relationships/hyperlink" Target="https://www.daloopa.com/src/1569941" TargetMode="External"/><Relationship Id="rId12686" Type="http://schemas.openxmlformats.org/officeDocument/2006/relationships/hyperlink" Target="https://marketplace.daloopa.com/src/134722224" TargetMode="External"/><Relationship Id="rId13737" Type="http://schemas.openxmlformats.org/officeDocument/2006/relationships/hyperlink" Target="https://www.daloopa.com/src/8788158" TargetMode="External"/><Relationship Id="rId19299" Type="http://schemas.openxmlformats.org/officeDocument/2006/relationships/hyperlink" Target="https://www.daloopa.com/src/113029487" TargetMode="External"/><Relationship Id="rId1694" Type="http://schemas.openxmlformats.org/officeDocument/2006/relationships/hyperlink" Target="https://www.daloopa.com/src/8797202" TargetMode="External"/><Relationship Id="rId2745" Type="http://schemas.openxmlformats.org/officeDocument/2006/relationships/hyperlink" Target="https://www.daloopa.com/src/154257821" TargetMode="External"/><Relationship Id="rId9358" Type="http://schemas.openxmlformats.org/officeDocument/2006/relationships/hyperlink" Target="https://www.daloopa.com/src/43297705" TargetMode="External"/><Relationship Id="rId11288" Type="http://schemas.openxmlformats.org/officeDocument/2006/relationships/hyperlink" Target="https://www.daloopa.com/src/1569862" TargetMode="External"/><Relationship Id="rId12339" Type="http://schemas.openxmlformats.org/officeDocument/2006/relationships/hyperlink" Target="https://www.daloopa.com/src/1572120" TargetMode="External"/><Relationship Id="rId16210" Type="http://schemas.openxmlformats.org/officeDocument/2006/relationships/hyperlink" Target="https://www.daloopa.com/src/154361011" TargetMode="External"/><Relationship Id="rId717" Type="http://schemas.openxmlformats.org/officeDocument/2006/relationships/hyperlink" Target="https://www.daloopa.com/src/8791833" TargetMode="External"/><Relationship Id="rId1347" Type="http://schemas.openxmlformats.org/officeDocument/2006/relationships/hyperlink" Target="https://www.daloopa.com/src/37972314" TargetMode="External"/><Relationship Id="rId5968" Type="http://schemas.openxmlformats.org/officeDocument/2006/relationships/hyperlink" Target="https://www.daloopa.com/src/1564853" TargetMode="External"/><Relationship Id="rId18382" Type="http://schemas.openxmlformats.org/officeDocument/2006/relationships/hyperlink" Target="https://marketplace.daloopa.com/src/134722793" TargetMode="External"/><Relationship Id="rId19433" Type="http://schemas.openxmlformats.org/officeDocument/2006/relationships/hyperlink" Target="https://www.daloopa.com/src/113024302" TargetMode="External"/><Relationship Id="rId53" Type="http://schemas.openxmlformats.org/officeDocument/2006/relationships/hyperlink" Target="https://www.daloopa.com/document/209595" TargetMode="External"/><Relationship Id="rId7390" Type="http://schemas.openxmlformats.org/officeDocument/2006/relationships/hyperlink" Target="https://www.daloopa.com/document/24791242" TargetMode="External"/><Relationship Id="rId8441" Type="http://schemas.openxmlformats.org/officeDocument/2006/relationships/hyperlink" Target="https://www.daloopa.com/src/1566713" TargetMode="External"/><Relationship Id="rId10371" Type="http://schemas.openxmlformats.org/officeDocument/2006/relationships/hyperlink" Target="https://www.daloopa.com/src/66978500" TargetMode="External"/><Relationship Id="rId12820" Type="http://schemas.openxmlformats.org/officeDocument/2006/relationships/hyperlink" Target="https://marketplace.daloopa.com/src/134722261" TargetMode="External"/><Relationship Id="rId18035" Type="http://schemas.openxmlformats.org/officeDocument/2006/relationships/hyperlink" Target="https://marketplace.daloopa.com/src/154393207" TargetMode="External"/><Relationship Id="rId7043" Type="http://schemas.openxmlformats.org/officeDocument/2006/relationships/hyperlink" Target="https://www.daloopa.com/src/1565313" TargetMode="External"/><Relationship Id="rId10024" Type="http://schemas.openxmlformats.org/officeDocument/2006/relationships/hyperlink" Target="https://www.daloopa.com/src/43315782" TargetMode="External"/><Relationship Id="rId11422" Type="http://schemas.openxmlformats.org/officeDocument/2006/relationships/hyperlink" Target="https://www.daloopa.com/src/1569160" TargetMode="External"/><Relationship Id="rId14992" Type="http://schemas.openxmlformats.org/officeDocument/2006/relationships/hyperlink" Target="https://www.daloopa.com/src/43516567" TargetMode="External"/><Relationship Id="rId13594" Type="http://schemas.openxmlformats.org/officeDocument/2006/relationships/hyperlink" Target="https://www.daloopa.com/src/8787447" TargetMode="External"/><Relationship Id="rId14645" Type="http://schemas.openxmlformats.org/officeDocument/2006/relationships/hyperlink" Target="https://www.daloopa.com/src/43518529" TargetMode="External"/><Relationship Id="rId574" Type="http://schemas.openxmlformats.org/officeDocument/2006/relationships/hyperlink" Target="https://www.daloopa.com/src/1602181" TargetMode="External"/><Relationship Id="rId2255" Type="http://schemas.openxmlformats.org/officeDocument/2006/relationships/hyperlink" Target="https://www.daloopa.com/src/113262837" TargetMode="External"/><Relationship Id="rId3653" Type="http://schemas.openxmlformats.org/officeDocument/2006/relationships/hyperlink" Target="https://www.daloopa.com/src/154359185" TargetMode="External"/><Relationship Id="rId4704" Type="http://schemas.openxmlformats.org/officeDocument/2006/relationships/hyperlink" Target="https://www.daloopa.com/src/66976828" TargetMode="External"/><Relationship Id="rId12196" Type="http://schemas.openxmlformats.org/officeDocument/2006/relationships/hyperlink" Target="https://www.daloopa.com/src/43520524" TargetMode="External"/><Relationship Id="rId13247" Type="http://schemas.openxmlformats.org/officeDocument/2006/relationships/hyperlink" Target="https://www.daloopa.com/src/8787365" TargetMode="External"/><Relationship Id="rId17868" Type="http://schemas.openxmlformats.org/officeDocument/2006/relationships/hyperlink" Target="https://www.daloopa.com/src/87501530" TargetMode="External"/><Relationship Id="rId18919" Type="http://schemas.openxmlformats.org/officeDocument/2006/relationships/hyperlink" Target="https://www.daloopa.com/src/113028639" TargetMode="External"/><Relationship Id="rId227" Type="http://schemas.openxmlformats.org/officeDocument/2006/relationships/hyperlink" Target="https://www.daloopa.com/src/107676714" TargetMode="External"/><Relationship Id="rId3306" Type="http://schemas.openxmlformats.org/officeDocument/2006/relationships/hyperlink" Target="https://www.daloopa.com/src/66979246" TargetMode="External"/><Relationship Id="rId6876" Type="http://schemas.openxmlformats.org/officeDocument/2006/relationships/hyperlink" Target="https://marketplace.daloopa.com/src/110684023" TargetMode="External"/><Relationship Id="rId7927" Type="http://schemas.openxmlformats.org/officeDocument/2006/relationships/hyperlink" Target="https://www.daloopa.com/src/43305544" TargetMode="External"/><Relationship Id="rId10908" Type="http://schemas.openxmlformats.org/officeDocument/2006/relationships/hyperlink" Target="https://www.daloopa.com/src/87385036" TargetMode="External"/><Relationship Id="rId19290" Type="http://schemas.openxmlformats.org/officeDocument/2006/relationships/hyperlink" Target="https://marketplace.daloopa.com/src/154393224" TargetMode="External"/><Relationship Id="rId5478" Type="http://schemas.openxmlformats.org/officeDocument/2006/relationships/hyperlink" Target="https://www.daloopa.com/src/1564505" TargetMode="External"/><Relationship Id="rId6529" Type="http://schemas.openxmlformats.org/officeDocument/2006/relationships/hyperlink" Target="https://www.daloopa.com/src/10330709" TargetMode="External"/><Relationship Id="rId12330" Type="http://schemas.openxmlformats.org/officeDocument/2006/relationships/hyperlink" Target="https://www.daloopa.com/src/1572286" TargetMode="External"/><Relationship Id="rId9002" Type="http://schemas.openxmlformats.org/officeDocument/2006/relationships/hyperlink" Target="https://www.daloopa.com/src/82224899" TargetMode="External"/><Relationship Id="rId16951" Type="http://schemas.openxmlformats.org/officeDocument/2006/relationships/hyperlink" Target="https://www.daloopa.com/src/20984018" TargetMode="External"/><Relationship Id="rId4561" Type="http://schemas.openxmlformats.org/officeDocument/2006/relationships/hyperlink" Target="https://www.daloopa.com/src/8794095" TargetMode="External"/><Relationship Id="rId5612" Type="http://schemas.openxmlformats.org/officeDocument/2006/relationships/hyperlink" Target="https://www.daloopa.com/src/1564507" TargetMode="External"/><Relationship Id="rId14155" Type="http://schemas.openxmlformats.org/officeDocument/2006/relationships/hyperlink" Target="https://www.daloopa.com/src/53601414" TargetMode="External"/><Relationship Id="rId15206" Type="http://schemas.openxmlformats.org/officeDocument/2006/relationships/hyperlink" Target="https://www.daloopa.com/src/53602940" TargetMode="External"/><Relationship Id="rId15553" Type="http://schemas.openxmlformats.org/officeDocument/2006/relationships/hyperlink" Target="https://www.daloopa.com/src/145147118" TargetMode="External"/><Relationship Id="rId16604" Type="http://schemas.openxmlformats.org/officeDocument/2006/relationships/hyperlink" Target="https://www.daloopa.com/src/107834290" TargetMode="External"/><Relationship Id="rId3163" Type="http://schemas.openxmlformats.org/officeDocument/2006/relationships/hyperlink" Target="https://www.daloopa.com/src/10356305" TargetMode="External"/><Relationship Id="rId4214" Type="http://schemas.openxmlformats.org/officeDocument/2006/relationships/hyperlink" Target="https://www.daloopa.com/src/14007528" TargetMode="External"/><Relationship Id="rId18776" Type="http://schemas.openxmlformats.org/officeDocument/2006/relationships/hyperlink" Target="https://www.daloopa.com/src/114547688" TargetMode="External"/><Relationship Id="rId6386" Type="http://schemas.openxmlformats.org/officeDocument/2006/relationships/hyperlink" Target="https://www.daloopa.com/src/4715248" TargetMode="External"/><Relationship Id="rId7784" Type="http://schemas.openxmlformats.org/officeDocument/2006/relationships/hyperlink" Target="https://www.daloopa.com/src/94490851" TargetMode="External"/><Relationship Id="rId8835" Type="http://schemas.openxmlformats.org/officeDocument/2006/relationships/hyperlink" Target="https://www.daloopa.com/src/1567454" TargetMode="External"/><Relationship Id="rId10765" Type="http://schemas.openxmlformats.org/officeDocument/2006/relationships/hyperlink" Target="https://www.daloopa.com/src/37971554" TargetMode="External"/><Relationship Id="rId11816" Type="http://schemas.openxmlformats.org/officeDocument/2006/relationships/hyperlink" Target="https://www.daloopa.com/src/1569104" TargetMode="External"/><Relationship Id="rId17378" Type="http://schemas.openxmlformats.org/officeDocument/2006/relationships/hyperlink" Target="https://www.daloopa.com/src/65059266" TargetMode="External"/><Relationship Id="rId18429" Type="http://schemas.openxmlformats.org/officeDocument/2006/relationships/hyperlink" Target="https://www.daloopa.com/src/87397396" TargetMode="External"/><Relationship Id="rId6039" Type="http://schemas.openxmlformats.org/officeDocument/2006/relationships/hyperlink" Target="https://www.daloopa.com/src/1564661" TargetMode="External"/><Relationship Id="rId7437" Type="http://schemas.openxmlformats.org/officeDocument/2006/relationships/hyperlink" Target="https://marketplace.daloopa.com/src/110684113" TargetMode="External"/><Relationship Id="rId10418" Type="http://schemas.openxmlformats.org/officeDocument/2006/relationships/hyperlink" Target="https://www.daloopa.com/src/154216207" TargetMode="External"/><Relationship Id="rId13988" Type="http://schemas.openxmlformats.org/officeDocument/2006/relationships/hyperlink" Target="https://www.daloopa.com/src/67023331" TargetMode="External"/><Relationship Id="rId18910" Type="http://schemas.openxmlformats.org/officeDocument/2006/relationships/hyperlink" Target="https://www.daloopa.com/src/154393455" TargetMode="External"/><Relationship Id="rId2996" Type="http://schemas.openxmlformats.org/officeDocument/2006/relationships/hyperlink" Target="https://www.daloopa.com/src/1571917" TargetMode="External"/><Relationship Id="rId16461" Type="http://schemas.openxmlformats.org/officeDocument/2006/relationships/hyperlink" Target="https://www.daloopa.com/src/136643943" TargetMode="External"/><Relationship Id="rId17512" Type="http://schemas.openxmlformats.org/officeDocument/2006/relationships/hyperlink" Target="https://www.daloopa.com/src/82271510" TargetMode="External"/><Relationship Id="rId968" Type="http://schemas.openxmlformats.org/officeDocument/2006/relationships/hyperlink" Target="https://www.daloopa.com/src/94639529" TargetMode="External"/><Relationship Id="rId1598" Type="http://schemas.openxmlformats.org/officeDocument/2006/relationships/hyperlink" Target="https://www.daloopa.com/src/8797049" TargetMode="External"/><Relationship Id="rId2649" Type="http://schemas.openxmlformats.org/officeDocument/2006/relationships/hyperlink" Target="https://www.daloopa.com/src/46540527" TargetMode="External"/><Relationship Id="rId6520" Type="http://schemas.openxmlformats.org/officeDocument/2006/relationships/hyperlink" Target="https://www.daloopa.com/src/1565354" TargetMode="External"/><Relationship Id="rId15063" Type="http://schemas.openxmlformats.org/officeDocument/2006/relationships/hyperlink" Target="https://www.daloopa.com/src/43517002" TargetMode="External"/><Relationship Id="rId16114" Type="http://schemas.openxmlformats.org/officeDocument/2006/relationships/hyperlink" Target="https://www.daloopa.com/src/8788669" TargetMode="External"/><Relationship Id="rId4071" Type="http://schemas.openxmlformats.org/officeDocument/2006/relationships/hyperlink" Target="https://marketplace.daloopa.com/src/144951399" TargetMode="External"/><Relationship Id="rId5122" Type="http://schemas.openxmlformats.org/officeDocument/2006/relationships/hyperlink" Target="https://www.daloopa.com/src/113255122" TargetMode="External"/><Relationship Id="rId8692" Type="http://schemas.openxmlformats.org/officeDocument/2006/relationships/hyperlink" Target="https://www.daloopa.com/src/154249516" TargetMode="External"/><Relationship Id="rId9743" Type="http://schemas.openxmlformats.org/officeDocument/2006/relationships/hyperlink" Target="https://www.daloopa.com/src/1567207" TargetMode="External"/><Relationship Id="rId18286" Type="http://schemas.openxmlformats.org/officeDocument/2006/relationships/hyperlink" Target="https://www.daloopa.com/src/69045117" TargetMode="External"/><Relationship Id="rId19337" Type="http://schemas.openxmlformats.org/officeDocument/2006/relationships/hyperlink" Target="https://www.daloopa.com/src/113026575" TargetMode="External"/><Relationship Id="rId19684" Type="http://schemas.openxmlformats.org/officeDocument/2006/relationships/hyperlink" Target="https://www.daloopa.com/src/114576854" TargetMode="External"/><Relationship Id="rId7294" Type="http://schemas.openxmlformats.org/officeDocument/2006/relationships/hyperlink" Target="https://www.daloopa.com/src/107675910" TargetMode="External"/><Relationship Id="rId8345" Type="http://schemas.openxmlformats.org/officeDocument/2006/relationships/hyperlink" Target="https://www.daloopa.com/src/154222594" TargetMode="External"/><Relationship Id="rId11673" Type="http://schemas.openxmlformats.org/officeDocument/2006/relationships/hyperlink" Target="https://www.daloopa.com/src/1568891" TargetMode="External"/><Relationship Id="rId12724" Type="http://schemas.openxmlformats.org/officeDocument/2006/relationships/hyperlink" Target="https://www.daloopa.com/src/38110881" TargetMode="External"/><Relationship Id="rId1732" Type="http://schemas.openxmlformats.org/officeDocument/2006/relationships/hyperlink" Target="https://www.daloopa.com/src/8797272" TargetMode="External"/><Relationship Id="rId10275" Type="http://schemas.openxmlformats.org/officeDocument/2006/relationships/hyperlink" Target="https://www.daloopa.com/src/66982746" TargetMode="External"/><Relationship Id="rId11326" Type="http://schemas.openxmlformats.org/officeDocument/2006/relationships/hyperlink" Target="https://www.daloopa.com/src/14161090" TargetMode="External"/><Relationship Id="rId14896" Type="http://schemas.openxmlformats.org/officeDocument/2006/relationships/hyperlink" Target="https://www.daloopa.com/src/43519334" TargetMode="External"/><Relationship Id="rId15947" Type="http://schemas.openxmlformats.org/officeDocument/2006/relationships/hyperlink" Target="https://www.daloopa.com/src/87502569" TargetMode="External"/><Relationship Id="rId4955" Type="http://schemas.openxmlformats.org/officeDocument/2006/relationships/hyperlink" Target="https://www.daloopa.com/src/1563982" TargetMode="External"/><Relationship Id="rId13498" Type="http://schemas.openxmlformats.org/officeDocument/2006/relationships/hyperlink" Target="https://www.daloopa.com/src/8787555" TargetMode="External"/><Relationship Id="rId14549" Type="http://schemas.openxmlformats.org/officeDocument/2006/relationships/hyperlink" Target="https://marketplace.daloopa.com/src/134722286" TargetMode="External"/><Relationship Id="rId18420" Type="http://schemas.openxmlformats.org/officeDocument/2006/relationships/hyperlink" Target="https://marketplace.daloopa.com/src/134722809" TargetMode="External"/><Relationship Id="rId3557" Type="http://schemas.openxmlformats.org/officeDocument/2006/relationships/hyperlink" Target="https://www.daloopa.com/src/8795059" TargetMode="External"/><Relationship Id="rId4608" Type="http://schemas.openxmlformats.org/officeDocument/2006/relationships/hyperlink" Target="https://www.daloopa.com/src/1564219" TargetMode="External"/><Relationship Id="rId17022" Type="http://schemas.openxmlformats.org/officeDocument/2006/relationships/hyperlink" Target="https://www.daloopa.com/src/65059211" TargetMode="External"/><Relationship Id="rId478" Type="http://schemas.openxmlformats.org/officeDocument/2006/relationships/hyperlink" Target="https://www.daloopa.com/src/125018970" TargetMode="External"/><Relationship Id="rId2159" Type="http://schemas.openxmlformats.org/officeDocument/2006/relationships/hyperlink" Target="https://www.daloopa.com/src/46548531" TargetMode="External"/><Relationship Id="rId6030" Type="http://schemas.openxmlformats.org/officeDocument/2006/relationships/hyperlink" Target="https://www.daloopa.com/src/1564883" TargetMode="External"/><Relationship Id="rId12581" Type="http://schemas.openxmlformats.org/officeDocument/2006/relationships/hyperlink" Target="https://marketplace.daloopa.com/src/154393095" TargetMode="External"/><Relationship Id="rId19194" Type="http://schemas.openxmlformats.org/officeDocument/2006/relationships/hyperlink" Target="https://www.daloopa.com/src/113029558" TargetMode="External"/><Relationship Id="rId2640" Type="http://schemas.openxmlformats.org/officeDocument/2006/relationships/hyperlink" Target="https://www.daloopa.com/src/47653867" TargetMode="External"/><Relationship Id="rId9253" Type="http://schemas.openxmlformats.org/officeDocument/2006/relationships/hyperlink" Target="https://www.daloopa.com/src/43305566" TargetMode="External"/><Relationship Id="rId11183" Type="http://schemas.openxmlformats.org/officeDocument/2006/relationships/hyperlink" Target="https://www.daloopa.com/src/144995768" TargetMode="External"/><Relationship Id="rId12234" Type="http://schemas.openxmlformats.org/officeDocument/2006/relationships/hyperlink" Target="https://www.daloopa.com/src/154363350" TargetMode="External"/><Relationship Id="rId13632" Type="http://schemas.openxmlformats.org/officeDocument/2006/relationships/hyperlink" Target="https://www.daloopa.com/document/24792640" TargetMode="External"/><Relationship Id="rId612" Type="http://schemas.openxmlformats.org/officeDocument/2006/relationships/hyperlink" Target="https://www.daloopa.com/src/8795983" TargetMode="External"/><Relationship Id="rId1242" Type="http://schemas.openxmlformats.org/officeDocument/2006/relationships/hyperlink" Target="https://www.daloopa.com/src/8796304" TargetMode="External"/><Relationship Id="rId16855" Type="http://schemas.openxmlformats.org/officeDocument/2006/relationships/hyperlink" Target="https://www.daloopa.com/src/87514906" TargetMode="External"/><Relationship Id="rId17906" Type="http://schemas.openxmlformats.org/officeDocument/2006/relationships/hyperlink" Target="https://marketplace.daloopa.com/src/134722601" TargetMode="External"/><Relationship Id="rId4465" Type="http://schemas.openxmlformats.org/officeDocument/2006/relationships/hyperlink" Target="https://www.daloopa.com/src/43341800" TargetMode="External"/><Relationship Id="rId5863" Type="http://schemas.openxmlformats.org/officeDocument/2006/relationships/hyperlink" Target="https://www.daloopa.com/src/72196176" TargetMode="External"/><Relationship Id="rId6914" Type="http://schemas.openxmlformats.org/officeDocument/2006/relationships/hyperlink" Target="https://www.daloopa.com/src/4715256" TargetMode="External"/><Relationship Id="rId15457" Type="http://schemas.openxmlformats.org/officeDocument/2006/relationships/hyperlink" Target="https://marketplace.daloopa.com/src/134722478" TargetMode="External"/><Relationship Id="rId16508" Type="http://schemas.openxmlformats.org/officeDocument/2006/relationships/hyperlink" Target="https://www.daloopa.com/src/8788874" TargetMode="External"/><Relationship Id="rId3067" Type="http://schemas.openxmlformats.org/officeDocument/2006/relationships/hyperlink" Target="https://www.daloopa.com/src/63082455" TargetMode="External"/><Relationship Id="rId4118" Type="http://schemas.openxmlformats.org/officeDocument/2006/relationships/hyperlink" Target="https://www.daloopa.com/src/78147792" TargetMode="External"/><Relationship Id="rId5516" Type="http://schemas.openxmlformats.org/officeDocument/2006/relationships/hyperlink" Target="https://www.daloopa.com/src/78016418" TargetMode="External"/><Relationship Id="rId14059" Type="http://schemas.openxmlformats.org/officeDocument/2006/relationships/hyperlink" Target="https://www.daloopa.com/src/67019025" TargetMode="External"/><Relationship Id="rId7688" Type="http://schemas.openxmlformats.org/officeDocument/2006/relationships/hyperlink" Target="https://www.daloopa.com/src/1565523" TargetMode="External"/><Relationship Id="rId8739" Type="http://schemas.openxmlformats.org/officeDocument/2006/relationships/hyperlink" Target="https://www.daloopa.com/src/46535302" TargetMode="External"/><Relationship Id="rId10669" Type="http://schemas.openxmlformats.org/officeDocument/2006/relationships/hyperlink" Target="https://www.daloopa.com/src/1569022" TargetMode="External"/><Relationship Id="rId14540" Type="http://schemas.openxmlformats.org/officeDocument/2006/relationships/hyperlink" Target="https://www.daloopa.com/src/43516784" TargetMode="External"/><Relationship Id="rId12091" Type="http://schemas.openxmlformats.org/officeDocument/2006/relationships/hyperlink" Target="https://www.daloopa.com/src/113362897" TargetMode="External"/><Relationship Id="rId13142" Type="http://schemas.openxmlformats.org/officeDocument/2006/relationships/hyperlink" Target="https://www.daloopa.com/src/8787394" TargetMode="External"/><Relationship Id="rId2150" Type="http://schemas.openxmlformats.org/officeDocument/2006/relationships/hyperlink" Target="https://www.daloopa.com/src/87394472" TargetMode="External"/><Relationship Id="rId3201" Type="http://schemas.openxmlformats.org/officeDocument/2006/relationships/hyperlink" Target="https://www.daloopa.com/src/1571984" TargetMode="External"/><Relationship Id="rId6771" Type="http://schemas.openxmlformats.org/officeDocument/2006/relationships/hyperlink" Target="https://www.daloopa.com/src/2600153" TargetMode="External"/><Relationship Id="rId7822" Type="http://schemas.openxmlformats.org/officeDocument/2006/relationships/hyperlink" Target="https://www.daloopa.com/src/1565525" TargetMode="External"/><Relationship Id="rId16365" Type="http://schemas.openxmlformats.org/officeDocument/2006/relationships/hyperlink" Target="https://www.daloopa.com/src/43525095" TargetMode="External"/><Relationship Id="rId17416" Type="http://schemas.openxmlformats.org/officeDocument/2006/relationships/hyperlink" Target="https://www.daloopa.com/src/72199523" TargetMode="External"/><Relationship Id="rId17763" Type="http://schemas.openxmlformats.org/officeDocument/2006/relationships/hyperlink" Target="https://marketplace.daloopa.com/src?seriesId=3669144" TargetMode="External"/><Relationship Id="rId18814" Type="http://schemas.openxmlformats.org/officeDocument/2006/relationships/hyperlink" Target="https://www.daloopa.com/src/65174973" TargetMode="External"/><Relationship Id="rId122" Type="http://schemas.openxmlformats.org/officeDocument/2006/relationships/hyperlink" Target="https://www.daloopa.com/src/82225435" TargetMode="External"/><Relationship Id="rId5373" Type="http://schemas.openxmlformats.org/officeDocument/2006/relationships/hyperlink" Target="https://www.daloopa.com/src/1564534" TargetMode="External"/><Relationship Id="rId6424" Type="http://schemas.openxmlformats.org/officeDocument/2006/relationships/hyperlink" Target="https://www.daloopa.com/document/209506" TargetMode="External"/><Relationship Id="rId10803" Type="http://schemas.openxmlformats.org/officeDocument/2006/relationships/hyperlink" Target="https://www.daloopa.com/src/1569024" TargetMode="External"/><Relationship Id="rId16018" Type="http://schemas.openxmlformats.org/officeDocument/2006/relationships/hyperlink" Target="https://www.daloopa.com/src/87502947" TargetMode="External"/><Relationship Id="rId5026" Type="http://schemas.openxmlformats.org/officeDocument/2006/relationships/hyperlink" Target="https://www.daloopa.com/src/1563899" TargetMode="External"/><Relationship Id="rId8596" Type="http://schemas.openxmlformats.org/officeDocument/2006/relationships/hyperlink" Target="https://www.daloopa.com/src/1567609" TargetMode="External"/><Relationship Id="rId9994" Type="http://schemas.openxmlformats.org/officeDocument/2006/relationships/hyperlink" Target="https://www.daloopa.com/src/1568438" TargetMode="External"/><Relationship Id="rId12975" Type="http://schemas.openxmlformats.org/officeDocument/2006/relationships/hyperlink" Target="https://www.daloopa.com/src/8787459" TargetMode="External"/><Relationship Id="rId19588" Type="http://schemas.openxmlformats.org/officeDocument/2006/relationships/hyperlink" Target="https://www.daloopa.com/src/113036077" TargetMode="External"/><Relationship Id="rId1983" Type="http://schemas.openxmlformats.org/officeDocument/2006/relationships/hyperlink" Target="https://www.daloopa.com/src/136424912" TargetMode="External"/><Relationship Id="rId7198" Type="http://schemas.openxmlformats.org/officeDocument/2006/relationships/hyperlink" Target="https://www.daloopa.com/src/1565466" TargetMode="External"/><Relationship Id="rId8249" Type="http://schemas.openxmlformats.org/officeDocument/2006/relationships/hyperlink" Target="https://www.daloopa.com/src/1567446" TargetMode="External"/><Relationship Id="rId9647" Type="http://schemas.openxmlformats.org/officeDocument/2006/relationships/hyperlink" Target="https://www.daloopa.com/src/154222614" TargetMode="External"/><Relationship Id="rId11577" Type="http://schemas.openxmlformats.org/officeDocument/2006/relationships/hyperlink" Target="https://www.daloopa.com/src/1569663" TargetMode="External"/><Relationship Id="rId12628" Type="http://schemas.openxmlformats.org/officeDocument/2006/relationships/hyperlink" Target="https://www.daloopa.com/document/26799693" TargetMode="External"/><Relationship Id="rId1636" Type="http://schemas.openxmlformats.org/officeDocument/2006/relationships/hyperlink" Target="https://www.daloopa.com/src/65218347" TargetMode="External"/><Relationship Id="rId10179" Type="http://schemas.openxmlformats.org/officeDocument/2006/relationships/hyperlink" Target="https://www.daloopa.com/src/43313927" TargetMode="External"/><Relationship Id="rId14050" Type="http://schemas.openxmlformats.org/officeDocument/2006/relationships/hyperlink" Target="https://www.daloopa.com/src/8788217" TargetMode="External"/><Relationship Id="rId15101" Type="http://schemas.openxmlformats.org/officeDocument/2006/relationships/hyperlink" Target="https://www.daloopa.com/src/43517546" TargetMode="External"/><Relationship Id="rId18671" Type="http://schemas.openxmlformats.org/officeDocument/2006/relationships/hyperlink" Target="https://www.daloopa.com/document/8267" TargetMode="External"/><Relationship Id="rId19722" Type="http://schemas.openxmlformats.org/officeDocument/2006/relationships/hyperlink" Target="https://www.daloopa.com/src/125176277" TargetMode="External"/><Relationship Id="rId4859" Type="http://schemas.openxmlformats.org/officeDocument/2006/relationships/hyperlink" Target="https://www.daloopa.com/src/46534790" TargetMode="External"/><Relationship Id="rId8730" Type="http://schemas.openxmlformats.org/officeDocument/2006/relationships/hyperlink" Target="https://www.daloopa.com/src/63033680" TargetMode="External"/><Relationship Id="rId10660" Type="http://schemas.openxmlformats.org/officeDocument/2006/relationships/hyperlink" Target="https://www.daloopa.com/src/113262809" TargetMode="External"/><Relationship Id="rId17273" Type="http://schemas.openxmlformats.org/officeDocument/2006/relationships/hyperlink" Target="https://www.daloopa.com/src/65059432" TargetMode="External"/><Relationship Id="rId18324" Type="http://schemas.openxmlformats.org/officeDocument/2006/relationships/hyperlink" Target="https://www.daloopa.com/src/69045099" TargetMode="External"/><Relationship Id="rId6281" Type="http://schemas.openxmlformats.org/officeDocument/2006/relationships/hyperlink" Target="https://marketplace.daloopa.com/src/110683926" TargetMode="External"/><Relationship Id="rId7332" Type="http://schemas.openxmlformats.org/officeDocument/2006/relationships/hyperlink" Target="https://www.daloopa.com/src/1566041" TargetMode="External"/><Relationship Id="rId10313" Type="http://schemas.openxmlformats.org/officeDocument/2006/relationships/hyperlink" Target="https://www.daloopa.com/src/154216198" TargetMode="External"/><Relationship Id="rId11711" Type="http://schemas.openxmlformats.org/officeDocument/2006/relationships/hyperlink" Target="https://www.daloopa.com/src/43319091" TargetMode="External"/><Relationship Id="rId13883" Type="http://schemas.openxmlformats.org/officeDocument/2006/relationships/hyperlink" Target="https://www.daloopa.com/src/8788161" TargetMode="External"/><Relationship Id="rId14934" Type="http://schemas.openxmlformats.org/officeDocument/2006/relationships/hyperlink" Target="https://www.daloopa.com/src/72186671" TargetMode="External"/><Relationship Id="rId19098" Type="http://schemas.openxmlformats.org/officeDocument/2006/relationships/hyperlink" Target="https://www.daloopa.com/src/136587004" TargetMode="External"/><Relationship Id="rId863" Type="http://schemas.openxmlformats.org/officeDocument/2006/relationships/hyperlink" Target="https://marketplace.daloopa.com/src?seriesId=7163933" TargetMode="External"/><Relationship Id="rId1493" Type="http://schemas.openxmlformats.org/officeDocument/2006/relationships/hyperlink" Target="https://www.daloopa.com/src/87386676" TargetMode="External"/><Relationship Id="rId2544" Type="http://schemas.openxmlformats.org/officeDocument/2006/relationships/hyperlink" Target="https://www.daloopa.com/src/65071600" TargetMode="External"/><Relationship Id="rId2891" Type="http://schemas.openxmlformats.org/officeDocument/2006/relationships/hyperlink" Target="https://www.daloopa.com/src/47658961" TargetMode="External"/><Relationship Id="rId3942" Type="http://schemas.openxmlformats.org/officeDocument/2006/relationships/hyperlink" Target="https://www.daloopa.com/src/1573036" TargetMode="External"/><Relationship Id="rId9157" Type="http://schemas.openxmlformats.org/officeDocument/2006/relationships/hyperlink" Target="https://www.daloopa.com/src/46535298" TargetMode="External"/><Relationship Id="rId11087" Type="http://schemas.openxmlformats.org/officeDocument/2006/relationships/hyperlink" Target="https://www.daloopa.com/src/1569859" TargetMode="External"/><Relationship Id="rId12485" Type="http://schemas.openxmlformats.org/officeDocument/2006/relationships/hyperlink" Target="https://www.daloopa.com/src/58788464" TargetMode="External"/><Relationship Id="rId13536" Type="http://schemas.openxmlformats.org/officeDocument/2006/relationships/hyperlink" Target="https://www.daloopa.com/src/8787353" TargetMode="External"/><Relationship Id="rId516" Type="http://schemas.openxmlformats.org/officeDocument/2006/relationships/hyperlink" Target="https://www.daloopa.com/src/1602116" TargetMode="External"/><Relationship Id="rId1146" Type="http://schemas.openxmlformats.org/officeDocument/2006/relationships/hyperlink" Target="https://www.daloopa.com/src/4742110" TargetMode="External"/><Relationship Id="rId12138" Type="http://schemas.openxmlformats.org/officeDocument/2006/relationships/hyperlink" Target="https://www.daloopa.com/src/2745330" TargetMode="External"/><Relationship Id="rId16759" Type="http://schemas.openxmlformats.org/officeDocument/2006/relationships/hyperlink" Target="https://www.daloopa.com/src/78144516" TargetMode="External"/><Relationship Id="rId5767" Type="http://schemas.openxmlformats.org/officeDocument/2006/relationships/hyperlink" Target="https://www.daloopa.com/src/1564850" TargetMode="External"/><Relationship Id="rId6818" Type="http://schemas.openxmlformats.org/officeDocument/2006/relationships/hyperlink" Target="https://www.daloopa.com/document/26798424" TargetMode="External"/><Relationship Id="rId18181" Type="http://schemas.openxmlformats.org/officeDocument/2006/relationships/hyperlink" Target="https://www.daloopa.com/src/113362574" TargetMode="External"/><Relationship Id="rId19232" Type="http://schemas.openxmlformats.org/officeDocument/2006/relationships/hyperlink" Target="https://www.daloopa.com/src/113026644" TargetMode="External"/><Relationship Id="rId4369" Type="http://schemas.openxmlformats.org/officeDocument/2006/relationships/hyperlink" Target="https://www.daloopa.com/src/43342033" TargetMode="External"/><Relationship Id="rId8240" Type="http://schemas.openxmlformats.org/officeDocument/2006/relationships/hyperlink" Target="https://www.daloopa.com/src/1566919" TargetMode="External"/><Relationship Id="rId10170" Type="http://schemas.openxmlformats.org/officeDocument/2006/relationships/hyperlink" Target="https://www.daloopa.com/src/1567892" TargetMode="External"/><Relationship Id="rId11221" Type="http://schemas.openxmlformats.org/officeDocument/2006/relationships/hyperlink" Target="https://www.daloopa.com/src/1569861" TargetMode="External"/><Relationship Id="rId14791" Type="http://schemas.openxmlformats.org/officeDocument/2006/relationships/hyperlink" Target="https://www.daloopa.com/src/43516797" TargetMode="External"/><Relationship Id="rId4850" Type="http://schemas.openxmlformats.org/officeDocument/2006/relationships/hyperlink" Target="https://www.daloopa.com/src/154216192" TargetMode="External"/><Relationship Id="rId5901" Type="http://schemas.openxmlformats.org/officeDocument/2006/relationships/hyperlink" Target="https://www.daloopa.com/src/1564852" TargetMode="External"/><Relationship Id="rId13393" Type="http://schemas.openxmlformats.org/officeDocument/2006/relationships/hyperlink" Target="https://www.daloopa.com/src/8787418" TargetMode="External"/><Relationship Id="rId14444" Type="http://schemas.openxmlformats.org/officeDocument/2006/relationships/hyperlink" Target="https://www.daloopa.com/src/94651392" TargetMode="External"/><Relationship Id="rId15842" Type="http://schemas.openxmlformats.org/officeDocument/2006/relationships/hyperlink" Target="https://www.daloopa.com/src/82270966" TargetMode="External"/><Relationship Id="rId3452" Type="http://schemas.openxmlformats.org/officeDocument/2006/relationships/hyperlink" Target="https://www.daloopa.com/src/154232720" TargetMode="External"/><Relationship Id="rId4503" Type="http://schemas.openxmlformats.org/officeDocument/2006/relationships/hyperlink" Target="https://www.daloopa.com/src/87384172" TargetMode="External"/><Relationship Id="rId13046" Type="http://schemas.openxmlformats.org/officeDocument/2006/relationships/hyperlink" Target="https://www.daloopa.com/src/8787216" TargetMode="External"/><Relationship Id="rId373" Type="http://schemas.openxmlformats.org/officeDocument/2006/relationships/hyperlink" Target="https://www.daloopa.com/document/24480360" TargetMode="External"/><Relationship Id="rId2054" Type="http://schemas.openxmlformats.org/officeDocument/2006/relationships/hyperlink" Target="https://www.daloopa.com/src/144989049" TargetMode="External"/><Relationship Id="rId3105" Type="http://schemas.openxmlformats.org/officeDocument/2006/relationships/hyperlink" Target="https://www.daloopa.com/src/38110869" TargetMode="External"/><Relationship Id="rId6675" Type="http://schemas.openxmlformats.org/officeDocument/2006/relationships/hyperlink" Target="https://www.daloopa.com/src/53534159" TargetMode="External"/><Relationship Id="rId16269" Type="http://schemas.openxmlformats.org/officeDocument/2006/relationships/hyperlink" Target="https://www.daloopa.com/src/113379751" TargetMode="External"/><Relationship Id="rId17667" Type="http://schemas.openxmlformats.org/officeDocument/2006/relationships/hyperlink" Target="https://www.daloopa.com/src/87503078" TargetMode="External"/><Relationship Id="rId18718" Type="http://schemas.openxmlformats.org/officeDocument/2006/relationships/hyperlink" Target="https://www.daloopa.com/src/65218549" TargetMode="External"/><Relationship Id="rId5277" Type="http://schemas.openxmlformats.org/officeDocument/2006/relationships/hyperlink" Target="https://www.daloopa.com/src/1564532" TargetMode="External"/><Relationship Id="rId6328" Type="http://schemas.openxmlformats.org/officeDocument/2006/relationships/hyperlink" Target="https://www.daloopa.com/src/58740139" TargetMode="External"/><Relationship Id="rId7726" Type="http://schemas.openxmlformats.org/officeDocument/2006/relationships/hyperlink" Target="https://marketplace.daloopa.com/src/110684156" TargetMode="External"/><Relationship Id="rId10707" Type="http://schemas.openxmlformats.org/officeDocument/2006/relationships/hyperlink" Target="https://www.daloopa.com/src/87385048" TargetMode="External"/><Relationship Id="rId9898" Type="http://schemas.openxmlformats.org/officeDocument/2006/relationships/hyperlink" Target="https://www.daloopa.com/src/63033707" TargetMode="External"/><Relationship Id="rId12879" Type="http://schemas.openxmlformats.org/officeDocument/2006/relationships/hyperlink" Target="https://marketplace.daloopa.com/src/134722265" TargetMode="External"/><Relationship Id="rId16750" Type="http://schemas.openxmlformats.org/officeDocument/2006/relationships/hyperlink" Target="https://www.daloopa.com/src/65062795" TargetMode="External"/><Relationship Id="rId17801" Type="http://schemas.openxmlformats.org/officeDocument/2006/relationships/hyperlink" Target="https://www.daloopa.com/src/65074400" TargetMode="External"/><Relationship Id="rId1887" Type="http://schemas.openxmlformats.org/officeDocument/2006/relationships/hyperlink" Target="https://www.daloopa.com/src/8797293" TargetMode="External"/><Relationship Id="rId2938" Type="http://schemas.openxmlformats.org/officeDocument/2006/relationships/hyperlink" Target="https://www.daloopa.com/src/47661686" TargetMode="External"/><Relationship Id="rId15352" Type="http://schemas.openxmlformats.org/officeDocument/2006/relationships/hyperlink" Target="https://marketplace.daloopa.com/src/134722446" TargetMode="External"/><Relationship Id="rId16403" Type="http://schemas.openxmlformats.org/officeDocument/2006/relationships/hyperlink" Target="https://www.daloopa.com/src/8788548" TargetMode="External"/><Relationship Id="rId4360" Type="http://schemas.openxmlformats.org/officeDocument/2006/relationships/hyperlink" Target="https://www.daloopa.com/src/63030437" TargetMode="External"/><Relationship Id="rId5411" Type="http://schemas.openxmlformats.org/officeDocument/2006/relationships/hyperlink" Target="https://www.daloopa.com/src/1564504" TargetMode="External"/><Relationship Id="rId8981" Type="http://schemas.openxmlformats.org/officeDocument/2006/relationships/hyperlink" Target="https://www.daloopa.com/src/1567456" TargetMode="External"/><Relationship Id="rId15005" Type="http://schemas.openxmlformats.org/officeDocument/2006/relationships/hyperlink" Target="https://www.daloopa.com/src/107834395" TargetMode="External"/><Relationship Id="rId18575" Type="http://schemas.openxmlformats.org/officeDocument/2006/relationships/hyperlink" Target="https://www.daloopa.com/src/65142941" TargetMode="External"/><Relationship Id="rId19626" Type="http://schemas.openxmlformats.org/officeDocument/2006/relationships/hyperlink" Target="https://www.daloopa.com/src/114576847" TargetMode="External"/><Relationship Id="rId4013" Type="http://schemas.openxmlformats.org/officeDocument/2006/relationships/hyperlink" Target="https://marketplace.daloopa.com/src/144951389" TargetMode="External"/><Relationship Id="rId7583" Type="http://schemas.openxmlformats.org/officeDocument/2006/relationships/hyperlink" Target="https://www.daloopa.com/src/94490844" TargetMode="External"/><Relationship Id="rId8634" Type="http://schemas.openxmlformats.org/officeDocument/2006/relationships/hyperlink" Target="https://www.daloopa.com/src/1566619" TargetMode="External"/><Relationship Id="rId11962" Type="http://schemas.openxmlformats.org/officeDocument/2006/relationships/hyperlink" Target="https://www.daloopa.com/document/209433" TargetMode="External"/><Relationship Id="rId17177" Type="http://schemas.openxmlformats.org/officeDocument/2006/relationships/hyperlink" Target="https://www.daloopa.com/document/24481370" TargetMode="External"/><Relationship Id="rId18228" Type="http://schemas.openxmlformats.org/officeDocument/2006/relationships/hyperlink" Target="https://www.daloopa.com/src/69045144" TargetMode="External"/><Relationship Id="rId6185" Type="http://schemas.openxmlformats.org/officeDocument/2006/relationships/hyperlink" Target="https://www.daloopa.com/src/68541655" TargetMode="External"/><Relationship Id="rId7236" Type="http://schemas.openxmlformats.org/officeDocument/2006/relationships/hyperlink" Target="https://www.daloopa.com/src/1565877" TargetMode="External"/><Relationship Id="rId10564" Type="http://schemas.openxmlformats.org/officeDocument/2006/relationships/hyperlink" Target="https://www.daloopa.com/src/4715321" TargetMode="External"/><Relationship Id="rId11615" Type="http://schemas.openxmlformats.org/officeDocument/2006/relationships/hyperlink" Target="https://www.daloopa.com/src/1569665" TargetMode="External"/><Relationship Id="rId10217" Type="http://schemas.openxmlformats.org/officeDocument/2006/relationships/hyperlink" Target="https://www.daloopa.com/document/26799693" TargetMode="External"/><Relationship Id="rId13787" Type="http://schemas.openxmlformats.org/officeDocument/2006/relationships/hyperlink" Target="https://www.daloopa.com/src/14296175" TargetMode="External"/><Relationship Id="rId14838" Type="http://schemas.openxmlformats.org/officeDocument/2006/relationships/hyperlink" Target="https://www.daloopa.com/src/43518785" TargetMode="External"/><Relationship Id="rId1397" Type="http://schemas.openxmlformats.org/officeDocument/2006/relationships/hyperlink" Target="https://www.daloopa.com/src/14189151" TargetMode="External"/><Relationship Id="rId2795" Type="http://schemas.openxmlformats.org/officeDocument/2006/relationships/hyperlink" Target="https://www.daloopa.com/src/113264148" TargetMode="External"/><Relationship Id="rId3846" Type="http://schemas.openxmlformats.org/officeDocument/2006/relationships/hyperlink" Target="https://www.daloopa.com/src/87498529" TargetMode="External"/><Relationship Id="rId12389" Type="http://schemas.openxmlformats.org/officeDocument/2006/relationships/hyperlink" Target="https://www.daloopa.com/src/1572387" TargetMode="External"/><Relationship Id="rId16260" Type="http://schemas.openxmlformats.org/officeDocument/2006/relationships/hyperlink" Target="https://www.daloopa.com/src/43525491" TargetMode="External"/><Relationship Id="rId17311" Type="http://schemas.openxmlformats.org/officeDocument/2006/relationships/hyperlink" Target="https://www.daloopa.com/src/72185131" TargetMode="External"/><Relationship Id="rId767" Type="http://schemas.openxmlformats.org/officeDocument/2006/relationships/hyperlink" Target="https://www.daloopa.com/src/1604373" TargetMode="External"/><Relationship Id="rId2448" Type="http://schemas.openxmlformats.org/officeDocument/2006/relationships/hyperlink" Target="https://www.daloopa.com/src/102434469" TargetMode="External"/><Relationship Id="rId12870" Type="http://schemas.openxmlformats.org/officeDocument/2006/relationships/hyperlink" Target="https://www.daloopa.com/src/107833948" TargetMode="External"/><Relationship Id="rId19483" Type="http://schemas.openxmlformats.org/officeDocument/2006/relationships/hyperlink" Target="https://marketplace.daloopa.com/src/154209549" TargetMode="External"/><Relationship Id="rId8491" Type="http://schemas.openxmlformats.org/officeDocument/2006/relationships/hyperlink" Target="https://www.daloopa.com/src/14161234" TargetMode="External"/><Relationship Id="rId9542" Type="http://schemas.openxmlformats.org/officeDocument/2006/relationships/hyperlink" Target="https://www.daloopa.com/src/1567623" TargetMode="External"/><Relationship Id="rId11472" Type="http://schemas.openxmlformats.org/officeDocument/2006/relationships/hyperlink" Target="https://www.daloopa.com/src/1569487" TargetMode="External"/><Relationship Id="rId12523" Type="http://schemas.openxmlformats.org/officeDocument/2006/relationships/hyperlink" Target="https://www.daloopa.com/src/1572389" TargetMode="External"/><Relationship Id="rId13921" Type="http://schemas.openxmlformats.org/officeDocument/2006/relationships/hyperlink" Target="https://www.daloopa.com/src/8787750" TargetMode="External"/><Relationship Id="rId18085" Type="http://schemas.openxmlformats.org/officeDocument/2006/relationships/hyperlink" Target="https://marketplace.daloopa.com/src/134722686" TargetMode="External"/><Relationship Id="rId19136" Type="http://schemas.openxmlformats.org/officeDocument/2006/relationships/hyperlink" Target="https://www.daloopa.com/src/145118841" TargetMode="External"/><Relationship Id="rId901" Type="http://schemas.openxmlformats.org/officeDocument/2006/relationships/hyperlink" Target="https://marketplace.daloopa.com/src/152311104" TargetMode="External"/><Relationship Id="rId1531" Type="http://schemas.openxmlformats.org/officeDocument/2006/relationships/hyperlink" Target="https://www.daloopa.com/src/8796593" TargetMode="External"/><Relationship Id="rId7093" Type="http://schemas.openxmlformats.org/officeDocument/2006/relationships/hyperlink" Target="https://www.daloopa.com/src/72081255" TargetMode="External"/><Relationship Id="rId8144" Type="http://schemas.openxmlformats.org/officeDocument/2006/relationships/hyperlink" Target="https://www.daloopa.com/src/63033696" TargetMode="External"/><Relationship Id="rId10074" Type="http://schemas.openxmlformats.org/officeDocument/2006/relationships/hyperlink" Target="https://www.daloopa.com/src/87388689" TargetMode="External"/><Relationship Id="rId11125" Type="http://schemas.openxmlformats.org/officeDocument/2006/relationships/hyperlink" Target="https://www.daloopa.com/src/14161087" TargetMode="External"/><Relationship Id="rId4754" Type="http://schemas.openxmlformats.org/officeDocument/2006/relationships/hyperlink" Target="https://www.daloopa.com/src/1563979" TargetMode="External"/><Relationship Id="rId13297" Type="http://schemas.openxmlformats.org/officeDocument/2006/relationships/hyperlink" Target="https://www.daloopa.com/src/8787276" TargetMode="External"/><Relationship Id="rId14695" Type="http://schemas.openxmlformats.org/officeDocument/2006/relationships/hyperlink" Target="https://marketplace.daloopa.com/src/134722320" TargetMode="External"/><Relationship Id="rId15746" Type="http://schemas.openxmlformats.org/officeDocument/2006/relationships/hyperlink" Target="https://www.daloopa.com/document/26799693" TargetMode="External"/><Relationship Id="rId3356" Type="http://schemas.openxmlformats.org/officeDocument/2006/relationships/hyperlink" Target="https://www.daloopa.com/src/8795061" TargetMode="External"/><Relationship Id="rId4407" Type="http://schemas.openxmlformats.org/officeDocument/2006/relationships/hyperlink" Target="https://www.daloopa.com/src/66979263" TargetMode="External"/><Relationship Id="rId5805" Type="http://schemas.openxmlformats.org/officeDocument/2006/relationships/hyperlink" Target="https://www.daloopa.com/src/136586968" TargetMode="External"/><Relationship Id="rId14348" Type="http://schemas.openxmlformats.org/officeDocument/2006/relationships/hyperlink" Target="https://www.daloopa.com/src/87502120" TargetMode="External"/><Relationship Id="rId18969" Type="http://schemas.openxmlformats.org/officeDocument/2006/relationships/hyperlink" Target="https://www.daloopa.com/src/113028020" TargetMode="External"/><Relationship Id="rId277" Type="http://schemas.openxmlformats.org/officeDocument/2006/relationships/hyperlink" Target="https://marketplace.daloopa.com/src?seriesId=4625528" TargetMode="External"/><Relationship Id="rId3009" Type="http://schemas.openxmlformats.org/officeDocument/2006/relationships/hyperlink" Target="https://www.daloopa.com/src/1571859" TargetMode="External"/><Relationship Id="rId7977" Type="http://schemas.openxmlformats.org/officeDocument/2006/relationships/hyperlink" Target="https://www.daloopa.com/src/53534260" TargetMode="External"/><Relationship Id="rId10958" Type="http://schemas.openxmlformats.org/officeDocument/2006/relationships/hyperlink" Target="https://www.daloopa.com/src/1569948" TargetMode="External"/><Relationship Id="rId6579" Type="http://schemas.openxmlformats.org/officeDocument/2006/relationships/hyperlink" Target="https://www.daloopa.com/src/1565557" TargetMode="External"/><Relationship Id="rId9052" Type="http://schemas.openxmlformats.org/officeDocument/2006/relationships/hyperlink" Target="https://www.daloopa.com/src/1567617" TargetMode="External"/><Relationship Id="rId12380" Type="http://schemas.openxmlformats.org/officeDocument/2006/relationships/hyperlink" Target="https://www.daloopa.com/document/26799693" TargetMode="External"/><Relationship Id="rId13431" Type="http://schemas.openxmlformats.org/officeDocument/2006/relationships/hyperlink" Target="https://www.daloopa.com/src/46628438" TargetMode="External"/><Relationship Id="rId12033" Type="http://schemas.openxmlformats.org/officeDocument/2006/relationships/hyperlink" Target="https://www.daloopa.com/src/1569402" TargetMode="External"/><Relationship Id="rId16654" Type="http://schemas.openxmlformats.org/officeDocument/2006/relationships/hyperlink" Target="https://www.daloopa.com/src/65062797" TargetMode="External"/><Relationship Id="rId17705" Type="http://schemas.openxmlformats.org/officeDocument/2006/relationships/hyperlink" Target="https://www.daloopa.com/src/68727904" TargetMode="External"/><Relationship Id="rId411" Type="http://schemas.openxmlformats.org/officeDocument/2006/relationships/hyperlink" Target="https://www.daloopa.com/src/1604299" TargetMode="External"/><Relationship Id="rId1041" Type="http://schemas.openxmlformats.org/officeDocument/2006/relationships/hyperlink" Target="https://www.daloopa.com/src/14161154" TargetMode="External"/><Relationship Id="rId5662" Type="http://schemas.openxmlformats.org/officeDocument/2006/relationships/hyperlink" Target="https://www.daloopa.com/src/43288613" TargetMode="External"/><Relationship Id="rId6713" Type="http://schemas.openxmlformats.org/officeDocument/2006/relationships/hyperlink" Target="https://www.daloopa.com/src/1565415" TargetMode="External"/><Relationship Id="rId15256" Type="http://schemas.openxmlformats.org/officeDocument/2006/relationships/hyperlink" Target="https://www.daloopa.com/src/102435745" TargetMode="External"/><Relationship Id="rId16307" Type="http://schemas.openxmlformats.org/officeDocument/2006/relationships/hyperlink" Target="https://www.daloopa.com/src/43525293" TargetMode="External"/><Relationship Id="rId4264" Type="http://schemas.openxmlformats.org/officeDocument/2006/relationships/hyperlink" Target="https://www.daloopa.com/src/37972198" TargetMode="External"/><Relationship Id="rId5315" Type="http://schemas.openxmlformats.org/officeDocument/2006/relationships/hyperlink" Target="https://www.daloopa.com/src/72080220" TargetMode="External"/><Relationship Id="rId8885" Type="http://schemas.openxmlformats.org/officeDocument/2006/relationships/hyperlink" Target="https://www.daloopa.com/src/1566445" TargetMode="External"/><Relationship Id="rId18479" Type="http://schemas.openxmlformats.org/officeDocument/2006/relationships/hyperlink" Target="https://www.daloopa.com/document/24791242" TargetMode="External"/><Relationship Id="rId7487" Type="http://schemas.openxmlformats.org/officeDocument/2006/relationships/hyperlink" Target="https://www.daloopa.com/src/1565520" TargetMode="External"/><Relationship Id="rId8538" Type="http://schemas.openxmlformats.org/officeDocument/2006/relationships/hyperlink" Target="https://www.daloopa.com/src/37971651" TargetMode="External"/><Relationship Id="rId9936" Type="http://schemas.openxmlformats.org/officeDocument/2006/relationships/hyperlink" Target="https://www.daloopa.com/src/1566790" TargetMode="External"/><Relationship Id="rId11866" Type="http://schemas.openxmlformats.org/officeDocument/2006/relationships/hyperlink" Target="https://www.daloopa.com/src/1569505" TargetMode="External"/><Relationship Id="rId12917" Type="http://schemas.openxmlformats.org/officeDocument/2006/relationships/hyperlink" Target="https://www.daloopa.com/src/1572060" TargetMode="External"/><Relationship Id="rId1925" Type="http://schemas.openxmlformats.org/officeDocument/2006/relationships/hyperlink" Target="https://www.daloopa.com/src/113264199" TargetMode="External"/><Relationship Id="rId6089" Type="http://schemas.openxmlformats.org/officeDocument/2006/relationships/hyperlink" Target="https://www.daloopa.com/src/1564818" TargetMode="External"/><Relationship Id="rId10468" Type="http://schemas.openxmlformats.org/officeDocument/2006/relationships/hyperlink" Target="https://www.daloopa.com/src/107683065" TargetMode="External"/><Relationship Id="rId11519" Type="http://schemas.openxmlformats.org/officeDocument/2006/relationships/hyperlink" Target="https://www.daloopa.com/src/1568884" TargetMode="External"/><Relationship Id="rId18960" Type="http://schemas.openxmlformats.org/officeDocument/2006/relationships/hyperlink" Target="https://www.daloopa.com/src/113032080" TargetMode="External"/><Relationship Id="rId17562" Type="http://schemas.openxmlformats.org/officeDocument/2006/relationships/hyperlink" Target="https://marketplace.daloopa.com/src/154209525" TargetMode="External"/><Relationship Id="rId18613" Type="http://schemas.openxmlformats.org/officeDocument/2006/relationships/hyperlink" Target="https://www.daloopa.com/src/65179327" TargetMode="External"/><Relationship Id="rId2699" Type="http://schemas.openxmlformats.org/officeDocument/2006/relationships/hyperlink" Target="https://www.daloopa.com/src/47655146" TargetMode="External"/><Relationship Id="rId3000" Type="http://schemas.openxmlformats.org/officeDocument/2006/relationships/hyperlink" Target="https://www.daloopa.com/src/82170050" TargetMode="External"/><Relationship Id="rId6570" Type="http://schemas.openxmlformats.org/officeDocument/2006/relationships/hyperlink" Target="https://www.daloopa.com/src/1565912" TargetMode="External"/><Relationship Id="rId7621" Type="http://schemas.openxmlformats.org/officeDocument/2006/relationships/hyperlink" Target="https://www.daloopa.com/src/1565522" TargetMode="External"/><Relationship Id="rId10602" Type="http://schemas.openxmlformats.org/officeDocument/2006/relationships/hyperlink" Target="https://www.daloopa.com/src/1569062" TargetMode="External"/><Relationship Id="rId16164" Type="http://schemas.openxmlformats.org/officeDocument/2006/relationships/hyperlink" Target="https://www.daloopa.com/src/113379463" TargetMode="External"/><Relationship Id="rId17215" Type="http://schemas.openxmlformats.org/officeDocument/2006/relationships/hyperlink" Target="https://marketplace.daloopa.com/src/154209445" TargetMode="External"/><Relationship Id="rId5172" Type="http://schemas.openxmlformats.org/officeDocument/2006/relationships/hyperlink" Target="https://www.daloopa.com/src/14160883" TargetMode="External"/><Relationship Id="rId6223" Type="http://schemas.openxmlformats.org/officeDocument/2006/relationships/hyperlink" Target="https://www.daloopa.com/document/26798424" TargetMode="External"/><Relationship Id="rId9793" Type="http://schemas.openxmlformats.org/officeDocument/2006/relationships/hyperlink" Target="https://www.daloopa.com/src/1566077" TargetMode="External"/><Relationship Id="rId19387" Type="http://schemas.openxmlformats.org/officeDocument/2006/relationships/hyperlink" Target="https://www.daloopa.com/src/154393494" TargetMode="External"/><Relationship Id="rId1782" Type="http://schemas.openxmlformats.org/officeDocument/2006/relationships/hyperlink" Target="https://www.daloopa.com/src/43329524" TargetMode="External"/><Relationship Id="rId2833" Type="http://schemas.openxmlformats.org/officeDocument/2006/relationships/hyperlink" Target="https://www.daloopa.com/src/47655144" TargetMode="External"/><Relationship Id="rId8395" Type="http://schemas.openxmlformats.org/officeDocument/2006/relationships/hyperlink" Target="https://www.daloopa.com/src/7961826" TargetMode="External"/><Relationship Id="rId9446" Type="http://schemas.openxmlformats.org/officeDocument/2006/relationships/hyperlink" Target="https://www.daloopa.com/document/26798424" TargetMode="External"/><Relationship Id="rId11376" Type="http://schemas.openxmlformats.org/officeDocument/2006/relationships/hyperlink" Target="https://marketplace.daloopa.com/src?seriesId=2399852" TargetMode="External"/><Relationship Id="rId12774" Type="http://schemas.openxmlformats.org/officeDocument/2006/relationships/hyperlink" Target="https://www.daloopa.com/src/1572273" TargetMode="External"/><Relationship Id="rId13825" Type="http://schemas.openxmlformats.org/officeDocument/2006/relationships/hyperlink" Target="https://www.daloopa.com/src/8788042" TargetMode="External"/><Relationship Id="rId805" Type="http://schemas.openxmlformats.org/officeDocument/2006/relationships/hyperlink" Target="https://www.daloopa.com/src/1602315" TargetMode="External"/><Relationship Id="rId1435" Type="http://schemas.openxmlformats.org/officeDocument/2006/relationships/hyperlink" Target="https://www.daloopa.com/src/8792304" TargetMode="External"/><Relationship Id="rId8048" Type="http://schemas.openxmlformats.org/officeDocument/2006/relationships/hyperlink" Target="https://www.daloopa.com/src/1566762" TargetMode="External"/><Relationship Id="rId11029" Type="http://schemas.openxmlformats.org/officeDocument/2006/relationships/hyperlink" Target="https://www.daloopa.com/src/10330843" TargetMode="External"/><Relationship Id="rId12427" Type="http://schemas.openxmlformats.org/officeDocument/2006/relationships/hyperlink" Target="https://www.daloopa.com/src/107833945" TargetMode="External"/><Relationship Id="rId15997" Type="http://schemas.openxmlformats.org/officeDocument/2006/relationships/hyperlink" Target="https://www.daloopa.com/document/26799693" TargetMode="External"/><Relationship Id="rId14599" Type="http://schemas.openxmlformats.org/officeDocument/2006/relationships/hyperlink" Target="https://www.daloopa.com/src/43518862" TargetMode="External"/><Relationship Id="rId18470" Type="http://schemas.openxmlformats.org/officeDocument/2006/relationships/hyperlink" Target="https://marketplace.daloopa.com/src?seriesId=3805104" TargetMode="External"/><Relationship Id="rId19521" Type="http://schemas.openxmlformats.org/officeDocument/2006/relationships/hyperlink" Target="https://www.daloopa.com/src/113042723" TargetMode="External"/><Relationship Id="rId4658" Type="http://schemas.openxmlformats.org/officeDocument/2006/relationships/hyperlink" Target="https://www.daloopa.com/src/46534788" TargetMode="External"/><Relationship Id="rId5709" Type="http://schemas.openxmlformats.org/officeDocument/2006/relationships/hyperlink" Target="https://www.daloopa.com/src/1565129" TargetMode="External"/><Relationship Id="rId6080" Type="http://schemas.openxmlformats.org/officeDocument/2006/relationships/hyperlink" Target="https://marketplace.daloopa.com/src?seriesId=2399779" TargetMode="External"/><Relationship Id="rId7131" Type="http://schemas.openxmlformats.org/officeDocument/2006/relationships/hyperlink" Target="https://www.daloopa.com/src/1565465" TargetMode="External"/><Relationship Id="rId11510" Type="http://schemas.openxmlformats.org/officeDocument/2006/relationships/hyperlink" Target="https://www.daloopa.com/src/1569489" TargetMode="External"/><Relationship Id="rId17072" Type="http://schemas.openxmlformats.org/officeDocument/2006/relationships/hyperlink" Target="https://www.daloopa.com/src/65059007" TargetMode="External"/><Relationship Id="rId18123" Type="http://schemas.openxmlformats.org/officeDocument/2006/relationships/hyperlink" Target="https://www.daloopa.com/src/65125837" TargetMode="External"/><Relationship Id="rId10112" Type="http://schemas.openxmlformats.org/officeDocument/2006/relationships/hyperlink" Target="https://www.daloopa.com/src/1568378" TargetMode="External"/><Relationship Id="rId13682" Type="http://schemas.openxmlformats.org/officeDocument/2006/relationships/hyperlink" Target="https://www.daloopa.com/src/43769478" TargetMode="External"/><Relationship Id="rId14733" Type="http://schemas.openxmlformats.org/officeDocument/2006/relationships/hyperlink" Target="https://www.daloopa.com/src/43516519" TargetMode="External"/><Relationship Id="rId2690" Type="http://schemas.openxmlformats.org/officeDocument/2006/relationships/hyperlink" Target="https://www.daloopa.com/src/47658964" TargetMode="External"/><Relationship Id="rId3741" Type="http://schemas.openxmlformats.org/officeDocument/2006/relationships/hyperlink" Target="https://www.daloopa.com/src/43340687" TargetMode="External"/><Relationship Id="rId12284" Type="http://schemas.openxmlformats.org/officeDocument/2006/relationships/hyperlink" Target="https://www.daloopa.com/src/49187885" TargetMode="External"/><Relationship Id="rId13335" Type="http://schemas.openxmlformats.org/officeDocument/2006/relationships/hyperlink" Target="https://www.daloopa.com/src/8787398" TargetMode="External"/><Relationship Id="rId662" Type="http://schemas.openxmlformats.org/officeDocument/2006/relationships/hyperlink" Target="https://www.daloopa.com/src/8791723" TargetMode="External"/><Relationship Id="rId1292" Type="http://schemas.openxmlformats.org/officeDocument/2006/relationships/hyperlink" Target="https://www.daloopa.com/src/8796166" TargetMode="External"/><Relationship Id="rId2343" Type="http://schemas.openxmlformats.org/officeDocument/2006/relationships/hyperlink" Target="https://www.daloopa.com/src/125013725" TargetMode="External"/><Relationship Id="rId6964" Type="http://schemas.openxmlformats.org/officeDocument/2006/relationships/hyperlink" Target="https://www.daloopa.com/src/1565612" TargetMode="External"/><Relationship Id="rId16558" Type="http://schemas.openxmlformats.org/officeDocument/2006/relationships/hyperlink" Target="https://www.daloopa.com/src/14277742" TargetMode="External"/><Relationship Id="rId17956" Type="http://schemas.openxmlformats.org/officeDocument/2006/relationships/hyperlink" Target="https://marketplace.daloopa.com/src?seriesId=3669150" TargetMode="External"/><Relationship Id="rId315" Type="http://schemas.openxmlformats.org/officeDocument/2006/relationships/hyperlink" Target="https://www.daloopa.com/src/136437133" TargetMode="External"/><Relationship Id="rId5566" Type="http://schemas.openxmlformats.org/officeDocument/2006/relationships/hyperlink" Target="https://www.daloopa.com/src/1563945" TargetMode="External"/><Relationship Id="rId6617" Type="http://schemas.openxmlformats.org/officeDocument/2006/relationships/hyperlink" Target="https://www.daloopa.com/src/154216229" TargetMode="External"/><Relationship Id="rId17609" Type="http://schemas.openxmlformats.org/officeDocument/2006/relationships/hyperlink" Target="https://www.daloopa.com/src/65218520" TargetMode="External"/><Relationship Id="rId19031" Type="http://schemas.openxmlformats.org/officeDocument/2006/relationships/hyperlink" Target="https://marketplace.daloopa.com/src/154393222" TargetMode="External"/><Relationship Id="rId4168" Type="http://schemas.openxmlformats.org/officeDocument/2006/relationships/hyperlink" Target="https://www.daloopa.com/src/14007527" TargetMode="External"/><Relationship Id="rId5219" Type="http://schemas.openxmlformats.org/officeDocument/2006/relationships/hyperlink" Target="https://www.daloopa.com/src/1564204" TargetMode="External"/><Relationship Id="rId8789" Type="http://schemas.openxmlformats.org/officeDocument/2006/relationships/hyperlink" Target="https://www.daloopa.com/src/82224893" TargetMode="External"/><Relationship Id="rId11020" Type="http://schemas.openxmlformats.org/officeDocument/2006/relationships/hyperlink" Target="https://www.daloopa.com/src/1569858" TargetMode="External"/><Relationship Id="rId14590" Type="http://schemas.openxmlformats.org/officeDocument/2006/relationships/hyperlink" Target="https://marketplace.daloopa.com/src/134722296" TargetMode="External"/><Relationship Id="rId15641" Type="http://schemas.openxmlformats.org/officeDocument/2006/relationships/hyperlink" Target="https://www.daloopa.com/src/43517010" TargetMode="External"/><Relationship Id="rId1829" Type="http://schemas.openxmlformats.org/officeDocument/2006/relationships/hyperlink" Target="https://www.daloopa.com/src/8797363" TargetMode="External"/><Relationship Id="rId5700" Type="http://schemas.openxmlformats.org/officeDocument/2006/relationships/hyperlink" Target="https://www.daloopa.com/src/1564849" TargetMode="External"/><Relationship Id="rId13192" Type="http://schemas.openxmlformats.org/officeDocument/2006/relationships/hyperlink" Target="https://www.daloopa.com/src/8787414" TargetMode="External"/><Relationship Id="rId14243" Type="http://schemas.openxmlformats.org/officeDocument/2006/relationships/hyperlink" Target="https://www.daloopa.com/src/8788254" TargetMode="External"/><Relationship Id="rId18864" Type="http://schemas.openxmlformats.org/officeDocument/2006/relationships/hyperlink" Target="https://www.daloopa.com/src/113028017" TargetMode="External"/><Relationship Id="rId3251" Type="http://schemas.openxmlformats.org/officeDocument/2006/relationships/hyperlink" Target="https://www.daloopa.com/src/154393262" TargetMode="External"/><Relationship Id="rId4302" Type="http://schemas.openxmlformats.org/officeDocument/2006/relationships/hyperlink" Target="https://www.daloopa.com/src/8790622" TargetMode="External"/><Relationship Id="rId7872" Type="http://schemas.openxmlformats.org/officeDocument/2006/relationships/hyperlink" Target="https://marketplace.daloopa.com/src?seriesId=2541548" TargetMode="External"/><Relationship Id="rId8923" Type="http://schemas.openxmlformats.org/officeDocument/2006/relationships/hyperlink" Target="https://www.daloopa.com/src/82224898" TargetMode="External"/><Relationship Id="rId17466" Type="http://schemas.openxmlformats.org/officeDocument/2006/relationships/hyperlink" Target="https://www.daloopa.com/src/94646076" TargetMode="External"/><Relationship Id="rId18517" Type="http://schemas.openxmlformats.org/officeDocument/2006/relationships/hyperlink" Target="https://www.daloopa.com/src/87407944" TargetMode="External"/><Relationship Id="rId172" Type="http://schemas.openxmlformats.org/officeDocument/2006/relationships/hyperlink" Target="https://www.daloopa.com/src/113257337" TargetMode="External"/><Relationship Id="rId6474" Type="http://schemas.openxmlformats.org/officeDocument/2006/relationships/hyperlink" Target="https://www.daloopa.com/src/82224813" TargetMode="External"/><Relationship Id="rId7525" Type="http://schemas.openxmlformats.org/officeDocument/2006/relationships/hyperlink" Target="https://marketplace.daloopa.com/src/110684123" TargetMode="External"/><Relationship Id="rId10853" Type="http://schemas.openxmlformats.org/officeDocument/2006/relationships/hyperlink" Target="https://www.daloopa.com/src/43296175" TargetMode="External"/><Relationship Id="rId11904" Type="http://schemas.openxmlformats.org/officeDocument/2006/relationships/hyperlink" Target="https://www.daloopa.com/src/1569182" TargetMode="External"/><Relationship Id="rId16068" Type="http://schemas.openxmlformats.org/officeDocument/2006/relationships/hyperlink" Target="https://www.daloopa.com/src/87502946" TargetMode="External"/><Relationship Id="rId17119" Type="http://schemas.openxmlformats.org/officeDocument/2006/relationships/hyperlink" Target="https://marketplace.daloopa.com/src/154209427" TargetMode="External"/><Relationship Id="rId5076" Type="http://schemas.openxmlformats.org/officeDocument/2006/relationships/hyperlink" Target="https://www.daloopa.com/src/1564529" TargetMode="External"/><Relationship Id="rId6127" Type="http://schemas.openxmlformats.org/officeDocument/2006/relationships/hyperlink" Target="https://www.daloopa.com/src/68541784" TargetMode="External"/><Relationship Id="rId9697" Type="http://schemas.openxmlformats.org/officeDocument/2006/relationships/hyperlink" Target="https://www.daloopa.com/src/58740274" TargetMode="External"/><Relationship Id="rId10506" Type="http://schemas.openxmlformats.org/officeDocument/2006/relationships/hyperlink" Target="https://www.daloopa.com/src/1569800" TargetMode="External"/><Relationship Id="rId1686" Type="http://schemas.openxmlformats.org/officeDocument/2006/relationships/hyperlink" Target="https://www.daloopa.com/src/43328913" TargetMode="External"/><Relationship Id="rId8299" Type="http://schemas.openxmlformats.org/officeDocument/2006/relationships/hyperlink" Target="https://www.daloopa.com/src/1566557" TargetMode="External"/><Relationship Id="rId12678" Type="http://schemas.openxmlformats.org/officeDocument/2006/relationships/hyperlink" Target="https://www.daloopa.com/src/136587000" TargetMode="External"/><Relationship Id="rId13729" Type="http://schemas.openxmlformats.org/officeDocument/2006/relationships/hyperlink" Target="https://www.daloopa.com/src/8787058" TargetMode="External"/><Relationship Id="rId17600" Type="http://schemas.openxmlformats.org/officeDocument/2006/relationships/hyperlink" Target="https://www.daloopa.com/src/65074786" TargetMode="External"/><Relationship Id="rId1339" Type="http://schemas.openxmlformats.org/officeDocument/2006/relationships/hyperlink" Target="https://www.daloopa.com/src/8796103" TargetMode="External"/><Relationship Id="rId2737" Type="http://schemas.openxmlformats.org/officeDocument/2006/relationships/hyperlink" Target="https://www.daloopa.com/src/47661674" TargetMode="External"/><Relationship Id="rId5210" Type="http://schemas.openxmlformats.org/officeDocument/2006/relationships/hyperlink" Target="https://www.daloopa.com/src/1564531" TargetMode="External"/><Relationship Id="rId15151" Type="http://schemas.openxmlformats.org/officeDocument/2006/relationships/hyperlink" Target="https://www.daloopa.com/src/43517014" TargetMode="External"/><Relationship Id="rId16202" Type="http://schemas.openxmlformats.org/officeDocument/2006/relationships/hyperlink" Target="https://www.daloopa.com/src/8788788" TargetMode="External"/><Relationship Id="rId19772" Type="http://schemas.openxmlformats.org/officeDocument/2006/relationships/hyperlink" Target="https://marketplace.daloopa.com/src/154244668" TargetMode="External"/><Relationship Id="rId709" Type="http://schemas.openxmlformats.org/officeDocument/2006/relationships/hyperlink" Target="https://www.daloopa.com/src/8792252" TargetMode="External"/><Relationship Id="rId8780" Type="http://schemas.openxmlformats.org/officeDocument/2006/relationships/hyperlink" Target="https://www.daloopa.com/src/32357749" TargetMode="External"/><Relationship Id="rId9831" Type="http://schemas.openxmlformats.org/officeDocument/2006/relationships/hyperlink" Target="https://www.daloopa.com/src/63033706" TargetMode="External"/><Relationship Id="rId11761" Type="http://schemas.openxmlformats.org/officeDocument/2006/relationships/hyperlink" Target="https://marketplace.daloopa.com/src?seriesId=3855" TargetMode="External"/><Relationship Id="rId12812" Type="http://schemas.openxmlformats.org/officeDocument/2006/relationships/hyperlink" Target="https://marketplace.daloopa.com/src/134722253" TargetMode="External"/><Relationship Id="rId18374" Type="http://schemas.openxmlformats.org/officeDocument/2006/relationships/hyperlink" Target="https://www.daloopa.com/src/154365632" TargetMode="External"/><Relationship Id="rId19425" Type="http://schemas.openxmlformats.org/officeDocument/2006/relationships/hyperlink" Target="https://www.daloopa.com/src/113027879" TargetMode="External"/><Relationship Id="rId45" Type="http://schemas.openxmlformats.org/officeDocument/2006/relationships/hyperlink" Target="https://www.daloopa.com/document/25119506" TargetMode="External"/><Relationship Id="rId1820" Type="http://schemas.openxmlformats.org/officeDocument/2006/relationships/hyperlink" Target="https://www.daloopa.com/document/21777170" TargetMode="External"/><Relationship Id="rId7382" Type="http://schemas.openxmlformats.org/officeDocument/2006/relationships/hyperlink" Target="https://marketplace.daloopa.com/src/110684106" TargetMode="External"/><Relationship Id="rId8433" Type="http://schemas.openxmlformats.org/officeDocument/2006/relationships/hyperlink" Target="https://www.daloopa.com/src/1566058" TargetMode="External"/><Relationship Id="rId10363" Type="http://schemas.openxmlformats.org/officeDocument/2006/relationships/hyperlink" Target="https://www.daloopa.com/src/14161276" TargetMode="External"/><Relationship Id="rId11414" Type="http://schemas.openxmlformats.org/officeDocument/2006/relationships/hyperlink" Target="https://www.daloopa.com/document/209433" TargetMode="External"/><Relationship Id="rId18027" Type="http://schemas.openxmlformats.org/officeDocument/2006/relationships/hyperlink" Target="https://marketplace.daloopa.com/src/134722648" TargetMode="External"/><Relationship Id="rId3992" Type="http://schemas.openxmlformats.org/officeDocument/2006/relationships/hyperlink" Target="https://marketplace.daloopa.com/src/144951384" TargetMode="External"/><Relationship Id="rId7035" Type="http://schemas.openxmlformats.org/officeDocument/2006/relationships/hyperlink" Target="https://www.daloopa.com/src/1565515" TargetMode="External"/><Relationship Id="rId10016" Type="http://schemas.openxmlformats.org/officeDocument/2006/relationships/hyperlink" Target="https://www.daloopa.com/src/107680825" TargetMode="External"/><Relationship Id="rId13586" Type="http://schemas.openxmlformats.org/officeDocument/2006/relationships/hyperlink" Target="https://www.daloopa.com/src/8787283" TargetMode="External"/><Relationship Id="rId14984" Type="http://schemas.openxmlformats.org/officeDocument/2006/relationships/hyperlink" Target="https://www.daloopa.com/src/43517013" TargetMode="External"/><Relationship Id="rId2594" Type="http://schemas.openxmlformats.org/officeDocument/2006/relationships/hyperlink" Target="https://www.daloopa.com/src/145700438" TargetMode="External"/><Relationship Id="rId3645" Type="http://schemas.openxmlformats.org/officeDocument/2006/relationships/hyperlink" Target="https://www.daloopa.com/src/87498526" TargetMode="External"/><Relationship Id="rId12188" Type="http://schemas.openxmlformats.org/officeDocument/2006/relationships/hyperlink" Target="https://www.daloopa.com/src/43521036" TargetMode="External"/><Relationship Id="rId13239" Type="http://schemas.openxmlformats.org/officeDocument/2006/relationships/hyperlink" Target="https://www.daloopa.com/src/8787257" TargetMode="External"/><Relationship Id="rId14637" Type="http://schemas.openxmlformats.org/officeDocument/2006/relationships/hyperlink" Target="https://www.daloopa.com/src/43519279" TargetMode="External"/><Relationship Id="rId17110" Type="http://schemas.openxmlformats.org/officeDocument/2006/relationships/hyperlink" Target="https://www.daloopa.com/src/67019812" TargetMode="External"/><Relationship Id="rId566" Type="http://schemas.openxmlformats.org/officeDocument/2006/relationships/hyperlink" Target="https://www.daloopa.com/src/1602233" TargetMode="External"/><Relationship Id="rId1196" Type="http://schemas.openxmlformats.org/officeDocument/2006/relationships/hyperlink" Target="https://www.daloopa.com/src/4742236" TargetMode="External"/><Relationship Id="rId2247" Type="http://schemas.openxmlformats.org/officeDocument/2006/relationships/hyperlink" Target="https://www.daloopa.com/src/136426322" TargetMode="External"/><Relationship Id="rId219" Type="http://schemas.openxmlformats.org/officeDocument/2006/relationships/hyperlink" Target="https://www.daloopa.com/src/63032764" TargetMode="External"/><Relationship Id="rId6868" Type="http://schemas.openxmlformats.org/officeDocument/2006/relationships/hyperlink" Target="https://www.daloopa.com/src/136427064" TargetMode="External"/><Relationship Id="rId7919" Type="http://schemas.openxmlformats.org/officeDocument/2006/relationships/hyperlink" Target="https://www.daloopa.com/src/102328147" TargetMode="External"/><Relationship Id="rId8290" Type="http://schemas.openxmlformats.org/officeDocument/2006/relationships/hyperlink" Target="https://www.daloopa.com/src/113262703" TargetMode="External"/><Relationship Id="rId9341" Type="http://schemas.openxmlformats.org/officeDocument/2006/relationships/hyperlink" Target="https://www.daloopa.com/src/72081302" TargetMode="External"/><Relationship Id="rId13720" Type="http://schemas.openxmlformats.org/officeDocument/2006/relationships/hyperlink" Target="https://www.daloopa.com/src/78145391" TargetMode="External"/><Relationship Id="rId19282" Type="http://schemas.openxmlformats.org/officeDocument/2006/relationships/hyperlink" Target="https://www.daloopa.com/src/145118836" TargetMode="External"/><Relationship Id="rId11271" Type="http://schemas.openxmlformats.org/officeDocument/2006/relationships/hyperlink" Target="https://www.daloopa.com/src/1568981" TargetMode="External"/><Relationship Id="rId12322" Type="http://schemas.openxmlformats.org/officeDocument/2006/relationships/hyperlink" Target="https://www.daloopa.com/src/1572386" TargetMode="External"/><Relationship Id="rId15892" Type="http://schemas.openxmlformats.org/officeDocument/2006/relationships/hyperlink" Target="https://www.daloopa.com/src/72185073" TargetMode="External"/><Relationship Id="rId16943" Type="http://schemas.openxmlformats.org/officeDocument/2006/relationships/hyperlink" Target="https://www.daloopa.com/src/53602498" TargetMode="External"/><Relationship Id="rId700" Type="http://schemas.openxmlformats.org/officeDocument/2006/relationships/hyperlink" Target="https://www.daloopa.com/src/113262930" TargetMode="External"/><Relationship Id="rId1330" Type="http://schemas.openxmlformats.org/officeDocument/2006/relationships/hyperlink" Target="https://www.daloopa.com/src/8796255" TargetMode="External"/><Relationship Id="rId5951" Type="http://schemas.openxmlformats.org/officeDocument/2006/relationships/hyperlink" Target="https://www.daloopa.com/src/66982349" TargetMode="External"/><Relationship Id="rId14494" Type="http://schemas.openxmlformats.org/officeDocument/2006/relationships/hyperlink" Target="https://www.daloopa.com/src/113380284" TargetMode="External"/><Relationship Id="rId15545" Type="http://schemas.openxmlformats.org/officeDocument/2006/relationships/hyperlink" Target="https://www.daloopa.com/src/72186679" TargetMode="External"/><Relationship Id="rId4553" Type="http://schemas.openxmlformats.org/officeDocument/2006/relationships/hyperlink" Target="https://www.daloopa.com/src/43342032" TargetMode="External"/><Relationship Id="rId5604" Type="http://schemas.openxmlformats.org/officeDocument/2006/relationships/hyperlink" Target="https://www.daloopa.com/src/87394070" TargetMode="External"/><Relationship Id="rId13096" Type="http://schemas.openxmlformats.org/officeDocument/2006/relationships/hyperlink" Target="https://www.daloopa.com/src/8787462" TargetMode="External"/><Relationship Id="rId14147" Type="http://schemas.openxmlformats.org/officeDocument/2006/relationships/hyperlink" Target="https://www.daloopa.com/src/8787668" TargetMode="External"/><Relationship Id="rId18768" Type="http://schemas.openxmlformats.org/officeDocument/2006/relationships/hyperlink" Target="https://www.daloopa.com/src/67020315" TargetMode="External"/><Relationship Id="rId3155" Type="http://schemas.openxmlformats.org/officeDocument/2006/relationships/hyperlink" Target="https://www.daloopa.com/src/1571862" TargetMode="External"/><Relationship Id="rId4206" Type="http://schemas.openxmlformats.org/officeDocument/2006/relationships/hyperlink" Target="https://www.daloopa.com/src/8790778" TargetMode="External"/><Relationship Id="rId7776" Type="http://schemas.openxmlformats.org/officeDocument/2006/relationships/hyperlink" Target="https://www.daloopa.com/src/53534153" TargetMode="External"/><Relationship Id="rId8827" Type="http://schemas.openxmlformats.org/officeDocument/2006/relationships/hyperlink" Target="https://www.daloopa.com/src/1566959" TargetMode="External"/><Relationship Id="rId6378" Type="http://schemas.openxmlformats.org/officeDocument/2006/relationships/hyperlink" Target="https://www.daloopa.com/src/1565374" TargetMode="External"/><Relationship Id="rId7429" Type="http://schemas.openxmlformats.org/officeDocument/2006/relationships/hyperlink" Target="https://www.daloopa.com/src/63033562" TargetMode="External"/><Relationship Id="rId10757" Type="http://schemas.openxmlformats.org/officeDocument/2006/relationships/hyperlink" Target="https://www.daloopa.com/src/1569945" TargetMode="External"/><Relationship Id="rId11808" Type="http://schemas.openxmlformats.org/officeDocument/2006/relationships/hyperlink" Target="https://www.daloopa.com/src/1568836" TargetMode="External"/><Relationship Id="rId13230" Type="http://schemas.openxmlformats.org/officeDocument/2006/relationships/hyperlink" Target="https://www.daloopa.com/src/46628433" TargetMode="External"/><Relationship Id="rId17851" Type="http://schemas.openxmlformats.org/officeDocument/2006/relationships/hyperlink" Target="https://marketplace.daloopa.com/src/134722578" TargetMode="External"/><Relationship Id="rId18902" Type="http://schemas.openxmlformats.org/officeDocument/2006/relationships/hyperlink" Target="https://www.daloopa.com/src/113023216" TargetMode="External"/><Relationship Id="rId210" Type="http://schemas.openxmlformats.org/officeDocument/2006/relationships/hyperlink" Target="https://www.daloopa.com/src/7961909" TargetMode="External"/><Relationship Id="rId2988" Type="http://schemas.openxmlformats.org/officeDocument/2006/relationships/hyperlink" Target="https://www.daloopa.com/src/82172182" TargetMode="External"/><Relationship Id="rId7910" Type="http://schemas.openxmlformats.org/officeDocument/2006/relationships/hyperlink" Target="https://www.daloopa.com/src/53534261" TargetMode="External"/><Relationship Id="rId16453" Type="http://schemas.openxmlformats.org/officeDocument/2006/relationships/hyperlink" Target="https://www.daloopa.com/src/63082797" TargetMode="External"/><Relationship Id="rId17504" Type="http://schemas.openxmlformats.org/officeDocument/2006/relationships/hyperlink" Target="https://marketplace.daloopa.com/src/154209513" TargetMode="External"/><Relationship Id="rId5461" Type="http://schemas.openxmlformats.org/officeDocument/2006/relationships/hyperlink" Target="https://www.daloopa.com/src/43288609" TargetMode="External"/><Relationship Id="rId6512" Type="http://schemas.openxmlformats.org/officeDocument/2006/relationships/hyperlink" Target="https://www.daloopa.com/src/1565556" TargetMode="External"/><Relationship Id="rId15055" Type="http://schemas.openxmlformats.org/officeDocument/2006/relationships/hyperlink" Target="https://www.daloopa.com/src/43517713" TargetMode="External"/><Relationship Id="rId16106" Type="http://schemas.openxmlformats.org/officeDocument/2006/relationships/hyperlink" Target="https://marketplace.daloopa.com/src?seriesId=2541680" TargetMode="External"/><Relationship Id="rId19676" Type="http://schemas.openxmlformats.org/officeDocument/2006/relationships/hyperlink" Target="https://www.daloopa.com/src/113024687" TargetMode="External"/><Relationship Id="rId4063" Type="http://schemas.openxmlformats.org/officeDocument/2006/relationships/hyperlink" Target="https://marketplace.daloopa.com/src/144951391" TargetMode="External"/><Relationship Id="rId5114" Type="http://schemas.openxmlformats.org/officeDocument/2006/relationships/hyperlink" Target="https://www.daloopa.com/src/66976835" TargetMode="External"/><Relationship Id="rId8684" Type="http://schemas.openxmlformats.org/officeDocument/2006/relationships/hyperlink" Target="https://www.daloopa.com/src/43299084" TargetMode="External"/><Relationship Id="rId9735" Type="http://schemas.openxmlformats.org/officeDocument/2006/relationships/hyperlink" Target="https://www.daloopa.com/src/1566787" TargetMode="External"/><Relationship Id="rId11665" Type="http://schemas.openxmlformats.org/officeDocument/2006/relationships/hyperlink" Target="https://www.daloopa.com/src/1568683" TargetMode="External"/><Relationship Id="rId18278" Type="http://schemas.openxmlformats.org/officeDocument/2006/relationships/hyperlink" Target="https://marketplace.daloopa.com/src/134722761" TargetMode="External"/><Relationship Id="rId19329" Type="http://schemas.openxmlformats.org/officeDocument/2006/relationships/hyperlink" Target="https://www.daloopa.com/src/113029488" TargetMode="External"/><Relationship Id="rId1724" Type="http://schemas.openxmlformats.org/officeDocument/2006/relationships/hyperlink" Target="https://www.daloopa.com/src/65110238" TargetMode="External"/><Relationship Id="rId7286" Type="http://schemas.openxmlformats.org/officeDocument/2006/relationships/hyperlink" Target="https://www.daloopa.com/src/63033550" TargetMode="External"/><Relationship Id="rId8337" Type="http://schemas.openxmlformats.org/officeDocument/2006/relationships/hyperlink" Target="https://www.daloopa.com/src/87381657" TargetMode="External"/><Relationship Id="rId10267" Type="http://schemas.openxmlformats.org/officeDocument/2006/relationships/hyperlink" Target="https://www.daloopa.com/src/63033817" TargetMode="External"/><Relationship Id="rId11318" Type="http://schemas.openxmlformats.org/officeDocument/2006/relationships/hyperlink" Target="https://www.daloopa.com/src/154216218" TargetMode="External"/><Relationship Id="rId12716" Type="http://schemas.openxmlformats.org/officeDocument/2006/relationships/hyperlink" Target="https://www.daloopa.com/src/1572057" TargetMode="External"/><Relationship Id="rId3896" Type="http://schemas.openxmlformats.org/officeDocument/2006/relationships/hyperlink" Target="https://www.daloopa.com/src/8793892" TargetMode="External"/><Relationship Id="rId14888" Type="http://schemas.openxmlformats.org/officeDocument/2006/relationships/hyperlink" Target="https://marketplace.daloopa.com/src/134722358" TargetMode="External"/><Relationship Id="rId15939" Type="http://schemas.openxmlformats.org/officeDocument/2006/relationships/hyperlink" Target="https://www.daloopa.com/src/78144449" TargetMode="External"/><Relationship Id="rId2498" Type="http://schemas.openxmlformats.org/officeDocument/2006/relationships/hyperlink" Target="https://www.daloopa.com/src/125177921" TargetMode="External"/><Relationship Id="rId3549" Type="http://schemas.openxmlformats.org/officeDocument/2006/relationships/hyperlink" Target="https://www.daloopa.com/src/8795801" TargetMode="External"/><Relationship Id="rId4947" Type="http://schemas.openxmlformats.org/officeDocument/2006/relationships/hyperlink" Target="https://www.daloopa.com/src/1564138" TargetMode="External"/><Relationship Id="rId7420" Type="http://schemas.openxmlformats.org/officeDocument/2006/relationships/hyperlink" Target="https://www.daloopa.com/src/7961813" TargetMode="External"/><Relationship Id="rId17361" Type="http://schemas.openxmlformats.org/officeDocument/2006/relationships/hyperlink" Target="https://www.daloopa.com/src/65059369" TargetMode="External"/><Relationship Id="rId18412" Type="http://schemas.openxmlformats.org/officeDocument/2006/relationships/hyperlink" Target="https://marketplace.daloopa.com/src/134722801" TargetMode="External"/><Relationship Id="rId6022" Type="http://schemas.openxmlformats.org/officeDocument/2006/relationships/hyperlink" Target="https://marketplace.daloopa.com/src?seriesId=2486991" TargetMode="External"/><Relationship Id="rId10401" Type="http://schemas.openxmlformats.org/officeDocument/2006/relationships/hyperlink" Target="https://www.daloopa.com/src/37971771" TargetMode="External"/><Relationship Id="rId13971" Type="http://schemas.openxmlformats.org/officeDocument/2006/relationships/hyperlink" Target="https://www.daloopa.com/src/8787810" TargetMode="External"/><Relationship Id="rId17014" Type="http://schemas.openxmlformats.org/officeDocument/2006/relationships/hyperlink" Target="https://www.daloopa.com/src/154364338" TargetMode="External"/><Relationship Id="rId8194" Type="http://schemas.openxmlformats.org/officeDocument/2006/relationships/hyperlink" Target="https://www.daloopa.com/src/1566611" TargetMode="External"/><Relationship Id="rId9592" Type="http://schemas.openxmlformats.org/officeDocument/2006/relationships/hyperlink" Target="https://www.daloopa.com/src/63033699" TargetMode="External"/><Relationship Id="rId12573" Type="http://schemas.openxmlformats.org/officeDocument/2006/relationships/hyperlink" Target="https://www.daloopa.com/src/125146335" TargetMode="External"/><Relationship Id="rId13624" Type="http://schemas.openxmlformats.org/officeDocument/2006/relationships/hyperlink" Target="https://www.daloopa.com/src/78145389" TargetMode="External"/><Relationship Id="rId19186" Type="http://schemas.openxmlformats.org/officeDocument/2006/relationships/hyperlink" Target="https://marketplace.daloopa.com/src/154393223" TargetMode="External"/><Relationship Id="rId951" Type="http://schemas.openxmlformats.org/officeDocument/2006/relationships/hyperlink" Target="https://www.daloopa.com/src/8793042" TargetMode="External"/><Relationship Id="rId1581" Type="http://schemas.openxmlformats.org/officeDocument/2006/relationships/hyperlink" Target="https://www.daloopa.com/src/65218338" TargetMode="External"/><Relationship Id="rId2632" Type="http://schemas.openxmlformats.org/officeDocument/2006/relationships/hyperlink" Target="https://www.daloopa.com/src/47655147" TargetMode="External"/><Relationship Id="rId9245" Type="http://schemas.openxmlformats.org/officeDocument/2006/relationships/hyperlink" Target="https://www.daloopa.com/src/1566965" TargetMode="External"/><Relationship Id="rId11175" Type="http://schemas.openxmlformats.org/officeDocument/2006/relationships/hyperlink" Target="https://www.daloopa.com/src/82226691" TargetMode="External"/><Relationship Id="rId12226" Type="http://schemas.openxmlformats.org/officeDocument/2006/relationships/hyperlink" Target="https://www.daloopa.com/src/43520427" TargetMode="External"/><Relationship Id="rId15796" Type="http://schemas.openxmlformats.org/officeDocument/2006/relationships/hyperlink" Target="https://www.daloopa.com/src/154364736" TargetMode="External"/><Relationship Id="rId604" Type="http://schemas.openxmlformats.org/officeDocument/2006/relationships/hyperlink" Target="https://www.daloopa.com/src/43324496" TargetMode="External"/><Relationship Id="rId1234" Type="http://schemas.openxmlformats.org/officeDocument/2006/relationships/hyperlink" Target="https://www.daloopa.com/src/43326660" TargetMode="External"/><Relationship Id="rId5855" Type="http://schemas.openxmlformats.org/officeDocument/2006/relationships/hyperlink" Target="https://www.daloopa.com/src/20882459" TargetMode="External"/><Relationship Id="rId6906" Type="http://schemas.openxmlformats.org/officeDocument/2006/relationships/hyperlink" Target="https://www.daloopa.com/src/1565381" TargetMode="External"/><Relationship Id="rId14398" Type="http://schemas.openxmlformats.org/officeDocument/2006/relationships/hyperlink" Target="https://www.daloopa.com/src/8788280" TargetMode="External"/><Relationship Id="rId15449" Type="http://schemas.openxmlformats.org/officeDocument/2006/relationships/hyperlink" Target="https://www.daloopa.com/src/145147111" TargetMode="External"/><Relationship Id="rId16847" Type="http://schemas.openxmlformats.org/officeDocument/2006/relationships/hyperlink" Target="https://www.daloopa.com/src/46640605" TargetMode="External"/><Relationship Id="rId19320" Type="http://schemas.openxmlformats.org/officeDocument/2006/relationships/hyperlink" Target="https://www.daloopa.com/src/154356795" TargetMode="External"/><Relationship Id="rId4457" Type="http://schemas.openxmlformats.org/officeDocument/2006/relationships/hyperlink" Target="https://www.daloopa.com/src/87384171" TargetMode="External"/><Relationship Id="rId5508" Type="http://schemas.openxmlformats.org/officeDocument/2006/relationships/hyperlink" Target="https://www.daloopa.com/src/32357656" TargetMode="External"/><Relationship Id="rId3059" Type="http://schemas.openxmlformats.org/officeDocument/2006/relationships/hyperlink" Target="https://www.daloopa.com/src/10356308" TargetMode="External"/><Relationship Id="rId15930" Type="http://schemas.openxmlformats.org/officeDocument/2006/relationships/hyperlink" Target="https://marketplace.daloopa.com/src/134722543" TargetMode="External"/><Relationship Id="rId13481" Type="http://schemas.openxmlformats.org/officeDocument/2006/relationships/hyperlink" Target="https://www.daloopa.com/document/24792640" TargetMode="External"/><Relationship Id="rId14532" Type="http://schemas.openxmlformats.org/officeDocument/2006/relationships/hyperlink" Target="https://www.daloopa.com/src/43517537" TargetMode="External"/><Relationship Id="rId1091" Type="http://schemas.openxmlformats.org/officeDocument/2006/relationships/hyperlink" Target="https://www.daloopa.com/src/43331097" TargetMode="External"/><Relationship Id="rId3540" Type="http://schemas.openxmlformats.org/officeDocument/2006/relationships/hyperlink" Target="https://www.daloopa.com/src/43337317" TargetMode="External"/><Relationship Id="rId12083" Type="http://schemas.openxmlformats.org/officeDocument/2006/relationships/hyperlink" Target="https://www.daloopa.com/src/67015324" TargetMode="External"/><Relationship Id="rId13134" Type="http://schemas.openxmlformats.org/officeDocument/2006/relationships/hyperlink" Target="https://www.daloopa.com/src/8787237" TargetMode="External"/><Relationship Id="rId17755" Type="http://schemas.openxmlformats.org/officeDocument/2006/relationships/hyperlink" Target="https://www.daloopa.com/src/65074678" TargetMode="External"/><Relationship Id="rId18806" Type="http://schemas.openxmlformats.org/officeDocument/2006/relationships/hyperlink" Target="https://www.daloopa.com/src/65173658" TargetMode="External"/><Relationship Id="rId114" Type="http://schemas.openxmlformats.org/officeDocument/2006/relationships/hyperlink" Target="https://www.daloopa.com/src/37976003" TargetMode="External"/><Relationship Id="rId461" Type="http://schemas.openxmlformats.org/officeDocument/2006/relationships/hyperlink" Target="https://www.daloopa.com/src/14161153" TargetMode="External"/><Relationship Id="rId2142" Type="http://schemas.openxmlformats.org/officeDocument/2006/relationships/hyperlink" Target="https://www.daloopa.com/src/125013741" TargetMode="External"/><Relationship Id="rId6763" Type="http://schemas.openxmlformats.org/officeDocument/2006/relationships/hyperlink" Target="https://www.daloopa.com/src/1565416" TargetMode="External"/><Relationship Id="rId7814" Type="http://schemas.openxmlformats.org/officeDocument/2006/relationships/hyperlink" Target="https://www.daloopa.com/src/1565756" TargetMode="External"/><Relationship Id="rId16357" Type="http://schemas.openxmlformats.org/officeDocument/2006/relationships/hyperlink" Target="https://marketplace.daloopa.com/src?seriesId=7947341" TargetMode="External"/><Relationship Id="rId17408" Type="http://schemas.openxmlformats.org/officeDocument/2006/relationships/hyperlink" Target="https://www.daloopa.com/src/154351862" TargetMode="External"/><Relationship Id="rId5365" Type="http://schemas.openxmlformats.org/officeDocument/2006/relationships/hyperlink" Target="https://www.daloopa.com/src/43287979" TargetMode="External"/><Relationship Id="rId6416" Type="http://schemas.openxmlformats.org/officeDocument/2006/relationships/hyperlink" Target="https://marketplace.daloopa.com/src/110683949" TargetMode="External"/><Relationship Id="rId9986" Type="http://schemas.openxmlformats.org/officeDocument/2006/relationships/hyperlink" Target="https://www.daloopa.com/src/14161258" TargetMode="External"/><Relationship Id="rId5018" Type="http://schemas.openxmlformats.org/officeDocument/2006/relationships/hyperlink" Target="https://www.daloopa.com/src/1564061" TargetMode="External"/><Relationship Id="rId8588" Type="http://schemas.openxmlformats.org/officeDocument/2006/relationships/hyperlink" Target="https://www.daloopa.com/src/1567191" TargetMode="External"/><Relationship Id="rId9639" Type="http://schemas.openxmlformats.org/officeDocument/2006/relationships/hyperlink" Target="https://www.daloopa.com/src/87381674" TargetMode="External"/><Relationship Id="rId12967" Type="http://schemas.openxmlformats.org/officeDocument/2006/relationships/hyperlink" Target="https://www.daloopa.com/src/8787322" TargetMode="External"/><Relationship Id="rId1628" Type="http://schemas.openxmlformats.org/officeDocument/2006/relationships/hyperlink" Target="https://www.daloopa.com/src/78017165" TargetMode="External"/><Relationship Id="rId1975" Type="http://schemas.openxmlformats.org/officeDocument/2006/relationships/hyperlink" Target="https://www.daloopa.com/src/96852903" TargetMode="External"/><Relationship Id="rId11569" Type="http://schemas.openxmlformats.org/officeDocument/2006/relationships/hyperlink" Target="https://www.daloopa.com/src/1569167" TargetMode="External"/><Relationship Id="rId14042" Type="http://schemas.openxmlformats.org/officeDocument/2006/relationships/hyperlink" Target="https://www.daloopa.com/src/53601411" TargetMode="External"/><Relationship Id="rId15440" Type="http://schemas.openxmlformats.org/officeDocument/2006/relationships/hyperlink" Target="https://www.daloopa.com/src/67019517" TargetMode="External"/><Relationship Id="rId3050" Type="http://schemas.openxmlformats.org/officeDocument/2006/relationships/hyperlink" Target="https://www.daloopa.com/src/1571865" TargetMode="External"/><Relationship Id="rId4101" Type="http://schemas.openxmlformats.org/officeDocument/2006/relationships/hyperlink" Target="https://www.daloopa.com/src/1572800" TargetMode="External"/><Relationship Id="rId18663" Type="http://schemas.openxmlformats.org/officeDocument/2006/relationships/hyperlink" Target="https://www.daloopa.com/src/65164566" TargetMode="External"/><Relationship Id="rId19714" Type="http://schemas.openxmlformats.org/officeDocument/2006/relationships/hyperlink" Target="https://www.daloopa.com/src/113024551" TargetMode="External"/><Relationship Id="rId7671" Type="http://schemas.openxmlformats.org/officeDocument/2006/relationships/hyperlink" Target="https://marketplace.daloopa.com/src?seriesId=2541545" TargetMode="External"/><Relationship Id="rId8722" Type="http://schemas.openxmlformats.org/officeDocument/2006/relationships/hyperlink" Target="https://www.daloopa.com/src/10330738" TargetMode="External"/><Relationship Id="rId10652" Type="http://schemas.openxmlformats.org/officeDocument/2006/relationships/hyperlink" Target="https://www.daloopa.com/src/43348778" TargetMode="External"/><Relationship Id="rId11703" Type="http://schemas.openxmlformats.org/officeDocument/2006/relationships/hyperlink" Target="https://www.daloopa.com/src/1569274" TargetMode="External"/><Relationship Id="rId17265" Type="http://schemas.openxmlformats.org/officeDocument/2006/relationships/hyperlink" Target="https://marketplace.daloopa.com/src/154209459" TargetMode="External"/><Relationship Id="rId18316" Type="http://schemas.openxmlformats.org/officeDocument/2006/relationships/hyperlink" Target="https://www.daloopa.com/src/69045142" TargetMode="External"/><Relationship Id="rId6273" Type="http://schemas.openxmlformats.org/officeDocument/2006/relationships/hyperlink" Target="https://www.daloopa.com/src/136427055" TargetMode="External"/><Relationship Id="rId7324" Type="http://schemas.openxmlformats.org/officeDocument/2006/relationships/hyperlink" Target="https://www.daloopa.com/src/1565669" TargetMode="External"/><Relationship Id="rId10305" Type="http://schemas.openxmlformats.org/officeDocument/2006/relationships/hyperlink" Target="https://www.daloopa.com/src/87388465" TargetMode="External"/><Relationship Id="rId13875" Type="http://schemas.openxmlformats.org/officeDocument/2006/relationships/hyperlink" Target="https://www.daloopa.com/src/8788246" TargetMode="External"/><Relationship Id="rId2883" Type="http://schemas.openxmlformats.org/officeDocument/2006/relationships/hyperlink" Target="https://www.daloopa.com/src/47680208" TargetMode="External"/><Relationship Id="rId3934" Type="http://schemas.openxmlformats.org/officeDocument/2006/relationships/hyperlink" Target="https://www.daloopa.com/src/154393267" TargetMode="External"/><Relationship Id="rId9496" Type="http://schemas.openxmlformats.org/officeDocument/2006/relationships/hyperlink" Target="https://www.daloopa.com/src/1567113" TargetMode="External"/><Relationship Id="rId12477" Type="http://schemas.openxmlformats.org/officeDocument/2006/relationships/hyperlink" Target="https://www.daloopa.com/src/7999086" TargetMode="External"/><Relationship Id="rId13528" Type="http://schemas.openxmlformats.org/officeDocument/2006/relationships/hyperlink" Target="https://www.daloopa.com/src/8787209" TargetMode="External"/><Relationship Id="rId14926" Type="http://schemas.openxmlformats.org/officeDocument/2006/relationships/hyperlink" Target="https://www.daloopa.com/src/43516603" TargetMode="External"/><Relationship Id="rId855" Type="http://schemas.openxmlformats.org/officeDocument/2006/relationships/hyperlink" Target="https://www.daloopa.com/document/26640277" TargetMode="External"/><Relationship Id="rId1485" Type="http://schemas.openxmlformats.org/officeDocument/2006/relationships/hyperlink" Target="https://www.daloopa.com/src/46537531" TargetMode="External"/><Relationship Id="rId2536" Type="http://schemas.openxmlformats.org/officeDocument/2006/relationships/hyperlink" Target="https://marketplace.daloopa.com/src?seriesId=4450598" TargetMode="External"/><Relationship Id="rId8098" Type="http://schemas.openxmlformats.org/officeDocument/2006/relationships/hyperlink" Target="https://www.daloopa.com/src/14161229" TargetMode="External"/><Relationship Id="rId9149" Type="http://schemas.openxmlformats.org/officeDocument/2006/relationships/hyperlink" Target="https://www.daloopa.com/src/154249521" TargetMode="External"/><Relationship Id="rId11079" Type="http://schemas.openxmlformats.org/officeDocument/2006/relationships/hyperlink" Target="https://www.daloopa.com/src/1569477" TargetMode="External"/><Relationship Id="rId16001" Type="http://schemas.openxmlformats.org/officeDocument/2006/relationships/hyperlink" Target="https://www.daloopa.com/src/78144454" TargetMode="External"/><Relationship Id="rId508" Type="http://schemas.openxmlformats.org/officeDocument/2006/relationships/hyperlink" Target="https://www.daloopa.com/src/1602138" TargetMode="External"/><Relationship Id="rId1138" Type="http://schemas.openxmlformats.org/officeDocument/2006/relationships/hyperlink" Target="https://www.daloopa.com/src/4742234" TargetMode="External"/><Relationship Id="rId5759" Type="http://schemas.openxmlformats.org/officeDocument/2006/relationships/hyperlink" Target="https://www.daloopa.com/src/1564674" TargetMode="External"/><Relationship Id="rId9630" Type="http://schemas.openxmlformats.org/officeDocument/2006/relationships/hyperlink" Target="https://www.daloopa.com/src/20882429" TargetMode="External"/><Relationship Id="rId18173" Type="http://schemas.openxmlformats.org/officeDocument/2006/relationships/hyperlink" Target="https://www.daloopa.com/src/65125786" TargetMode="External"/><Relationship Id="rId19571" Type="http://schemas.openxmlformats.org/officeDocument/2006/relationships/hyperlink" Target="https://www.daloopa.com/src/113029537" TargetMode="External"/><Relationship Id="rId7181" Type="http://schemas.openxmlformats.org/officeDocument/2006/relationships/hyperlink" Target="https://www.daloopa.com/src/1566037" TargetMode="External"/><Relationship Id="rId8232" Type="http://schemas.openxmlformats.org/officeDocument/2006/relationships/hyperlink" Target="https://www.daloopa.com/src/1566436" TargetMode="External"/><Relationship Id="rId11560" Type="http://schemas.openxmlformats.org/officeDocument/2006/relationships/hyperlink" Target="https://marketplace.daloopa.com/src?seriesId=2399861" TargetMode="External"/><Relationship Id="rId12611" Type="http://schemas.openxmlformats.org/officeDocument/2006/relationships/hyperlink" Target="https://www.daloopa.com/src/2745363" TargetMode="External"/><Relationship Id="rId19224" Type="http://schemas.openxmlformats.org/officeDocument/2006/relationships/hyperlink" Target="https://www.daloopa.com/src/113029559" TargetMode="External"/><Relationship Id="rId10162" Type="http://schemas.openxmlformats.org/officeDocument/2006/relationships/hyperlink" Target="https://www.daloopa.com/src/58740430" TargetMode="External"/><Relationship Id="rId11213" Type="http://schemas.openxmlformats.org/officeDocument/2006/relationships/hyperlink" Target="https://www.daloopa.com/src/1569479" TargetMode="External"/><Relationship Id="rId14783" Type="http://schemas.openxmlformats.org/officeDocument/2006/relationships/hyperlink" Target="https://www.daloopa.com/src/43517550" TargetMode="External"/><Relationship Id="rId15834" Type="http://schemas.openxmlformats.org/officeDocument/2006/relationships/hyperlink" Target="https://www.daloopa.com/document/26799693" TargetMode="External"/><Relationship Id="rId3791" Type="http://schemas.openxmlformats.org/officeDocument/2006/relationships/hyperlink" Target="https://www.daloopa.com/src/42838108" TargetMode="External"/><Relationship Id="rId4842" Type="http://schemas.openxmlformats.org/officeDocument/2006/relationships/hyperlink" Target="https://www.daloopa.com/src/87377987" TargetMode="External"/><Relationship Id="rId13385" Type="http://schemas.openxmlformats.org/officeDocument/2006/relationships/hyperlink" Target="https://www.daloopa.com/src/8787296" TargetMode="External"/><Relationship Id="rId14436" Type="http://schemas.openxmlformats.org/officeDocument/2006/relationships/hyperlink" Target="https://www.daloopa.com/src/125198330" TargetMode="External"/><Relationship Id="rId2393" Type="http://schemas.openxmlformats.org/officeDocument/2006/relationships/hyperlink" Target="https://www.daloopa.com/src/63033893" TargetMode="External"/><Relationship Id="rId3444" Type="http://schemas.openxmlformats.org/officeDocument/2006/relationships/hyperlink" Target="https://www.daloopa.com/src/87382804" TargetMode="External"/><Relationship Id="rId13038" Type="http://schemas.openxmlformats.org/officeDocument/2006/relationships/hyperlink" Target="https://www.daloopa.com/src/8787158" TargetMode="External"/><Relationship Id="rId17659" Type="http://schemas.openxmlformats.org/officeDocument/2006/relationships/hyperlink" Target="https://www.daloopa.com/src/94644991" TargetMode="External"/><Relationship Id="rId365" Type="http://schemas.openxmlformats.org/officeDocument/2006/relationships/hyperlink" Target="https://marketplace.daloopa.com/src?seriesId=6882816" TargetMode="External"/><Relationship Id="rId2046" Type="http://schemas.openxmlformats.org/officeDocument/2006/relationships/hyperlink" Target="https://www.daloopa.com/src/96852265" TargetMode="External"/><Relationship Id="rId6667" Type="http://schemas.openxmlformats.org/officeDocument/2006/relationships/hyperlink" Target="https://www.daloopa.com/src/4715252" TargetMode="External"/><Relationship Id="rId7718" Type="http://schemas.openxmlformats.org/officeDocument/2006/relationships/hyperlink" Target="https://www.daloopa.com/src/102324875" TargetMode="External"/><Relationship Id="rId19081" Type="http://schemas.openxmlformats.org/officeDocument/2006/relationships/hyperlink" Target="https://www.daloopa.com/src/113028108" TargetMode="External"/><Relationship Id="rId5269" Type="http://schemas.openxmlformats.org/officeDocument/2006/relationships/hyperlink" Target="https://www.daloopa.com/src/66982134" TargetMode="External"/><Relationship Id="rId9140" Type="http://schemas.openxmlformats.org/officeDocument/2006/relationships/hyperlink" Target="https://www.daloopa.com/src/102328143" TargetMode="External"/><Relationship Id="rId11070" Type="http://schemas.openxmlformats.org/officeDocument/2006/relationships/hyperlink" Target="https://www.daloopa.com/src/1568978" TargetMode="External"/><Relationship Id="rId12121" Type="http://schemas.openxmlformats.org/officeDocument/2006/relationships/hyperlink" Target="https://www.daloopa.com/src/1570450" TargetMode="External"/><Relationship Id="rId15691" Type="http://schemas.openxmlformats.org/officeDocument/2006/relationships/hyperlink" Target="https://www.daloopa.com/src/43517727" TargetMode="External"/><Relationship Id="rId16742" Type="http://schemas.openxmlformats.org/officeDocument/2006/relationships/hyperlink" Target="https://www.daloopa.com/src/65063124" TargetMode="External"/><Relationship Id="rId1879" Type="http://schemas.openxmlformats.org/officeDocument/2006/relationships/hyperlink" Target="https://www.daloopa.com/src/8797327" TargetMode="External"/><Relationship Id="rId5750" Type="http://schemas.openxmlformats.org/officeDocument/2006/relationships/hyperlink" Target="https://www.daloopa.com/src/66982350" TargetMode="External"/><Relationship Id="rId6801" Type="http://schemas.openxmlformats.org/officeDocument/2006/relationships/hyperlink" Target="https://marketplace.daloopa.com/src/110684012" TargetMode="External"/><Relationship Id="rId14293" Type="http://schemas.openxmlformats.org/officeDocument/2006/relationships/hyperlink" Target="https://www.daloopa.com/src/8788223" TargetMode="External"/><Relationship Id="rId15344" Type="http://schemas.openxmlformats.org/officeDocument/2006/relationships/hyperlink" Target="https://www.daloopa.com/src/78147060" TargetMode="External"/><Relationship Id="rId4005" Type="http://schemas.openxmlformats.org/officeDocument/2006/relationships/hyperlink" Target="https://www.daloopa.com/src/1573007" TargetMode="External"/><Relationship Id="rId4352" Type="http://schemas.openxmlformats.org/officeDocument/2006/relationships/hyperlink" Target="https://www.daloopa.com/src/14007526" TargetMode="External"/><Relationship Id="rId5403" Type="http://schemas.openxmlformats.org/officeDocument/2006/relationships/hyperlink" Target="https://www.daloopa.com/src/43287625" TargetMode="External"/><Relationship Id="rId8973" Type="http://schemas.openxmlformats.org/officeDocument/2006/relationships/hyperlink" Target="https://www.daloopa.com/src/1566961" TargetMode="External"/><Relationship Id="rId11954" Type="http://schemas.openxmlformats.org/officeDocument/2006/relationships/hyperlink" Target="https://www.daloopa.com/src/1569509" TargetMode="External"/><Relationship Id="rId18567" Type="http://schemas.openxmlformats.org/officeDocument/2006/relationships/hyperlink" Target="https://www.daloopa.com/src/65144206" TargetMode="External"/><Relationship Id="rId19618" Type="http://schemas.openxmlformats.org/officeDocument/2006/relationships/hyperlink" Target="https://www.daloopa.com/src/113024686" TargetMode="External"/><Relationship Id="rId7575" Type="http://schemas.openxmlformats.org/officeDocument/2006/relationships/hyperlink" Target="https://www.daloopa.com/src/53534167" TargetMode="External"/><Relationship Id="rId8626" Type="http://schemas.openxmlformats.org/officeDocument/2006/relationships/hyperlink" Target="https://marketplace.daloopa.com/src?seriesId=2541558" TargetMode="External"/><Relationship Id="rId10556" Type="http://schemas.openxmlformats.org/officeDocument/2006/relationships/hyperlink" Target="https://www.daloopa.com/src/43347974" TargetMode="External"/><Relationship Id="rId11607" Type="http://schemas.openxmlformats.org/officeDocument/2006/relationships/hyperlink" Target="https://www.daloopa.com/src/1569169" TargetMode="External"/><Relationship Id="rId17169" Type="http://schemas.openxmlformats.org/officeDocument/2006/relationships/hyperlink" Target="https://www.daloopa.com/src/113368127" TargetMode="External"/><Relationship Id="rId6177" Type="http://schemas.openxmlformats.org/officeDocument/2006/relationships/hyperlink" Target="https://www.daloopa.com/src/1564919" TargetMode="External"/><Relationship Id="rId7228" Type="http://schemas.openxmlformats.org/officeDocument/2006/relationships/hyperlink" Target="https://marketplace.daloopa.com/src/110684086" TargetMode="External"/><Relationship Id="rId10209" Type="http://schemas.openxmlformats.org/officeDocument/2006/relationships/hyperlink" Target="https://www.daloopa.com/src/43313925" TargetMode="External"/><Relationship Id="rId2787" Type="http://schemas.openxmlformats.org/officeDocument/2006/relationships/hyperlink" Target="https://www.daloopa.com/src/66979289" TargetMode="External"/><Relationship Id="rId3838" Type="http://schemas.openxmlformats.org/officeDocument/2006/relationships/hyperlink" Target="https://www.daloopa.com/src/68722782" TargetMode="External"/><Relationship Id="rId13779" Type="http://schemas.openxmlformats.org/officeDocument/2006/relationships/hyperlink" Target="https://www.daloopa.com/src/87514844" TargetMode="External"/><Relationship Id="rId16252" Type="http://schemas.openxmlformats.org/officeDocument/2006/relationships/hyperlink" Target="https://www.daloopa.com/src/67019375" TargetMode="External"/><Relationship Id="rId17650" Type="http://schemas.openxmlformats.org/officeDocument/2006/relationships/hyperlink" Target="https://www.daloopa.com/src/87503079" TargetMode="External"/><Relationship Id="rId18701" Type="http://schemas.openxmlformats.org/officeDocument/2006/relationships/hyperlink" Target="https://www.daloopa.com/src/65165731" TargetMode="External"/><Relationship Id="rId759" Type="http://schemas.openxmlformats.org/officeDocument/2006/relationships/hyperlink" Target="https://www.daloopa.com/src/113262931" TargetMode="External"/><Relationship Id="rId1389" Type="http://schemas.openxmlformats.org/officeDocument/2006/relationships/hyperlink" Target="https://www.daloopa.com/src/8796263" TargetMode="External"/><Relationship Id="rId5260" Type="http://schemas.openxmlformats.org/officeDocument/2006/relationships/hyperlink" Target="https://www.daloopa.com/src/43288887" TargetMode="External"/><Relationship Id="rId6311" Type="http://schemas.openxmlformats.org/officeDocument/2006/relationships/hyperlink" Target="https://www.daloopa.com/src/1565373" TargetMode="External"/><Relationship Id="rId17303" Type="http://schemas.openxmlformats.org/officeDocument/2006/relationships/hyperlink" Target="https://marketplace.daloopa.com/src/154393180" TargetMode="External"/><Relationship Id="rId8483" Type="http://schemas.openxmlformats.org/officeDocument/2006/relationships/hyperlink" Target="https://www.daloopa.com/src/154222596" TargetMode="External"/><Relationship Id="rId9881" Type="http://schemas.openxmlformats.org/officeDocument/2006/relationships/hyperlink" Target="https://www.daloopa.com/src/1567467" TargetMode="External"/><Relationship Id="rId12862" Type="http://schemas.openxmlformats.org/officeDocument/2006/relationships/hyperlink" Target="https://www.daloopa.com/src/63082753" TargetMode="External"/><Relationship Id="rId13913" Type="http://schemas.openxmlformats.org/officeDocument/2006/relationships/hyperlink" Target="https://www.daloopa.com/src/8787968" TargetMode="External"/><Relationship Id="rId19475" Type="http://schemas.openxmlformats.org/officeDocument/2006/relationships/hyperlink" Target="https://www.daloopa.com/src/113036019" TargetMode="External"/><Relationship Id="rId95" Type="http://schemas.openxmlformats.org/officeDocument/2006/relationships/hyperlink" Target="https://www.daloopa.com/document/24480360" TargetMode="External"/><Relationship Id="rId1870" Type="http://schemas.openxmlformats.org/officeDocument/2006/relationships/hyperlink" Target="https://www.daloopa.com/src/8797386" TargetMode="External"/><Relationship Id="rId2921" Type="http://schemas.openxmlformats.org/officeDocument/2006/relationships/hyperlink" Target="https://www.daloopa.com/src/66979286" TargetMode="External"/><Relationship Id="rId7085" Type="http://schemas.openxmlformats.org/officeDocument/2006/relationships/hyperlink" Target="https://www.daloopa.com/src/20882364" TargetMode="External"/><Relationship Id="rId8136" Type="http://schemas.openxmlformats.org/officeDocument/2006/relationships/hyperlink" Target="https://www.daloopa.com/src/10330754" TargetMode="External"/><Relationship Id="rId9534" Type="http://schemas.openxmlformats.org/officeDocument/2006/relationships/hyperlink" Target="https://www.daloopa.com/src/46535307" TargetMode="External"/><Relationship Id="rId11464" Type="http://schemas.openxmlformats.org/officeDocument/2006/relationships/hyperlink" Target="https://www.daloopa.com/src/1569037" TargetMode="External"/><Relationship Id="rId12515" Type="http://schemas.openxmlformats.org/officeDocument/2006/relationships/hyperlink" Target="https://www.daloopa.com/src/1572492" TargetMode="External"/><Relationship Id="rId18077" Type="http://schemas.openxmlformats.org/officeDocument/2006/relationships/hyperlink" Target="https://www.daloopa.com/src/113362571" TargetMode="External"/><Relationship Id="rId19128" Type="http://schemas.openxmlformats.org/officeDocument/2006/relationships/hyperlink" Target="https://www.daloopa.com/src/113024132" TargetMode="External"/><Relationship Id="rId1523" Type="http://schemas.openxmlformats.org/officeDocument/2006/relationships/hyperlink" Target="https://www.daloopa.com/src/8796694" TargetMode="External"/><Relationship Id="rId10066" Type="http://schemas.openxmlformats.org/officeDocument/2006/relationships/hyperlink" Target="https://www.daloopa.com/src/46535709" TargetMode="External"/><Relationship Id="rId11117" Type="http://schemas.openxmlformats.org/officeDocument/2006/relationships/hyperlink" Target="https://www.daloopa.com/src/154216215" TargetMode="External"/><Relationship Id="rId14687" Type="http://schemas.openxmlformats.org/officeDocument/2006/relationships/hyperlink" Target="https://marketplace.daloopa.com/src/134722312" TargetMode="External"/><Relationship Id="rId15738" Type="http://schemas.openxmlformats.org/officeDocument/2006/relationships/hyperlink" Target="https://www.daloopa.com/src/65069724" TargetMode="External"/><Relationship Id="rId3695" Type="http://schemas.openxmlformats.org/officeDocument/2006/relationships/hyperlink" Target="https://www.daloopa.com/src/8793896" TargetMode="External"/><Relationship Id="rId4746" Type="http://schemas.openxmlformats.org/officeDocument/2006/relationships/hyperlink" Target="https://www.daloopa.com/src/1564135" TargetMode="External"/><Relationship Id="rId13289" Type="http://schemas.openxmlformats.org/officeDocument/2006/relationships/hyperlink" Target="https://www.daloopa.com/src/87502078" TargetMode="External"/><Relationship Id="rId17160" Type="http://schemas.openxmlformats.org/officeDocument/2006/relationships/hyperlink" Target="https://www.daloopa.com/src/65059213" TargetMode="External"/><Relationship Id="rId18211" Type="http://schemas.openxmlformats.org/officeDocument/2006/relationships/hyperlink" Target="https://marketplace.daloopa.com/src/134722732" TargetMode="External"/><Relationship Id="rId2297" Type="http://schemas.openxmlformats.org/officeDocument/2006/relationships/hyperlink" Target="https://www.daloopa.com/src/63033892" TargetMode="External"/><Relationship Id="rId3348" Type="http://schemas.openxmlformats.org/officeDocument/2006/relationships/hyperlink" Target="https://www.daloopa.com/src/8795803" TargetMode="External"/><Relationship Id="rId7969" Type="http://schemas.openxmlformats.org/officeDocument/2006/relationships/hyperlink" Target="https://www.daloopa.com/src/4715272" TargetMode="External"/><Relationship Id="rId10200" Type="http://schemas.openxmlformats.org/officeDocument/2006/relationships/hyperlink" Target="https://www.daloopa.com/src/82225325" TargetMode="External"/><Relationship Id="rId269" Type="http://schemas.openxmlformats.org/officeDocument/2006/relationships/hyperlink" Target="https://marketplace.daloopa.com/src/134722122" TargetMode="External"/><Relationship Id="rId9391" Type="http://schemas.openxmlformats.org/officeDocument/2006/relationships/hyperlink" Target="https://www.daloopa.com/src/1567685" TargetMode="External"/><Relationship Id="rId13770" Type="http://schemas.openxmlformats.org/officeDocument/2006/relationships/hyperlink" Target="https://www.daloopa.com/src/38111062" TargetMode="External"/><Relationship Id="rId14821" Type="http://schemas.openxmlformats.org/officeDocument/2006/relationships/hyperlink" Target="https://marketplace.daloopa.com/src/134722343" TargetMode="External"/><Relationship Id="rId1380" Type="http://schemas.openxmlformats.org/officeDocument/2006/relationships/hyperlink" Target="https://www.daloopa.com/src/8796419" TargetMode="External"/><Relationship Id="rId9044" Type="http://schemas.openxmlformats.org/officeDocument/2006/relationships/hyperlink" Target="https://www.daloopa.com/src/1567198" TargetMode="External"/><Relationship Id="rId12372" Type="http://schemas.openxmlformats.org/officeDocument/2006/relationships/hyperlink" Target="https://marketplace.daloopa.com/src/134722158" TargetMode="External"/><Relationship Id="rId13423" Type="http://schemas.openxmlformats.org/officeDocument/2006/relationships/hyperlink" Target="https://www.daloopa.com/src/8787188" TargetMode="External"/><Relationship Id="rId16993" Type="http://schemas.openxmlformats.org/officeDocument/2006/relationships/hyperlink" Target="https://www.daloopa.com/src/82270724" TargetMode="External"/><Relationship Id="rId403" Type="http://schemas.openxmlformats.org/officeDocument/2006/relationships/hyperlink" Target="https://www.daloopa.com/src/1604307" TargetMode="External"/><Relationship Id="rId750" Type="http://schemas.openxmlformats.org/officeDocument/2006/relationships/hyperlink" Target="https://www.daloopa.com/src/8792853" TargetMode="External"/><Relationship Id="rId1033" Type="http://schemas.openxmlformats.org/officeDocument/2006/relationships/hyperlink" Target="https://www.daloopa.com/src/1604323" TargetMode="External"/><Relationship Id="rId2431" Type="http://schemas.openxmlformats.org/officeDocument/2006/relationships/hyperlink" Target="https://marketplace.daloopa.com/src/134722136" TargetMode="External"/><Relationship Id="rId12025" Type="http://schemas.openxmlformats.org/officeDocument/2006/relationships/hyperlink" Target="https://www.daloopa.com/src/1568959" TargetMode="External"/><Relationship Id="rId15595" Type="http://schemas.openxmlformats.org/officeDocument/2006/relationships/hyperlink" Target="https://www.daloopa.com/src/58793899" TargetMode="External"/><Relationship Id="rId16646" Type="http://schemas.openxmlformats.org/officeDocument/2006/relationships/hyperlink" Target="https://www.daloopa.com/src/65063120" TargetMode="External"/><Relationship Id="rId5654" Type="http://schemas.openxmlformats.org/officeDocument/2006/relationships/hyperlink" Target="https://www.daloopa.com/src/102322044" TargetMode="External"/><Relationship Id="rId6705" Type="http://schemas.openxmlformats.org/officeDocument/2006/relationships/hyperlink" Target="https://www.daloopa.com/src/1565608" TargetMode="External"/><Relationship Id="rId14197" Type="http://schemas.openxmlformats.org/officeDocument/2006/relationships/hyperlink" Target="https://www.daloopa.com/src/8787669" TargetMode="External"/><Relationship Id="rId15248" Type="http://schemas.openxmlformats.org/officeDocument/2006/relationships/hyperlink" Target="https://www.daloopa.com/src/43516605" TargetMode="External"/><Relationship Id="rId4256" Type="http://schemas.openxmlformats.org/officeDocument/2006/relationships/hyperlink" Target="https://www.daloopa.com/src/8790621" TargetMode="External"/><Relationship Id="rId5307" Type="http://schemas.openxmlformats.org/officeDocument/2006/relationships/hyperlink" Target="https://www.daloopa.com/src/20882328" TargetMode="External"/><Relationship Id="rId8877" Type="http://schemas.openxmlformats.org/officeDocument/2006/relationships/hyperlink" Target="https://www.daloopa.com/src/113262684" TargetMode="External"/><Relationship Id="rId9928" Type="http://schemas.openxmlformats.org/officeDocument/2006/relationships/hyperlink" Target="https://www.daloopa.com/src/1566234" TargetMode="External"/><Relationship Id="rId1917" Type="http://schemas.openxmlformats.org/officeDocument/2006/relationships/hyperlink" Target="https://www.daloopa.com/document/26798797" TargetMode="External"/><Relationship Id="rId7479" Type="http://schemas.openxmlformats.org/officeDocument/2006/relationships/hyperlink" Target="https://www.daloopa.com/src/1565751" TargetMode="External"/><Relationship Id="rId11858" Type="http://schemas.openxmlformats.org/officeDocument/2006/relationships/hyperlink" Target="https://www.daloopa.com/src/1569052" TargetMode="External"/><Relationship Id="rId12909" Type="http://schemas.openxmlformats.org/officeDocument/2006/relationships/hyperlink" Target="https://www.daloopa.com/src/1572263" TargetMode="External"/><Relationship Id="rId13280" Type="http://schemas.openxmlformats.org/officeDocument/2006/relationships/hyperlink" Target="https://www.daloopa.com/src/8787164" TargetMode="External"/><Relationship Id="rId14331" Type="http://schemas.openxmlformats.org/officeDocument/2006/relationships/hyperlink" Target="https://www.daloopa.com/src/38111058" TargetMode="External"/><Relationship Id="rId18952" Type="http://schemas.openxmlformats.org/officeDocument/2006/relationships/hyperlink" Target="https://www.daloopa.com/src/114576774" TargetMode="External"/><Relationship Id="rId260" Type="http://schemas.openxmlformats.org/officeDocument/2006/relationships/hyperlink" Target="https://www.daloopa.com/src/113257329" TargetMode="External"/><Relationship Id="rId7960" Type="http://schemas.openxmlformats.org/officeDocument/2006/relationships/hyperlink" Target="https://www.daloopa.com/src/1567274" TargetMode="External"/><Relationship Id="rId10941" Type="http://schemas.openxmlformats.org/officeDocument/2006/relationships/hyperlink" Target="https://www.daloopa.com/src/1569251" TargetMode="External"/><Relationship Id="rId17554" Type="http://schemas.openxmlformats.org/officeDocument/2006/relationships/hyperlink" Target="https://www.daloopa.com/src/82271515" TargetMode="External"/><Relationship Id="rId18605" Type="http://schemas.openxmlformats.org/officeDocument/2006/relationships/hyperlink" Target="https://www.daloopa.com/src/65218541" TargetMode="External"/><Relationship Id="rId5164" Type="http://schemas.openxmlformats.org/officeDocument/2006/relationships/hyperlink" Target="https://www.daloopa.com/src/1563960" TargetMode="External"/><Relationship Id="rId6215" Type="http://schemas.openxmlformats.org/officeDocument/2006/relationships/hyperlink" Target="https://www.daloopa.com/src/1564892" TargetMode="External"/><Relationship Id="rId6562" Type="http://schemas.openxmlformats.org/officeDocument/2006/relationships/hyperlink" Target="https://marketplace.daloopa.com/src/113266375" TargetMode="External"/><Relationship Id="rId7613" Type="http://schemas.openxmlformats.org/officeDocument/2006/relationships/hyperlink" Target="https://www.daloopa.com/src/1565753" TargetMode="External"/><Relationship Id="rId16156" Type="http://schemas.openxmlformats.org/officeDocument/2006/relationships/hyperlink" Target="https://www.daloopa.com/src/8788811" TargetMode="External"/><Relationship Id="rId17207" Type="http://schemas.openxmlformats.org/officeDocument/2006/relationships/hyperlink" Target="https://www.daloopa.com/src/65059430" TargetMode="External"/><Relationship Id="rId9785" Type="http://schemas.openxmlformats.org/officeDocument/2006/relationships/hyperlink" Target="https://www.daloopa.com/src/14161255" TargetMode="External"/><Relationship Id="rId12766" Type="http://schemas.openxmlformats.org/officeDocument/2006/relationships/hyperlink" Target="https://www.daloopa.com/src/1572383" TargetMode="External"/><Relationship Id="rId13817" Type="http://schemas.openxmlformats.org/officeDocument/2006/relationships/hyperlink" Target="https://www.daloopa.com/src/8788178" TargetMode="External"/><Relationship Id="rId19379" Type="http://schemas.openxmlformats.org/officeDocument/2006/relationships/hyperlink" Target="https://www.daloopa.com/src/113023945" TargetMode="External"/><Relationship Id="rId1774" Type="http://schemas.openxmlformats.org/officeDocument/2006/relationships/hyperlink" Target="https://www.daloopa.com/src/65218371" TargetMode="External"/><Relationship Id="rId2825" Type="http://schemas.openxmlformats.org/officeDocument/2006/relationships/hyperlink" Target="https://www.daloopa.com/src/47658414" TargetMode="External"/><Relationship Id="rId8387" Type="http://schemas.openxmlformats.org/officeDocument/2006/relationships/hyperlink" Target="https://www.daloopa.com/src/1567448" TargetMode="External"/><Relationship Id="rId9438" Type="http://schemas.openxmlformats.org/officeDocument/2006/relationships/hyperlink" Target="https://www.daloopa.com/src/1566667" TargetMode="External"/><Relationship Id="rId11368" Type="http://schemas.openxmlformats.org/officeDocument/2006/relationships/hyperlink" Target="https://www.daloopa.com/src/1569425" TargetMode="External"/><Relationship Id="rId12419" Type="http://schemas.openxmlformats.org/officeDocument/2006/relationships/hyperlink" Target="https://www.daloopa.com/src/63082745" TargetMode="External"/><Relationship Id="rId1427" Type="http://schemas.openxmlformats.org/officeDocument/2006/relationships/hyperlink" Target="https://www.daloopa.com/src/8796299" TargetMode="External"/><Relationship Id="rId4997" Type="http://schemas.openxmlformats.org/officeDocument/2006/relationships/hyperlink" Target="https://www.daloopa.com/src/154248813" TargetMode="External"/><Relationship Id="rId15989" Type="http://schemas.openxmlformats.org/officeDocument/2006/relationships/hyperlink" Target="https://www.daloopa.com/src/107837922" TargetMode="External"/><Relationship Id="rId18462" Type="http://schemas.openxmlformats.org/officeDocument/2006/relationships/hyperlink" Target="https://marketplace.daloopa.com/src?seriesId=3805103" TargetMode="External"/><Relationship Id="rId3599" Type="http://schemas.openxmlformats.org/officeDocument/2006/relationships/hyperlink" Target="https://www.daloopa.com/src/154257851" TargetMode="External"/><Relationship Id="rId7470" Type="http://schemas.openxmlformats.org/officeDocument/2006/relationships/hyperlink" Target="https://marketplace.daloopa.com/src?seriesId=2541542" TargetMode="External"/><Relationship Id="rId8521" Type="http://schemas.openxmlformats.org/officeDocument/2006/relationships/hyperlink" Target="https://www.daloopa.com/src/1567190" TargetMode="External"/><Relationship Id="rId12900" Type="http://schemas.openxmlformats.org/officeDocument/2006/relationships/hyperlink" Target="https://www.daloopa.com/src/1572385" TargetMode="External"/><Relationship Id="rId17064" Type="http://schemas.openxmlformats.org/officeDocument/2006/relationships/hyperlink" Target="https://marketplace.daloopa.com/src/154209414" TargetMode="External"/><Relationship Id="rId18115" Type="http://schemas.openxmlformats.org/officeDocument/2006/relationships/hyperlink" Target="https://marketplace.daloopa.com/src/134722700" TargetMode="External"/><Relationship Id="rId19513" Type="http://schemas.openxmlformats.org/officeDocument/2006/relationships/hyperlink" Target="https://www.daloopa.com/src/125176270" TargetMode="External"/><Relationship Id="rId6072" Type="http://schemas.openxmlformats.org/officeDocument/2006/relationships/hyperlink" Target="https://www.daloopa.com/src/1564870" TargetMode="External"/><Relationship Id="rId7123" Type="http://schemas.openxmlformats.org/officeDocument/2006/relationships/hyperlink" Target="https://www.daloopa.com/src/1565665" TargetMode="External"/><Relationship Id="rId10451" Type="http://schemas.openxmlformats.org/officeDocument/2006/relationships/hyperlink" Target="https://www.daloopa.com/src/7961891" TargetMode="External"/><Relationship Id="rId11502" Type="http://schemas.openxmlformats.org/officeDocument/2006/relationships/hyperlink" Target="https://www.daloopa.com/document/209433" TargetMode="External"/><Relationship Id="rId9295" Type="http://schemas.openxmlformats.org/officeDocument/2006/relationships/hyperlink" Target="https://www.daloopa.com/src/66982559" TargetMode="External"/><Relationship Id="rId10104" Type="http://schemas.openxmlformats.org/officeDocument/2006/relationships/hyperlink" Target="https://www.daloopa.com/src/43315929" TargetMode="External"/><Relationship Id="rId13674" Type="http://schemas.openxmlformats.org/officeDocument/2006/relationships/hyperlink" Target="https://www.daloopa.com/src/46628435" TargetMode="External"/><Relationship Id="rId14725" Type="http://schemas.openxmlformats.org/officeDocument/2006/relationships/hyperlink" Target="https://www.daloopa.com/src/43516890" TargetMode="External"/><Relationship Id="rId2682" Type="http://schemas.openxmlformats.org/officeDocument/2006/relationships/hyperlink" Target="https://www.daloopa.com/src/47680211" TargetMode="External"/><Relationship Id="rId3733" Type="http://schemas.openxmlformats.org/officeDocument/2006/relationships/hyperlink" Target="https://www.daloopa.com/src/154393264" TargetMode="External"/><Relationship Id="rId12276" Type="http://schemas.openxmlformats.org/officeDocument/2006/relationships/hyperlink" Target="https://www.daloopa.com/src/113366941" TargetMode="External"/><Relationship Id="rId13327" Type="http://schemas.openxmlformats.org/officeDocument/2006/relationships/hyperlink" Target="https://www.daloopa.com/src/8787277" TargetMode="External"/><Relationship Id="rId16897" Type="http://schemas.openxmlformats.org/officeDocument/2006/relationships/hyperlink" Target="https://www.daloopa.com/document/26799693" TargetMode="External"/><Relationship Id="rId17948" Type="http://schemas.openxmlformats.org/officeDocument/2006/relationships/hyperlink" Target="https://www.daloopa.com/src/154362011" TargetMode="External"/><Relationship Id="rId654" Type="http://schemas.openxmlformats.org/officeDocument/2006/relationships/hyperlink" Target="https://www.daloopa.com/src/8791973" TargetMode="External"/><Relationship Id="rId1284" Type="http://schemas.openxmlformats.org/officeDocument/2006/relationships/hyperlink" Target="https://www.daloopa.com/src/8801399" TargetMode="External"/><Relationship Id="rId2335" Type="http://schemas.openxmlformats.org/officeDocument/2006/relationships/hyperlink" Target="https://www.daloopa.com/src/72083117" TargetMode="External"/><Relationship Id="rId6956" Type="http://schemas.openxmlformats.org/officeDocument/2006/relationships/hyperlink" Target="https://www.daloopa.com/src/1565940" TargetMode="External"/><Relationship Id="rId15499" Type="http://schemas.openxmlformats.org/officeDocument/2006/relationships/hyperlink" Target="https://marketplace.daloopa.com/src/134722486" TargetMode="External"/><Relationship Id="rId19370" Type="http://schemas.openxmlformats.org/officeDocument/2006/relationships/hyperlink" Target="https://www.daloopa.com/src/113027678" TargetMode="External"/><Relationship Id="rId307" Type="http://schemas.openxmlformats.org/officeDocument/2006/relationships/hyperlink" Target="https://www.daloopa.com/src/78019475" TargetMode="External"/><Relationship Id="rId5558" Type="http://schemas.openxmlformats.org/officeDocument/2006/relationships/hyperlink" Target="https://www.daloopa.com/src/1564106" TargetMode="External"/><Relationship Id="rId6609" Type="http://schemas.openxmlformats.org/officeDocument/2006/relationships/hyperlink" Target="https://www.daloopa.com/src/87381328" TargetMode="External"/><Relationship Id="rId12410" Type="http://schemas.openxmlformats.org/officeDocument/2006/relationships/hyperlink" Target="https://www.daloopa.com/src/7999085" TargetMode="External"/><Relationship Id="rId19023" Type="http://schemas.openxmlformats.org/officeDocument/2006/relationships/hyperlink" Target="https://www.daloopa.com/src/145118855" TargetMode="External"/><Relationship Id="rId8031" Type="http://schemas.openxmlformats.org/officeDocument/2006/relationships/hyperlink" Target="https://www.daloopa.com/document/209506" TargetMode="External"/><Relationship Id="rId11012" Type="http://schemas.openxmlformats.org/officeDocument/2006/relationships/hyperlink" Target="https://www.daloopa.com/src/1569476" TargetMode="External"/><Relationship Id="rId15980" Type="http://schemas.openxmlformats.org/officeDocument/2006/relationships/hyperlink" Target="https://marketplace.daloopa.com/src/154393136" TargetMode="External"/><Relationship Id="rId3590" Type="http://schemas.openxmlformats.org/officeDocument/2006/relationships/hyperlink" Target="https://www.daloopa.com/src/42838096" TargetMode="External"/><Relationship Id="rId13184" Type="http://schemas.openxmlformats.org/officeDocument/2006/relationships/hyperlink" Target="https://www.daloopa.com/src/8787292" TargetMode="External"/><Relationship Id="rId14582" Type="http://schemas.openxmlformats.org/officeDocument/2006/relationships/hyperlink" Target="https://www.daloopa.com/src/43516711" TargetMode="External"/><Relationship Id="rId15633" Type="http://schemas.openxmlformats.org/officeDocument/2006/relationships/hyperlink" Target="https://www.daloopa.com/src/43517721" TargetMode="External"/><Relationship Id="rId2192" Type="http://schemas.openxmlformats.org/officeDocument/2006/relationships/hyperlink" Target="https://www.daloopa.com/src/42838026" TargetMode="External"/><Relationship Id="rId3243" Type="http://schemas.openxmlformats.org/officeDocument/2006/relationships/hyperlink" Target="https://www.daloopa.com/src/87514757" TargetMode="External"/><Relationship Id="rId4641" Type="http://schemas.openxmlformats.org/officeDocument/2006/relationships/hyperlink" Target="https://www.daloopa.com/src/87377978" TargetMode="External"/><Relationship Id="rId14235" Type="http://schemas.openxmlformats.org/officeDocument/2006/relationships/hyperlink" Target="https://www.daloopa.com/src/8787917" TargetMode="External"/><Relationship Id="rId18856" Type="http://schemas.openxmlformats.org/officeDocument/2006/relationships/hyperlink" Target="https://www.daloopa.com/src/113031961" TargetMode="External"/><Relationship Id="rId164" Type="http://schemas.openxmlformats.org/officeDocument/2006/relationships/hyperlink" Target="https://www.daloopa.com/src/113257339" TargetMode="External"/><Relationship Id="rId7864" Type="http://schemas.openxmlformats.org/officeDocument/2006/relationships/hyperlink" Target="https://marketplace.daloopa.com/src/110684193" TargetMode="External"/><Relationship Id="rId8915" Type="http://schemas.openxmlformats.org/officeDocument/2006/relationships/hyperlink" Target="https://www.daloopa.com/src/37971656" TargetMode="External"/><Relationship Id="rId10845" Type="http://schemas.openxmlformats.org/officeDocument/2006/relationships/hyperlink" Target="https://www.daloopa.com/src/113256999" TargetMode="External"/><Relationship Id="rId17458" Type="http://schemas.openxmlformats.org/officeDocument/2006/relationships/hyperlink" Target="https://www.daloopa.com/src/107838627" TargetMode="External"/><Relationship Id="rId18509" Type="http://schemas.openxmlformats.org/officeDocument/2006/relationships/hyperlink" Target="https://www.daloopa.com/src/87397444" TargetMode="External"/><Relationship Id="rId5068" Type="http://schemas.openxmlformats.org/officeDocument/2006/relationships/hyperlink" Target="https://www.daloopa.com/src/1564575" TargetMode="External"/><Relationship Id="rId6466" Type="http://schemas.openxmlformats.org/officeDocument/2006/relationships/hyperlink" Target="https://www.daloopa.com/src/37971445" TargetMode="External"/><Relationship Id="rId7517" Type="http://schemas.openxmlformats.org/officeDocument/2006/relationships/hyperlink" Target="https://www.daloopa.com/src/102324869" TargetMode="External"/><Relationship Id="rId6119" Type="http://schemas.openxmlformats.org/officeDocument/2006/relationships/hyperlink" Target="https://www.daloopa.com/src/43312785" TargetMode="External"/><Relationship Id="rId9689" Type="http://schemas.openxmlformats.org/officeDocument/2006/relationships/hyperlink" Target="https://www.daloopa.com/src/7961846" TargetMode="External"/><Relationship Id="rId15490" Type="http://schemas.openxmlformats.org/officeDocument/2006/relationships/hyperlink" Target="https://www.daloopa.com/src/113367226" TargetMode="External"/><Relationship Id="rId16541" Type="http://schemas.openxmlformats.org/officeDocument/2006/relationships/hyperlink" Target="https://www.daloopa.com/src/87514900" TargetMode="External"/><Relationship Id="rId1678" Type="http://schemas.openxmlformats.org/officeDocument/2006/relationships/hyperlink" Target="https://www.daloopa.com/src/65218354" TargetMode="External"/><Relationship Id="rId2729" Type="http://schemas.openxmlformats.org/officeDocument/2006/relationships/hyperlink" Target="https://www.daloopa.com/src/125065314" TargetMode="External"/><Relationship Id="rId6600" Type="http://schemas.openxmlformats.org/officeDocument/2006/relationships/hyperlink" Target="https://www.daloopa.com/src/37971427" TargetMode="External"/><Relationship Id="rId14092" Type="http://schemas.openxmlformats.org/officeDocument/2006/relationships/hyperlink" Target="https://www.daloopa.com/src/10356376" TargetMode="External"/><Relationship Id="rId15143" Type="http://schemas.openxmlformats.org/officeDocument/2006/relationships/hyperlink" Target="https://www.daloopa.com/src/43517725" TargetMode="External"/><Relationship Id="rId4151" Type="http://schemas.openxmlformats.org/officeDocument/2006/relationships/hyperlink" Target="https://www.daloopa.com/src/8791694" TargetMode="External"/><Relationship Id="rId5202" Type="http://schemas.openxmlformats.org/officeDocument/2006/relationships/hyperlink" Target="https://www.daloopa.com/src/66982136" TargetMode="External"/><Relationship Id="rId19764" Type="http://schemas.openxmlformats.org/officeDocument/2006/relationships/hyperlink" Target="https://marketplace.daloopa.com/src/154209554" TargetMode="External"/><Relationship Id="rId7374" Type="http://schemas.openxmlformats.org/officeDocument/2006/relationships/hyperlink" Target="https://www.daloopa.com/src/94490855" TargetMode="External"/><Relationship Id="rId8425" Type="http://schemas.openxmlformats.org/officeDocument/2006/relationships/hyperlink" Target="https://www.daloopa.com/src/14161233" TargetMode="External"/><Relationship Id="rId8772" Type="http://schemas.openxmlformats.org/officeDocument/2006/relationships/hyperlink" Target="https://www.daloopa.com/src/1567613" TargetMode="External"/><Relationship Id="rId9823" Type="http://schemas.openxmlformats.org/officeDocument/2006/relationships/hyperlink" Target="https://www.daloopa.com/src/10330756" TargetMode="External"/><Relationship Id="rId11753" Type="http://schemas.openxmlformats.org/officeDocument/2006/relationships/hyperlink" Target="https://www.daloopa.com/src/1569443" TargetMode="External"/><Relationship Id="rId12804" Type="http://schemas.openxmlformats.org/officeDocument/2006/relationships/hyperlink" Target="https://www.daloopa.com/src/113362789" TargetMode="External"/><Relationship Id="rId18366" Type="http://schemas.openxmlformats.org/officeDocument/2006/relationships/hyperlink" Target="https://www.daloopa.com/src/72199537" TargetMode="External"/><Relationship Id="rId19417" Type="http://schemas.openxmlformats.org/officeDocument/2006/relationships/hyperlink" Target="https://www.daloopa.com/src/113031819" TargetMode="External"/><Relationship Id="rId37" Type="http://schemas.openxmlformats.org/officeDocument/2006/relationships/hyperlink" Target="https://www.daloopa.com/document/22821408" TargetMode="External"/><Relationship Id="rId1812" Type="http://schemas.openxmlformats.org/officeDocument/2006/relationships/hyperlink" Target="https://www.daloopa.com/src/65218374" TargetMode="External"/><Relationship Id="rId7027" Type="http://schemas.openxmlformats.org/officeDocument/2006/relationships/hyperlink" Target="https://www.daloopa.com/src/1565744" TargetMode="External"/><Relationship Id="rId10355" Type="http://schemas.openxmlformats.org/officeDocument/2006/relationships/hyperlink" Target="https://www.daloopa.com/src/1567759" TargetMode="External"/><Relationship Id="rId11406" Type="http://schemas.openxmlformats.org/officeDocument/2006/relationships/hyperlink" Target="https://www.daloopa.com/src/1569427" TargetMode="External"/><Relationship Id="rId14976" Type="http://schemas.openxmlformats.org/officeDocument/2006/relationships/hyperlink" Target="https://www.daloopa.com/src/43517724" TargetMode="External"/><Relationship Id="rId18019" Type="http://schemas.openxmlformats.org/officeDocument/2006/relationships/hyperlink" Target="https://www.daloopa.com/src/67020103" TargetMode="External"/><Relationship Id="rId3984" Type="http://schemas.openxmlformats.org/officeDocument/2006/relationships/hyperlink" Target="https://marketplace.daloopa.com/src/144951376" TargetMode="External"/><Relationship Id="rId9199" Type="http://schemas.openxmlformats.org/officeDocument/2006/relationships/hyperlink" Target="https://www.daloopa.com/src/10330740" TargetMode="External"/><Relationship Id="rId10008" Type="http://schemas.openxmlformats.org/officeDocument/2006/relationships/hyperlink" Target="https://www.daloopa.com/src/1567856" TargetMode="External"/><Relationship Id="rId13578" Type="http://schemas.openxmlformats.org/officeDocument/2006/relationships/hyperlink" Target="https://www.daloopa.com/src/8787116" TargetMode="External"/><Relationship Id="rId14629" Type="http://schemas.openxmlformats.org/officeDocument/2006/relationships/hyperlink" Target="https://marketplace.daloopa.com/src/134722306" TargetMode="External"/><Relationship Id="rId18500" Type="http://schemas.openxmlformats.org/officeDocument/2006/relationships/hyperlink" Target="https://www.daloopa.com/src/87385607" TargetMode="External"/><Relationship Id="rId2586" Type="http://schemas.openxmlformats.org/officeDocument/2006/relationships/hyperlink" Target="https://www.daloopa.com/src/145700436" TargetMode="External"/><Relationship Id="rId3637" Type="http://schemas.openxmlformats.org/officeDocument/2006/relationships/hyperlink" Target="https://www.daloopa.com/src/68722779" TargetMode="External"/><Relationship Id="rId16051" Type="http://schemas.openxmlformats.org/officeDocument/2006/relationships/hyperlink" Target="https://www.daloopa.com/src/78144578" TargetMode="External"/><Relationship Id="rId17102" Type="http://schemas.openxmlformats.org/officeDocument/2006/relationships/hyperlink" Target="https://marketplace.daloopa.com/src/154209424" TargetMode="External"/><Relationship Id="rId558" Type="http://schemas.openxmlformats.org/officeDocument/2006/relationships/hyperlink" Target="https://www.daloopa.com/src/1602249" TargetMode="External"/><Relationship Id="rId1188" Type="http://schemas.openxmlformats.org/officeDocument/2006/relationships/hyperlink" Target="https://www.daloopa.com/src/4742102" TargetMode="External"/><Relationship Id="rId2239" Type="http://schemas.openxmlformats.org/officeDocument/2006/relationships/hyperlink" Target="https://www.daloopa.com/src/78021162" TargetMode="External"/><Relationship Id="rId6110" Type="http://schemas.openxmlformats.org/officeDocument/2006/relationships/hyperlink" Target="https://www.daloopa.com/src/1564792" TargetMode="External"/><Relationship Id="rId9680" Type="http://schemas.openxmlformats.org/officeDocument/2006/relationships/hyperlink" Target="https://www.daloopa.com/src/1567434" TargetMode="External"/><Relationship Id="rId19274" Type="http://schemas.openxmlformats.org/officeDocument/2006/relationships/hyperlink" Target="https://www.daloopa.com/src/113024140" TargetMode="External"/><Relationship Id="rId8282" Type="http://schemas.openxmlformats.org/officeDocument/2006/relationships/hyperlink" Target="https://www.daloopa.com/src/43301765" TargetMode="External"/><Relationship Id="rId9333" Type="http://schemas.openxmlformats.org/officeDocument/2006/relationships/hyperlink" Target="https://www.daloopa.com/src/20882436" TargetMode="External"/><Relationship Id="rId11263" Type="http://schemas.openxmlformats.org/officeDocument/2006/relationships/hyperlink" Target="https://www.daloopa.com/src/113262813" TargetMode="External"/><Relationship Id="rId12661" Type="http://schemas.openxmlformats.org/officeDocument/2006/relationships/hyperlink" Target="https://www.daloopa.com/src/20972755" TargetMode="External"/><Relationship Id="rId13712" Type="http://schemas.openxmlformats.org/officeDocument/2006/relationships/hyperlink" Target="https://www.daloopa.com/src/32426025" TargetMode="External"/><Relationship Id="rId1322" Type="http://schemas.openxmlformats.org/officeDocument/2006/relationships/hyperlink" Target="https://www.daloopa.com/src/8796348" TargetMode="External"/><Relationship Id="rId2720" Type="http://schemas.openxmlformats.org/officeDocument/2006/relationships/hyperlink" Target="https://www.daloopa.com/src/66979288" TargetMode="External"/><Relationship Id="rId12314" Type="http://schemas.openxmlformats.org/officeDocument/2006/relationships/hyperlink" Target="https://www.daloopa.com/src/1572493" TargetMode="External"/><Relationship Id="rId15884" Type="http://schemas.openxmlformats.org/officeDocument/2006/relationships/hyperlink" Target="https://www.daloopa.com/src/82270609" TargetMode="External"/><Relationship Id="rId16935" Type="http://schemas.openxmlformats.org/officeDocument/2006/relationships/hyperlink" Target="https://www.daloopa.com/src/20983890" TargetMode="External"/><Relationship Id="rId4892" Type="http://schemas.openxmlformats.org/officeDocument/2006/relationships/hyperlink" Target="https://www.daloopa.com/src/1563897" TargetMode="External"/><Relationship Id="rId5943" Type="http://schemas.openxmlformats.org/officeDocument/2006/relationships/hyperlink" Target="https://www.daloopa.com/src/43312782" TargetMode="External"/><Relationship Id="rId14486" Type="http://schemas.openxmlformats.org/officeDocument/2006/relationships/hyperlink" Target="https://marketplace.daloopa.com/src?seriesId=5701275" TargetMode="External"/><Relationship Id="rId15537" Type="http://schemas.openxmlformats.org/officeDocument/2006/relationships/hyperlink" Target="https://www.daloopa.com/src/43518804" TargetMode="External"/><Relationship Id="rId2096" Type="http://schemas.openxmlformats.org/officeDocument/2006/relationships/hyperlink" Target="https://www.daloopa.com/src/63033890" TargetMode="External"/><Relationship Id="rId3494" Type="http://schemas.openxmlformats.org/officeDocument/2006/relationships/hyperlink" Target="https://www.daloopa.com/src/8794905" TargetMode="External"/><Relationship Id="rId4545" Type="http://schemas.openxmlformats.org/officeDocument/2006/relationships/hyperlink" Target="https://www.daloopa.com/src/66979266" TargetMode="External"/><Relationship Id="rId13088" Type="http://schemas.openxmlformats.org/officeDocument/2006/relationships/hyperlink" Target="https://www.daloopa.com/src/8787289" TargetMode="External"/><Relationship Id="rId14139" Type="http://schemas.openxmlformats.org/officeDocument/2006/relationships/hyperlink" Target="https://www.daloopa.com/src/8787852" TargetMode="External"/><Relationship Id="rId18010" Type="http://schemas.openxmlformats.org/officeDocument/2006/relationships/hyperlink" Target="https://www.daloopa.com/src/65125862" TargetMode="External"/><Relationship Id="rId3147" Type="http://schemas.openxmlformats.org/officeDocument/2006/relationships/hyperlink" Target="https://www.daloopa.com/src/1571921" TargetMode="External"/><Relationship Id="rId7768" Type="http://schemas.openxmlformats.org/officeDocument/2006/relationships/hyperlink" Target="https://www.daloopa.com/src/4715269" TargetMode="External"/><Relationship Id="rId8819" Type="http://schemas.openxmlformats.org/officeDocument/2006/relationships/hyperlink" Target="https://www.daloopa.com/src/1566565" TargetMode="External"/><Relationship Id="rId10749" Type="http://schemas.openxmlformats.org/officeDocument/2006/relationships/hyperlink" Target="https://www.daloopa.com/src/1569803" TargetMode="External"/><Relationship Id="rId14620" Type="http://schemas.openxmlformats.org/officeDocument/2006/relationships/hyperlink" Target="https://www.daloopa.com/src/43507635" TargetMode="External"/><Relationship Id="rId9190" Type="http://schemas.openxmlformats.org/officeDocument/2006/relationships/hyperlink" Target="https://www.daloopa.com/src/1567200" TargetMode="External"/><Relationship Id="rId12171" Type="http://schemas.openxmlformats.org/officeDocument/2006/relationships/hyperlink" Target="https://marketplace.daloopa.com/src/144951434" TargetMode="External"/><Relationship Id="rId13222" Type="http://schemas.openxmlformats.org/officeDocument/2006/relationships/hyperlink" Target="https://www.daloopa.com/src/8787184" TargetMode="External"/><Relationship Id="rId2230" Type="http://schemas.openxmlformats.org/officeDocument/2006/relationships/hyperlink" Target="https://www.daloopa.com/src/46548416" TargetMode="External"/><Relationship Id="rId15394" Type="http://schemas.openxmlformats.org/officeDocument/2006/relationships/hyperlink" Target="https://www.daloopa.com/src/46631515" TargetMode="External"/><Relationship Id="rId16792" Type="http://schemas.openxmlformats.org/officeDocument/2006/relationships/hyperlink" Target="https://www.daloopa.com/src/72185156" TargetMode="External"/><Relationship Id="rId17843" Type="http://schemas.openxmlformats.org/officeDocument/2006/relationships/hyperlink" Target="https://marketplace.daloopa.com/src/134722570" TargetMode="External"/><Relationship Id="rId202" Type="http://schemas.openxmlformats.org/officeDocument/2006/relationships/hyperlink" Target="https://www.daloopa.com/document/26694581" TargetMode="External"/><Relationship Id="rId5453" Type="http://schemas.openxmlformats.org/officeDocument/2006/relationships/hyperlink" Target="https://www.daloopa.com/src/102322039" TargetMode="External"/><Relationship Id="rId6504" Type="http://schemas.openxmlformats.org/officeDocument/2006/relationships/hyperlink" Target="https://www.daloopa.com/src/1565868" TargetMode="External"/><Relationship Id="rId6851" Type="http://schemas.openxmlformats.org/officeDocument/2006/relationships/hyperlink" Target="https://www.daloopa.com/src/20882348" TargetMode="External"/><Relationship Id="rId7902" Type="http://schemas.openxmlformats.org/officeDocument/2006/relationships/hyperlink" Target="https://www.daloopa.com/src/4715271" TargetMode="External"/><Relationship Id="rId15047" Type="http://schemas.openxmlformats.org/officeDocument/2006/relationships/hyperlink" Target="https://www.daloopa.com/src/43518786" TargetMode="External"/><Relationship Id="rId16445" Type="http://schemas.openxmlformats.org/officeDocument/2006/relationships/hyperlink" Target="https://www.daloopa.com/src/10356385" TargetMode="External"/><Relationship Id="rId4055" Type="http://schemas.openxmlformats.org/officeDocument/2006/relationships/hyperlink" Target="https://www.daloopa.com/src/67018944" TargetMode="External"/><Relationship Id="rId5106" Type="http://schemas.openxmlformats.org/officeDocument/2006/relationships/hyperlink" Target="https://www.daloopa.com/src/14160891" TargetMode="External"/><Relationship Id="rId19668" Type="http://schemas.openxmlformats.org/officeDocument/2006/relationships/hyperlink" Target="https://www.daloopa.com/src/113028355" TargetMode="External"/><Relationship Id="rId7278" Type="http://schemas.openxmlformats.org/officeDocument/2006/relationships/hyperlink" Target="https://www.daloopa.com/src/10330700" TargetMode="External"/><Relationship Id="rId8676" Type="http://schemas.openxmlformats.org/officeDocument/2006/relationships/hyperlink" Target="https://www.daloopa.com/src/125048947" TargetMode="External"/><Relationship Id="rId9727" Type="http://schemas.openxmlformats.org/officeDocument/2006/relationships/hyperlink" Target="https://www.daloopa.com/src/1566076" TargetMode="External"/><Relationship Id="rId11657" Type="http://schemas.openxmlformats.org/officeDocument/2006/relationships/hyperlink" Target="https://www.daloopa.com/src/1569547" TargetMode="External"/><Relationship Id="rId12708" Type="http://schemas.openxmlformats.org/officeDocument/2006/relationships/hyperlink" Target="https://www.daloopa.com/src/1572260" TargetMode="External"/><Relationship Id="rId1716" Type="http://schemas.openxmlformats.org/officeDocument/2006/relationships/hyperlink" Target="https://www.daloopa.com/src/65218359" TargetMode="External"/><Relationship Id="rId8329" Type="http://schemas.openxmlformats.org/officeDocument/2006/relationships/hyperlink" Target="https://www.daloopa.com/src/46535386" TargetMode="External"/><Relationship Id="rId10259" Type="http://schemas.openxmlformats.org/officeDocument/2006/relationships/hyperlink" Target="https://marketplace.daloopa.com/src?seriesId=2541584" TargetMode="External"/><Relationship Id="rId14130" Type="http://schemas.openxmlformats.org/officeDocument/2006/relationships/hyperlink" Target="https://www.daloopa.com/src/154395166" TargetMode="External"/><Relationship Id="rId18751" Type="http://schemas.openxmlformats.org/officeDocument/2006/relationships/hyperlink" Target="https://www.daloopa.com/src/65168886" TargetMode="External"/><Relationship Id="rId3888" Type="http://schemas.openxmlformats.org/officeDocument/2006/relationships/hyperlink" Target="https://www.daloopa.com/src/8794213" TargetMode="External"/><Relationship Id="rId4939" Type="http://schemas.openxmlformats.org/officeDocument/2006/relationships/hyperlink" Target="https://www.daloopa.com/src/1564327" TargetMode="External"/><Relationship Id="rId8810" Type="http://schemas.openxmlformats.org/officeDocument/2006/relationships/hyperlink" Target="https://www.daloopa.com/src/113262686" TargetMode="External"/><Relationship Id="rId17353" Type="http://schemas.openxmlformats.org/officeDocument/2006/relationships/hyperlink" Target="https://marketplace.daloopa.com/src/154209477" TargetMode="External"/><Relationship Id="rId18404" Type="http://schemas.openxmlformats.org/officeDocument/2006/relationships/hyperlink" Target="https://www.daloopa.com/src/94645325" TargetMode="External"/><Relationship Id="rId6361" Type="http://schemas.openxmlformats.org/officeDocument/2006/relationships/hyperlink" Target="https://www.daloopa.com/src/1565932" TargetMode="External"/><Relationship Id="rId7412" Type="http://schemas.openxmlformats.org/officeDocument/2006/relationships/hyperlink" Target="https://www.daloopa.com/src/1565365" TargetMode="External"/><Relationship Id="rId10740" Type="http://schemas.openxmlformats.org/officeDocument/2006/relationships/hyperlink" Target="https://www.daloopa.com/src/1569248" TargetMode="External"/><Relationship Id="rId17006" Type="http://schemas.openxmlformats.org/officeDocument/2006/relationships/hyperlink" Target="https://www.daloopa.com/src/65059015" TargetMode="External"/><Relationship Id="rId6014" Type="http://schemas.openxmlformats.org/officeDocument/2006/relationships/hyperlink" Target="https://www.daloopa.com/src/43310060" TargetMode="External"/><Relationship Id="rId9584" Type="http://schemas.openxmlformats.org/officeDocument/2006/relationships/hyperlink" Target="https://www.daloopa.com/src/7961844" TargetMode="External"/><Relationship Id="rId13963" Type="http://schemas.openxmlformats.org/officeDocument/2006/relationships/hyperlink" Target="https://www.daloopa.com/src/8787948" TargetMode="External"/><Relationship Id="rId19178" Type="http://schemas.openxmlformats.org/officeDocument/2006/relationships/hyperlink" Target="https://www.daloopa.com/src/145118850" TargetMode="External"/><Relationship Id="rId2971" Type="http://schemas.openxmlformats.org/officeDocument/2006/relationships/hyperlink" Target="https://www.daloopa.com/src/82170014" TargetMode="External"/><Relationship Id="rId8186" Type="http://schemas.openxmlformats.org/officeDocument/2006/relationships/hyperlink" Target="https://marketplace.daloopa.com/src?seriesId=2399797" TargetMode="External"/><Relationship Id="rId9237" Type="http://schemas.openxmlformats.org/officeDocument/2006/relationships/hyperlink" Target="https://www.daloopa.com/src/1566386" TargetMode="External"/><Relationship Id="rId12565" Type="http://schemas.openxmlformats.org/officeDocument/2006/relationships/hyperlink" Target="https://www.daloopa.com/src/72185777" TargetMode="External"/><Relationship Id="rId13616" Type="http://schemas.openxmlformats.org/officeDocument/2006/relationships/hyperlink" Target="https://www.daloopa.com/src/10356354" TargetMode="External"/><Relationship Id="rId943" Type="http://schemas.openxmlformats.org/officeDocument/2006/relationships/hyperlink" Target="https://www.daloopa.com/src/46629341" TargetMode="External"/><Relationship Id="rId1573" Type="http://schemas.openxmlformats.org/officeDocument/2006/relationships/hyperlink" Target="https://www.daloopa.com/src/14007674" TargetMode="External"/><Relationship Id="rId2624" Type="http://schemas.openxmlformats.org/officeDocument/2006/relationships/hyperlink" Target="https://www.daloopa.com/src/47658417" TargetMode="External"/><Relationship Id="rId11167" Type="http://schemas.openxmlformats.org/officeDocument/2006/relationships/hyperlink" Target="https://www.daloopa.com/src/37971559" TargetMode="External"/><Relationship Id="rId12218" Type="http://schemas.openxmlformats.org/officeDocument/2006/relationships/hyperlink" Target="https://www.daloopa.com/src/72187490" TargetMode="External"/><Relationship Id="rId15788" Type="http://schemas.openxmlformats.org/officeDocument/2006/relationships/hyperlink" Target="https://www.daloopa.com/src/65069711" TargetMode="External"/><Relationship Id="rId16839" Type="http://schemas.openxmlformats.org/officeDocument/2006/relationships/hyperlink" Target="https://www.daloopa.com/src/154395174" TargetMode="External"/><Relationship Id="rId1226" Type="http://schemas.openxmlformats.org/officeDocument/2006/relationships/hyperlink" Target="https://www.daloopa.com/src/87499802" TargetMode="External"/><Relationship Id="rId4796" Type="http://schemas.openxmlformats.org/officeDocument/2006/relationships/hyperlink" Target="https://www.daloopa.com/src/154248810" TargetMode="External"/><Relationship Id="rId5847" Type="http://schemas.openxmlformats.org/officeDocument/2006/relationships/hyperlink" Target="https://www.daloopa.com/src/1565162" TargetMode="External"/><Relationship Id="rId18261" Type="http://schemas.openxmlformats.org/officeDocument/2006/relationships/hyperlink" Target="https://www.daloopa.com/src/69045058" TargetMode="External"/><Relationship Id="rId19312" Type="http://schemas.openxmlformats.org/officeDocument/2006/relationships/hyperlink" Target="https://www.daloopa.com/src/113023943" TargetMode="External"/><Relationship Id="rId3398" Type="http://schemas.openxmlformats.org/officeDocument/2006/relationships/hyperlink" Target="https://www.daloopa.com/src/154257848" TargetMode="External"/><Relationship Id="rId4449" Type="http://schemas.openxmlformats.org/officeDocument/2006/relationships/hyperlink" Target="https://www.daloopa.com/src/46540204" TargetMode="External"/><Relationship Id="rId8320" Type="http://schemas.openxmlformats.org/officeDocument/2006/relationships/hyperlink" Target="https://www.daloopa.com/src/1567669" TargetMode="External"/><Relationship Id="rId10250" Type="http://schemas.openxmlformats.org/officeDocument/2006/relationships/hyperlink" Target="https://www.daloopa.com/src/46535706" TargetMode="External"/><Relationship Id="rId11301" Type="http://schemas.openxmlformats.org/officeDocument/2006/relationships/hyperlink" Target="https://www.daloopa.com/src/37971561" TargetMode="External"/><Relationship Id="rId13473" Type="http://schemas.openxmlformats.org/officeDocument/2006/relationships/hyperlink" Target="https://www.daloopa.com/src/8787113" TargetMode="External"/><Relationship Id="rId14871" Type="http://schemas.openxmlformats.org/officeDocument/2006/relationships/hyperlink" Target="https://www.daloopa.com/src/82270132" TargetMode="External"/><Relationship Id="rId15922" Type="http://schemas.openxmlformats.org/officeDocument/2006/relationships/hyperlink" Target="https://www.daloopa.com/src/154364114" TargetMode="External"/><Relationship Id="rId2481" Type="http://schemas.openxmlformats.org/officeDocument/2006/relationships/hyperlink" Target="https://www.daloopa.com/document/26799693" TargetMode="External"/><Relationship Id="rId3532" Type="http://schemas.openxmlformats.org/officeDocument/2006/relationships/hyperlink" Target="https://www.daloopa.com/src/154257850" TargetMode="External"/><Relationship Id="rId4930" Type="http://schemas.openxmlformats.org/officeDocument/2006/relationships/hyperlink" Target="https://www.daloopa.com/src/154248812" TargetMode="External"/><Relationship Id="rId9094" Type="http://schemas.openxmlformats.org/officeDocument/2006/relationships/hyperlink" Target="https://www.daloopa.com/src/1566866" TargetMode="External"/><Relationship Id="rId12075" Type="http://schemas.openxmlformats.org/officeDocument/2006/relationships/hyperlink" Target="https://www.daloopa.com/src/14275017" TargetMode="External"/><Relationship Id="rId13126" Type="http://schemas.openxmlformats.org/officeDocument/2006/relationships/hyperlink" Target="https://www.daloopa.com/src/8787161" TargetMode="External"/><Relationship Id="rId14524" Type="http://schemas.openxmlformats.org/officeDocument/2006/relationships/hyperlink" Target="https://www.daloopa.com/src/43518528" TargetMode="External"/><Relationship Id="rId453" Type="http://schemas.openxmlformats.org/officeDocument/2006/relationships/hyperlink" Target="https://www.daloopa.com/src/1604324" TargetMode="External"/><Relationship Id="rId1083" Type="http://schemas.openxmlformats.org/officeDocument/2006/relationships/hyperlink" Target="https://www.daloopa.com/src/37972449" TargetMode="External"/><Relationship Id="rId2134" Type="http://schemas.openxmlformats.org/officeDocument/2006/relationships/hyperlink" Target="https://www.daloopa.com/src/72083119" TargetMode="External"/><Relationship Id="rId16696" Type="http://schemas.openxmlformats.org/officeDocument/2006/relationships/hyperlink" Target="https://www.daloopa.com/src/72185159" TargetMode="External"/><Relationship Id="rId17747" Type="http://schemas.openxmlformats.org/officeDocument/2006/relationships/hyperlink" Target="https://www.daloopa.com/src/136649022" TargetMode="External"/><Relationship Id="rId106" Type="http://schemas.openxmlformats.org/officeDocument/2006/relationships/hyperlink" Target="https://www.daloopa.com/document/26798424" TargetMode="External"/><Relationship Id="rId5357" Type="http://schemas.openxmlformats.org/officeDocument/2006/relationships/hyperlink" Target="https://www.daloopa.com/src/1564121" TargetMode="External"/><Relationship Id="rId6755" Type="http://schemas.openxmlformats.org/officeDocument/2006/relationships/hyperlink" Target="https://www.daloopa.com/src/1565609" TargetMode="External"/><Relationship Id="rId7806" Type="http://schemas.openxmlformats.org/officeDocument/2006/relationships/hyperlink" Target="https://www.daloopa.com/document/26798424" TargetMode="External"/><Relationship Id="rId15298" Type="http://schemas.openxmlformats.org/officeDocument/2006/relationships/hyperlink" Target="https://www.daloopa.com/src/53602953" TargetMode="External"/><Relationship Id="rId16349" Type="http://schemas.openxmlformats.org/officeDocument/2006/relationships/hyperlink" Target="https://www.daloopa.com/src/87501427" TargetMode="External"/><Relationship Id="rId6408" Type="http://schemas.openxmlformats.org/officeDocument/2006/relationships/hyperlink" Target="https://www.daloopa.com/src/144968962" TargetMode="External"/><Relationship Id="rId9978" Type="http://schemas.openxmlformats.org/officeDocument/2006/relationships/hyperlink" Target="https://www.daloopa.com/src/154222619" TargetMode="External"/><Relationship Id="rId12959" Type="http://schemas.openxmlformats.org/officeDocument/2006/relationships/hyperlink" Target="https://www.daloopa.com/src/8787214" TargetMode="External"/><Relationship Id="rId16830" Type="http://schemas.openxmlformats.org/officeDocument/2006/relationships/hyperlink" Target="https://www.daloopa.com/src/67019423" TargetMode="External"/><Relationship Id="rId1967" Type="http://schemas.openxmlformats.org/officeDocument/2006/relationships/hyperlink" Target="https://www.daloopa.com/src/113264202" TargetMode="External"/><Relationship Id="rId14381" Type="http://schemas.openxmlformats.org/officeDocument/2006/relationships/hyperlink" Target="https://www.daloopa.com/src/10356375" TargetMode="External"/><Relationship Id="rId15432" Type="http://schemas.openxmlformats.org/officeDocument/2006/relationships/hyperlink" Target="https://www.daloopa.com/src/43518512" TargetMode="External"/><Relationship Id="rId4440" Type="http://schemas.openxmlformats.org/officeDocument/2006/relationships/hyperlink" Target="https://www.daloopa.com/src/8793684" TargetMode="External"/><Relationship Id="rId14034" Type="http://schemas.openxmlformats.org/officeDocument/2006/relationships/hyperlink" Target="https://www.daloopa.com/src/8787666" TargetMode="External"/><Relationship Id="rId3042" Type="http://schemas.openxmlformats.org/officeDocument/2006/relationships/hyperlink" Target="https://www.daloopa.com/src/46627798" TargetMode="External"/><Relationship Id="rId7663" Type="http://schemas.openxmlformats.org/officeDocument/2006/relationships/hyperlink" Target="https://marketplace.daloopa.com/src/110684149" TargetMode="External"/><Relationship Id="rId8714" Type="http://schemas.openxmlformats.org/officeDocument/2006/relationships/hyperlink" Target="https://www.daloopa.com/src/1567483" TargetMode="External"/><Relationship Id="rId10991" Type="http://schemas.openxmlformats.org/officeDocument/2006/relationships/hyperlink" Target="https://www.daloopa.com/src/14161085" TargetMode="External"/><Relationship Id="rId17257" Type="http://schemas.openxmlformats.org/officeDocument/2006/relationships/hyperlink" Target="https://www.daloopa.com/document/26799693" TargetMode="External"/><Relationship Id="rId18655" Type="http://schemas.openxmlformats.org/officeDocument/2006/relationships/hyperlink" Target="https://www.daloopa.com/src/65168208" TargetMode="External"/><Relationship Id="rId19706" Type="http://schemas.openxmlformats.org/officeDocument/2006/relationships/hyperlink" Target="https://www.daloopa.com/src/113028197" TargetMode="External"/><Relationship Id="rId6265" Type="http://schemas.openxmlformats.org/officeDocument/2006/relationships/hyperlink" Target="https://www.daloopa.com/src/78018527" TargetMode="External"/><Relationship Id="rId7316" Type="http://schemas.openxmlformats.org/officeDocument/2006/relationships/hyperlink" Target="https://www.daloopa.com/src/1566015" TargetMode="External"/><Relationship Id="rId10644" Type="http://schemas.openxmlformats.org/officeDocument/2006/relationships/hyperlink" Target="https://www.daloopa.com/src/113257005" TargetMode="External"/><Relationship Id="rId18308" Type="http://schemas.openxmlformats.org/officeDocument/2006/relationships/hyperlink" Target="https://marketplace.daloopa.com/src/134722769" TargetMode="External"/><Relationship Id="rId9488" Type="http://schemas.openxmlformats.org/officeDocument/2006/relationships/hyperlink" Target="https://www.daloopa.com/src/1566937" TargetMode="External"/><Relationship Id="rId13867" Type="http://schemas.openxmlformats.org/officeDocument/2006/relationships/hyperlink" Target="https://www.daloopa.com/src/8787926" TargetMode="External"/><Relationship Id="rId14918" Type="http://schemas.openxmlformats.org/officeDocument/2006/relationships/hyperlink" Target="https://www.daloopa.com/src/43517082" TargetMode="External"/><Relationship Id="rId2875" Type="http://schemas.openxmlformats.org/officeDocument/2006/relationships/hyperlink" Target="https://www.daloopa.com/src/46552047" TargetMode="External"/><Relationship Id="rId3926" Type="http://schemas.openxmlformats.org/officeDocument/2006/relationships/hyperlink" Target="https://www.daloopa.com/src/42838127" TargetMode="External"/><Relationship Id="rId12469" Type="http://schemas.openxmlformats.org/officeDocument/2006/relationships/hyperlink" Target="https://www.daloopa.com/src/1572206" TargetMode="External"/><Relationship Id="rId16340" Type="http://schemas.openxmlformats.org/officeDocument/2006/relationships/hyperlink" Target="https://www.daloopa.com/src/43525657" TargetMode="External"/><Relationship Id="rId847" Type="http://schemas.openxmlformats.org/officeDocument/2006/relationships/hyperlink" Target="https://www.daloopa.com/document/26640277" TargetMode="External"/><Relationship Id="rId1477" Type="http://schemas.openxmlformats.org/officeDocument/2006/relationships/hyperlink" Target="https://www.daloopa.com/src/8796174" TargetMode="External"/><Relationship Id="rId2528" Type="http://schemas.openxmlformats.org/officeDocument/2006/relationships/hyperlink" Target="https://www.daloopa.com/src/145133119" TargetMode="External"/><Relationship Id="rId19563" Type="http://schemas.openxmlformats.org/officeDocument/2006/relationships/hyperlink" Target="https://www.daloopa.com/src/154356800" TargetMode="External"/><Relationship Id="rId5001" Type="http://schemas.openxmlformats.org/officeDocument/2006/relationships/hyperlink" Target="https://www.daloopa.com/src/1564574" TargetMode="External"/><Relationship Id="rId8571" Type="http://schemas.openxmlformats.org/officeDocument/2006/relationships/hyperlink" Target="https://www.daloopa.com/src/1566060" TargetMode="External"/><Relationship Id="rId9622" Type="http://schemas.openxmlformats.org/officeDocument/2006/relationships/hyperlink" Target="https://www.daloopa.com/src/1567551" TargetMode="External"/><Relationship Id="rId11552" Type="http://schemas.openxmlformats.org/officeDocument/2006/relationships/hyperlink" Target="https://www.daloopa.com/src/1569434" TargetMode="External"/><Relationship Id="rId12950" Type="http://schemas.openxmlformats.org/officeDocument/2006/relationships/hyperlink" Target="https://marketplace.daloopa.com/src/134722281" TargetMode="External"/><Relationship Id="rId18165" Type="http://schemas.openxmlformats.org/officeDocument/2006/relationships/hyperlink" Target="https://marketplace.daloopa.com/src/134722718" TargetMode="External"/><Relationship Id="rId19216" Type="http://schemas.openxmlformats.org/officeDocument/2006/relationships/hyperlink" Target="https://www.daloopa.com/src/154356794" TargetMode="External"/><Relationship Id="rId1611" Type="http://schemas.openxmlformats.org/officeDocument/2006/relationships/hyperlink" Target="https://www.daloopa.com/src/8796638" TargetMode="External"/><Relationship Id="rId7173" Type="http://schemas.openxmlformats.org/officeDocument/2006/relationships/hyperlink" Target="https://marketplace.daloopa.com/src/110684074" TargetMode="External"/><Relationship Id="rId8224" Type="http://schemas.openxmlformats.org/officeDocument/2006/relationships/hyperlink" Target="https://www.daloopa.com/src/1566918" TargetMode="External"/><Relationship Id="rId10154" Type="http://schemas.openxmlformats.org/officeDocument/2006/relationships/hyperlink" Target="https://www.daloopa.com/document/207590" TargetMode="External"/><Relationship Id="rId11205" Type="http://schemas.openxmlformats.org/officeDocument/2006/relationships/hyperlink" Target="https://www.daloopa.com/src/1569030" TargetMode="External"/><Relationship Id="rId12603" Type="http://schemas.openxmlformats.org/officeDocument/2006/relationships/hyperlink" Target="https://www.daloopa.com/src/1572241" TargetMode="External"/><Relationship Id="rId14775" Type="http://schemas.openxmlformats.org/officeDocument/2006/relationships/hyperlink" Target="https://www.daloopa.com/src/43518544" TargetMode="External"/><Relationship Id="rId15826" Type="http://schemas.openxmlformats.org/officeDocument/2006/relationships/hyperlink" Target="https://www.daloopa.com/src/113368857" TargetMode="External"/><Relationship Id="rId2385" Type="http://schemas.openxmlformats.org/officeDocument/2006/relationships/hyperlink" Target="https://www.daloopa.com/document/26798424" TargetMode="External"/><Relationship Id="rId3783" Type="http://schemas.openxmlformats.org/officeDocument/2006/relationships/hyperlink" Target="https://www.daloopa.com/src/113365994" TargetMode="External"/><Relationship Id="rId4834" Type="http://schemas.openxmlformats.org/officeDocument/2006/relationships/hyperlink" Target="https://www.daloopa.com/src/46534800" TargetMode="External"/><Relationship Id="rId13377" Type="http://schemas.openxmlformats.org/officeDocument/2006/relationships/hyperlink" Target="https://marketplace.daloopa.com/src?seriesId=3221775" TargetMode="External"/><Relationship Id="rId14428" Type="http://schemas.openxmlformats.org/officeDocument/2006/relationships/hyperlink" Target="https://www.daloopa.com/src/113380278" TargetMode="External"/><Relationship Id="rId17998" Type="http://schemas.openxmlformats.org/officeDocument/2006/relationships/hyperlink" Target="https://marketplace.daloopa.com/src/134722635" TargetMode="External"/><Relationship Id="rId357" Type="http://schemas.openxmlformats.org/officeDocument/2006/relationships/hyperlink" Target="https://www.daloopa.com/src/72081906" TargetMode="External"/><Relationship Id="rId2038" Type="http://schemas.openxmlformats.org/officeDocument/2006/relationships/hyperlink" Target="https://www.daloopa.com/src/125038807" TargetMode="External"/><Relationship Id="rId3436" Type="http://schemas.openxmlformats.org/officeDocument/2006/relationships/hyperlink" Target="https://www.daloopa.com/src/46540000" TargetMode="External"/><Relationship Id="rId6659" Type="http://schemas.openxmlformats.org/officeDocument/2006/relationships/hyperlink" Target="https://marketplace.daloopa.com/src/113266386" TargetMode="External"/><Relationship Id="rId12460" Type="http://schemas.openxmlformats.org/officeDocument/2006/relationships/hyperlink" Target="https://www.daloopa.com/src/1572347" TargetMode="External"/><Relationship Id="rId13511" Type="http://schemas.openxmlformats.org/officeDocument/2006/relationships/hyperlink" Target="https://www.daloopa.com/src/63082555" TargetMode="External"/><Relationship Id="rId19073" Type="http://schemas.openxmlformats.org/officeDocument/2006/relationships/hyperlink" Target="https://www.daloopa.com/src/113032114" TargetMode="External"/><Relationship Id="rId8081" Type="http://schemas.openxmlformats.org/officeDocument/2006/relationships/hyperlink" Target="https://www.daloopa.com/src/82224882" TargetMode="External"/><Relationship Id="rId9132" Type="http://schemas.openxmlformats.org/officeDocument/2006/relationships/hyperlink" Target="https://www.daloopa.com/src/66982572" TargetMode="External"/><Relationship Id="rId11062" Type="http://schemas.openxmlformats.org/officeDocument/2006/relationships/hyperlink" Target="https://www.daloopa.com/src/113262804" TargetMode="External"/><Relationship Id="rId12113" Type="http://schemas.openxmlformats.org/officeDocument/2006/relationships/hyperlink" Target="https://www.daloopa.com/src/1570627" TargetMode="External"/><Relationship Id="rId15683" Type="http://schemas.openxmlformats.org/officeDocument/2006/relationships/hyperlink" Target="https://www.daloopa.com/src/43518805" TargetMode="External"/><Relationship Id="rId1121" Type="http://schemas.openxmlformats.org/officeDocument/2006/relationships/hyperlink" Target="https://www.daloopa.com/src/128080909" TargetMode="External"/><Relationship Id="rId4691" Type="http://schemas.openxmlformats.org/officeDocument/2006/relationships/hyperlink" Target="https://www.daloopa.com/src/1563894" TargetMode="External"/><Relationship Id="rId5742" Type="http://schemas.openxmlformats.org/officeDocument/2006/relationships/hyperlink" Target="https://www.daloopa.com/src/43312784" TargetMode="External"/><Relationship Id="rId14285" Type="http://schemas.openxmlformats.org/officeDocument/2006/relationships/hyperlink" Target="https://www.daloopa.com/src/8788033" TargetMode="External"/><Relationship Id="rId15336" Type="http://schemas.openxmlformats.org/officeDocument/2006/relationships/hyperlink" Target="https://www.daloopa.com/src/43519451" TargetMode="External"/><Relationship Id="rId16734" Type="http://schemas.openxmlformats.org/officeDocument/2006/relationships/hyperlink" Target="https://marketplace.daloopa.com/src/65218263" TargetMode="External"/><Relationship Id="rId3293" Type="http://schemas.openxmlformats.org/officeDocument/2006/relationships/hyperlink" Target="https://www.daloopa.com/src/8794902" TargetMode="External"/><Relationship Id="rId4344" Type="http://schemas.openxmlformats.org/officeDocument/2006/relationships/hyperlink" Target="https://www.daloopa.com/src/8790776" TargetMode="External"/><Relationship Id="rId7567" Type="http://schemas.openxmlformats.org/officeDocument/2006/relationships/hyperlink" Target="https://www.daloopa.com/src/4715266" TargetMode="External"/><Relationship Id="rId8965" Type="http://schemas.openxmlformats.org/officeDocument/2006/relationships/hyperlink" Target="https://www.daloopa.com/src/1566567" TargetMode="External"/><Relationship Id="rId10895" Type="http://schemas.openxmlformats.org/officeDocument/2006/relationships/hyperlink" Target="https://www.daloopa.com/src/10330841" TargetMode="External"/><Relationship Id="rId11946" Type="http://schemas.openxmlformats.org/officeDocument/2006/relationships/hyperlink" Target="https://www.daloopa.com/src/1569056" TargetMode="External"/><Relationship Id="rId18559" Type="http://schemas.openxmlformats.org/officeDocument/2006/relationships/hyperlink" Target="https://www.daloopa.com/src/65152921" TargetMode="External"/><Relationship Id="rId6169" Type="http://schemas.openxmlformats.org/officeDocument/2006/relationships/hyperlink" Target="https://www.daloopa.com/src/1564766" TargetMode="External"/><Relationship Id="rId8618" Type="http://schemas.openxmlformats.org/officeDocument/2006/relationships/hyperlink" Target="https://www.daloopa.com/src/43301768" TargetMode="External"/><Relationship Id="rId10548" Type="http://schemas.openxmlformats.org/officeDocument/2006/relationships/hyperlink" Target="https://www.daloopa.com/src/14161092" TargetMode="External"/><Relationship Id="rId13021" Type="http://schemas.openxmlformats.org/officeDocument/2006/relationships/hyperlink" Target="https://www.daloopa.com/src/8787287" TargetMode="External"/><Relationship Id="rId16591" Type="http://schemas.openxmlformats.org/officeDocument/2006/relationships/hyperlink" Target="https://www.daloopa.com/src/14277741" TargetMode="External"/><Relationship Id="rId17642" Type="http://schemas.openxmlformats.org/officeDocument/2006/relationships/hyperlink" Target="https://www.daloopa.com/src/94644990" TargetMode="External"/><Relationship Id="rId2779" Type="http://schemas.openxmlformats.org/officeDocument/2006/relationships/hyperlink" Target="https://www.daloopa.com/src/43534694" TargetMode="External"/><Relationship Id="rId6650" Type="http://schemas.openxmlformats.org/officeDocument/2006/relationships/hyperlink" Target="https://www.daloopa.com/src/113256682" TargetMode="External"/><Relationship Id="rId7701" Type="http://schemas.openxmlformats.org/officeDocument/2006/relationships/hyperlink" Target="https://www.daloopa.com/src/4715268" TargetMode="External"/><Relationship Id="rId15193" Type="http://schemas.openxmlformats.org/officeDocument/2006/relationships/hyperlink" Target="https://www.daloopa.com/src/43517231" TargetMode="External"/><Relationship Id="rId16244" Type="http://schemas.openxmlformats.org/officeDocument/2006/relationships/hyperlink" Target="https://www.daloopa.com/src/8788856" TargetMode="External"/><Relationship Id="rId5252" Type="http://schemas.openxmlformats.org/officeDocument/2006/relationships/hyperlink" Target="https://www.daloopa.com/src/94489668" TargetMode="External"/><Relationship Id="rId6303" Type="http://schemas.openxmlformats.org/officeDocument/2006/relationships/hyperlink" Target="https://www.daloopa.com/src/1565575" TargetMode="External"/><Relationship Id="rId9873" Type="http://schemas.openxmlformats.org/officeDocument/2006/relationships/hyperlink" Target="https://www.daloopa.com/src/1566972" TargetMode="External"/><Relationship Id="rId19467" Type="http://schemas.openxmlformats.org/officeDocument/2006/relationships/hyperlink" Target="https://www.daloopa.com/src/113026577" TargetMode="External"/><Relationship Id="rId87" Type="http://schemas.openxmlformats.org/officeDocument/2006/relationships/hyperlink" Target="https://www.daloopa.com/document/21777150" TargetMode="External"/><Relationship Id="rId8475" Type="http://schemas.openxmlformats.org/officeDocument/2006/relationships/hyperlink" Target="https://www.daloopa.com/src/87381670" TargetMode="External"/><Relationship Id="rId9526" Type="http://schemas.openxmlformats.org/officeDocument/2006/relationships/hyperlink" Target="https://www.daloopa.com/src/107679925" TargetMode="External"/><Relationship Id="rId12854" Type="http://schemas.openxmlformats.org/officeDocument/2006/relationships/hyperlink" Target="https://www.daloopa.com/src/10356315" TargetMode="External"/><Relationship Id="rId13905" Type="http://schemas.openxmlformats.org/officeDocument/2006/relationships/hyperlink" Target="https://www.daloopa.com/src/8788144" TargetMode="External"/><Relationship Id="rId18069" Type="http://schemas.openxmlformats.org/officeDocument/2006/relationships/hyperlink" Target="https://www.daloopa.com/src/65125790" TargetMode="External"/><Relationship Id="rId1862" Type="http://schemas.openxmlformats.org/officeDocument/2006/relationships/hyperlink" Target="https://www.daloopa.com/src/65110081" TargetMode="External"/><Relationship Id="rId2913" Type="http://schemas.openxmlformats.org/officeDocument/2006/relationships/hyperlink" Target="https://www.daloopa.com/src/43534278" TargetMode="External"/><Relationship Id="rId7077" Type="http://schemas.openxmlformats.org/officeDocument/2006/relationships/hyperlink" Target="https://www.daloopa.com/src/1565265" TargetMode="External"/><Relationship Id="rId8128" Type="http://schemas.openxmlformats.org/officeDocument/2006/relationships/hyperlink" Target="https://www.daloopa.com/src/1567475" TargetMode="External"/><Relationship Id="rId10058" Type="http://schemas.openxmlformats.org/officeDocument/2006/relationships/hyperlink" Target="https://www.daloopa.com/src/2600204" TargetMode="External"/><Relationship Id="rId11456" Type="http://schemas.openxmlformats.org/officeDocument/2006/relationships/hyperlink" Target="https://www.daloopa.com/src/43316569" TargetMode="External"/><Relationship Id="rId12507" Type="http://schemas.openxmlformats.org/officeDocument/2006/relationships/hyperlink" Target="https://marketplace.daloopa.com/src/134722183" TargetMode="External"/><Relationship Id="rId1515" Type="http://schemas.openxmlformats.org/officeDocument/2006/relationships/hyperlink" Target="https://www.daloopa.com/src/8796981" TargetMode="External"/><Relationship Id="rId11109" Type="http://schemas.openxmlformats.org/officeDocument/2006/relationships/hyperlink" Target="https://www.daloopa.com/src/87385049" TargetMode="External"/><Relationship Id="rId14679" Type="http://schemas.openxmlformats.org/officeDocument/2006/relationships/hyperlink" Target="https://www.daloopa.com/src/102435737" TargetMode="External"/><Relationship Id="rId18550" Type="http://schemas.openxmlformats.org/officeDocument/2006/relationships/hyperlink" Target="https://marketplace.daloopa.com/src?seriesId=3669161" TargetMode="External"/><Relationship Id="rId19601" Type="http://schemas.openxmlformats.org/officeDocument/2006/relationships/hyperlink" Target="https://marketplace.daloopa.com/src?seriesId=6882988" TargetMode="External"/><Relationship Id="rId3687" Type="http://schemas.openxmlformats.org/officeDocument/2006/relationships/hyperlink" Target="https://www.daloopa.com/src/8794217" TargetMode="External"/><Relationship Id="rId4738" Type="http://schemas.openxmlformats.org/officeDocument/2006/relationships/hyperlink" Target="https://www.daloopa.com/src/1564324" TargetMode="External"/><Relationship Id="rId17152" Type="http://schemas.openxmlformats.org/officeDocument/2006/relationships/hyperlink" Target="https://www.daloopa.com/src/154364346" TargetMode="External"/><Relationship Id="rId18203" Type="http://schemas.openxmlformats.org/officeDocument/2006/relationships/hyperlink" Target="https://www.daloopa.com/src/65125754" TargetMode="External"/><Relationship Id="rId2289" Type="http://schemas.openxmlformats.org/officeDocument/2006/relationships/hyperlink" Target="https://www.daloopa.com/src/10356300" TargetMode="External"/><Relationship Id="rId6160" Type="http://schemas.openxmlformats.org/officeDocument/2006/relationships/hyperlink" Target="https://www.daloopa.com/src/43311086" TargetMode="External"/><Relationship Id="rId7211" Type="http://schemas.openxmlformats.org/officeDocument/2006/relationships/hyperlink" Target="https://www.daloopa.com/src/10330696" TargetMode="External"/><Relationship Id="rId13762" Type="http://schemas.openxmlformats.org/officeDocument/2006/relationships/hyperlink" Target="https://www.daloopa.com/src/8787672" TargetMode="External"/><Relationship Id="rId2770" Type="http://schemas.openxmlformats.org/officeDocument/2006/relationships/hyperlink" Target="https://www.daloopa.com/src/47653126" TargetMode="External"/><Relationship Id="rId3821" Type="http://schemas.openxmlformats.org/officeDocument/2006/relationships/hyperlink" Target="https://www.daloopa.com/src/8794214" TargetMode="External"/><Relationship Id="rId9383" Type="http://schemas.openxmlformats.org/officeDocument/2006/relationships/hyperlink" Target="https://www.daloopa.com/src/1567261" TargetMode="External"/><Relationship Id="rId12364" Type="http://schemas.openxmlformats.org/officeDocument/2006/relationships/hyperlink" Target="https://www.daloopa.com/src/145118838" TargetMode="External"/><Relationship Id="rId13415" Type="http://schemas.openxmlformats.org/officeDocument/2006/relationships/hyperlink" Target="https://www.daloopa.com/src/53601332" TargetMode="External"/><Relationship Id="rId14813" Type="http://schemas.openxmlformats.org/officeDocument/2006/relationships/hyperlink" Target="https://www.daloopa.com/src/154360599" TargetMode="External"/><Relationship Id="rId742" Type="http://schemas.openxmlformats.org/officeDocument/2006/relationships/hyperlink" Target="https://www.daloopa.com/src/107682107" TargetMode="External"/><Relationship Id="rId1372" Type="http://schemas.openxmlformats.org/officeDocument/2006/relationships/hyperlink" Target="https://www.daloopa.com/src/43326961" TargetMode="External"/><Relationship Id="rId2423" Type="http://schemas.openxmlformats.org/officeDocument/2006/relationships/hyperlink" Target="https://www.daloopa.com/src/82267272" TargetMode="External"/><Relationship Id="rId9036" Type="http://schemas.openxmlformats.org/officeDocument/2006/relationships/hyperlink" Target="https://www.daloopa.com/src/1566778" TargetMode="External"/><Relationship Id="rId12017" Type="http://schemas.openxmlformats.org/officeDocument/2006/relationships/hyperlink" Target="https://www.daloopa.com/src/43319106" TargetMode="External"/><Relationship Id="rId16985" Type="http://schemas.openxmlformats.org/officeDocument/2006/relationships/hyperlink" Target="https://www.daloopa.com/document/26799693" TargetMode="External"/><Relationship Id="rId1025" Type="http://schemas.openxmlformats.org/officeDocument/2006/relationships/hyperlink" Target="https://www.daloopa.com/src/154218883" TargetMode="External"/><Relationship Id="rId4595" Type="http://schemas.openxmlformats.org/officeDocument/2006/relationships/hyperlink" Target="https://www.daloopa.com/src/87384169" TargetMode="External"/><Relationship Id="rId5646" Type="http://schemas.openxmlformats.org/officeDocument/2006/relationships/hyperlink" Target="https://www.daloopa.com/src/58740085" TargetMode="External"/><Relationship Id="rId5993" Type="http://schemas.openxmlformats.org/officeDocument/2006/relationships/hyperlink" Target="https://www.daloopa.com/src/53534275" TargetMode="External"/><Relationship Id="rId14189" Type="http://schemas.openxmlformats.org/officeDocument/2006/relationships/hyperlink" Target="https://www.daloopa.com/src/8787916" TargetMode="External"/><Relationship Id="rId15587" Type="http://schemas.openxmlformats.org/officeDocument/2006/relationships/hyperlink" Target="https://www.daloopa.com/src/43507628" TargetMode="External"/><Relationship Id="rId16638" Type="http://schemas.openxmlformats.org/officeDocument/2006/relationships/hyperlink" Target="https://www.daloopa.com/src/87502224" TargetMode="External"/><Relationship Id="rId18060" Type="http://schemas.openxmlformats.org/officeDocument/2006/relationships/hyperlink" Target="https://marketplace.daloopa.com/src/134722677" TargetMode="External"/><Relationship Id="rId3197" Type="http://schemas.openxmlformats.org/officeDocument/2006/relationships/hyperlink" Target="https://www.daloopa.com/src/154366103" TargetMode="External"/><Relationship Id="rId4248" Type="http://schemas.openxmlformats.org/officeDocument/2006/relationships/hyperlink" Target="https://www.daloopa.com/src/8790914" TargetMode="External"/><Relationship Id="rId19111" Type="http://schemas.openxmlformats.org/officeDocument/2006/relationships/hyperlink" Target="https://www.daloopa.com/src/113031956" TargetMode="External"/><Relationship Id="rId8869" Type="http://schemas.openxmlformats.org/officeDocument/2006/relationships/hyperlink" Target="https://www.daloopa.com/src/43301773" TargetMode="External"/><Relationship Id="rId10799" Type="http://schemas.openxmlformats.org/officeDocument/2006/relationships/hyperlink" Target="https://www.daloopa.com/src/1568869" TargetMode="External"/><Relationship Id="rId11100" Type="http://schemas.openxmlformats.org/officeDocument/2006/relationships/hyperlink" Target="https://www.daloopa.com/src/37971566" TargetMode="External"/><Relationship Id="rId14670" Type="http://schemas.openxmlformats.org/officeDocument/2006/relationships/hyperlink" Target="https://www.daloopa.com/src/53602937" TargetMode="External"/><Relationship Id="rId15721" Type="http://schemas.openxmlformats.org/officeDocument/2006/relationships/hyperlink" Target="https://www.daloopa.com/src/113367228" TargetMode="External"/><Relationship Id="rId1909" Type="http://schemas.openxmlformats.org/officeDocument/2006/relationships/hyperlink" Target="https://www.daloopa.com/src/65218392" TargetMode="External"/><Relationship Id="rId13272" Type="http://schemas.openxmlformats.org/officeDocument/2006/relationships/hyperlink" Target="https://www.daloopa.com/src/58790248" TargetMode="External"/><Relationship Id="rId14323" Type="http://schemas.openxmlformats.org/officeDocument/2006/relationships/hyperlink" Target="https://www.daloopa.com/src/8787757" TargetMode="External"/><Relationship Id="rId17893" Type="http://schemas.openxmlformats.org/officeDocument/2006/relationships/hyperlink" Target="https://www.daloopa.com/src/65125627" TargetMode="External"/><Relationship Id="rId2280" Type="http://schemas.openxmlformats.org/officeDocument/2006/relationships/hyperlink" Target="https://www.daloopa.com/src/1571093" TargetMode="External"/><Relationship Id="rId3331" Type="http://schemas.openxmlformats.org/officeDocument/2006/relationships/hyperlink" Target="https://www.daloopa.com/src/154257847" TargetMode="External"/><Relationship Id="rId7952" Type="http://schemas.openxmlformats.org/officeDocument/2006/relationships/hyperlink" Target="https://www.daloopa.com/src/1566848" TargetMode="External"/><Relationship Id="rId16495" Type="http://schemas.openxmlformats.org/officeDocument/2006/relationships/hyperlink" Target="https://www.daloopa.com/src/102432279" TargetMode="External"/><Relationship Id="rId17546" Type="http://schemas.openxmlformats.org/officeDocument/2006/relationships/hyperlink" Target="https://marketplace.daloopa.com/src/154209522" TargetMode="External"/><Relationship Id="rId18944" Type="http://schemas.openxmlformats.org/officeDocument/2006/relationships/hyperlink" Target="https://www.daloopa.com/src/113035851" TargetMode="External"/><Relationship Id="rId252" Type="http://schemas.openxmlformats.org/officeDocument/2006/relationships/hyperlink" Target="https://www.daloopa.com/src/66979016" TargetMode="External"/><Relationship Id="rId6554" Type="http://schemas.openxmlformats.org/officeDocument/2006/relationships/hyperlink" Target="https://marketplace.daloopa.com/src/110683969" TargetMode="External"/><Relationship Id="rId7605" Type="http://schemas.openxmlformats.org/officeDocument/2006/relationships/hyperlink" Target="https://www.daloopa.com/document/26798424" TargetMode="External"/><Relationship Id="rId10933" Type="http://schemas.openxmlformats.org/officeDocument/2006/relationships/hyperlink" Target="https://www.daloopa.com/src/1568871" TargetMode="External"/><Relationship Id="rId15097" Type="http://schemas.openxmlformats.org/officeDocument/2006/relationships/hyperlink" Target="https://www.daloopa.com/src/43517957" TargetMode="External"/><Relationship Id="rId16148" Type="http://schemas.openxmlformats.org/officeDocument/2006/relationships/hyperlink" Target="https://www.daloopa.com/src/87501141" TargetMode="External"/><Relationship Id="rId5156" Type="http://schemas.openxmlformats.org/officeDocument/2006/relationships/hyperlink" Target="https://www.daloopa.com/src/1564118" TargetMode="External"/><Relationship Id="rId6207" Type="http://schemas.openxmlformats.org/officeDocument/2006/relationships/hyperlink" Target="https://www.daloopa.com/src/68541783" TargetMode="External"/><Relationship Id="rId9777" Type="http://schemas.openxmlformats.org/officeDocument/2006/relationships/hyperlink" Target="https://www.daloopa.com/src/154222616" TargetMode="External"/><Relationship Id="rId8379" Type="http://schemas.openxmlformats.org/officeDocument/2006/relationships/hyperlink" Target="https://www.daloopa.com/src/1566952" TargetMode="External"/><Relationship Id="rId12758" Type="http://schemas.openxmlformats.org/officeDocument/2006/relationships/hyperlink" Target="https://www.daloopa.com/src/1572489" TargetMode="External"/><Relationship Id="rId13809" Type="http://schemas.openxmlformats.org/officeDocument/2006/relationships/hyperlink" Target="https://www.daloopa.com/src/154395141" TargetMode="External"/><Relationship Id="rId1766" Type="http://schemas.openxmlformats.org/officeDocument/2006/relationships/hyperlink" Target="https://www.daloopa.com/src/82232456" TargetMode="External"/><Relationship Id="rId2817" Type="http://schemas.openxmlformats.org/officeDocument/2006/relationships/hyperlink" Target="https://www.daloopa.com/src/47677319" TargetMode="External"/><Relationship Id="rId14180" Type="http://schemas.openxmlformats.org/officeDocument/2006/relationships/hyperlink" Target="https://www.daloopa.com/src/8788110" TargetMode="External"/><Relationship Id="rId15231" Type="http://schemas.openxmlformats.org/officeDocument/2006/relationships/hyperlink" Target="https://www.daloopa.com/src/43517958" TargetMode="External"/><Relationship Id="rId1419" Type="http://schemas.openxmlformats.org/officeDocument/2006/relationships/hyperlink" Target="https://www.daloopa.com/src/8796535" TargetMode="External"/><Relationship Id="rId4989" Type="http://schemas.openxmlformats.org/officeDocument/2006/relationships/hyperlink" Target="https://www.daloopa.com/src/43287619" TargetMode="External"/><Relationship Id="rId8860" Type="http://schemas.openxmlformats.org/officeDocument/2006/relationships/hyperlink" Target="https://www.daloopa.com/src/107679936" TargetMode="External"/><Relationship Id="rId9911" Type="http://schemas.openxmlformats.org/officeDocument/2006/relationships/hyperlink" Target="https://www.daloopa.com/src/154222618" TargetMode="External"/><Relationship Id="rId10790" Type="http://schemas.openxmlformats.org/officeDocument/2006/relationships/hyperlink" Target="https://www.daloopa.com/src/14161082" TargetMode="External"/><Relationship Id="rId11841" Type="http://schemas.openxmlformats.org/officeDocument/2006/relationships/hyperlink" Target="https://www.daloopa.com/src/1569330" TargetMode="External"/><Relationship Id="rId18454" Type="http://schemas.openxmlformats.org/officeDocument/2006/relationships/hyperlink" Target="https://marketplace.daloopa.com/src?seriesId=3805102" TargetMode="External"/><Relationship Id="rId19505" Type="http://schemas.openxmlformats.org/officeDocument/2006/relationships/hyperlink" Target="https://www.daloopa.com/src/113024683" TargetMode="External"/><Relationship Id="rId1900" Type="http://schemas.openxmlformats.org/officeDocument/2006/relationships/hyperlink" Target="https://www.daloopa.com/src/66977538" TargetMode="External"/><Relationship Id="rId7462" Type="http://schemas.openxmlformats.org/officeDocument/2006/relationships/hyperlink" Target="https://www.daloopa.com/src/107675907" TargetMode="External"/><Relationship Id="rId8513" Type="http://schemas.openxmlformats.org/officeDocument/2006/relationships/hyperlink" Target="https://www.daloopa.com/src/1566770" TargetMode="External"/><Relationship Id="rId10443" Type="http://schemas.openxmlformats.org/officeDocument/2006/relationships/hyperlink" Target="https://www.daloopa.com/src/1569863" TargetMode="External"/><Relationship Id="rId17056" Type="http://schemas.openxmlformats.org/officeDocument/2006/relationships/hyperlink" Target="https://www.daloopa.com/src/67019808" TargetMode="External"/><Relationship Id="rId18107" Type="http://schemas.openxmlformats.org/officeDocument/2006/relationships/hyperlink" Target="https://marketplace.daloopa.com/src/134722692" TargetMode="External"/><Relationship Id="rId6064" Type="http://schemas.openxmlformats.org/officeDocument/2006/relationships/hyperlink" Target="https://www.daloopa.com/src/1564689" TargetMode="External"/><Relationship Id="rId7115" Type="http://schemas.openxmlformats.org/officeDocument/2006/relationships/hyperlink" Target="https://www.daloopa.com/src/1566011" TargetMode="External"/><Relationship Id="rId993" Type="http://schemas.openxmlformats.org/officeDocument/2006/relationships/hyperlink" Target="https://www.daloopa.com/src/8793203" TargetMode="External"/><Relationship Id="rId2674" Type="http://schemas.openxmlformats.org/officeDocument/2006/relationships/hyperlink" Target="https://www.daloopa.com/src/46552046" TargetMode="External"/><Relationship Id="rId9287" Type="http://schemas.openxmlformats.org/officeDocument/2006/relationships/hyperlink" Target="https://www.daloopa.com/src/136428700" TargetMode="External"/><Relationship Id="rId12268" Type="http://schemas.openxmlformats.org/officeDocument/2006/relationships/hyperlink" Target="https://www.daloopa.com/src/43516140" TargetMode="External"/><Relationship Id="rId13666" Type="http://schemas.openxmlformats.org/officeDocument/2006/relationships/hyperlink" Target="https://www.daloopa.com/src/8787194" TargetMode="External"/><Relationship Id="rId14717" Type="http://schemas.openxmlformats.org/officeDocument/2006/relationships/hyperlink" Target="https://www.daloopa.com/src/43517668" TargetMode="External"/><Relationship Id="rId646" Type="http://schemas.openxmlformats.org/officeDocument/2006/relationships/hyperlink" Target="https://www.daloopa.com/src/68723881" TargetMode="External"/><Relationship Id="rId1276" Type="http://schemas.openxmlformats.org/officeDocument/2006/relationships/hyperlink" Target="https://www.daloopa.com/src/43326444" TargetMode="External"/><Relationship Id="rId2327" Type="http://schemas.openxmlformats.org/officeDocument/2006/relationships/hyperlink" Target="https://www.daloopa.com/src/46548418" TargetMode="External"/><Relationship Id="rId3725" Type="http://schemas.openxmlformats.org/officeDocument/2006/relationships/hyperlink" Target="https://www.daloopa.com/src/42838121" TargetMode="External"/><Relationship Id="rId13319" Type="http://schemas.openxmlformats.org/officeDocument/2006/relationships/hyperlink" Target="https://www.daloopa.com/src/8787080" TargetMode="External"/><Relationship Id="rId16889" Type="http://schemas.openxmlformats.org/officeDocument/2006/relationships/hyperlink" Target="https://www.daloopa.com/src/20984017" TargetMode="External"/><Relationship Id="rId5897" Type="http://schemas.openxmlformats.org/officeDocument/2006/relationships/hyperlink" Target="https://www.daloopa.com/src/1564758" TargetMode="External"/><Relationship Id="rId6948" Type="http://schemas.openxmlformats.org/officeDocument/2006/relationships/hyperlink" Target="https://marketplace.daloopa.com/src/110684039" TargetMode="External"/><Relationship Id="rId13800" Type="http://schemas.openxmlformats.org/officeDocument/2006/relationships/hyperlink" Target="https://www.daloopa.com/src/8788041" TargetMode="External"/><Relationship Id="rId19362" Type="http://schemas.openxmlformats.org/officeDocument/2006/relationships/hyperlink" Target="https://www.daloopa.com/src/113031525" TargetMode="External"/><Relationship Id="rId4499" Type="http://schemas.openxmlformats.org/officeDocument/2006/relationships/hyperlink" Target="https://www.daloopa.com/src/66979265" TargetMode="External"/><Relationship Id="rId8370" Type="http://schemas.openxmlformats.org/officeDocument/2006/relationships/hyperlink" Target="https://www.daloopa.com/src/1566438" TargetMode="External"/><Relationship Id="rId9421" Type="http://schemas.openxmlformats.org/officeDocument/2006/relationships/hyperlink" Target="https://www.daloopa.com/src/43297708" TargetMode="External"/><Relationship Id="rId11351" Type="http://schemas.openxmlformats.org/officeDocument/2006/relationships/hyperlink" Target="https://www.daloopa.com/src/43319098" TargetMode="External"/><Relationship Id="rId12402" Type="http://schemas.openxmlformats.org/officeDocument/2006/relationships/hyperlink" Target="https://www.daloopa.com/src/1572205" TargetMode="External"/><Relationship Id="rId15972" Type="http://schemas.openxmlformats.org/officeDocument/2006/relationships/hyperlink" Target="https://www.daloopa.com/src/82270618" TargetMode="External"/><Relationship Id="rId19015" Type="http://schemas.openxmlformats.org/officeDocument/2006/relationships/hyperlink" Target="https://www.daloopa.com/src/113024113" TargetMode="External"/><Relationship Id="rId1410" Type="http://schemas.openxmlformats.org/officeDocument/2006/relationships/hyperlink" Target="https://www.daloopa.com/src/43327128" TargetMode="External"/><Relationship Id="rId4980" Type="http://schemas.openxmlformats.org/officeDocument/2006/relationships/hyperlink" Target="https://www.daloopa.com/src/113255120" TargetMode="External"/><Relationship Id="rId8023" Type="http://schemas.openxmlformats.org/officeDocument/2006/relationships/hyperlink" Target="https://www.daloopa.com/src/144990512" TargetMode="External"/><Relationship Id="rId11004" Type="http://schemas.openxmlformats.org/officeDocument/2006/relationships/hyperlink" Target="https://www.daloopa.com/src/1569027" TargetMode="External"/><Relationship Id="rId14574" Type="http://schemas.openxmlformats.org/officeDocument/2006/relationships/hyperlink" Target="https://www.daloopa.com/src/43517305" TargetMode="External"/><Relationship Id="rId15625" Type="http://schemas.openxmlformats.org/officeDocument/2006/relationships/hyperlink" Target="https://www.daloopa.com/src/43518797" TargetMode="External"/><Relationship Id="rId3582" Type="http://schemas.openxmlformats.org/officeDocument/2006/relationships/hyperlink" Target="https://www.daloopa.com/src/113264029" TargetMode="External"/><Relationship Id="rId4633" Type="http://schemas.openxmlformats.org/officeDocument/2006/relationships/hyperlink" Target="https://www.daloopa.com/src/46534792" TargetMode="External"/><Relationship Id="rId13176" Type="http://schemas.openxmlformats.org/officeDocument/2006/relationships/hyperlink" Target="https://marketplace.daloopa.com/src?seriesId=2541615" TargetMode="External"/><Relationship Id="rId14227" Type="http://schemas.openxmlformats.org/officeDocument/2006/relationships/hyperlink" Target="https://www.daloopa.com/src/8788074" TargetMode="External"/><Relationship Id="rId2184" Type="http://schemas.openxmlformats.org/officeDocument/2006/relationships/hyperlink" Target="https://www.daloopa.com/document/21778404" TargetMode="External"/><Relationship Id="rId3235" Type="http://schemas.openxmlformats.org/officeDocument/2006/relationships/hyperlink" Target="https://www.daloopa.com/src/46640488" TargetMode="External"/><Relationship Id="rId7856" Type="http://schemas.openxmlformats.org/officeDocument/2006/relationships/hyperlink" Target="https://www.daloopa.com/src/136427079" TargetMode="External"/><Relationship Id="rId16399" Type="http://schemas.openxmlformats.org/officeDocument/2006/relationships/hyperlink" Target="https://www.daloopa.com/src/8813281" TargetMode="External"/><Relationship Id="rId17797" Type="http://schemas.openxmlformats.org/officeDocument/2006/relationships/hyperlink" Target="https://www.daloopa.com/src/65074527" TargetMode="External"/><Relationship Id="rId18848" Type="http://schemas.openxmlformats.org/officeDocument/2006/relationships/hyperlink" Target="https://www.daloopa.com/document/23013512" TargetMode="External"/><Relationship Id="rId156" Type="http://schemas.openxmlformats.org/officeDocument/2006/relationships/hyperlink" Target="https://www.daloopa.com/src/154237653" TargetMode="External"/><Relationship Id="rId6458" Type="http://schemas.openxmlformats.org/officeDocument/2006/relationships/hyperlink" Target="https://www.daloopa.com/src/1565191" TargetMode="External"/><Relationship Id="rId7509" Type="http://schemas.openxmlformats.org/officeDocument/2006/relationships/hyperlink" Target="https://www.daloopa.com/src/58740148" TargetMode="External"/><Relationship Id="rId8907" Type="http://schemas.openxmlformats.org/officeDocument/2006/relationships/hyperlink" Target="https://www.daloopa.com/src/1567679" TargetMode="External"/><Relationship Id="rId10837" Type="http://schemas.openxmlformats.org/officeDocument/2006/relationships/hyperlink" Target="https://www.daloopa.com/src/66978674" TargetMode="External"/><Relationship Id="rId13310" Type="http://schemas.openxmlformats.org/officeDocument/2006/relationships/hyperlink" Target="https://www.daloopa.com/src/8787488" TargetMode="External"/><Relationship Id="rId16880" Type="http://schemas.openxmlformats.org/officeDocument/2006/relationships/hyperlink" Target="https://www.daloopa.com/src/67023367" TargetMode="External"/><Relationship Id="rId17931" Type="http://schemas.openxmlformats.org/officeDocument/2006/relationships/hyperlink" Target="https://marketplace.daloopa.com/src/134722610" TargetMode="External"/><Relationship Id="rId15482" Type="http://schemas.openxmlformats.org/officeDocument/2006/relationships/hyperlink" Target="https://www.daloopa.com/src/67019523" TargetMode="External"/><Relationship Id="rId16533" Type="http://schemas.openxmlformats.org/officeDocument/2006/relationships/hyperlink" Target="https://www.daloopa.com/src/136643945" TargetMode="External"/><Relationship Id="rId4490" Type="http://schemas.openxmlformats.org/officeDocument/2006/relationships/hyperlink" Target="https://www.daloopa.com/src/14007923" TargetMode="External"/><Relationship Id="rId5541" Type="http://schemas.openxmlformats.org/officeDocument/2006/relationships/hyperlink" Target="https://www.daloopa.com/document/26798424" TargetMode="External"/><Relationship Id="rId14084" Type="http://schemas.openxmlformats.org/officeDocument/2006/relationships/hyperlink" Target="https://www.daloopa.com/src/8787832" TargetMode="External"/><Relationship Id="rId15135" Type="http://schemas.openxmlformats.org/officeDocument/2006/relationships/hyperlink" Target="https://www.daloopa.com/src/43518801" TargetMode="External"/><Relationship Id="rId19756" Type="http://schemas.openxmlformats.org/officeDocument/2006/relationships/hyperlink" Target="https://www.daloopa.com/src/113035676" TargetMode="External"/><Relationship Id="rId3092" Type="http://schemas.openxmlformats.org/officeDocument/2006/relationships/hyperlink" Target="https://www.daloopa.com/src/1571866" TargetMode="External"/><Relationship Id="rId4143" Type="http://schemas.openxmlformats.org/officeDocument/2006/relationships/hyperlink" Target="https://www.daloopa.com/src/43322138" TargetMode="External"/><Relationship Id="rId8764" Type="http://schemas.openxmlformats.org/officeDocument/2006/relationships/hyperlink" Target="https://www.daloopa.com/src/1567194" TargetMode="External"/><Relationship Id="rId9815" Type="http://schemas.openxmlformats.org/officeDocument/2006/relationships/hyperlink" Target="https://www.daloopa.com/src/1567498" TargetMode="External"/><Relationship Id="rId10694" Type="http://schemas.openxmlformats.org/officeDocument/2006/relationships/hyperlink" Target="https://www.daloopa.com/src/10330838" TargetMode="External"/><Relationship Id="rId18358" Type="http://schemas.openxmlformats.org/officeDocument/2006/relationships/hyperlink" Target="https://www.daloopa.com/src/69045143" TargetMode="External"/><Relationship Id="rId19409" Type="http://schemas.openxmlformats.org/officeDocument/2006/relationships/hyperlink" Target="https://www.daloopa.com/src/125199638" TargetMode="External"/><Relationship Id="rId29" Type="http://schemas.openxmlformats.org/officeDocument/2006/relationships/hyperlink" Target="https://www.daloopa.com/document/10429284" TargetMode="External"/><Relationship Id="rId7366" Type="http://schemas.openxmlformats.org/officeDocument/2006/relationships/hyperlink" Target="https://www.daloopa.com/src/53534160" TargetMode="External"/><Relationship Id="rId8417" Type="http://schemas.openxmlformats.org/officeDocument/2006/relationships/hyperlink" Target="https://www.daloopa.com/src/154222595" TargetMode="External"/><Relationship Id="rId10347" Type="http://schemas.openxmlformats.org/officeDocument/2006/relationships/hyperlink" Target="https://www.daloopa.com/src/144968942" TargetMode="External"/><Relationship Id="rId11745" Type="http://schemas.openxmlformats.org/officeDocument/2006/relationships/hyperlink" Target="https://www.daloopa.com/src/1568998" TargetMode="External"/><Relationship Id="rId1804" Type="http://schemas.openxmlformats.org/officeDocument/2006/relationships/hyperlink" Target="https://www.daloopa.com/src/8797286" TargetMode="External"/><Relationship Id="rId7019" Type="http://schemas.openxmlformats.org/officeDocument/2006/relationships/hyperlink" Target="https://www.daloopa.com/document/24791242" TargetMode="External"/><Relationship Id="rId14968" Type="http://schemas.openxmlformats.org/officeDocument/2006/relationships/hyperlink" Target="https://www.daloopa.com/src/43518800" TargetMode="External"/><Relationship Id="rId3976" Type="http://schemas.openxmlformats.org/officeDocument/2006/relationships/hyperlink" Target="https://www.daloopa.com/src/67018945" TargetMode="External"/><Relationship Id="rId16390" Type="http://schemas.openxmlformats.org/officeDocument/2006/relationships/hyperlink" Target="https://www.daloopa.com/src/43525102" TargetMode="External"/><Relationship Id="rId17441" Type="http://schemas.openxmlformats.org/officeDocument/2006/relationships/hyperlink" Target="https://www.daloopa.com/src/107836880" TargetMode="External"/><Relationship Id="rId897" Type="http://schemas.openxmlformats.org/officeDocument/2006/relationships/hyperlink" Target="https://marketplace.daloopa.com/src/151811581" TargetMode="External"/><Relationship Id="rId2578" Type="http://schemas.openxmlformats.org/officeDocument/2006/relationships/hyperlink" Target="https://www.daloopa.com/src/145700434" TargetMode="External"/><Relationship Id="rId3629" Type="http://schemas.openxmlformats.org/officeDocument/2006/relationships/hyperlink" Target="https://www.daloopa.com/src/8793767" TargetMode="External"/><Relationship Id="rId5051" Type="http://schemas.openxmlformats.org/officeDocument/2006/relationships/hyperlink" Target="https://www.daloopa.com/src/154216180" TargetMode="External"/><Relationship Id="rId7500" Type="http://schemas.openxmlformats.org/officeDocument/2006/relationships/hyperlink" Target="https://www.daloopa.com/src/4715265" TargetMode="External"/><Relationship Id="rId16043" Type="http://schemas.openxmlformats.org/officeDocument/2006/relationships/hyperlink" Target="https://www.daloopa.com/document/26799693" TargetMode="External"/><Relationship Id="rId6102" Type="http://schemas.openxmlformats.org/officeDocument/2006/relationships/hyperlink" Target="https://www.daloopa.com/src/1564639" TargetMode="External"/><Relationship Id="rId9672" Type="http://schemas.openxmlformats.org/officeDocument/2006/relationships/hyperlink" Target="https://www.daloopa.com/src/1566939" TargetMode="External"/><Relationship Id="rId12653" Type="http://schemas.openxmlformats.org/officeDocument/2006/relationships/hyperlink" Target="https://www.daloopa.com/src/1572157" TargetMode="External"/><Relationship Id="rId13704" Type="http://schemas.openxmlformats.org/officeDocument/2006/relationships/hyperlink" Target="https://www.daloopa.com/src/8787598" TargetMode="External"/><Relationship Id="rId19266" Type="http://schemas.openxmlformats.org/officeDocument/2006/relationships/hyperlink" Target="https://www.daloopa.com/src/113027637" TargetMode="External"/><Relationship Id="rId1661" Type="http://schemas.openxmlformats.org/officeDocument/2006/relationships/hyperlink" Target="https://www.daloopa.com/src/8796953" TargetMode="External"/><Relationship Id="rId2712" Type="http://schemas.openxmlformats.org/officeDocument/2006/relationships/hyperlink" Target="https://www.daloopa.com/src/43534702" TargetMode="External"/><Relationship Id="rId8274" Type="http://schemas.openxmlformats.org/officeDocument/2006/relationships/hyperlink" Target="https://www.daloopa.com/src/107679922" TargetMode="External"/><Relationship Id="rId9325" Type="http://schemas.openxmlformats.org/officeDocument/2006/relationships/hyperlink" Target="https://www.daloopa.com/src/1567583" TargetMode="External"/><Relationship Id="rId11255" Type="http://schemas.openxmlformats.org/officeDocument/2006/relationships/hyperlink" Target="https://www.daloopa.com/src/43296183" TargetMode="External"/><Relationship Id="rId12306" Type="http://schemas.openxmlformats.org/officeDocument/2006/relationships/hyperlink" Target="https://www.daloopa.com/src/122908565" TargetMode="External"/><Relationship Id="rId1314" Type="http://schemas.openxmlformats.org/officeDocument/2006/relationships/hyperlink" Target="https://www.daloopa.com/src/65109672" TargetMode="External"/><Relationship Id="rId4884" Type="http://schemas.openxmlformats.org/officeDocument/2006/relationships/hyperlink" Target="https://www.daloopa.com/src/1564059" TargetMode="External"/><Relationship Id="rId5935" Type="http://schemas.openxmlformats.org/officeDocument/2006/relationships/hyperlink" Target="https://www.daloopa.com/src/102435135" TargetMode="External"/><Relationship Id="rId14478" Type="http://schemas.openxmlformats.org/officeDocument/2006/relationships/hyperlink" Target="https://www.daloopa.com/src/94651393" TargetMode="External"/><Relationship Id="rId15876" Type="http://schemas.openxmlformats.org/officeDocument/2006/relationships/hyperlink" Target="https://marketplace.daloopa.com/src/134722533" TargetMode="External"/><Relationship Id="rId16927" Type="http://schemas.openxmlformats.org/officeDocument/2006/relationships/hyperlink" Target="https://www.daloopa.com/src/113366148" TargetMode="External"/><Relationship Id="rId3486" Type="http://schemas.openxmlformats.org/officeDocument/2006/relationships/hyperlink" Target="https://www.daloopa.com/src/8795625" TargetMode="External"/><Relationship Id="rId4537" Type="http://schemas.openxmlformats.org/officeDocument/2006/relationships/hyperlink" Target="https://www.daloopa.com/src/14192441" TargetMode="External"/><Relationship Id="rId15529" Type="http://schemas.openxmlformats.org/officeDocument/2006/relationships/hyperlink" Target="https://marketplace.daloopa.com/src/134722492" TargetMode="External"/><Relationship Id="rId18002" Type="http://schemas.openxmlformats.org/officeDocument/2006/relationships/hyperlink" Target="https://marketplace.daloopa.com/src/134722639" TargetMode="External"/><Relationship Id="rId19400" Type="http://schemas.openxmlformats.org/officeDocument/2006/relationships/hyperlink" Target="https://www.daloopa.com/src/114576816" TargetMode="External"/><Relationship Id="rId20" Type="http://schemas.openxmlformats.org/officeDocument/2006/relationships/hyperlink" Target="https://www.daloopa.com/document/8266" TargetMode="External"/><Relationship Id="rId2088" Type="http://schemas.openxmlformats.org/officeDocument/2006/relationships/hyperlink" Target="https://www.daloopa.com/src/10356302" TargetMode="External"/><Relationship Id="rId3139" Type="http://schemas.openxmlformats.org/officeDocument/2006/relationships/hyperlink" Target="https://www.daloopa.com/src/1571945" TargetMode="External"/><Relationship Id="rId7010" Type="http://schemas.openxmlformats.org/officeDocument/2006/relationships/hyperlink" Target="https://marketplace.daloopa.com/src/110684045" TargetMode="External"/><Relationship Id="rId9182" Type="http://schemas.openxmlformats.org/officeDocument/2006/relationships/hyperlink" Target="https://www.daloopa.com/src/1566724" TargetMode="External"/><Relationship Id="rId13561" Type="http://schemas.openxmlformats.org/officeDocument/2006/relationships/hyperlink" Target="https://www.daloopa.com/src/8787318" TargetMode="External"/><Relationship Id="rId14612" Type="http://schemas.openxmlformats.org/officeDocument/2006/relationships/hyperlink" Target="https://www.daloopa.com/src/43517400" TargetMode="External"/><Relationship Id="rId3620" Type="http://schemas.openxmlformats.org/officeDocument/2006/relationships/hyperlink" Target="https://www.daloopa.com/src/8794216" TargetMode="External"/><Relationship Id="rId12163" Type="http://schemas.openxmlformats.org/officeDocument/2006/relationships/hyperlink" Target="https://marketplace.daloopa.com/src/144951426" TargetMode="External"/><Relationship Id="rId13214" Type="http://schemas.openxmlformats.org/officeDocument/2006/relationships/hyperlink" Target="https://www.daloopa.com/src/53601334" TargetMode="External"/><Relationship Id="rId16784" Type="http://schemas.openxmlformats.org/officeDocument/2006/relationships/hyperlink" Target="https://www.daloopa.com/src/65062799" TargetMode="External"/><Relationship Id="rId17835" Type="http://schemas.openxmlformats.org/officeDocument/2006/relationships/hyperlink" Target="https://www.daloopa.com/src/65125753" TargetMode="External"/><Relationship Id="rId541" Type="http://schemas.openxmlformats.org/officeDocument/2006/relationships/hyperlink" Target="https://www.daloopa.com/src/37971875" TargetMode="External"/><Relationship Id="rId1171" Type="http://schemas.openxmlformats.org/officeDocument/2006/relationships/hyperlink" Target="https://www.daloopa.com/src/125146322" TargetMode="External"/><Relationship Id="rId2222" Type="http://schemas.openxmlformats.org/officeDocument/2006/relationships/hyperlink" Target="https://www.daloopa.com/src/1571649" TargetMode="External"/><Relationship Id="rId5792" Type="http://schemas.openxmlformats.org/officeDocument/2006/relationships/hyperlink" Target="https://www.daloopa.com/src/53534279" TargetMode="External"/><Relationship Id="rId6843" Type="http://schemas.openxmlformats.org/officeDocument/2006/relationships/hyperlink" Target="https://www.daloopa.com/src/1565261" TargetMode="External"/><Relationship Id="rId15386" Type="http://schemas.openxmlformats.org/officeDocument/2006/relationships/hyperlink" Target="https://www.daloopa.com/src/43518852" TargetMode="External"/><Relationship Id="rId16437" Type="http://schemas.openxmlformats.org/officeDocument/2006/relationships/hyperlink" Target="https://www.daloopa.com/src/8788549" TargetMode="External"/><Relationship Id="rId4394" Type="http://schemas.openxmlformats.org/officeDocument/2006/relationships/hyperlink" Target="https://www.daloopa.com/src/8793683" TargetMode="External"/><Relationship Id="rId5445" Type="http://schemas.openxmlformats.org/officeDocument/2006/relationships/hyperlink" Target="https://www.daloopa.com/src/58740083" TargetMode="External"/><Relationship Id="rId15039" Type="http://schemas.openxmlformats.org/officeDocument/2006/relationships/hyperlink" Target="https://www.daloopa.com/src/145147115" TargetMode="External"/><Relationship Id="rId4047" Type="http://schemas.openxmlformats.org/officeDocument/2006/relationships/hyperlink" Target="https://www.daloopa.com/src/14275614" TargetMode="External"/><Relationship Id="rId8668" Type="http://schemas.openxmlformats.org/officeDocument/2006/relationships/hyperlink" Target="https://www.daloopa.com/src/72081311" TargetMode="External"/><Relationship Id="rId9719" Type="http://schemas.openxmlformats.org/officeDocument/2006/relationships/hyperlink" Target="https://www.daloopa.com/src/14161254" TargetMode="External"/><Relationship Id="rId11996" Type="http://schemas.openxmlformats.org/officeDocument/2006/relationships/hyperlink" Target="https://www.daloopa.com/src/43317739" TargetMode="External"/><Relationship Id="rId10598" Type="http://schemas.openxmlformats.org/officeDocument/2006/relationships/hyperlink" Target="https://www.daloopa.com/src/1568908" TargetMode="External"/><Relationship Id="rId11649" Type="http://schemas.openxmlformats.org/officeDocument/2006/relationships/hyperlink" Target="https://www.daloopa.com/src/1569097" TargetMode="External"/><Relationship Id="rId13071" Type="http://schemas.openxmlformats.org/officeDocument/2006/relationships/hyperlink" Target="https://www.daloopa.com/src/8787601" TargetMode="External"/><Relationship Id="rId15520" Type="http://schemas.openxmlformats.org/officeDocument/2006/relationships/hyperlink" Target="https://www.daloopa.com/src/102435741" TargetMode="External"/><Relationship Id="rId1708" Type="http://schemas.openxmlformats.org/officeDocument/2006/relationships/hyperlink" Target="https://www.daloopa.com/src/8796818" TargetMode="External"/><Relationship Id="rId3130" Type="http://schemas.openxmlformats.org/officeDocument/2006/relationships/hyperlink" Target="https://www.daloopa.com/src/154366102" TargetMode="External"/><Relationship Id="rId14122" Type="http://schemas.openxmlformats.org/officeDocument/2006/relationships/hyperlink" Target="https://www.daloopa.com/src/154395164" TargetMode="External"/><Relationship Id="rId17692" Type="http://schemas.openxmlformats.org/officeDocument/2006/relationships/hyperlink" Target="https://www.daloopa.com/src/65074511" TargetMode="External"/><Relationship Id="rId18743" Type="http://schemas.openxmlformats.org/officeDocument/2006/relationships/hyperlink" Target="https://www.daloopa.com/src/65169383" TargetMode="External"/><Relationship Id="rId7751" Type="http://schemas.openxmlformats.org/officeDocument/2006/relationships/hyperlink" Target="https://www.daloopa.com/src/1565624" TargetMode="External"/><Relationship Id="rId8802" Type="http://schemas.openxmlformats.org/officeDocument/2006/relationships/hyperlink" Target="https://www.daloopa.com/src/43301788" TargetMode="External"/><Relationship Id="rId10732" Type="http://schemas.openxmlformats.org/officeDocument/2006/relationships/hyperlink" Target="https://www.daloopa.com/src/1568868" TargetMode="External"/><Relationship Id="rId16294" Type="http://schemas.openxmlformats.org/officeDocument/2006/relationships/hyperlink" Target="https://www.daloopa.com/src/43514781" TargetMode="External"/><Relationship Id="rId17345" Type="http://schemas.openxmlformats.org/officeDocument/2006/relationships/hyperlink" Target="https://www.daloopa.com/src/65059423" TargetMode="External"/><Relationship Id="rId6353" Type="http://schemas.openxmlformats.org/officeDocument/2006/relationships/hyperlink" Target="https://marketplace.daloopa.com/src/110683942" TargetMode="External"/><Relationship Id="rId7404" Type="http://schemas.openxmlformats.org/officeDocument/2006/relationships/hyperlink" Target="https://www.daloopa.com/src/1565567" TargetMode="External"/><Relationship Id="rId2963" Type="http://schemas.openxmlformats.org/officeDocument/2006/relationships/hyperlink" Target="https://www.daloopa.com/src/1571920" TargetMode="External"/><Relationship Id="rId6006" Type="http://schemas.openxmlformats.org/officeDocument/2006/relationships/hyperlink" Target="https://www.daloopa.com/src/136586971" TargetMode="External"/><Relationship Id="rId9576" Type="http://schemas.openxmlformats.org/officeDocument/2006/relationships/hyperlink" Target="https://marketplace.daloopa.com/src?seriesId=2541573" TargetMode="External"/><Relationship Id="rId12557" Type="http://schemas.openxmlformats.org/officeDocument/2006/relationships/hyperlink" Target="https://marketplace.daloopa.com/src/134722195" TargetMode="External"/><Relationship Id="rId13955" Type="http://schemas.openxmlformats.org/officeDocument/2006/relationships/hyperlink" Target="https://www.daloopa.com/src/8788069" TargetMode="External"/><Relationship Id="rId935" Type="http://schemas.openxmlformats.org/officeDocument/2006/relationships/hyperlink" Target="https://www.daloopa.com/src/125179366" TargetMode="External"/><Relationship Id="rId1565" Type="http://schemas.openxmlformats.org/officeDocument/2006/relationships/hyperlink" Target="https://www.daloopa.com/src/8796670" TargetMode="External"/><Relationship Id="rId2616" Type="http://schemas.openxmlformats.org/officeDocument/2006/relationships/hyperlink" Target="https://www.daloopa.com/src/47677322" TargetMode="External"/><Relationship Id="rId8178" Type="http://schemas.openxmlformats.org/officeDocument/2006/relationships/hyperlink" Target="https://www.daloopa.com/src/87381675" TargetMode="External"/><Relationship Id="rId9229" Type="http://schemas.openxmlformats.org/officeDocument/2006/relationships/hyperlink" Target="https://www.daloopa.com/src/66982566" TargetMode="External"/><Relationship Id="rId11159" Type="http://schemas.openxmlformats.org/officeDocument/2006/relationships/hyperlink" Target="https://www.daloopa.com/src/1569951" TargetMode="External"/><Relationship Id="rId13608" Type="http://schemas.openxmlformats.org/officeDocument/2006/relationships/hyperlink" Target="https://www.daloopa.com/document/8266" TargetMode="External"/><Relationship Id="rId15030" Type="http://schemas.openxmlformats.org/officeDocument/2006/relationships/hyperlink" Target="https://www.daloopa.com/document/26799693" TargetMode="External"/><Relationship Id="rId1218" Type="http://schemas.openxmlformats.org/officeDocument/2006/relationships/hyperlink" Target="https://www.daloopa.com/src/75519757" TargetMode="External"/><Relationship Id="rId19651" Type="http://schemas.openxmlformats.org/officeDocument/2006/relationships/hyperlink" Target="https://www.daloopa.com/document/26799693" TargetMode="External"/><Relationship Id="rId4788" Type="http://schemas.openxmlformats.org/officeDocument/2006/relationships/hyperlink" Target="https://www.daloopa.com/src/43287620" TargetMode="External"/><Relationship Id="rId5839" Type="http://schemas.openxmlformats.org/officeDocument/2006/relationships/hyperlink" Target="https://www.daloopa.com/src/1564924" TargetMode="External"/><Relationship Id="rId7261" Type="http://schemas.openxmlformats.org/officeDocument/2006/relationships/hyperlink" Target="https://www.daloopa.com/src/1565566" TargetMode="External"/><Relationship Id="rId9710" Type="http://schemas.openxmlformats.org/officeDocument/2006/relationships/hyperlink" Target="https://www.daloopa.com/src/144990534" TargetMode="External"/><Relationship Id="rId11640" Type="http://schemas.openxmlformats.org/officeDocument/2006/relationships/hyperlink" Target="https://www.daloopa.com/src/43316571" TargetMode="External"/><Relationship Id="rId18253" Type="http://schemas.openxmlformats.org/officeDocument/2006/relationships/hyperlink" Target="https://marketplace.daloopa.com/src/134722752" TargetMode="External"/><Relationship Id="rId19304" Type="http://schemas.openxmlformats.org/officeDocument/2006/relationships/hyperlink" Target="https://www.daloopa.com/src/113027055" TargetMode="External"/><Relationship Id="rId8312" Type="http://schemas.openxmlformats.org/officeDocument/2006/relationships/hyperlink" Target="https://www.daloopa.com/src/1567245" TargetMode="External"/><Relationship Id="rId10242" Type="http://schemas.openxmlformats.org/officeDocument/2006/relationships/hyperlink" Target="https://www.daloopa.com/src/66982747" TargetMode="External"/><Relationship Id="rId14863" Type="http://schemas.openxmlformats.org/officeDocument/2006/relationships/hyperlink" Target="https://www.daloopa.com/src/43516514" TargetMode="External"/><Relationship Id="rId15914" Type="http://schemas.openxmlformats.org/officeDocument/2006/relationships/hyperlink" Target="https://www.daloopa.com/src/82270612" TargetMode="External"/><Relationship Id="rId3871" Type="http://schemas.openxmlformats.org/officeDocument/2006/relationships/hyperlink" Target="https://www.daloopa.com/src/43340913" TargetMode="External"/><Relationship Id="rId4922" Type="http://schemas.openxmlformats.org/officeDocument/2006/relationships/hyperlink" Target="https://www.daloopa.com/src/43287622" TargetMode="External"/><Relationship Id="rId13465" Type="http://schemas.openxmlformats.org/officeDocument/2006/relationships/hyperlink" Target="https://www.daloopa.com/src/63082554" TargetMode="External"/><Relationship Id="rId14516" Type="http://schemas.openxmlformats.org/officeDocument/2006/relationships/hyperlink" Target="https://www.daloopa.com/src/113380286" TargetMode="External"/><Relationship Id="rId792" Type="http://schemas.openxmlformats.org/officeDocument/2006/relationships/hyperlink" Target="https://www.daloopa.com/src/1602441" TargetMode="External"/><Relationship Id="rId2473" Type="http://schemas.openxmlformats.org/officeDocument/2006/relationships/hyperlink" Target="https://www.daloopa.com/src/145150871" TargetMode="External"/><Relationship Id="rId3524" Type="http://schemas.openxmlformats.org/officeDocument/2006/relationships/hyperlink" Target="https://www.daloopa.com/src/42838091" TargetMode="External"/><Relationship Id="rId9086" Type="http://schemas.openxmlformats.org/officeDocument/2006/relationships/hyperlink" Target="https://www.daloopa.com/src/1566384" TargetMode="External"/><Relationship Id="rId12067" Type="http://schemas.openxmlformats.org/officeDocument/2006/relationships/hyperlink" Target="https://www.daloopa.com/src/1570121" TargetMode="External"/><Relationship Id="rId13118" Type="http://schemas.openxmlformats.org/officeDocument/2006/relationships/hyperlink" Target="https://www.daloopa.com/src/8787344" TargetMode="External"/><Relationship Id="rId16688" Type="http://schemas.openxmlformats.org/officeDocument/2006/relationships/hyperlink" Target="https://www.daloopa.com/src/65062798" TargetMode="External"/><Relationship Id="rId445" Type="http://schemas.openxmlformats.org/officeDocument/2006/relationships/hyperlink" Target="https://www.daloopa.com/src/113256343" TargetMode="External"/><Relationship Id="rId1075" Type="http://schemas.openxmlformats.org/officeDocument/2006/relationships/hyperlink" Target="https://www.daloopa.com/src/43331098" TargetMode="External"/><Relationship Id="rId2126" Type="http://schemas.openxmlformats.org/officeDocument/2006/relationships/hyperlink" Target="https://www.daloopa.com/src/46548413" TargetMode="External"/><Relationship Id="rId5696" Type="http://schemas.openxmlformats.org/officeDocument/2006/relationships/hyperlink" Target="https://www.daloopa.com/src/1564755" TargetMode="External"/><Relationship Id="rId6747" Type="http://schemas.openxmlformats.org/officeDocument/2006/relationships/hyperlink" Target="https://marketplace.daloopa.com/src/110684006" TargetMode="External"/><Relationship Id="rId17739" Type="http://schemas.openxmlformats.org/officeDocument/2006/relationships/hyperlink" Target="https://www.daloopa.com/src/78147759" TargetMode="External"/><Relationship Id="rId19161" Type="http://schemas.openxmlformats.org/officeDocument/2006/relationships/hyperlink" Target="https://www.daloopa.com/src/113028003" TargetMode="External"/><Relationship Id="rId4298" Type="http://schemas.openxmlformats.org/officeDocument/2006/relationships/hyperlink" Target="https://www.daloopa.com/src/8790780" TargetMode="External"/><Relationship Id="rId5349" Type="http://schemas.openxmlformats.org/officeDocument/2006/relationships/hyperlink" Target="https://www.daloopa.com/src/1564301" TargetMode="External"/><Relationship Id="rId9220" Type="http://schemas.openxmlformats.org/officeDocument/2006/relationships/hyperlink" Target="https://www.daloopa.com/src/43306450" TargetMode="External"/><Relationship Id="rId11150" Type="http://schemas.openxmlformats.org/officeDocument/2006/relationships/hyperlink" Target="https://www.daloopa.com/src/1569796" TargetMode="External"/><Relationship Id="rId12201" Type="http://schemas.openxmlformats.org/officeDocument/2006/relationships/hyperlink" Target="https://www.daloopa.com/src/66971458" TargetMode="External"/><Relationship Id="rId15771" Type="http://schemas.openxmlformats.org/officeDocument/2006/relationships/hyperlink" Target="https://www.daloopa.com/src/72185178" TargetMode="External"/><Relationship Id="rId16822" Type="http://schemas.openxmlformats.org/officeDocument/2006/relationships/hyperlink" Target="https://www.daloopa.com/src/67023361" TargetMode="External"/><Relationship Id="rId1959" Type="http://schemas.openxmlformats.org/officeDocument/2006/relationships/hyperlink" Target="https://www.daloopa.com/document/26798797" TargetMode="External"/><Relationship Id="rId5830" Type="http://schemas.openxmlformats.org/officeDocument/2006/relationships/hyperlink" Target="https://www.daloopa.com/src/1564757" TargetMode="External"/><Relationship Id="rId14373" Type="http://schemas.openxmlformats.org/officeDocument/2006/relationships/hyperlink" Target="https://www.daloopa.com/src/8787817" TargetMode="External"/><Relationship Id="rId15424" Type="http://schemas.openxmlformats.org/officeDocument/2006/relationships/hyperlink" Target="https://www.daloopa.com/src/43519238" TargetMode="External"/><Relationship Id="rId18994" Type="http://schemas.openxmlformats.org/officeDocument/2006/relationships/hyperlink" Target="https://www.daloopa.com/src/154366320" TargetMode="External"/><Relationship Id="rId3381" Type="http://schemas.openxmlformats.org/officeDocument/2006/relationships/hyperlink" Target="https://www.daloopa.com/src/113264031" TargetMode="External"/><Relationship Id="rId4432" Type="http://schemas.openxmlformats.org/officeDocument/2006/relationships/hyperlink" Target="https://www.daloopa.com/src/8793872" TargetMode="External"/><Relationship Id="rId10983" Type="http://schemas.openxmlformats.org/officeDocument/2006/relationships/hyperlink" Target="https://www.daloopa.com/src/154216213" TargetMode="External"/><Relationship Id="rId14026" Type="http://schemas.openxmlformats.org/officeDocument/2006/relationships/hyperlink" Target="https://www.daloopa.com/src/8787850" TargetMode="External"/><Relationship Id="rId17596" Type="http://schemas.openxmlformats.org/officeDocument/2006/relationships/hyperlink" Target="https://www.daloopa.com/src/65074821" TargetMode="External"/><Relationship Id="rId18647" Type="http://schemas.openxmlformats.org/officeDocument/2006/relationships/hyperlink" Target="https://www.daloopa.com/src/65166894" TargetMode="External"/><Relationship Id="rId3034" Type="http://schemas.openxmlformats.org/officeDocument/2006/relationships/hyperlink" Target="https://www.daloopa.com/src/113403279" TargetMode="External"/><Relationship Id="rId7655" Type="http://schemas.openxmlformats.org/officeDocument/2006/relationships/hyperlink" Target="https://www.daloopa.com/src/136427076" TargetMode="External"/><Relationship Id="rId8706" Type="http://schemas.openxmlformats.org/officeDocument/2006/relationships/hyperlink" Target="https://www.daloopa.com/src/1566957" TargetMode="External"/><Relationship Id="rId10636" Type="http://schemas.openxmlformats.org/officeDocument/2006/relationships/hyperlink" Target="https://www.daloopa.com/src/66978680" TargetMode="External"/><Relationship Id="rId16198" Type="http://schemas.openxmlformats.org/officeDocument/2006/relationships/hyperlink" Target="https://www.daloopa.com/src/8788866" TargetMode="External"/><Relationship Id="rId17249" Type="http://schemas.openxmlformats.org/officeDocument/2006/relationships/hyperlink" Target="https://www.daloopa.com/src/113368374" TargetMode="External"/><Relationship Id="rId6257" Type="http://schemas.openxmlformats.org/officeDocument/2006/relationships/hyperlink" Target="https://www.daloopa.com/src/32357689" TargetMode="External"/><Relationship Id="rId7308" Type="http://schemas.openxmlformats.org/officeDocument/2006/relationships/hyperlink" Target="https://marketplace.daloopa.com/src/110684098" TargetMode="External"/><Relationship Id="rId13859" Type="http://schemas.openxmlformats.org/officeDocument/2006/relationships/hyperlink" Target="https://www.daloopa.com/src/8788103" TargetMode="External"/><Relationship Id="rId15281" Type="http://schemas.openxmlformats.org/officeDocument/2006/relationships/hyperlink" Target="https://www.daloopa.com/src/43517553" TargetMode="External"/><Relationship Id="rId17730" Type="http://schemas.openxmlformats.org/officeDocument/2006/relationships/hyperlink" Target="https://www.daloopa.com/src/65074598" TargetMode="External"/><Relationship Id="rId839" Type="http://schemas.openxmlformats.org/officeDocument/2006/relationships/hyperlink" Target="https://marketplace.daloopa.com/src/152291343" TargetMode="External"/><Relationship Id="rId1469" Type="http://schemas.openxmlformats.org/officeDocument/2006/relationships/hyperlink" Target="https://www.daloopa.com/src/8796309" TargetMode="External"/><Relationship Id="rId2867" Type="http://schemas.openxmlformats.org/officeDocument/2006/relationships/hyperlink" Target="https://www.daloopa.com/src/47686414" TargetMode="External"/><Relationship Id="rId3918" Type="http://schemas.openxmlformats.org/officeDocument/2006/relationships/hyperlink" Target="https://www.daloopa.com/src/125188185" TargetMode="External"/><Relationship Id="rId5340" Type="http://schemas.openxmlformats.org/officeDocument/2006/relationships/hyperlink" Target="https://marketplace.daloopa.com/src?seriesId=2399769" TargetMode="External"/><Relationship Id="rId16332" Type="http://schemas.openxmlformats.org/officeDocument/2006/relationships/hyperlink" Target="https://www.daloopa.com/src/43525094" TargetMode="External"/><Relationship Id="rId9961" Type="http://schemas.openxmlformats.org/officeDocument/2006/relationships/hyperlink" Target="https://www.daloopa.com/src/37971659" TargetMode="External"/><Relationship Id="rId11891" Type="http://schemas.openxmlformats.org/officeDocument/2006/relationships/hyperlink" Target="https://www.daloopa.com/src/43319921" TargetMode="External"/><Relationship Id="rId12942" Type="http://schemas.openxmlformats.org/officeDocument/2006/relationships/hyperlink" Target="https://www.daloopa.com/src/154351911" TargetMode="External"/><Relationship Id="rId19555" Type="http://schemas.openxmlformats.org/officeDocument/2006/relationships/hyperlink" Target="https://www.daloopa.com/src/145129281" TargetMode="External"/><Relationship Id="rId1950" Type="http://schemas.openxmlformats.org/officeDocument/2006/relationships/hyperlink" Target="https://www.daloopa.com/src/94510081" TargetMode="External"/><Relationship Id="rId8563" Type="http://schemas.openxmlformats.org/officeDocument/2006/relationships/hyperlink" Target="https://www.daloopa.com/src/14161235" TargetMode="External"/><Relationship Id="rId9614" Type="http://schemas.openxmlformats.org/officeDocument/2006/relationships/hyperlink" Target="https://www.daloopa.com/src/1567176" TargetMode="External"/><Relationship Id="rId10493" Type="http://schemas.openxmlformats.org/officeDocument/2006/relationships/hyperlink" Target="https://www.daloopa.com/src/1569012" TargetMode="External"/><Relationship Id="rId11544" Type="http://schemas.openxmlformats.org/officeDocument/2006/relationships/hyperlink" Target="https://www.daloopa.com/src/1568990" TargetMode="External"/><Relationship Id="rId18157" Type="http://schemas.openxmlformats.org/officeDocument/2006/relationships/hyperlink" Target="https://www.daloopa.com/src/67020104" TargetMode="External"/><Relationship Id="rId19208" Type="http://schemas.openxmlformats.org/officeDocument/2006/relationships/hyperlink" Target="https://www.daloopa.com/src/113023690" TargetMode="External"/><Relationship Id="rId1603" Type="http://schemas.openxmlformats.org/officeDocument/2006/relationships/hyperlink" Target="https://www.daloopa.com/src/8796858" TargetMode="External"/><Relationship Id="rId7165" Type="http://schemas.openxmlformats.org/officeDocument/2006/relationships/hyperlink" Target="https://www.daloopa.com/src/154216243" TargetMode="External"/><Relationship Id="rId8216" Type="http://schemas.openxmlformats.org/officeDocument/2006/relationships/hyperlink" Target="https://www.daloopa.com/src/1566435" TargetMode="External"/><Relationship Id="rId10146" Type="http://schemas.openxmlformats.org/officeDocument/2006/relationships/hyperlink" Target="https://www.daloopa.com/src/1568212" TargetMode="External"/><Relationship Id="rId14767" Type="http://schemas.openxmlformats.org/officeDocument/2006/relationships/hyperlink" Target="https://www.daloopa.com/src/43519287" TargetMode="External"/><Relationship Id="rId3775" Type="http://schemas.openxmlformats.org/officeDocument/2006/relationships/hyperlink" Target="https://www.daloopa.com/src/68722858" TargetMode="External"/><Relationship Id="rId4826" Type="http://schemas.openxmlformats.org/officeDocument/2006/relationships/hyperlink" Target="https://www.daloopa.com/src/2600127" TargetMode="External"/><Relationship Id="rId13369" Type="http://schemas.openxmlformats.org/officeDocument/2006/relationships/hyperlink" Target="https://www.daloopa.com/src/8787129" TargetMode="External"/><Relationship Id="rId15818" Type="http://schemas.openxmlformats.org/officeDocument/2006/relationships/hyperlink" Target="https://marketplace.daloopa.com/src/154209369" TargetMode="External"/><Relationship Id="rId17240" Type="http://schemas.openxmlformats.org/officeDocument/2006/relationships/hyperlink" Target="https://www.daloopa.com/src/65059255" TargetMode="External"/><Relationship Id="rId696" Type="http://schemas.openxmlformats.org/officeDocument/2006/relationships/hyperlink" Target="https://www.daloopa.com/src/14279705" TargetMode="External"/><Relationship Id="rId2377" Type="http://schemas.openxmlformats.org/officeDocument/2006/relationships/hyperlink" Target="https://www.daloopa.com/src/46548105" TargetMode="External"/><Relationship Id="rId3428" Type="http://schemas.openxmlformats.org/officeDocument/2006/relationships/hyperlink" Target="https://www.daloopa.com/src/8794778" TargetMode="External"/><Relationship Id="rId349" Type="http://schemas.openxmlformats.org/officeDocument/2006/relationships/hyperlink" Target="https://www.daloopa.com/document/21777150" TargetMode="External"/><Relationship Id="rId6998" Type="http://schemas.openxmlformats.org/officeDocument/2006/relationships/hyperlink" Target="https://www.daloopa.com/src/102324884" TargetMode="External"/><Relationship Id="rId9471" Type="http://schemas.openxmlformats.org/officeDocument/2006/relationships/hyperlink" Target="https://www.daloopa.com/src/43305561" TargetMode="External"/><Relationship Id="rId13850" Type="http://schemas.openxmlformats.org/officeDocument/2006/relationships/hyperlink" Target="https://www.daloopa.com/src/8787770" TargetMode="External"/><Relationship Id="rId14901" Type="http://schemas.openxmlformats.org/officeDocument/2006/relationships/hyperlink" Target="https://www.daloopa.com/src/43518961" TargetMode="External"/><Relationship Id="rId19065" Type="http://schemas.openxmlformats.org/officeDocument/2006/relationships/hyperlink" Target="https://www.daloopa.com/src/113031955" TargetMode="External"/><Relationship Id="rId8073" Type="http://schemas.openxmlformats.org/officeDocument/2006/relationships/hyperlink" Target="https://www.daloopa.com/src/37971636" TargetMode="External"/><Relationship Id="rId9124" Type="http://schemas.openxmlformats.org/officeDocument/2006/relationships/hyperlink" Target="https://www.daloopa.com/src/43305568" TargetMode="External"/><Relationship Id="rId12452" Type="http://schemas.openxmlformats.org/officeDocument/2006/relationships/hyperlink" Target="https://www.daloopa.com/src/1572439" TargetMode="External"/><Relationship Id="rId13503" Type="http://schemas.openxmlformats.org/officeDocument/2006/relationships/hyperlink" Target="https://www.daloopa.com/src/8787002" TargetMode="External"/><Relationship Id="rId830" Type="http://schemas.openxmlformats.org/officeDocument/2006/relationships/hyperlink" Target="https://www.daloopa.com/document/26769833" TargetMode="External"/><Relationship Id="rId1460" Type="http://schemas.openxmlformats.org/officeDocument/2006/relationships/hyperlink" Target="https://www.daloopa.com/src/8796626" TargetMode="External"/><Relationship Id="rId2511" Type="http://schemas.openxmlformats.org/officeDocument/2006/relationships/hyperlink" Target="https://www.daloopa.com/src/65071884" TargetMode="External"/><Relationship Id="rId11054" Type="http://schemas.openxmlformats.org/officeDocument/2006/relationships/hyperlink" Target="https://www.daloopa.com/src/43296180" TargetMode="External"/><Relationship Id="rId12105" Type="http://schemas.openxmlformats.org/officeDocument/2006/relationships/hyperlink" Target="https://marketplace.daloopa.com/src/144951423" TargetMode="External"/><Relationship Id="rId15675" Type="http://schemas.openxmlformats.org/officeDocument/2006/relationships/hyperlink" Target="https://marketplace.daloopa.com/src/134722520" TargetMode="External"/><Relationship Id="rId16726" Type="http://schemas.openxmlformats.org/officeDocument/2006/relationships/hyperlink" Target="https://www.daloopa.com/src/67019877" TargetMode="External"/><Relationship Id="rId1113" Type="http://schemas.openxmlformats.org/officeDocument/2006/relationships/hyperlink" Target="https://www.daloopa.com/src/88976069" TargetMode="External"/><Relationship Id="rId4683" Type="http://schemas.openxmlformats.org/officeDocument/2006/relationships/hyperlink" Target="https://www.daloopa.com/src/1564056" TargetMode="External"/><Relationship Id="rId5734" Type="http://schemas.openxmlformats.org/officeDocument/2006/relationships/hyperlink" Target="https://www.daloopa.com/src/102435136" TargetMode="External"/><Relationship Id="rId14277" Type="http://schemas.openxmlformats.org/officeDocument/2006/relationships/hyperlink" Target="https://www.daloopa.com/document/8265" TargetMode="External"/><Relationship Id="rId15328" Type="http://schemas.openxmlformats.org/officeDocument/2006/relationships/hyperlink" Target="https://www.daloopa.com/src/145147103" TargetMode="External"/><Relationship Id="rId18898" Type="http://schemas.openxmlformats.org/officeDocument/2006/relationships/hyperlink" Target="https://www.daloopa.com/src/113025798" TargetMode="External"/><Relationship Id="rId3285" Type="http://schemas.openxmlformats.org/officeDocument/2006/relationships/hyperlink" Target="https://www.daloopa.com/src/8795622" TargetMode="External"/><Relationship Id="rId4336" Type="http://schemas.openxmlformats.org/officeDocument/2006/relationships/hyperlink" Target="https://www.daloopa.com/src/8791300" TargetMode="External"/><Relationship Id="rId8957" Type="http://schemas.openxmlformats.org/officeDocument/2006/relationships/hyperlink" Target="https://www.daloopa.com/src/87394323" TargetMode="External"/><Relationship Id="rId7559" Type="http://schemas.openxmlformats.org/officeDocument/2006/relationships/hyperlink" Target="https://www.daloopa.com/src/1565389" TargetMode="External"/><Relationship Id="rId10887" Type="http://schemas.openxmlformats.org/officeDocument/2006/relationships/hyperlink" Target="https://www.daloopa.com/src/1569869" TargetMode="External"/><Relationship Id="rId11938" Type="http://schemas.openxmlformats.org/officeDocument/2006/relationships/hyperlink" Target="https://www.daloopa.com/src/43316562" TargetMode="External"/><Relationship Id="rId13360" Type="http://schemas.openxmlformats.org/officeDocument/2006/relationships/hyperlink" Target="https://www.daloopa.com/src/63082556" TargetMode="External"/><Relationship Id="rId13013" Type="http://schemas.openxmlformats.org/officeDocument/2006/relationships/hyperlink" Target="https://marketplace.daloopa.com/src?seriesId=4979944" TargetMode="External"/><Relationship Id="rId14411" Type="http://schemas.openxmlformats.org/officeDocument/2006/relationships/hyperlink" Target="https://www.daloopa.com/src/113763755" TargetMode="External"/><Relationship Id="rId17981" Type="http://schemas.openxmlformats.org/officeDocument/2006/relationships/hyperlink" Target="https://www.daloopa.com/document/26799693" TargetMode="External"/><Relationship Id="rId340" Type="http://schemas.openxmlformats.org/officeDocument/2006/relationships/hyperlink" Target="https://marketplace.daloopa.com/src/134722130" TargetMode="External"/><Relationship Id="rId2021" Type="http://schemas.openxmlformats.org/officeDocument/2006/relationships/hyperlink" Target="https://www.daloopa.com/src/102334760" TargetMode="External"/><Relationship Id="rId16583" Type="http://schemas.openxmlformats.org/officeDocument/2006/relationships/hyperlink" Target="https://www.daloopa.com/src/8789024" TargetMode="External"/><Relationship Id="rId17634" Type="http://schemas.openxmlformats.org/officeDocument/2006/relationships/hyperlink" Target="https://www.daloopa.com/src/65074509" TargetMode="External"/><Relationship Id="rId4193" Type="http://schemas.openxmlformats.org/officeDocument/2006/relationships/hyperlink" Target="https://www.daloopa.com/src/8791911" TargetMode="External"/><Relationship Id="rId5591" Type="http://schemas.openxmlformats.org/officeDocument/2006/relationships/hyperlink" Target="https://www.daloopa.com/src/136426166" TargetMode="External"/><Relationship Id="rId6642" Type="http://schemas.openxmlformats.org/officeDocument/2006/relationships/hyperlink" Target="https://www.daloopa.com/src/66978113" TargetMode="External"/><Relationship Id="rId15185" Type="http://schemas.openxmlformats.org/officeDocument/2006/relationships/hyperlink" Target="https://www.daloopa.com/src/43517952" TargetMode="External"/><Relationship Id="rId16236" Type="http://schemas.openxmlformats.org/officeDocument/2006/relationships/hyperlink" Target="https://www.daloopa.com/src/46628758" TargetMode="External"/><Relationship Id="rId5244" Type="http://schemas.openxmlformats.org/officeDocument/2006/relationships/hyperlink" Target="https://www.daloopa.com/src/53534088" TargetMode="External"/><Relationship Id="rId9865" Type="http://schemas.openxmlformats.org/officeDocument/2006/relationships/hyperlink" Target="https://www.daloopa.com/src/1566579" TargetMode="External"/><Relationship Id="rId11795" Type="http://schemas.openxmlformats.org/officeDocument/2006/relationships/hyperlink" Target="https://www.daloopa.com/src/1569328" TargetMode="External"/><Relationship Id="rId12846" Type="http://schemas.openxmlformats.org/officeDocument/2006/relationships/hyperlink" Target="https://www.daloopa.com/src/1572189" TargetMode="External"/><Relationship Id="rId19459" Type="http://schemas.openxmlformats.org/officeDocument/2006/relationships/hyperlink" Target="https://www.daloopa.com/src/113029491" TargetMode="External"/><Relationship Id="rId79" Type="http://schemas.openxmlformats.org/officeDocument/2006/relationships/hyperlink" Target="https://www.daloopa.com/document/7418699" TargetMode="External"/><Relationship Id="rId1854" Type="http://schemas.openxmlformats.org/officeDocument/2006/relationships/hyperlink" Target="https://www.daloopa.com/src/65218383" TargetMode="External"/><Relationship Id="rId2905" Type="http://schemas.openxmlformats.org/officeDocument/2006/relationships/hyperlink" Target="https://www.daloopa.com/src/47653310" TargetMode="External"/><Relationship Id="rId8467" Type="http://schemas.openxmlformats.org/officeDocument/2006/relationships/hyperlink" Target="https://www.daloopa.com/src/46535372" TargetMode="External"/><Relationship Id="rId9518" Type="http://schemas.openxmlformats.org/officeDocument/2006/relationships/hyperlink" Target="https://www.daloopa.com/src/63033704" TargetMode="External"/><Relationship Id="rId10397" Type="http://schemas.openxmlformats.org/officeDocument/2006/relationships/hyperlink" Target="https://www.daloopa.com/src/10330806" TargetMode="External"/><Relationship Id="rId11448" Type="http://schemas.openxmlformats.org/officeDocument/2006/relationships/hyperlink" Target="https://www.daloopa.com/src/1569375" TargetMode="External"/><Relationship Id="rId1507" Type="http://schemas.openxmlformats.org/officeDocument/2006/relationships/hyperlink" Target="https://www.daloopa.com/src/43327873" TargetMode="External"/><Relationship Id="rId7069" Type="http://schemas.openxmlformats.org/officeDocument/2006/relationships/hyperlink" Target="https://marketplace.daloopa.com/src/110684056" TargetMode="External"/><Relationship Id="rId17491" Type="http://schemas.openxmlformats.org/officeDocument/2006/relationships/hyperlink" Target="https://marketplace.daloopa.com/src?seriesId=4261651" TargetMode="External"/><Relationship Id="rId3679" Type="http://schemas.openxmlformats.org/officeDocument/2006/relationships/hyperlink" Target="https://www.daloopa.com/src/8794488" TargetMode="External"/><Relationship Id="rId7550" Type="http://schemas.openxmlformats.org/officeDocument/2006/relationships/hyperlink" Target="https://www.daloopa.com/src/1565621" TargetMode="External"/><Relationship Id="rId16093" Type="http://schemas.openxmlformats.org/officeDocument/2006/relationships/hyperlink" Target="https://www.daloopa.com/src/8789044" TargetMode="External"/><Relationship Id="rId17144" Type="http://schemas.openxmlformats.org/officeDocument/2006/relationships/hyperlink" Target="https://www.daloopa.com/src/65059009" TargetMode="External"/><Relationship Id="rId18542" Type="http://schemas.openxmlformats.org/officeDocument/2006/relationships/hyperlink" Target="https://marketplace.daloopa.com/src?seriesId=3805113" TargetMode="External"/><Relationship Id="rId6152" Type="http://schemas.openxmlformats.org/officeDocument/2006/relationships/hyperlink" Target="https://www.daloopa.com/src/1564835" TargetMode="External"/><Relationship Id="rId7203" Type="http://schemas.openxmlformats.org/officeDocument/2006/relationships/hyperlink" Target="https://www.daloopa.com/src/1565337" TargetMode="External"/><Relationship Id="rId8601" Type="http://schemas.openxmlformats.org/officeDocument/2006/relationships/hyperlink" Target="https://www.daloopa.com/src/10330747" TargetMode="External"/><Relationship Id="rId10531" Type="http://schemas.openxmlformats.org/officeDocument/2006/relationships/hyperlink" Target="https://www.daloopa.com/src/82226696" TargetMode="External"/><Relationship Id="rId13754" Type="http://schemas.openxmlformats.org/officeDocument/2006/relationships/hyperlink" Target="https://www.daloopa.com/src/8787891" TargetMode="External"/><Relationship Id="rId14805" Type="http://schemas.openxmlformats.org/officeDocument/2006/relationships/hyperlink" Target="https://www.daloopa.com/src/78147063" TargetMode="External"/><Relationship Id="rId2762" Type="http://schemas.openxmlformats.org/officeDocument/2006/relationships/hyperlink" Target="https://www.daloopa.com/src/47657185" TargetMode="External"/><Relationship Id="rId3813" Type="http://schemas.openxmlformats.org/officeDocument/2006/relationships/hyperlink" Target="https://www.daloopa.com/src/8794485" TargetMode="External"/><Relationship Id="rId9028" Type="http://schemas.openxmlformats.org/officeDocument/2006/relationships/hyperlink" Target="https://www.daloopa.com/src/1566220" TargetMode="External"/><Relationship Id="rId9375" Type="http://schemas.openxmlformats.org/officeDocument/2006/relationships/hyperlink" Target="https://www.daloopa.com/src/1566389" TargetMode="External"/><Relationship Id="rId12356" Type="http://schemas.openxmlformats.org/officeDocument/2006/relationships/hyperlink" Target="https://www.daloopa.com/src/82268404" TargetMode="External"/><Relationship Id="rId13407" Type="http://schemas.openxmlformats.org/officeDocument/2006/relationships/hyperlink" Target="https://www.daloopa.com/src/8787000" TargetMode="External"/><Relationship Id="rId16977" Type="http://schemas.openxmlformats.org/officeDocument/2006/relationships/hyperlink" Target="https://www.daloopa.com/src/113368116" TargetMode="External"/><Relationship Id="rId734" Type="http://schemas.openxmlformats.org/officeDocument/2006/relationships/hyperlink" Target="https://www.daloopa.com/src/63032209" TargetMode="External"/><Relationship Id="rId1364" Type="http://schemas.openxmlformats.org/officeDocument/2006/relationships/hyperlink" Target="https://www.daloopa.com/src/65434511" TargetMode="External"/><Relationship Id="rId2415" Type="http://schemas.openxmlformats.org/officeDocument/2006/relationships/hyperlink" Target="https://www.daloopa.com/document/26799693" TargetMode="External"/><Relationship Id="rId5985" Type="http://schemas.openxmlformats.org/officeDocument/2006/relationships/hyperlink" Target="https://www.daloopa.com/src/4715245" TargetMode="External"/><Relationship Id="rId12009" Type="http://schemas.openxmlformats.org/officeDocument/2006/relationships/hyperlink" Target="https://www.daloopa.com/src/1569288" TargetMode="External"/><Relationship Id="rId15579" Type="http://schemas.openxmlformats.org/officeDocument/2006/relationships/hyperlink" Target="https://www.daloopa.com/src/43517393" TargetMode="External"/><Relationship Id="rId19450" Type="http://schemas.openxmlformats.org/officeDocument/2006/relationships/hyperlink" Target="https://www.daloopa.com/src/154368225" TargetMode="External"/><Relationship Id="rId70" Type="http://schemas.openxmlformats.org/officeDocument/2006/relationships/hyperlink" Target="https://www.daloopa.com/document/210175" TargetMode="External"/><Relationship Id="rId1017" Type="http://schemas.openxmlformats.org/officeDocument/2006/relationships/hyperlink" Target="https://www.daloopa.com/src/154218712" TargetMode="External"/><Relationship Id="rId4587" Type="http://schemas.openxmlformats.org/officeDocument/2006/relationships/hyperlink" Target="https://www.daloopa.com/src/46540202" TargetMode="External"/><Relationship Id="rId5638" Type="http://schemas.openxmlformats.org/officeDocument/2006/relationships/hyperlink" Target="https://www.daloopa.com/src/7961775" TargetMode="External"/><Relationship Id="rId18052" Type="http://schemas.openxmlformats.org/officeDocument/2006/relationships/hyperlink" Target="https://marketplace.daloopa.com/src/134722669" TargetMode="External"/><Relationship Id="rId19103" Type="http://schemas.openxmlformats.org/officeDocument/2006/relationships/hyperlink" Target="https://www.daloopa.com/src/114576788" TargetMode="External"/><Relationship Id="rId3189" Type="http://schemas.openxmlformats.org/officeDocument/2006/relationships/hyperlink" Target="https://www.daloopa.com/src/1571898" TargetMode="External"/><Relationship Id="rId7060" Type="http://schemas.openxmlformats.org/officeDocument/2006/relationships/hyperlink" Target="https://www.daloopa.com/src/72081267" TargetMode="External"/><Relationship Id="rId8111" Type="http://schemas.openxmlformats.org/officeDocument/2006/relationships/hyperlink" Target="https://www.daloopa.com/src/1566553" TargetMode="External"/><Relationship Id="rId10041" Type="http://schemas.openxmlformats.org/officeDocument/2006/relationships/hyperlink" Target="https://www.daloopa.com/src/1568096" TargetMode="External"/><Relationship Id="rId14662" Type="http://schemas.openxmlformats.org/officeDocument/2006/relationships/hyperlink" Target="https://www.daloopa.com/src/43516729" TargetMode="External"/><Relationship Id="rId15713" Type="http://schemas.openxmlformats.org/officeDocument/2006/relationships/hyperlink" Target="https://www.daloopa.com/src/67019525" TargetMode="External"/><Relationship Id="rId591" Type="http://schemas.openxmlformats.org/officeDocument/2006/relationships/hyperlink" Target="https://www.daloopa.com/src/63032049" TargetMode="External"/><Relationship Id="rId2272" Type="http://schemas.openxmlformats.org/officeDocument/2006/relationships/hyperlink" Target="https://www.daloopa.com/src/1571533" TargetMode="External"/><Relationship Id="rId3670" Type="http://schemas.openxmlformats.org/officeDocument/2006/relationships/hyperlink" Target="https://www.daloopa.com/src/43340917" TargetMode="External"/><Relationship Id="rId4721" Type="http://schemas.openxmlformats.org/officeDocument/2006/relationships/hyperlink" Target="https://www.daloopa.com/src/43287626" TargetMode="External"/><Relationship Id="rId13264" Type="http://schemas.openxmlformats.org/officeDocument/2006/relationships/hyperlink" Target="https://www.daloopa.com/src/8786948" TargetMode="External"/><Relationship Id="rId14315" Type="http://schemas.openxmlformats.org/officeDocument/2006/relationships/hyperlink" Target="https://www.daloopa.com/src/8787978" TargetMode="External"/><Relationship Id="rId17885" Type="http://schemas.openxmlformats.org/officeDocument/2006/relationships/hyperlink" Target="https://www.daloopa.com/document/26799693" TargetMode="External"/><Relationship Id="rId18936" Type="http://schemas.openxmlformats.org/officeDocument/2006/relationships/hyperlink" Target="https://www.daloopa.com/src/113026675" TargetMode="External"/><Relationship Id="rId244" Type="http://schemas.openxmlformats.org/officeDocument/2006/relationships/hyperlink" Target="https://www.daloopa.com/src/14160990" TargetMode="External"/><Relationship Id="rId3323" Type="http://schemas.openxmlformats.org/officeDocument/2006/relationships/hyperlink" Target="https://www.daloopa.com/src/42838073" TargetMode="External"/><Relationship Id="rId6893" Type="http://schemas.openxmlformats.org/officeDocument/2006/relationships/hyperlink" Target="https://www.daloopa.com/src/1565742" TargetMode="External"/><Relationship Id="rId7944" Type="http://schemas.openxmlformats.org/officeDocument/2006/relationships/hyperlink" Target="https://www.daloopa.com/src/1566364" TargetMode="External"/><Relationship Id="rId10925" Type="http://schemas.openxmlformats.org/officeDocument/2006/relationships/hyperlink" Target="https://www.daloopa.com/src/46537920" TargetMode="External"/><Relationship Id="rId16487" Type="http://schemas.openxmlformats.org/officeDocument/2006/relationships/hyperlink" Target="https://www.daloopa.com/src/53601532" TargetMode="External"/><Relationship Id="rId17538" Type="http://schemas.openxmlformats.org/officeDocument/2006/relationships/hyperlink" Target="https://www.daloopa.com/src/82271509" TargetMode="External"/><Relationship Id="rId5495" Type="http://schemas.openxmlformats.org/officeDocument/2006/relationships/hyperlink" Target="https://www.daloopa.com/src/1564031" TargetMode="External"/><Relationship Id="rId6546" Type="http://schemas.openxmlformats.org/officeDocument/2006/relationships/hyperlink" Target="https://www.daloopa.com/src/113256680" TargetMode="External"/><Relationship Id="rId15089" Type="http://schemas.openxmlformats.org/officeDocument/2006/relationships/hyperlink" Target="https://www.daloopa.com/src/43518962" TargetMode="External"/><Relationship Id="rId4097" Type="http://schemas.openxmlformats.org/officeDocument/2006/relationships/hyperlink" Target="https://www.daloopa.com/src/1572871" TargetMode="External"/><Relationship Id="rId5148" Type="http://schemas.openxmlformats.org/officeDocument/2006/relationships/hyperlink" Target="https://www.daloopa.com/src/1564298" TargetMode="External"/><Relationship Id="rId9769" Type="http://schemas.openxmlformats.org/officeDocument/2006/relationships/hyperlink" Target="https://www.daloopa.com/src/87381676" TargetMode="External"/><Relationship Id="rId11699" Type="http://schemas.openxmlformats.org/officeDocument/2006/relationships/hyperlink" Target="https://www.daloopa.com/src/1569046" TargetMode="External"/><Relationship Id="rId12000" Type="http://schemas.openxmlformats.org/officeDocument/2006/relationships/hyperlink" Target="https://www.daloopa.com/src/1568698" TargetMode="External"/><Relationship Id="rId15570" Type="http://schemas.openxmlformats.org/officeDocument/2006/relationships/hyperlink" Target="https://www.daloopa.com/src/43518506" TargetMode="External"/><Relationship Id="rId1758" Type="http://schemas.openxmlformats.org/officeDocument/2006/relationships/hyperlink" Target="https://www.daloopa.com/src/37972373" TargetMode="External"/><Relationship Id="rId2809" Type="http://schemas.openxmlformats.org/officeDocument/2006/relationships/hyperlink" Target="https://www.daloopa.com/src/66986926" TargetMode="External"/><Relationship Id="rId14172" Type="http://schemas.openxmlformats.org/officeDocument/2006/relationships/hyperlink" Target="https://www.daloopa.com/src/67019029" TargetMode="External"/><Relationship Id="rId15223" Type="http://schemas.openxmlformats.org/officeDocument/2006/relationships/hyperlink" Target="https://www.daloopa.com/src/43518963" TargetMode="External"/><Relationship Id="rId16621" Type="http://schemas.openxmlformats.org/officeDocument/2006/relationships/hyperlink" Target="https://www.daloopa.com/src/8788979" TargetMode="External"/><Relationship Id="rId3180" Type="http://schemas.openxmlformats.org/officeDocument/2006/relationships/hyperlink" Target="https://www.daloopa.com/src/113403283" TargetMode="External"/><Relationship Id="rId4231" Type="http://schemas.openxmlformats.org/officeDocument/2006/relationships/hyperlink" Target="https://www.daloopa.com/src/43322694" TargetMode="External"/><Relationship Id="rId18793" Type="http://schemas.openxmlformats.org/officeDocument/2006/relationships/hyperlink" Target="https://www.daloopa.com/src/65169618" TargetMode="External"/><Relationship Id="rId8852" Type="http://schemas.openxmlformats.org/officeDocument/2006/relationships/hyperlink" Target="https://www.daloopa.com/src/63033689" TargetMode="External"/><Relationship Id="rId9903" Type="http://schemas.openxmlformats.org/officeDocument/2006/relationships/hyperlink" Target="https://www.daloopa.com/src/87381678" TargetMode="External"/><Relationship Id="rId10782" Type="http://schemas.openxmlformats.org/officeDocument/2006/relationships/hyperlink" Target="https://www.daloopa.com/src/154216208" TargetMode="External"/><Relationship Id="rId11833" Type="http://schemas.openxmlformats.org/officeDocument/2006/relationships/hyperlink" Target="https://www.daloopa.com/src/1568837" TargetMode="External"/><Relationship Id="rId17395" Type="http://schemas.openxmlformats.org/officeDocument/2006/relationships/hyperlink" Target="https://www.daloopa.com/document/26799693" TargetMode="External"/><Relationship Id="rId18446" Type="http://schemas.openxmlformats.org/officeDocument/2006/relationships/hyperlink" Target="https://marketplace.daloopa.com/src?seriesId=3805101" TargetMode="External"/><Relationship Id="rId6056" Type="http://schemas.openxmlformats.org/officeDocument/2006/relationships/hyperlink" Target="https://www.daloopa.com/src/43311079" TargetMode="External"/><Relationship Id="rId7454" Type="http://schemas.openxmlformats.org/officeDocument/2006/relationships/hyperlink" Target="https://www.daloopa.com/src/144969100" TargetMode="External"/><Relationship Id="rId8505" Type="http://schemas.openxmlformats.org/officeDocument/2006/relationships/hyperlink" Target="https://www.daloopa.com/src/1566212" TargetMode="External"/><Relationship Id="rId10435" Type="http://schemas.openxmlformats.org/officeDocument/2006/relationships/hyperlink" Target="https://www.daloopa.com/src/1569514" TargetMode="External"/><Relationship Id="rId17048" Type="http://schemas.openxmlformats.org/officeDocument/2006/relationships/hyperlink" Target="https://marketplace.daloopa.com/src/154209412" TargetMode="External"/><Relationship Id="rId7107" Type="http://schemas.openxmlformats.org/officeDocument/2006/relationships/hyperlink" Target="https://marketplace.daloopa.com/src/110684064" TargetMode="External"/><Relationship Id="rId13658" Type="http://schemas.openxmlformats.org/officeDocument/2006/relationships/hyperlink" Target="https://www.daloopa.com/src/32426024" TargetMode="External"/><Relationship Id="rId14709" Type="http://schemas.openxmlformats.org/officeDocument/2006/relationships/hyperlink" Target="https://www.daloopa.com/src/43518666" TargetMode="External"/><Relationship Id="rId985" Type="http://schemas.openxmlformats.org/officeDocument/2006/relationships/hyperlink" Target="https://marketplace.daloopa.com/src?seriesId=239476" TargetMode="External"/><Relationship Id="rId2666" Type="http://schemas.openxmlformats.org/officeDocument/2006/relationships/hyperlink" Target="https://www.daloopa.com/src/47686408" TargetMode="External"/><Relationship Id="rId3717" Type="http://schemas.openxmlformats.org/officeDocument/2006/relationships/hyperlink" Target="https://www.daloopa.com/src/125188187" TargetMode="External"/><Relationship Id="rId9279" Type="http://schemas.openxmlformats.org/officeDocument/2006/relationships/hyperlink" Target="https://www.daloopa.com/src/66978261" TargetMode="External"/><Relationship Id="rId15080" Type="http://schemas.openxmlformats.org/officeDocument/2006/relationships/hyperlink" Target="https://marketplace.daloopa.com/src/134722390" TargetMode="External"/><Relationship Id="rId16131" Type="http://schemas.openxmlformats.org/officeDocument/2006/relationships/hyperlink" Target="https://www.daloopa.com/src/46628762" TargetMode="External"/><Relationship Id="rId638" Type="http://schemas.openxmlformats.org/officeDocument/2006/relationships/hyperlink" Target="https://www.daloopa.com/src/66977325" TargetMode="External"/><Relationship Id="rId1268" Type="http://schemas.openxmlformats.org/officeDocument/2006/relationships/hyperlink" Target="https://www.daloopa.com/src/65218275" TargetMode="External"/><Relationship Id="rId2319" Type="http://schemas.openxmlformats.org/officeDocument/2006/relationships/hyperlink" Target="https://www.daloopa.com/src/46548308" TargetMode="External"/><Relationship Id="rId5889" Type="http://schemas.openxmlformats.org/officeDocument/2006/relationships/hyperlink" Target="https://www.daloopa.com/document/26799693" TargetMode="External"/><Relationship Id="rId9760" Type="http://schemas.openxmlformats.org/officeDocument/2006/relationships/hyperlink" Target="https://www.daloopa.com/src/37971638" TargetMode="External"/><Relationship Id="rId19354" Type="http://schemas.openxmlformats.org/officeDocument/2006/relationships/hyperlink" Target="https://www.daloopa.com/src/114576807" TargetMode="External"/><Relationship Id="rId8362" Type="http://schemas.openxmlformats.org/officeDocument/2006/relationships/hyperlink" Target="https://www.daloopa.com/src/1566372" TargetMode="External"/><Relationship Id="rId9413" Type="http://schemas.openxmlformats.org/officeDocument/2006/relationships/hyperlink" Target="https://www.daloopa.com/src/125048955" TargetMode="External"/><Relationship Id="rId11690" Type="http://schemas.openxmlformats.org/officeDocument/2006/relationships/hyperlink" Target="https://www.daloopa.com/src/43317690" TargetMode="External"/><Relationship Id="rId12741" Type="http://schemas.openxmlformats.org/officeDocument/2006/relationships/hyperlink" Target="https://www.daloopa.com/src/154351908" TargetMode="External"/><Relationship Id="rId19007" Type="http://schemas.openxmlformats.org/officeDocument/2006/relationships/hyperlink" Target="https://www.daloopa.com/src/113027579" TargetMode="External"/><Relationship Id="rId2800" Type="http://schemas.openxmlformats.org/officeDocument/2006/relationships/hyperlink" Target="https://www.daloopa.com/src/47686412" TargetMode="External"/><Relationship Id="rId8015" Type="http://schemas.openxmlformats.org/officeDocument/2006/relationships/hyperlink" Target="https://www.daloopa.com/src/43305554" TargetMode="External"/><Relationship Id="rId10292" Type="http://schemas.openxmlformats.org/officeDocument/2006/relationships/hyperlink" Target="https://www.daloopa.com/src/10330805" TargetMode="External"/><Relationship Id="rId11343" Type="http://schemas.openxmlformats.org/officeDocument/2006/relationships/hyperlink" Target="https://www.daloopa.com/src/1569257" TargetMode="External"/><Relationship Id="rId15964" Type="http://schemas.openxmlformats.org/officeDocument/2006/relationships/hyperlink" Target="https://www.daloopa.com/src/154364116" TargetMode="External"/><Relationship Id="rId1402" Type="http://schemas.openxmlformats.org/officeDocument/2006/relationships/hyperlink" Target="https://www.daloopa.com/src/65218295" TargetMode="External"/><Relationship Id="rId4972" Type="http://schemas.openxmlformats.org/officeDocument/2006/relationships/hyperlink" Target="https://www.daloopa.com/src/66976833" TargetMode="External"/><Relationship Id="rId14566" Type="http://schemas.openxmlformats.org/officeDocument/2006/relationships/hyperlink" Target="https://www.daloopa.com/src/43518099" TargetMode="External"/><Relationship Id="rId15617" Type="http://schemas.openxmlformats.org/officeDocument/2006/relationships/hyperlink" Target="https://marketplace.daloopa.com/src/134722509" TargetMode="External"/><Relationship Id="rId3574" Type="http://schemas.openxmlformats.org/officeDocument/2006/relationships/hyperlink" Target="https://www.daloopa.com/src/66979245" TargetMode="External"/><Relationship Id="rId4625" Type="http://schemas.openxmlformats.org/officeDocument/2006/relationships/hyperlink" Target="https://www.daloopa.com/src/2600124" TargetMode="External"/><Relationship Id="rId13168" Type="http://schemas.openxmlformats.org/officeDocument/2006/relationships/hyperlink" Target="https://www.daloopa.com/src/8787125" TargetMode="External"/><Relationship Id="rId14219" Type="http://schemas.openxmlformats.org/officeDocument/2006/relationships/hyperlink" Target="https://www.daloopa.com/src/87502115" TargetMode="External"/><Relationship Id="rId17789" Type="http://schemas.openxmlformats.org/officeDocument/2006/relationships/hyperlink" Target="https://www.daloopa.com/src/65074663" TargetMode="External"/><Relationship Id="rId495" Type="http://schemas.openxmlformats.org/officeDocument/2006/relationships/hyperlink" Target="https://www.daloopa.com/src/37972416" TargetMode="External"/><Relationship Id="rId2176" Type="http://schemas.openxmlformats.org/officeDocument/2006/relationships/hyperlink" Target="https://www.daloopa.com/src/46548109" TargetMode="External"/><Relationship Id="rId3227" Type="http://schemas.openxmlformats.org/officeDocument/2006/relationships/hyperlink" Target="https://www.daloopa.com/src/42838069" TargetMode="External"/><Relationship Id="rId6797" Type="http://schemas.openxmlformats.org/officeDocument/2006/relationships/hyperlink" Target="https://marketplace.daloopa.com/src/110684008" TargetMode="External"/><Relationship Id="rId7848" Type="http://schemas.openxmlformats.org/officeDocument/2006/relationships/hyperlink" Target="https://www.daloopa.com/src/78018541" TargetMode="External"/><Relationship Id="rId148" Type="http://schemas.openxmlformats.org/officeDocument/2006/relationships/hyperlink" Target="https://www.daloopa.com/src/87389293" TargetMode="External"/><Relationship Id="rId5399" Type="http://schemas.openxmlformats.org/officeDocument/2006/relationships/hyperlink" Target="https://www.daloopa.com/src/43288889" TargetMode="External"/><Relationship Id="rId9270" Type="http://schemas.openxmlformats.org/officeDocument/2006/relationships/hyperlink" Target="https://www.daloopa.com/src/10330744" TargetMode="External"/><Relationship Id="rId10829" Type="http://schemas.openxmlformats.org/officeDocument/2006/relationships/hyperlink" Target="https://www.daloopa.com/src/14161069" TargetMode="External"/><Relationship Id="rId12251" Type="http://schemas.openxmlformats.org/officeDocument/2006/relationships/hyperlink" Target="https://www.daloopa.com/src/63083113" TargetMode="External"/><Relationship Id="rId13302" Type="http://schemas.openxmlformats.org/officeDocument/2006/relationships/hyperlink" Target="https://www.daloopa.com/src/8787348" TargetMode="External"/><Relationship Id="rId14700" Type="http://schemas.openxmlformats.org/officeDocument/2006/relationships/hyperlink" Target="https://www.daloopa.com/src/43519387" TargetMode="External"/><Relationship Id="rId2310" Type="http://schemas.openxmlformats.org/officeDocument/2006/relationships/hyperlink" Target="https://www.daloopa.com/src/154220551" TargetMode="External"/><Relationship Id="rId16872" Type="http://schemas.openxmlformats.org/officeDocument/2006/relationships/hyperlink" Target="https://www.daloopa.com/src/154395177" TargetMode="External"/><Relationship Id="rId17923" Type="http://schemas.openxmlformats.org/officeDocument/2006/relationships/hyperlink" Target="https://www.daloopa.com/src/67020098" TargetMode="External"/><Relationship Id="rId4482" Type="http://schemas.openxmlformats.org/officeDocument/2006/relationships/hyperlink" Target="https://www.daloopa.com/src/8793762" TargetMode="External"/><Relationship Id="rId5880" Type="http://schemas.openxmlformats.org/officeDocument/2006/relationships/hyperlink" Target="https://www.daloopa.com/src/43310064" TargetMode="External"/><Relationship Id="rId6931" Type="http://schemas.openxmlformats.org/officeDocument/2006/relationships/hyperlink" Target="https://www.daloopa.com/src/102324867" TargetMode="External"/><Relationship Id="rId14076" Type="http://schemas.openxmlformats.org/officeDocument/2006/relationships/hyperlink" Target="https://www.daloopa.com/src/8787971" TargetMode="External"/><Relationship Id="rId15474" Type="http://schemas.openxmlformats.org/officeDocument/2006/relationships/hyperlink" Target="https://www.daloopa.com/src/43518519" TargetMode="External"/><Relationship Id="rId16525" Type="http://schemas.openxmlformats.org/officeDocument/2006/relationships/hyperlink" Target="https://www.daloopa.com/src/72185877" TargetMode="External"/><Relationship Id="rId3084" Type="http://schemas.openxmlformats.org/officeDocument/2006/relationships/hyperlink" Target="https://www.daloopa.com/src/46627797" TargetMode="External"/><Relationship Id="rId4135" Type="http://schemas.openxmlformats.org/officeDocument/2006/relationships/hyperlink" Target="https://marketplace.daloopa.com/src/154393089" TargetMode="External"/><Relationship Id="rId5533" Type="http://schemas.openxmlformats.org/officeDocument/2006/relationships/hyperlink" Target="https://www.daloopa.com/src/43643172" TargetMode="External"/><Relationship Id="rId15127" Type="http://schemas.openxmlformats.org/officeDocument/2006/relationships/hyperlink" Target="https://marketplace.daloopa.com/src/134722402" TargetMode="External"/><Relationship Id="rId18697" Type="http://schemas.openxmlformats.org/officeDocument/2006/relationships/hyperlink" Target="https://www.daloopa.com/src/65218546" TargetMode="External"/><Relationship Id="rId19748" Type="http://schemas.openxmlformats.org/officeDocument/2006/relationships/hyperlink" Target="https://www.daloopa.com/src/113026609" TargetMode="External"/><Relationship Id="rId8756" Type="http://schemas.openxmlformats.org/officeDocument/2006/relationships/hyperlink" Target="https://www.daloopa.com/src/1566774" TargetMode="External"/><Relationship Id="rId9807" Type="http://schemas.openxmlformats.org/officeDocument/2006/relationships/hyperlink" Target="https://www.daloopa.com/src/1567025" TargetMode="External"/><Relationship Id="rId10686" Type="http://schemas.openxmlformats.org/officeDocument/2006/relationships/hyperlink" Target="https://www.daloopa.com/src/1569866" TargetMode="External"/><Relationship Id="rId11737" Type="http://schemas.openxmlformats.org/officeDocument/2006/relationships/hyperlink" Target="https://www.daloopa.com/src/43317710" TargetMode="External"/><Relationship Id="rId17299" Type="http://schemas.openxmlformats.org/officeDocument/2006/relationships/hyperlink" Target="https://marketplace.daloopa.com/src/154209465" TargetMode="External"/><Relationship Id="rId7358" Type="http://schemas.openxmlformats.org/officeDocument/2006/relationships/hyperlink" Target="https://www.daloopa.com/src/4715263" TargetMode="External"/><Relationship Id="rId8409" Type="http://schemas.openxmlformats.org/officeDocument/2006/relationships/hyperlink" Target="https://www.daloopa.com/src/87381665" TargetMode="External"/><Relationship Id="rId10339" Type="http://schemas.openxmlformats.org/officeDocument/2006/relationships/hyperlink" Target="https://www.daloopa.com/src/82225142" TargetMode="External"/><Relationship Id="rId14210" Type="http://schemas.openxmlformats.org/officeDocument/2006/relationships/hyperlink" Target="https://www.daloopa.com/src/8788236" TargetMode="External"/><Relationship Id="rId17780" Type="http://schemas.openxmlformats.org/officeDocument/2006/relationships/hyperlink" Target="https://www.daloopa.com/src/65074719" TargetMode="External"/><Relationship Id="rId3968" Type="http://schemas.openxmlformats.org/officeDocument/2006/relationships/hyperlink" Target="https://www.daloopa.com/src/14275613" TargetMode="External"/><Relationship Id="rId16382" Type="http://schemas.openxmlformats.org/officeDocument/2006/relationships/hyperlink" Target="https://www.daloopa.com/document/26799693" TargetMode="External"/><Relationship Id="rId17433" Type="http://schemas.openxmlformats.org/officeDocument/2006/relationships/hyperlink" Target="https://www.daloopa.com/document/26799693" TargetMode="External"/><Relationship Id="rId18831" Type="http://schemas.openxmlformats.org/officeDocument/2006/relationships/hyperlink" Target="https://www.daloopa.com/src/65173713" TargetMode="External"/><Relationship Id="rId5" Type="http://schemas.openxmlformats.org/officeDocument/2006/relationships/hyperlink" Target="https://www.daloopa.com/document/8008" TargetMode="External"/><Relationship Id="rId889" Type="http://schemas.openxmlformats.org/officeDocument/2006/relationships/hyperlink" Target="https://www.daloopa.com/document/26769833" TargetMode="External"/><Relationship Id="rId5390" Type="http://schemas.openxmlformats.org/officeDocument/2006/relationships/hyperlink" Target="https://www.daloopa.com/src/1564048" TargetMode="External"/><Relationship Id="rId6441" Type="http://schemas.openxmlformats.org/officeDocument/2006/relationships/hyperlink" Target="https://www.daloopa.com/src/1565656" TargetMode="External"/><Relationship Id="rId10820" Type="http://schemas.openxmlformats.org/officeDocument/2006/relationships/hyperlink" Target="https://www.daloopa.com/src/1569868" TargetMode="External"/><Relationship Id="rId16035" Type="http://schemas.openxmlformats.org/officeDocument/2006/relationships/hyperlink" Target="https://marketplace.daloopa.com/src?seriesId=6478214" TargetMode="External"/><Relationship Id="rId5043" Type="http://schemas.openxmlformats.org/officeDocument/2006/relationships/hyperlink" Target="https://www.daloopa.com/src/87377989" TargetMode="External"/><Relationship Id="rId12992" Type="http://schemas.openxmlformats.org/officeDocument/2006/relationships/hyperlink" Target="https://www.daloopa.com/src/38111047" TargetMode="External"/><Relationship Id="rId8266" Type="http://schemas.openxmlformats.org/officeDocument/2006/relationships/hyperlink" Target="https://www.daloopa.com/src/63033678" TargetMode="External"/><Relationship Id="rId9317" Type="http://schemas.openxmlformats.org/officeDocument/2006/relationships/hyperlink" Target="https://www.daloopa.com/src/1567111" TargetMode="External"/><Relationship Id="rId9664" Type="http://schemas.openxmlformats.org/officeDocument/2006/relationships/hyperlink" Target="https://www.daloopa.com/src/1566455" TargetMode="External"/><Relationship Id="rId11594" Type="http://schemas.openxmlformats.org/officeDocument/2006/relationships/hyperlink" Target="https://www.daloopa.com/src/1569319" TargetMode="External"/><Relationship Id="rId12645" Type="http://schemas.openxmlformats.org/officeDocument/2006/relationships/hyperlink" Target="https://www.daloopa.com/src/154351913" TargetMode="External"/><Relationship Id="rId19258" Type="http://schemas.openxmlformats.org/officeDocument/2006/relationships/hyperlink" Target="https://www.daloopa.com/src/113031465" TargetMode="External"/><Relationship Id="rId1653" Type="http://schemas.openxmlformats.org/officeDocument/2006/relationships/hyperlink" Target="https://www.daloopa.com/src/8797238" TargetMode="External"/><Relationship Id="rId2704" Type="http://schemas.openxmlformats.org/officeDocument/2006/relationships/hyperlink" Target="https://www.daloopa.com/src/47653313" TargetMode="External"/><Relationship Id="rId10196" Type="http://schemas.openxmlformats.org/officeDocument/2006/relationships/hyperlink" Target="https://www.daloopa.com/src/63033815" TargetMode="External"/><Relationship Id="rId11247" Type="http://schemas.openxmlformats.org/officeDocument/2006/relationships/hyperlink" Target="https://www.daloopa.com/src/113257002" TargetMode="External"/><Relationship Id="rId15868" Type="http://schemas.openxmlformats.org/officeDocument/2006/relationships/hyperlink" Target="https://marketplace.daloopa.com/src/154209381" TargetMode="External"/><Relationship Id="rId16919" Type="http://schemas.openxmlformats.org/officeDocument/2006/relationships/hyperlink" Target="https://www.daloopa.com/src/102433954" TargetMode="External"/><Relationship Id="rId1306" Type="http://schemas.openxmlformats.org/officeDocument/2006/relationships/hyperlink" Target="https://www.daloopa.com/src/65218280" TargetMode="External"/><Relationship Id="rId4876" Type="http://schemas.openxmlformats.org/officeDocument/2006/relationships/hyperlink" Target="https://www.daloopa.com/src/1564223" TargetMode="External"/><Relationship Id="rId5927" Type="http://schemas.openxmlformats.org/officeDocument/2006/relationships/hyperlink" Target="https://www.daloopa.com/src/58740326" TargetMode="External"/><Relationship Id="rId17290" Type="http://schemas.openxmlformats.org/officeDocument/2006/relationships/hyperlink" Target="https://www.daloopa.com/src/65059397" TargetMode="External"/><Relationship Id="rId18341" Type="http://schemas.openxmlformats.org/officeDocument/2006/relationships/hyperlink" Target="https://www.daloopa.com/src/102437091" TargetMode="External"/><Relationship Id="rId12" Type="http://schemas.openxmlformats.org/officeDocument/2006/relationships/hyperlink" Target="https://www.daloopa.com/document/8158" TargetMode="External"/><Relationship Id="rId3478" Type="http://schemas.openxmlformats.org/officeDocument/2006/relationships/hyperlink" Target="https://www.daloopa.com/src/8795917" TargetMode="External"/><Relationship Id="rId4529" Type="http://schemas.openxmlformats.org/officeDocument/2006/relationships/hyperlink" Target="https://www.daloopa.com/src/8793758" TargetMode="External"/><Relationship Id="rId8400" Type="http://schemas.openxmlformats.org/officeDocument/2006/relationships/hyperlink" Target="https://www.daloopa.com/src/37971643" TargetMode="External"/><Relationship Id="rId10330" Type="http://schemas.openxmlformats.org/officeDocument/2006/relationships/hyperlink" Target="https://www.daloopa.com/src/32357818" TargetMode="External"/><Relationship Id="rId399" Type="http://schemas.openxmlformats.org/officeDocument/2006/relationships/hyperlink" Target="https://www.daloopa.com/src/1604311" TargetMode="External"/><Relationship Id="rId7002" Type="http://schemas.openxmlformats.org/officeDocument/2006/relationships/hyperlink" Target="https://www.daloopa.com/src/136427066" TargetMode="External"/><Relationship Id="rId14951" Type="http://schemas.openxmlformats.org/officeDocument/2006/relationships/hyperlink" Target="https://marketplace.daloopa.com/src/134722368" TargetMode="External"/><Relationship Id="rId880" Type="http://schemas.openxmlformats.org/officeDocument/2006/relationships/hyperlink" Target="https://www.daloopa.com/document/26696136" TargetMode="External"/><Relationship Id="rId2561" Type="http://schemas.openxmlformats.org/officeDocument/2006/relationships/hyperlink" Target="https://www.daloopa.com/src/87500684" TargetMode="External"/><Relationship Id="rId9174" Type="http://schemas.openxmlformats.org/officeDocument/2006/relationships/hyperlink" Target="https://www.daloopa.com/document/26798424" TargetMode="External"/><Relationship Id="rId12155" Type="http://schemas.openxmlformats.org/officeDocument/2006/relationships/hyperlink" Target="https://www.daloopa.com/src/94638468" TargetMode="External"/><Relationship Id="rId13553" Type="http://schemas.openxmlformats.org/officeDocument/2006/relationships/hyperlink" Target="https://marketplace.daloopa.com/src?seriesId=233489" TargetMode="External"/><Relationship Id="rId14604" Type="http://schemas.openxmlformats.org/officeDocument/2006/relationships/hyperlink" Target="https://www.daloopa.com/src/43518463" TargetMode="External"/><Relationship Id="rId533" Type="http://schemas.openxmlformats.org/officeDocument/2006/relationships/hyperlink" Target="https://www.daloopa.com/src/1602059" TargetMode="External"/><Relationship Id="rId1163" Type="http://schemas.openxmlformats.org/officeDocument/2006/relationships/hyperlink" Target="https://www.daloopa.com/src/72184355" TargetMode="External"/><Relationship Id="rId2214" Type="http://schemas.openxmlformats.org/officeDocument/2006/relationships/hyperlink" Target="https://www.daloopa.com/src/7999064" TargetMode="External"/><Relationship Id="rId3612" Type="http://schemas.openxmlformats.org/officeDocument/2006/relationships/hyperlink" Target="https://www.daloopa.com/src/8794487" TargetMode="External"/><Relationship Id="rId13206" Type="http://schemas.openxmlformats.org/officeDocument/2006/relationships/hyperlink" Target="https://www.daloopa.com/src/8786997" TargetMode="External"/><Relationship Id="rId16776" Type="http://schemas.openxmlformats.org/officeDocument/2006/relationships/hyperlink" Target="https://www.daloopa.com/src/65063121" TargetMode="External"/><Relationship Id="rId17827" Type="http://schemas.openxmlformats.org/officeDocument/2006/relationships/hyperlink" Target="https://www.daloopa.com/src/154365070" TargetMode="External"/><Relationship Id="rId5784" Type="http://schemas.openxmlformats.org/officeDocument/2006/relationships/hyperlink" Target="https://www.daloopa.com/src/4715242" TargetMode="External"/><Relationship Id="rId6835" Type="http://schemas.openxmlformats.org/officeDocument/2006/relationships/hyperlink" Target="https://www.daloopa.com/src/1565490" TargetMode="External"/><Relationship Id="rId15378" Type="http://schemas.openxmlformats.org/officeDocument/2006/relationships/hyperlink" Target="https://www.daloopa.com/src/43519448" TargetMode="External"/><Relationship Id="rId16429" Type="http://schemas.openxmlformats.org/officeDocument/2006/relationships/hyperlink" Target="https://www.daloopa.com/src/145153580" TargetMode="External"/><Relationship Id="rId4386" Type="http://schemas.openxmlformats.org/officeDocument/2006/relationships/hyperlink" Target="https://www.daloopa.com/src/8793871" TargetMode="External"/><Relationship Id="rId5437" Type="http://schemas.openxmlformats.org/officeDocument/2006/relationships/hyperlink" Target="https://www.daloopa.com/src/7961772" TargetMode="External"/><Relationship Id="rId11988" Type="http://schemas.openxmlformats.org/officeDocument/2006/relationships/hyperlink" Target="https://www.daloopa.com/src/1569337" TargetMode="External"/><Relationship Id="rId4039" Type="http://schemas.openxmlformats.org/officeDocument/2006/relationships/hyperlink" Target="https://www.daloopa.com/src/1572727" TargetMode="External"/><Relationship Id="rId14461" Type="http://schemas.openxmlformats.org/officeDocument/2006/relationships/hyperlink" Target="https://www.daloopa.com/src/154393402" TargetMode="External"/><Relationship Id="rId15512" Type="http://schemas.openxmlformats.org/officeDocument/2006/relationships/hyperlink" Target="https://www.daloopa.com/src/58793898" TargetMode="External"/><Relationship Id="rId16910" Type="http://schemas.openxmlformats.org/officeDocument/2006/relationships/hyperlink" Target="https://www.daloopa.com/src/53602499" TargetMode="External"/><Relationship Id="rId4520" Type="http://schemas.openxmlformats.org/officeDocument/2006/relationships/hyperlink" Target="https://www.daloopa.com/src/8793956" TargetMode="External"/><Relationship Id="rId13063" Type="http://schemas.openxmlformats.org/officeDocument/2006/relationships/hyperlink" Target="https://www.daloopa.com/src/8787482" TargetMode="External"/><Relationship Id="rId14114" Type="http://schemas.openxmlformats.org/officeDocument/2006/relationships/hyperlink" Target="https://www.daloopa.com/src/46628479" TargetMode="External"/><Relationship Id="rId390" Type="http://schemas.openxmlformats.org/officeDocument/2006/relationships/hyperlink" Target="https://marketplace.daloopa.com/src?seriesId=2635939" TargetMode="External"/><Relationship Id="rId2071" Type="http://schemas.openxmlformats.org/officeDocument/2006/relationships/hyperlink" Target="https://www.daloopa.com/src/1571531" TargetMode="External"/><Relationship Id="rId3122" Type="http://schemas.openxmlformats.org/officeDocument/2006/relationships/hyperlink" Target="https://www.daloopa.com/src/154393260" TargetMode="External"/><Relationship Id="rId6692" Type="http://schemas.openxmlformats.org/officeDocument/2006/relationships/hyperlink" Target="https://marketplace.daloopa.com/src/110683993" TargetMode="External"/><Relationship Id="rId16286" Type="http://schemas.openxmlformats.org/officeDocument/2006/relationships/hyperlink" Target="https://marketplace.daloopa.com/src?seriesId=2541692" TargetMode="External"/><Relationship Id="rId17684" Type="http://schemas.openxmlformats.org/officeDocument/2006/relationships/hyperlink" Target="https://www.daloopa.com/src/102436801" TargetMode="External"/><Relationship Id="rId18735" Type="http://schemas.openxmlformats.org/officeDocument/2006/relationships/hyperlink" Target="https://www.daloopa.com/src/65169567" TargetMode="External"/><Relationship Id="rId5294" Type="http://schemas.openxmlformats.org/officeDocument/2006/relationships/hyperlink" Target="https://www.daloopa.com/src/1564046" TargetMode="External"/><Relationship Id="rId6345" Type="http://schemas.openxmlformats.org/officeDocument/2006/relationships/hyperlink" Target="https://marketplace.daloopa.com/src/110683934" TargetMode="External"/><Relationship Id="rId7743" Type="http://schemas.openxmlformats.org/officeDocument/2006/relationships/hyperlink" Target="https://www.daloopa.com/src/1565952" TargetMode="External"/><Relationship Id="rId10724" Type="http://schemas.openxmlformats.org/officeDocument/2006/relationships/hyperlink" Target="https://www.daloopa.com/src/46537918" TargetMode="External"/><Relationship Id="rId17337" Type="http://schemas.openxmlformats.org/officeDocument/2006/relationships/hyperlink" Target="https://marketplace.daloopa.com/src/154209475" TargetMode="External"/><Relationship Id="rId12896" Type="http://schemas.openxmlformats.org/officeDocument/2006/relationships/hyperlink" Target="https://www.daloopa.com/src/1572425" TargetMode="External"/><Relationship Id="rId13947" Type="http://schemas.openxmlformats.org/officeDocument/2006/relationships/hyperlink" Target="https://marketplace.daloopa.com/src?seriesId=2541629" TargetMode="External"/><Relationship Id="rId2955" Type="http://schemas.openxmlformats.org/officeDocument/2006/relationships/hyperlink" Target="https://www.daloopa.com/src/1571944" TargetMode="External"/><Relationship Id="rId9568" Type="http://schemas.openxmlformats.org/officeDocument/2006/relationships/hyperlink" Target="https://www.daloopa.com/src/154222613" TargetMode="External"/><Relationship Id="rId11498" Type="http://schemas.openxmlformats.org/officeDocument/2006/relationships/hyperlink" Target="https://www.daloopa.com/src/43319101" TargetMode="External"/><Relationship Id="rId12549" Type="http://schemas.openxmlformats.org/officeDocument/2006/relationships/hyperlink" Target="https://www.daloopa.com/src/38110879" TargetMode="External"/><Relationship Id="rId16420" Type="http://schemas.openxmlformats.org/officeDocument/2006/relationships/hyperlink" Target="https://www.daloopa.com/src/67019168" TargetMode="External"/><Relationship Id="rId927" Type="http://schemas.openxmlformats.org/officeDocument/2006/relationships/hyperlink" Target="https://www.daloopa.com/src/72187112" TargetMode="External"/><Relationship Id="rId1557" Type="http://schemas.openxmlformats.org/officeDocument/2006/relationships/hyperlink" Target="https://www.daloopa.com/src/8796883" TargetMode="External"/><Relationship Id="rId2608" Type="http://schemas.openxmlformats.org/officeDocument/2006/relationships/hyperlink" Target="https://marketplace.daloopa.com/src?seriesId=7741499" TargetMode="External"/><Relationship Id="rId15022" Type="http://schemas.openxmlformats.org/officeDocument/2006/relationships/hyperlink" Target="https://marketplace.daloopa.com/src?seriesId=6888876" TargetMode="External"/><Relationship Id="rId18592" Type="http://schemas.openxmlformats.org/officeDocument/2006/relationships/hyperlink" Target="https://marketplace.daloopa.com/src?seriesId=3669162" TargetMode="External"/><Relationship Id="rId19643" Type="http://schemas.openxmlformats.org/officeDocument/2006/relationships/hyperlink" Target="https://www.daloopa.com/src/114576848" TargetMode="External"/><Relationship Id="rId4030" Type="http://schemas.openxmlformats.org/officeDocument/2006/relationships/hyperlink" Target="https://www.daloopa.com/src/1572938" TargetMode="External"/><Relationship Id="rId8651" Type="http://schemas.openxmlformats.org/officeDocument/2006/relationships/hyperlink" Target="https://www.daloopa.com/src/1567538" TargetMode="External"/><Relationship Id="rId9702" Type="http://schemas.openxmlformats.org/officeDocument/2006/relationships/hyperlink" Target="https://www.daloopa.com/src/82224896" TargetMode="External"/><Relationship Id="rId17194" Type="http://schemas.openxmlformats.org/officeDocument/2006/relationships/hyperlink" Target="https://www.daloopa.com/src/87502704" TargetMode="External"/><Relationship Id="rId18245" Type="http://schemas.openxmlformats.org/officeDocument/2006/relationships/hyperlink" Target="https://marketplace.daloopa.com/src/134722744" TargetMode="External"/><Relationship Id="rId7253" Type="http://schemas.openxmlformats.org/officeDocument/2006/relationships/hyperlink" Target="https://www.daloopa.com/src/1565878" TargetMode="External"/><Relationship Id="rId8304" Type="http://schemas.openxmlformats.org/officeDocument/2006/relationships/hyperlink" Target="https://www.daloopa.com/src/1566798" TargetMode="External"/><Relationship Id="rId10234" Type="http://schemas.openxmlformats.org/officeDocument/2006/relationships/hyperlink" Target="https://www.daloopa.com/src/102328601" TargetMode="External"/><Relationship Id="rId10581" Type="http://schemas.openxmlformats.org/officeDocument/2006/relationships/hyperlink" Target="https://www.daloopa.com/src/102328807" TargetMode="External"/><Relationship Id="rId11632" Type="http://schemas.openxmlformats.org/officeDocument/2006/relationships/hyperlink" Target="https://www.daloopa.com/src/1569384" TargetMode="External"/><Relationship Id="rId14855" Type="http://schemas.openxmlformats.org/officeDocument/2006/relationships/hyperlink" Target="https://www.daloopa.com/src/43516885" TargetMode="External"/><Relationship Id="rId15906" Type="http://schemas.openxmlformats.org/officeDocument/2006/relationships/hyperlink" Target="https://marketplace.daloopa.com/src/134722538" TargetMode="External"/><Relationship Id="rId3863" Type="http://schemas.openxmlformats.org/officeDocument/2006/relationships/hyperlink" Target="https://www.daloopa.com/src/68727795" TargetMode="External"/><Relationship Id="rId4914" Type="http://schemas.openxmlformats.org/officeDocument/2006/relationships/hyperlink" Target="https://www.daloopa.com/src/125013269" TargetMode="External"/><Relationship Id="rId9078" Type="http://schemas.openxmlformats.org/officeDocument/2006/relationships/hyperlink" Target="https://www.daloopa.com/document/26798424" TargetMode="External"/><Relationship Id="rId13457" Type="http://schemas.openxmlformats.org/officeDocument/2006/relationships/hyperlink" Target="https://www.daloopa.com/src/8787001" TargetMode="External"/><Relationship Id="rId14508" Type="http://schemas.openxmlformats.org/officeDocument/2006/relationships/hyperlink" Target="https://www.daloopa.com/src/94651385" TargetMode="External"/><Relationship Id="rId784" Type="http://schemas.openxmlformats.org/officeDocument/2006/relationships/hyperlink" Target="https://www.daloopa.com/src/1604328" TargetMode="External"/><Relationship Id="rId1067" Type="http://schemas.openxmlformats.org/officeDocument/2006/relationships/hyperlink" Target="https://www.daloopa.com/src/37972450" TargetMode="External"/><Relationship Id="rId2465" Type="http://schemas.openxmlformats.org/officeDocument/2006/relationships/hyperlink" Target="https://www.daloopa.com/src/72185019" TargetMode="External"/><Relationship Id="rId3516" Type="http://schemas.openxmlformats.org/officeDocument/2006/relationships/hyperlink" Target="https://www.daloopa.com/src/125061938" TargetMode="External"/><Relationship Id="rId12059" Type="http://schemas.openxmlformats.org/officeDocument/2006/relationships/hyperlink" Target="https://www.daloopa.com/src/1570322" TargetMode="External"/><Relationship Id="rId437" Type="http://schemas.openxmlformats.org/officeDocument/2006/relationships/hyperlink" Target="https://www.daloopa.com/src/66977141" TargetMode="External"/><Relationship Id="rId2118" Type="http://schemas.openxmlformats.org/officeDocument/2006/relationships/hyperlink" Target="https://www.daloopa.com/src/46548312" TargetMode="External"/><Relationship Id="rId5688" Type="http://schemas.openxmlformats.org/officeDocument/2006/relationships/hyperlink" Target="https://www.daloopa.com/document/26799693" TargetMode="External"/><Relationship Id="rId6739" Type="http://schemas.openxmlformats.org/officeDocument/2006/relationships/hyperlink" Target="https://marketplace.daloopa.com/src/110683998" TargetMode="External"/><Relationship Id="rId12540" Type="http://schemas.openxmlformats.org/officeDocument/2006/relationships/hyperlink" Target="https://www.daloopa.com/src/1572123" TargetMode="External"/><Relationship Id="rId19153" Type="http://schemas.openxmlformats.org/officeDocument/2006/relationships/hyperlink" Target="https://www.daloopa.com/src/113031957" TargetMode="External"/><Relationship Id="rId8161" Type="http://schemas.openxmlformats.org/officeDocument/2006/relationships/hyperlink" Target="https://www.daloopa.com/src/43301792" TargetMode="External"/><Relationship Id="rId9212" Type="http://schemas.openxmlformats.org/officeDocument/2006/relationships/hyperlink" Target="https://www.daloopa.com/src/94491564" TargetMode="External"/><Relationship Id="rId10091" Type="http://schemas.openxmlformats.org/officeDocument/2006/relationships/hyperlink" Target="https://www.daloopa.com/src/46535688" TargetMode="External"/><Relationship Id="rId11142" Type="http://schemas.openxmlformats.org/officeDocument/2006/relationships/hyperlink" Target="https://www.daloopa.com/src/1569254" TargetMode="External"/><Relationship Id="rId1201" Type="http://schemas.openxmlformats.org/officeDocument/2006/relationships/hyperlink" Target="https://www.daloopa.com/src/4742121" TargetMode="External"/><Relationship Id="rId4771" Type="http://schemas.openxmlformats.org/officeDocument/2006/relationships/hyperlink" Target="https://www.daloopa.com/src/66976829" TargetMode="External"/><Relationship Id="rId14365" Type="http://schemas.openxmlformats.org/officeDocument/2006/relationships/hyperlink" Target="https://www.daloopa.com/src/8787958" TargetMode="External"/><Relationship Id="rId15763" Type="http://schemas.openxmlformats.org/officeDocument/2006/relationships/hyperlink" Target="https://marketplace.daloopa.com/src/154393125" TargetMode="External"/><Relationship Id="rId16814" Type="http://schemas.openxmlformats.org/officeDocument/2006/relationships/hyperlink" Target="https://www.daloopa.com/src/154395173" TargetMode="External"/><Relationship Id="rId3373" Type="http://schemas.openxmlformats.org/officeDocument/2006/relationships/hyperlink" Target="https://www.daloopa.com/src/66979247" TargetMode="External"/><Relationship Id="rId4424" Type="http://schemas.openxmlformats.org/officeDocument/2006/relationships/hyperlink" Target="https://www.daloopa.com/src/8794072" TargetMode="External"/><Relationship Id="rId5822" Type="http://schemas.openxmlformats.org/officeDocument/2006/relationships/hyperlink" Target="https://www.daloopa.com/document/26799693" TargetMode="External"/><Relationship Id="rId14018" Type="http://schemas.openxmlformats.org/officeDocument/2006/relationships/hyperlink" Target="https://www.daloopa.com/src/8787991" TargetMode="External"/><Relationship Id="rId15416" Type="http://schemas.openxmlformats.org/officeDocument/2006/relationships/hyperlink" Target="https://marketplace.daloopa.com/src/134722471" TargetMode="External"/><Relationship Id="rId18986" Type="http://schemas.openxmlformats.org/officeDocument/2006/relationships/hyperlink" Target="https://www.daloopa.com/src/145118849" TargetMode="External"/><Relationship Id="rId294" Type="http://schemas.openxmlformats.org/officeDocument/2006/relationships/hyperlink" Target="https://www.daloopa.com/src/58740196" TargetMode="External"/><Relationship Id="rId3026" Type="http://schemas.openxmlformats.org/officeDocument/2006/relationships/hyperlink" Target="https://www.daloopa.com/src/67023246" TargetMode="External"/><Relationship Id="rId7994" Type="http://schemas.openxmlformats.org/officeDocument/2006/relationships/hyperlink" Target="https://www.daloopa.com/src/43305545" TargetMode="External"/><Relationship Id="rId10975" Type="http://schemas.openxmlformats.org/officeDocument/2006/relationships/hyperlink" Target="https://www.daloopa.com/src/87385037" TargetMode="External"/><Relationship Id="rId17588" Type="http://schemas.openxmlformats.org/officeDocument/2006/relationships/hyperlink" Target="https://www.daloopa.com/src/65075001" TargetMode="External"/><Relationship Id="rId18639" Type="http://schemas.openxmlformats.org/officeDocument/2006/relationships/hyperlink" Target="https://www.daloopa.com/src/65165607" TargetMode="External"/><Relationship Id="rId5198" Type="http://schemas.openxmlformats.org/officeDocument/2006/relationships/hyperlink" Target="https://www.daloopa.com/src/43287238" TargetMode="External"/><Relationship Id="rId6596" Type="http://schemas.openxmlformats.org/officeDocument/2006/relationships/hyperlink" Target="https://www.daloopa.com/src/10330702" TargetMode="External"/><Relationship Id="rId7647" Type="http://schemas.openxmlformats.org/officeDocument/2006/relationships/hyperlink" Target="https://www.daloopa.com/src/78018537" TargetMode="External"/><Relationship Id="rId10628" Type="http://schemas.openxmlformats.org/officeDocument/2006/relationships/hyperlink" Target="https://www.daloopa.com/src/14161080" TargetMode="External"/><Relationship Id="rId6249" Type="http://schemas.openxmlformats.org/officeDocument/2006/relationships/hyperlink" Target="https://www.daloopa.com/src/1565227" TargetMode="External"/><Relationship Id="rId12050" Type="http://schemas.openxmlformats.org/officeDocument/2006/relationships/hyperlink" Target="https://www.daloopa.com/src/1570537" TargetMode="External"/><Relationship Id="rId13101" Type="http://schemas.openxmlformats.org/officeDocument/2006/relationships/hyperlink" Target="https://www.daloopa.com/src/8787181" TargetMode="External"/><Relationship Id="rId16671" Type="http://schemas.openxmlformats.org/officeDocument/2006/relationships/hyperlink" Target="https://marketplace.daloopa.com/src/65218256" TargetMode="External"/><Relationship Id="rId17722" Type="http://schemas.openxmlformats.org/officeDocument/2006/relationships/hyperlink" Target="https://www.daloopa.com/src/65074668" TargetMode="External"/><Relationship Id="rId2859" Type="http://schemas.openxmlformats.org/officeDocument/2006/relationships/hyperlink" Target="https://www.daloopa.com/src/94500987" TargetMode="External"/><Relationship Id="rId6730" Type="http://schemas.openxmlformats.org/officeDocument/2006/relationships/hyperlink" Target="https://www.daloopa.com/src/53534148" TargetMode="External"/><Relationship Id="rId15273" Type="http://schemas.openxmlformats.org/officeDocument/2006/relationships/hyperlink" Target="https://www.daloopa.com/src/43518547" TargetMode="External"/><Relationship Id="rId16324" Type="http://schemas.openxmlformats.org/officeDocument/2006/relationships/hyperlink" Target="https://www.daloopa.com/src/43525294" TargetMode="External"/><Relationship Id="rId4281" Type="http://schemas.openxmlformats.org/officeDocument/2006/relationships/hyperlink" Target="https://www.daloopa.com/src/43322141" TargetMode="External"/><Relationship Id="rId5332" Type="http://schemas.openxmlformats.org/officeDocument/2006/relationships/hyperlink" Target="https://www.daloopa.com/src/43287236" TargetMode="External"/><Relationship Id="rId18496" Type="http://schemas.openxmlformats.org/officeDocument/2006/relationships/hyperlink" Target="https://www.daloopa.com/src/66985211" TargetMode="External"/><Relationship Id="rId8555" Type="http://schemas.openxmlformats.org/officeDocument/2006/relationships/hyperlink" Target="https://www.daloopa.com/src/154222597" TargetMode="External"/><Relationship Id="rId9606" Type="http://schemas.openxmlformats.org/officeDocument/2006/relationships/hyperlink" Target="https://www.daloopa.com/src/154222611" TargetMode="External"/><Relationship Id="rId9953" Type="http://schemas.openxmlformats.org/officeDocument/2006/relationships/hyperlink" Target="https://www.daloopa.com/src/1567694" TargetMode="External"/><Relationship Id="rId11883" Type="http://schemas.openxmlformats.org/officeDocument/2006/relationships/hyperlink" Target="https://www.daloopa.com/src/1569228" TargetMode="External"/><Relationship Id="rId12934" Type="http://schemas.openxmlformats.org/officeDocument/2006/relationships/hyperlink" Target="https://www.daloopa.com/src/87497960" TargetMode="External"/><Relationship Id="rId17098" Type="http://schemas.openxmlformats.org/officeDocument/2006/relationships/hyperlink" Target="https://www.daloopa.com/src/154364343" TargetMode="External"/><Relationship Id="rId18149" Type="http://schemas.openxmlformats.org/officeDocument/2006/relationships/hyperlink" Target="https://marketplace.daloopa.com/src/134722711" TargetMode="External"/><Relationship Id="rId19547" Type="http://schemas.openxmlformats.org/officeDocument/2006/relationships/hyperlink" Target="https://www.daloopa.com/src/113024212" TargetMode="External"/><Relationship Id="rId1942" Type="http://schemas.openxmlformats.org/officeDocument/2006/relationships/hyperlink" Target="https://www.daloopa.com/src/144986577" TargetMode="External"/><Relationship Id="rId7157" Type="http://schemas.openxmlformats.org/officeDocument/2006/relationships/hyperlink" Target="https://www.daloopa.com/src/87381334" TargetMode="External"/><Relationship Id="rId8208" Type="http://schemas.openxmlformats.org/officeDocument/2006/relationships/hyperlink" Target="https://www.daloopa.com/src/154222592" TargetMode="External"/><Relationship Id="rId10485" Type="http://schemas.openxmlformats.org/officeDocument/2006/relationships/hyperlink" Target="https://www.daloopa.com/src/113262807" TargetMode="External"/><Relationship Id="rId11536" Type="http://schemas.openxmlformats.org/officeDocument/2006/relationships/hyperlink" Target="https://www.daloopa.com/src/43317689" TargetMode="External"/><Relationship Id="rId10138" Type="http://schemas.openxmlformats.org/officeDocument/2006/relationships/hyperlink" Target="https://www.daloopa.com/document/209506" TargetMode="External"/><Relationship Id="rId14759" Type="http://schemas.openxmlformats.org/officeDocument/2006/relationships/hyperlink" Target="https://marketplace.daloopa.com/src/134722334" TargetMode="External"/><Relationship Id="rId18630" Type="http://schemas.openxmlformats.org/officeDocument/2006/relationships/hyperlink" Target="https://www.daloopa.com/src/65161799" TargetMode="External"/><Relationship Id="rId3767" Type="http://schemas.openxmlformats.org/officeDocument/2006/relationships/hyperlink" Target="https://www.daloopa.com/src/14191239" TargetMode="External"/><Relationship Id="rId4818" Type="http://schemas.openxmlformats.org/officeDocument/2006/relationships/hyperlink" Target="https://www.daloopa.com/src/1564039" TargetMode="External"/><Relationship Id="rId16181" Type="http://schemas.openxmlformats.org/officeDocument/2006/relationships/hyperlink" Target="https://marketplace.daloopa.com/src?seriesId=2541685" TargetMode="External"/><Relationship Id="rId17232" Type="http://schemas.openxmlformats.org/officeDocument/2006/relationships/hyperlink" Target="https://www.daloopa.com/src/154364421" TargetMode="External"/><Relationship Id="rId688" Type="http://schemas.openxmlformats.org/officeDocument/2006/relationships/hyperlink" Target="https://www.daloopa.com/src/154216688" TargetMode="External"/><Relationship Id="rId2369" Type="http://schemas.openxmlformats.org/officeDocument/2006/relationships/hyperlink" Target="https://www.daloopa.com/src/94501291" TargetMode="External"/><Relationship Id="rId6240" Type="http://schemas.openxmlformats.org/officeDocument/2006/relationships/hyperlink" Target="https://www.daloopa.com/src/1565482" TargetMode="External"/><Relationship Id="rId2850" Type="http://schemas.openxmlformats.org/officeDocument/2006/relationships/hyperlink" Target="https://www.daloopa.com/src/46540524" TargetMode="External"/><Relationship Id="rId9463" Type="http://schemas.openxmlformats.org/officeDocument/2006/relationships/hyperlink" Target="https://www.daloopa.com/src/1566632" TargetMode="External"/><Relationship Id="rId11393" Type="http://schemas.openxmlformats.org/officeDocument/2006/relationships/hyperlink" Target="https://www.daloopa.com/src/1569654" TargetMode="External"/><Relationship Id="rId12444" Type="http://schemas.openxmlformats.org/officeDocument/2006/relationships/hyperlink" Target="https://marketplace.daloopa.com/src/134722175" TargetMode="External"/><Relationship Id="rId12791" Type="http://schemas.openxmlformats.org/officeDocument/2006/relationships/hyperlink" Target="https://www.daloopa.com/src/38110883" TargetMode="External"/><Relationship Id="rId13842" Type="http://schemas.openxmlformats.org/officeDocument/2006/relationships/hyperlink" Target="https://www.daloopa.com/src/8787696" TargetMode="External"/><Relationship Id="rId19057" Type="http://schemas.openxmlformats.org/officeDocument/2006/relationships/hyperlink" Target="https://www.daloopa.com/src/125199366" TargetMode="External"/><Relationship Id="rId822" Type="http://schemas.openxmlformats.org/officeDocument/2006/relationships/hyperlink" Target="https://www.daloopa.com/src/1602359" TargetMode="External"/><Relationship Id="rId1452" Type="http://schemas.openxmlformats.org/officeDocument/2006/relationships/hyperlink" Target="https://www.daloopa.com/src/65109524" TargetMode="External"/><Relationship Id="rId2503" Type="http://schemas.openxmlformats.org/officeDocument/2006/relationships/hyperlink" Target="https://www.daloopa.com/src/65072203" TargetMode="External"/><Relationship Id="rId3901" Type="http://schemas.openxmlformats.org/officeDocument/2006/relationships/hyperlink" Target="https://www.daloopa.com/src/14191237" TargetMode="External"/><Relationship Id="rId8065" Type="http://schemas.openxmlformats.org/officeDocument/2006/relationships/hyperlink" Target="https://www.daloopa.com/src/1567666" TargetMode="External"/><Relationship Id="rId9116" Type="http://schemas.openxmlformats.org/officeDocument/2006/relationships/hyperlink" Target="https://www.daloopa.com/src/32357769" TargetMode="External"/><Relationship Id="rId11046" Type="http://schemas.openxmlformats.org/officeDocument/2006/relationships/hyperlink" Target="https://www.daloopa.com/src/113256997" TargetMode="External"/><Relationship Id="rId1105" Type="http://schemas.openxmlformats.org/officeDocument/2006/relationships/hyperlink" Target="https://www.daloopa.com/src/72080918" TargetMode="External"/><Relationship Id="rId15667" Type="http://schemas.openxmlformats.org/officeDocument/2006/relationships/hyperlink" Target="https://marketplace.daloopa.com/src/134722512" TargetMode="External"/><Relationship Id="rId16718" Type="http://schemas.openxmlformats.org/officeDocument/2006/relationships/hyperlink" Target="https://www.daloopa.com/src/65062815" TargetMode="External"/><Relationship Id="rId3277" Type="http://schemas.openxmlformats.org/officeDocument/2006/relationships/hyperlink" Target="https://www.daloopa.com/src/8795914" TargetMode="External"/><Relationship Id="rId4675" Type="http://schemas.openxmlformats.org/officeDocument/2006/relationships/hyperlink" Target="https://www.daloopa.com/src/1564220" TargetMode="External"/><Relationship Id="rId5726" Type="http://schemas.openxmlformats.org/officeDocument/2006/relationships/hyperlink" Target="https://www.daloopa.com/src/58740324" TargetMode="External"/><Relationship Id="rId14269" Type="http://schemas.openxmlformats.org/officeDocument/2006/relationships/hyperlink" Target="https://www.daloopa.com/src/8788255" TargetMode="External"/><Relationship Id="rId18140" Type="http://schemas.openxmlformats.org/officeDocument/2006/relationships/hyperlink" Target="https://www.daloopa.com/src/154362022" TargetMode="External"/><Relationship Id="rId198" Type="http://schemas.openxmlformats.org/officeDocument/2006/relationships/hyperlink" Target="https://www.daloopa.com/document/11866492" TargetMode="External"/><Relationship Id="rId4328" Type="http://schemas.openxmlformats.org/officeDocument/2006/relationships/hyperlink" Target="https://www.daloopa.com/src/43322077" TargetMode="External"/><Relationship Id="rId7898" Type="http://schemas.openxmlformats.org/officeDocument/2006/relationships/hyperlink" Target="https://www.daloopa.com/src/1567562" TargetMode="External"/><Relationship Id="rId8949" Type="http://schemas.openxmlformats.org/officeDocument/2006/relationships/hyperlink" Target="https://www.daloopa.com/src/58740257" TargetMode="External"/><Relationship Id="rId10879" Type="http://schemas.openxmlformats.org/officeDocument/2006/relationships/hyperlink" Target="https://www.daloopa.com/src/1569525" TargetMode="External"/><Relationship Id="rId14750" Type="http://schemas.openxmlformats.org/officeDocument/2006/relationships/hyperlink" Target="https://marketplace.daloopa.com/src/134722325" TargetMode="External"/><Relationship Id="rId15801" Type="http://schemas.openxmlformats.org/officeDocument/2006/relationships/hyperlink" Target="https://marketplace.daloopa.com/src/154393127" TargetMode="External"/><Relationship Id="rId13352" Type="http://schemas.openxmlformats.org/officeDocument/2006/relationships/hyperlink" Target="https://www.daloopa.com/src/10356362" TargetMode="External"/><Relationship Id="rId14403" Type="http://schemas.openxmlformats.org/officeDocument/2006/relationships/hyperlink" Target="https://www.daloopa.com/src/46628481" TargetMode="External"/><Relationship Id="rId2360" Type="http://schemas.openxmlformats.org/officeDocument/2006/relationships/hyperlink" Target="https://www.daloopa.com/src/46548526" TargetMode="External"/><Relationship Id="rId3411" Type="http://schemas.openxmlformats.org/officeDocument/2006/relationships/hyperlink" Target="https://www.daloopa.com/src/8795916" TargetMode="External"/><Relationship Id="rId6981" Type="http://schemas.openxmlformats.org/officeDocument/2006/relationships/hyperlink" Target="https://www.daloopa.com/src/4715257" TargetMode="External"/><Relationship Id="rId13005" Type="http://schemas.openxmlformats.org/officeDocument/2006/relationships/hyperlink" Target="https://www.daloopa.com/src/8787120" TargetMode="External"/><Relationship Id="rId16575" Type="http://schemas.openxmlformats.org/officeDocument/2006/relationships/hyperlink" Target="https://www.daloopa.com/src/145155327" TargetMode="External"/><Relationship Id="rId17973" Type="http://schemas.openxmlformats.org/officeDocument/2006/relationships/hyperlink" Target="https://www.daloopa.com/src/87501531" TargetMode="External"/><Relationship Id="rId332" Type="http://schemas.openxmlformats.org/officeDocument/2006/relationships/hyperlink" Target="https://www.daloopa.com/src/94492894" TargetMode="External"/><Relationship Id="rId2013" Type="http://schemas.openxmlformats.org/officeDocument/2006/relationships/hyperlink" Target="https://www.daloopa.com/src/154231652" TargetMode="External"/><Relationship Id="rId5583" Type="http://schemas.openxmlformats.org/officeDocument/2006/relationships/hyperlink" Target="https://www.daloopa.com/src/78016421" TargetMode="External"/><Relationship Id="rId6634" Type="http://schemas.openxmlformats.org/officeDocument/2006/relationships/hyperlink" Target="https://www.daloopa.com/src/14160935" TargetMode="External"/><Relationship Id="rId15177" Type="http://schemas.openxmlformats.org/officeDocument/2006/relationships/hyperlink" Target="https://www.daloopa.com/src/43518955" TargetMode="External"/><Relationship Id="rId16228" Type="http://schemas.openxmlformats.org/officeDocument/2006/relationships/hyperlink" Target="https://www.daloopa.com/src/8788868" TargetMode="External"/><Relationship Id="rId17626" Type="http://schemas.openxmlformats.org/officeDocument/2006/relationships/hyperlink" Target="https://www.daloopa.com/src/65074967" TargetMode="External"/><Relationship Id="rId4185" Type="http://schemas.openxmlformats.org/officeDocument/2006/relationships/hyperlink" Target="https://www.daloopa.com/src/43322693" TargetMode="External"/><Relationship Id="rId5236" Type="http://schemas.openxmlformats.org/officeDocument/2006/relationships/hyperlink" Target="https://www.daloopa.com/src/4715235" TargetMode="External"/><Relationship Id="rId9857" Type="http://schemas.openxmlformats.org/officeDocument/2006/relationships/hyperlink" Target="https://www.daloopa.com/src/154249536" TargetMode="External"/><Relationship Id="rId11787" Type="http://schemas.openxmlformats.org/officeDocument/2006/relationships/hyperlink" Target="https://www.daloopa.com/src/1568835" TargetMode="External"/><Relationship Id="rId12838" Type="http://schemas.openxmlformats.org/officeDocument/2006/relationships/hyperlink" Target="https://www.daloopa.com/src/1572324" TargetMode="External"/><Relationship Id="rId1846" Type="http://schemas.openxmlformats.org/officeDocument/2006/relationships/hyperlink" Target="https://www.daloopa.com/src/8793016" TargetMode="External"/><Relationship Id="rId8459" Type="http://schemas.openxmlformats.org/officeDocument/2006/relationships/hyperlink" Target="https://www.daloopa.com/src/2600177" TargetMode="External"/><Relationship Id="rId10389" Type="http://schemas.openxmlformats.org/officeDocument/2006/relationships/hyperlink" Target="https://www.daloopa.com/src/1567773" TargetMode="External"/><Relationship Id="rId14260" Type="http://schemas.openxmlformats.org/officeDocument/2006/relationships/hyperlink" Target="https://www.daloopa.com/src/8787954" TargetMode="External"/><Relationship Id="rId15311" Type="http://schemas.openxmlformats.org/officeDocument/2006/relationships/hyperlink" Target="https://marketplace.daloopa.com/src/134722440" TargetMode="External"/><Relationship Id="rId18881" Type="http://schemas.openxmlformats.org/officeDocument/2006/relationships/hyperlink" Target="https://www.daloopa.com/src/113396865" TargetMode="External"/><Relationship Id="rId8940" Type="http://schemas.openxmlformats.org/officeDocument/2006/relationships/hyperlink" Target="https://www.daloopa.com/src/14161241" TargetMode="External"/><Relationship Id="rId17483" Type="http://schemas.openxmlformats.org/officeDocument/2006/relationships/hyperlink" Target="https://www.daloopa.com/src/102437170" TargetMode="External"/><Relationship Id="rId18534" Type="http://schemas.openxmlformats.org/officeDocument/2006/relationships/hyperlink" Target="https://marketplace.daloopa.com/src?seriesId=3805112" TargetMode="External"/><Relationship Id="rId6491" Type="http://schemas.openxmlformats.org/officeDocument/2006/relationships/hyperlink" Target="https://marketplace.daloopa.com/src/110683962" TargetMode="External"/><Relationship Id="rId7542" Type="http://schemas.openxmlformats.org/officeDocument/2006/relationships/hyperlink" Target="https://www.daloopa.com/src/1565949" TargetMode="External"/><Relationship Id="rId10523" Type="http://schemas.openxmlformats.org/officeDocument/2006/relationships/hyperlink" Target="https://www.daloopa.com/src/37971563" TargetMode="External"/><Relationship Id="rId10870" Type="http://schemas.openxmlformats.org/officeDocument/2006/relationships/hyperlink" Target="https://www.daloopa.com/src/1569025" TargetMode="External"/><Relationship Id="rId11921" Type="http://schemas.openxmlformats.org/officeDocument/2006/relationships/hyperlink" Target="https://www.daloopa.com/src/1568841" TargetMode="External"/><Relationship Id="rId16085" Type="http://schemas.openxmlformats.org/officeDocument/2006/relationships/hyperlink" Target="https://www.daloopa.com/src/14278394" TargetMode="External"/><Relationship Id="rId17136" Type="http://schemas.openxmlformats.org/officeDocument/2006/relationships/hyperlink" Target="https://marketplace.daloopa.com/src/154209430" TargetMode="External"/><Relationship Id="rId5093" Type="http://schemas.openxmlformats.org/officeDocument/2006/relationships/hyperlink" Target="https://www.daloopa.com/src/1564062" TargetMode="External"/><Relationship Id="rId6144" Type="http://schemas.openxmlformats.org/officeDocument/2006/relationships/hyperlink" Target="https://www.daloopa.com/src/68541762" TargetMode="External"/><Relationship Id="rId9367" Type="http://schemas.openxmlformats.org/officeDocument/2006/relationships/hyperlink" Target="https://www.daloopa.com/document/209506" TargetMode="External"/><Relationship Id="rId12695" Type="http://schemas.openxmlformats.org/officeDocument/2006/relationships/hyperlink" Target="https://www.daloopa.com/src/1572422" TargetMode="External"/><Relationship Id="rId13746" Type="http://schemas.openxmlformats.org/officeDocument/2006/relationships/hyperlink" Target="https://www.daloopa.com/src/8788004" TargetMode="External"/><Relationship Id="rId1356" Type="http://schemas.openxmlformats.org/officeDocument/2006/relationships/hyperlink" Target="https://www.daloopa.com/src/87386658" TargetMode="External"/><Relationship Id="rId2754" Type="http://schemas.openxmlformats.org/officeDocument/2006/relationships/hyperlink" Target="https://www.daloopa.com/src/47676085" TargetMode="External"/><Relationship Id="rId3805" Type="http://schemas.openxmlformats.org/officeDocument/2006/relationships/hyperlink" Target="https://www.daloopa.com/src/43340871" TargetMode="External"/><Relationship Id="rId11297" Type="http://schemas.openxmlformats.org/officeDocument/2006/relationships/hyperlink" Target="https://www.daloopa.com/src/10330847" TargetMode="External"/><Relationship Id="rId12348" Type="http://schemas.openxmlformats.org/officeDocument/2006/relationships/hyperlink" Target="https://www.daloopa.com/src/38110875" TargetMode="External"/><Relationship Id="rId16969" Type="http://schemas.openxmlformats.org/officeDocument/2006/relationships/hyperlink" Target="https://www.daloopa.com/src/65059135" TargetMode="External"/><Relationship Id="rId726" Type="http://schemas.openxmlformats.org/officeDocument/2006/relationships/hyperlink" Target="https://www.daloopa.com/src/8790627" TargetMode="External"/><Relationship Id="rId1009" Type="http://schemas.openxmlformats.org/officeDocument/2006/relationships/hyperlink" Target="https://www.daloopa.com/src/87387036" TargetMode="External"/><Relationship Id="rId2407" Type="http://schemas.openxmlformats.org/officeDocument/2006/relationships/hyperlink" Target="https://www.daloopa.com/src/46548104" TargetMode="External"/><Relationship Id="rId5977" Type="http://schemas.openxmlformats.org/officeDocument/2006/relationships/hyperlink" Target="https://www.daloopa.com/src/1565133" TargetMode="External"/><Relationship Id="rId18391" Type="http://schemas.openxmlformats.org/officeDocument/2006/relationships/hyperlink" Target="https://www.daloopa.com/src/69045169" TargetMode="External"/><Relationship Id="rId19442" Type="http://schemas.openxmlformats.org/officeDocument/2006/relationships/hyperlink" Target="https://www.daloopa.com/src/145118861" TargetMode="External"/><Relationship Id="rId62" Type="http://schemas.openxmlformats.org/officeDocument/2006/relationships/hyperlink" Target="https://www.daloopa.com/document/209476" TargetMode="External"/><Relationship Id="rId4579" Type="http://schemas.openxmlformats.org/officeDocument/2006/relationships/hyperlink" Target="https://www.daloopa.com/src/8793666" TargetMode="External"/><Relationship Id="rId8450" Type="http://schemas.openxmlformats.org/officeDocument/2006/relationships/hyperlink" Target="https://www.daloopa.com/src/1567189" TargetMode="External"/><Relationship Id="rId9501" Type="http://schemas.openxmlformats.org/officeDocument/2006/relationships/hyperlink" Target="https://www.daloopa.com/src/1567462" TargetMode="External"/><Relationship Id="rId10380" Type="http://schemas.openxmlformats.org/officeDocument/2006/relationships/hyperlink" Target="https://www.daloopa.com/src/125053967" TargetMode="External"/><Relationship Id="rId11431" Type="http://schemas.openxmlformats.org/officeDocument/2006/relationships/hyperlink" Target="https://www.daloopa.com/src/43319922" TargetMode="External"/><Relationship Id="rId18044" Type="http://schemas.openxmlformats.org/officeDocument/2006/relationships/hyperlink" Target="https://www.daloopa.com/src/65125695" TargetMode="External"/><Relationship Id="rId7052" Type="http://schemas.openxmlformats.org/officeDocument/2006/relationships/hyperlink" Target="https://www.daloopa.com/src/20882351" TargetMode="External"/><Relationship Id="rId8103" Type="http://schemas.openxmlformats.org/officeDocument/2006/relationships/hyperlink" Target="https://www.daloopa.com/src/154249508" TargetMode="External"/><Relationship Id="rId10033" Type="http://schemas.openxmlformats.org/officeDocument/2006/relationships/hyperlink" Target="https://www.daloopa.com/src/1568406" TargetMode="External"/><Relationship Id="rId14654" Type="http://schemas.openxmlformats.org/officeDocument/2006/relationships/hyperlink" Target="https://www.daloopa.com/src/43517477" TargetMode="External"/><Relationship Id="rId3662" Type="http://schemas.openxmlformats.org/officeDocument/2006/relationships/hyperlink" Target="https://www.daloopa.com/src/68727789" TargetMode="External"/><Relationship Id="rId4713" Type="http://schemas.openxmlformats.org/officeDocument/2006/relationships/hyperlink" Target="https://www.daloopa.com/src/125013281" TargetMode="External"/><Relationship Id="rId13256" Type="http://schemas.openxmlformats.org/officeDocument/2006/relationships/hyperlink" Target="https://www.daloopa.com/src/8787551" TargetMode="External"/><Relationship Id="rId14307" Type="http://schemas.openxmlformats.org/officeDocument/2006/relationships/hyperlink" Target="https://www.daloopa.com/src/8788153" TargetMode="External"/><Relationship Id="rId15705" Type="http://schemas.openxmlformats.org/officeDocument/2006/relationships/hyperlink" Target="https://www.daloopa.com/src/43516689" TargetMode="External"/><Relationship Id="rId583" Type="http://schemas.openxmlformats.org/officeDocument/2006/relationships/hyperlink" Target="https://www.daloopa.com/src/10330982" TargetMode="External"/><Relationship Id="rId2264" Type="http://schemas.openxmlformats.org/officeDocument/2006/relationships/hyperlink" Target="https://www.daloopa.com/src/1571777" TargetMode="External"/><Relationship Id="rId3315" Type="http://schemas.openxmlformats.org/officeDocument/2006/relationships/hyperlink" Target="https://www.daloopa.com/src/125061935" TargetMode="External"/><Relationship Id="rId17877" Type="http://schemas.openxmlformats.org/officeDocument/2006/relationships/hyperlink" Target="https://marketplace.daloopa.com/src/134722588" TargetMode="External"/><Relationship Id="rId18928" Type="http://schemas.openxmlformats.org/officeDocument/2006/relationships/hyperlink" Target="https://www.daloopa.com/src/113029572" TargetMode="External"/><Relationship Id="rId236" Type="http://schemas.openxmlformats.org/officeDocument/2006/relationships/hyperlink" Target="https://marketplace.daloopa.com/src/134722116" TargetMode="External"/><Relationship Id="rId5487" Type="http://schemas.openxmlformats.org/officeDocument/2006/relationships/hyperlink" Target="https://www.daloopa.com/src/1564185" TargetMode="External"/><Relationship Id="rId6885" Type="http://schemas.openxmlformats.org/officeDocument/2006/relationships/hyperlink" Target="https://www.daloopa.com/document/26798424" TargetMode="External"/><Relationship Id="rId7936" Type="http://schemas.openxmlformats.org/officeDocument/2006/relationships/hyperlink" Target="https://www.daloopa.com/src/87394327" TargetMode="External"/><Relationship Id="rId10917" Type="http://schemas.openxmlformats.org/officeDocument/2006/relationships/hyperlink" Target="https://www.daloopa.com/src/43296602" TargetMode="External"/><Relationship Id="rId16479" Type="http://schemas.openxmlformats.org/officeDocument/2006/relationships/hyperlink" Target="https://www.daloopa.com/src/8788528" TargetMode="External"/><Relationship Id="rId4089" Type="http://schemas.openxmlformats.org/officeDocument/2006/relationships/hyperlink" Target="https://www.daloopa.com/src/1572959" TargetMode="External"/><Relationship Id="rId6538" Type="http://schemas.openxmlformats.org/officeDocument/2006/relationships/hyperlink" Target="https://www.daloopa.com/src/66978112" TargetMode="External"/><Relationship Id="rId9011" Type="http://schemas.openxmlformats.org/officeDocument/2006/relationships/hyperlink" Target="https://www.daloopa.com/src/154222602" TargetMode="External"/><Relationship Id="rId16960" Type="http://schemas.openxmlformats.org/officeDocument/2006/relationships/hyperlink" Target="https://www.daloopa.com/src/65059136" TargetMode="External"/><Relationship Id="rId15562" Type="http://schemas.openxmlformats.org/officeDocument/2006/relationships/hyperlink" Target="https://marketplace.daloopa.com/src?seriesId=2541675" TargetMode="External"/><Relationship Id="rId16613" Type="http://schemas.openxmlformats.org/officeDocument/2006/relationships/hyperlink" Target="https://www.daloopa.com/src/8789059" TargetMode="External"/><Relationship Id="rId1000" Type="http://schemas.openxmlformats.org/officeDocument/2006/relationships/hyperlink" Target="https://www.daloopa.com/src/49203230" TargetMode="External"/><Relationship Id="rId4570" Type="http://schemas.openxmlformats.org/officeDocument/2006/relationships/hyperlink" Target="https://www.daloopa.com/src/8793870" TargetMode="External"/><Relationship Id="rId5621" Type="http://schemas.openxmlformats.org/officeDocument/2006/relationships/hyperlink" Target="https://www.daloopa.com/src/1564187" TargetMode="External"/><Relationship Id="rId14164" Type="http://schemas.openxmlformats.org/officeDocument/2006/relationships/hyperlink" Target="https://www.daloopa.com/src/8788235" TargetMode="External"/><Relationship Id="rId15215" Type="http://schemas.openxmlformats.org/officeDocument/2006/relationships/hyperlink" Target="https://marketplace.daloopa.com/src/134722418" TargetMode="External"/><Relationship Id="rId18785" Type="http://schemas.openxmlformats.org/officeDocument/2006/relationships/hyperlink" Target="https://www.daloopa.com/src/65169590" TargetMode="External"/><Relationship Id="rId3172" Type="http://schemas.openxmlformats.org/officeDocument/2006/relationships/hyperlink" Target="https://www.daloopa.com/src/67023247" TargetMode="External"/><Relationship Id="rId4223" Type="http://schemas.openxmlformats.org/officeDocument/2006/relationships/hyperlink" Target="https://www.daloopa.com/src/66982872" TargetMode="External"/><Relationship Id="rId7793" Type="http://schemas.openxmlformats.org/officeDocument/2006/relationships/hyperlink" Target="https://marketplace.daloopa.com/src/110684167" TargetMode="External"/><Relationship Id="rId8844" Type="http://schemas.openxmlformats.org/officeDocument/2006/relationships/hyperlink" Target="https://www.daloopa.com/src/10330760" TargetMode="External"/><Relationship Id="rId17387" Type="http://schemas.openxmlformats.org/officeDocument/2006/relationships/hyperlink" Target="https://www.daloopa.com/src/113368382" TargetMode="External"/><Relationship Id="rId18438" Type="http://schemas.openxmlformats.org/officeDocument/2006/relationships/hyperlink" Target="https://marketplace.daloopa.com/src?seriesId=3805100" TargetMode="External"/><Relationship Id="rId6395" Type="http://schemas.openxmlformats.org/officeDocument/2006/relationships/hyperlink" Target="https://www.daloopa.com/src/58740159" TargetMode="External"/><Relationship Id="rId7446" Type="http://schemas.openxmlformats.org/officeDocument/2006/relationships/hyperlink" Target="https://marketplace.daloopa.com/src?seriesId=5696888" TargetMode="External"/><Relationship Id="rId10774" Type="http://schemas.openxmlformats.org/officeDocument/2006/relationships/hyperlink" Target="https://www.daloopa.com/src/87385045" TargetMode="External"/><Relationship Id="rId11825" Type="http://schemas.openxmlformats.org/officeDocument/2006/relationships/hyperlink" Target="https://www.daloopa.com/src/1569674" TargetMode="External"/><Relationship Id="rId6048" Type="http://schemas.openxmlformats.org/officeDocument/2006/relationships/hyperlink" Target="https://www.daloopa.com/src/1564830" TargetMode="External"/><Relationship Id="rId10427" Type="http://schemas.openxmlformats.org/officeDocument/2006/relationships/hyperlink" Target="https://www.daloopa.com/src/1569060" TargetMode="External"/><Relationship Id="rId13997" Type="http://schemas.openxmlformats.org/officeDocument/2006/relationships/hyperlink" Target="https://www.daloopa.com/src/8787868" TargetMode="External"/><Relationship Id="rId12599" Type="http://schemas.openxmlformats.org/officeDocument/2006/relationships/hyperlink" Target="https://www.daloopa.com/src/1572305" TargetMode="External"/><Relationship Id="rId16470" Type="http://schemas.openxmlformats.org/officeDocument/2006/relationships/hyperlink" Target="https://www.daloopa.com/src/8788871" TargetMode="External"/><Relationship Id="rId17521" Type="http://schemas.openxmlformats.org/officeDocument/2006/relationships/hyperlink" Target="https://marketplace.daloopa.com/src/154209517" TargetMode="External"/><Relationship Id="rId977" Type="http://schemas.openxmlformats.org/officeDocument/2006/relationships/hyperlink" Target="https://www.daloopa.com/src/8793523" TargetMode="External"/><Relationship Id="rId2658" Type="http://schemas.openxmlformats.org/officeDocument/2006/relationships/hyperlink" Target="https://www.daloopa.com/src/94500990" TargetMode="External"/><Relationship Id="rId3709" Type="http://schemas.openxmlformats.org/officeDocument/2006/relationships/hyperlink" Target="https://www.daloopa.com/src/72186206" TargetMode="External"/><Relationship Id="rId4080" Type="http://schemas.openxmlformats.org/officeDocument/2006/relationships/hyperlink" Target="https://www.daloopa.com/src/1573053" TargetMode="External"/><Relationship Id="rId15072" Type="http://schemas.openxmlformats.org/officeDocument/2006/relationships/hyperlink" Target="https://www.daloopa.com/src/43516515" TargetMode="External"/><Relationship Id="rId16123" Type="http://schemas.openxmlformats.org/officeDocument/2006/relationships/hyperlink" Target="https://www.daloopa.com/src/8788861" TargetMode="External"/><Relationship Id="rId19693" Type="http://schemas.openxmlformats.org/officeDocument/2006/relationships/hyperlink" Target="https://www.daloopa.com/src/114576853" TargetMode="External"/><Relationship Id="rId5131" Type="http://schemas.openxmlformats.org/officeDocument/2006/relationships/hyperlink" Target="https://www.daloopa.com/src/43287249" TargetMode="External"/><Relationship Id="rId9752" Type="http://schemas.openxmlformats.org/officeDocument/2006/relationships/hyperlink" Target="https://www.daloopa.com/src/1567691" TargetMode="External"/><Relationship Id="rId11682" Type="http://schemas.openxmlformats.org/officeDocument/2006/relationships/hyperlink" Target="https://www.daloopa.com/src/1569323" TargetMode="External"/><Relationship Id="rId12733" Type="http://schemas.openxmlformats.org/officeDocument/2006/relationships/hyperlink" Target="https://www.daloopa.com/src/87497957" TargetMode="External"/><Relationship Id="rId18295" Type="http://schemas.openxmlformats.org/officeDocument/2006/relationships/hyperlink" Target="https://www.daloopa.com/src/87503254" TargetMode="External"/><Relationship Id="rId19346" Type="http://schemas.openxmlformats.org/officeDocument/2006/relationships/hyperlink" Target="https://www.daloopa.com/src/114576809" TargetMode="External"/><Relationship Id="rId1741" Type="http://schemas.openxmlformats.org/officeDocument/2006/relationships/hyperlink" Target="https://www.daloopa.com/src/8797134" TargetMode="External"/><Relationship Id="rId8354" Type="http://schemas.openxmlformats.org/officeDocument/2006/relationships/hyperlink" Target="https://www.daloopa.com/src/46535313" TargetMode="External"/><Relationship Id="rId9405" Type="http://schemas.openxmlformats.org/officeDocument/2006/relationships/hyperlink" Target="https://www.daloopa.com/src/72081299" TargetMode="External"/><Relationship Id="rId10284" Type="http://schemas.openxmlformats.org/officeDocument/2006/relationships/hyperlink" Target="https://www.daloopa.com/src/1567770" TargetMode="External"/><Relationship Id="rId11335" Type="http://schemas.openxmlformats.org/officeDocument/2006/relationships/hyperlink" Target="https://www.daloopa.com/src/1568877" TargetMode="External"/><Relationship Id="rId8007" Type="http://schemas.openxmlformats.org/officeDocument/2006/relationships/hyperlink" Target="https://www.daloopa.com/document/209494" TargetMode="External"/><Relationship Id="rId15956" Type="http://schemas.openxmlformats.org/officeDocument/2006/relationships/hyperlink" Target="https://www.daloopa.com/document/26799693" TargetMode="External"/><Relationship Id="rId3566" Type="http://schemas.openxmlformats.org/officeDocument/2006/relationships/hyperlink" Target="https://www.daloopa.com/src/14190714" TargetMode="External"/><Relationship Id="rId4964" Type="http://schemas.openxmlformats.org/officeDocument/2006/relationships/hyperlink" Target="https://www.daloopa.com/src/14160882" TargetMode="External"/><Relationship Id="rId14558" Type="http://schemas.openxmlformats.org/officeDocument/2006/relationships/hyperlink" Target="https://www.daloopa.com/document/21968677" TargetMode="External"/><Relationship Id="rId15609" Type="http://schemas.openxmlformats.org/officeDocument/2006/relationships/hyperlink" Target="https://marketplace.daloopa.com/src/134722501" TargetMode="External"/><Relationship Id="rId17031" Type="http://schemas.openxmlformats.org/officeDocument/2006/relationships/hyperlink" Target="https://www.daloopa.com/src/113368119" TargetMode="External"/><Relationship Id="rId487" Type="http://schemas.openxmlformats.org/officeDocument/2006/relationships/hyperlink" Target="https://www.daloopa.com/src/43330018" TargetMode="External"/><Relationship Id="rId2168" Type="http://schemas.openxmlformats.org/officeDocument/2006/relationships/hyperlink" Target="https://www.daloopa.com/src/94501296" TargetMode="External"/><Relationship Id="rId3219" Type="http://schemas.openxmlformats.org/officeDocument/2006/relationships/hyperlink" Target="https://www.daloopa.com/src/42838067" TargetMode="External"/><Relationship Id="rId4617" Type="http://schemas.openxmlformats.org/officeDocument/2006/relationships/hyperlink" Target="https://www.daloopa.com/src/1564036" TargetMode="External"/><Relationship Id="rId6789" Type="http://schemas.openxmlformats.org/officeDocument/2006/relationships/hyperlink" Target="https://www.daloopa.com/src/102324871" TargetMode="External"/><Relationship Id="rId12590" Type="http://schemas.openxmlformats.org/officeDocument/2006/relationships/hyperlink" Target="https://www.daloopa.com/src/1572408" TargetMode="External"/><Relationship Id="rId13641" Type="http://schemas.openxmlformats.org/officeDocument/2006/relationships/hyperlink" Target="https://www.daloopa.com/src/8787356" TargetMode="External"/><Relationship Id="rId3700" Type="http://schemas.openxmlformats.org/officeDocument/2006/relationships/hyperlink" Target="https://www.daloopa.com/src/14191241" TargetMode="External"/><Relationship Id="rId9262" Type="http://schemas.openxmlformats.org/officeDocument/2006/relationships/hyperlink" Target="https://www.daloopa.com/src/1567429" TargetMode="External"/><Relationship Id="rId11192" Type="http://schemas.openxmlformats.org/officeDocument/2006/relationships/hyperlink" Target="https://www.daloopa.com/src/14161088" TargetMode="External"/><Relationship Id="rId12243" Type="http://schemas.openxmlformats.org/officeDocument/2006/relationships/hyperlink" Target="https://www.daloopa.com/src/43515225" TargetMode="External"/><Relationship Id="rId16864" Type="http://schemas.openxmlformats.org/officeDocument/2006/relationships/hyperlink" Target="https://www.daloopa.com/document/26799693" TargetMode="External"/><Relationship Id="rId621" Type="http://schemas.openxmlformats.org/officeDocument/2006/relationships/hyperlink" Target="https://www.daloopa.com/src/8795918" TargetMode="External"/><Relationship Id="rId1251" Type="http://schemas.openxmlformats.org/officeDocument/2006/relationships/hyperlink" Target="https://www.daloopa.com/src/8796178" TargetMode="External"/><Relationship Id="rId2302" Type="http://schemas.openxmlformats.org/officeDocument/2006/relationships/hyperlink" Target="https://www.daloopa.com/src/87382085" TargetMode="External"/><Relationship Id="rId5872" Type="http://schemas.openxmlformats.org/officeDocument/2006/relationships/hyperlink" Target="https://www.daloopa.com/src/136586969" TargetMode="External"/><Relationship Id="rId6923" Type="http://schemas.openxmlformats.org/officeDocument/2006/relationships/hyperlink" Target="https://www.daloopa.com/src/58740134" TargetMode="External"/><Relationship Id="rId15466" Type="http://schemas.openxmlformats.org/officeDocument/2006/relationships/hyperlink" Target="https://www.daloopa.com/src/43519242" TargetMode="External"/><Relationship Id="rId16517" Type="http://schemas.openxmlformats.org/officeDocument/2006/relationships/hyperlink" Target="https://www.daloopa.com/src/20973593" TargetMode="External"/><Relationship Id="rId17915" Type="http://schemas.openxmlformats.org/officeDocument/2006/relationships/hyperlink" Target="https://www.daloopa.com/src/65125832" TargetMode="External"/><Relationship Id="rId4474" Type="http://schemas.openxmlformats.org/officeDocument/2006/relationships/hyperlink" Target="https://www.daloopa.com/src/8793955" TargetMode="External"/><Relationship Id="rId5525" Type="http://schemas.openxmlformats.org/officeDocument/2006/relationships/hyperlink" Target="https://www.daloopa.com/src/144966779" TargetMode="External"/><Relationship Id="rId14068" Type="http://schemas.openxmlformats.org/officeDocument/2006/relationships/hyperlink" Target="https://www.daloopa.com/src/8788108" TargetMode="External"/><Relationship Id="rId15119" Type="http://schemas.openxmlformats.org/officeDocument/2006/relationships/hyperlink" Target="https://www.daloopa.com/src/58793902" TargetMode="External"/><Relationship Id="rId3076" Type="http://schemas.openxmlformats.org/officeDocument/2006/relationships/hyperlink" Target="https://www.daloopa.com/src/113403281" TargetMode="External"/><Relationship Id="rId4127" Type="http://schemas.openxmlformats.org/officeDocument/2006/relationships/hyperlink" Target="https://marketplace.daloopa.com/src/144951406" TargetMode="External"/><Relationship Id="rId7697" Type="http://schemas.openxmlformats.org/officeDocument/2006/relationships/hyperlink" Target="https://www.daloopa.com/src/1565274" TargetMode="External"/><Relationship Id="rId18689" Type="http://schemas.openxmlformats.org/officeDocument/2006/relationships/hyperlink" Target="https://www.daloopa.com/src/65218544" TargetMode="External"/><Relationship Id="rId6299" Type="http://schemas.openxmlformats.org/officeDocument/2006/relationships/hyperlink" Target="https://www.daloopa.com/src/1565678" TargetMode="External"/><Relationship Id="rId8748" Type="http://schemas.openxmlformats.org/officeDocument/2006/relationships/hyperlink" Target="https://www.daloopa.com/src/1566216" TargetMode="External"/><Relationship Id="rId10678" Type="http://schemas.openxmlformats.org/officeDocument/2006/relationships/hyperlink" Target="https://www.daloopa.com/src/1569522" TargetMode="External"/><Relationship Id="rId11729" Type="http://schemas.openxmlformats.org/officeDocument/2006/relationships/hyperlink" Target="https://www.daloopa.com/src/1569325" TargetMode="External"/><Relationship Id="rId15600" Type="http://schemas.openxmlformats.org/officeDocument/2006/relationships/hyperlink" Target="https://www.daloopa.com/src/82270128" TargetMode="External"/><Relationship Id="rId13151" Type="http://schemas.openxmlformats.org/officeDocument/2006/relationships/hyperlink" Target="https://www.daloopa.com/src/8787589" TargetMode="External"/><Relationship Id="rId14202" Type="http://schemas.openxmlformats.org/officeDocument/2006/relationships/hyperlink" Target="https://www.daloopa.com/src/38111060" TargetMode="External"/><Relationship Id="rId17772" Type="http://schemas.openxmlformats.org/officeDocument/2006/relationships/hyperlink" Target="https://www.daloopa.com/src/65074848" TargetMode="External"/><Relationship Id="rId18823" Type="http://schemas.openxmlformats.org/officeDocument/2006/relationships/hyperlink" Target="https://www.daloopa.com/src/65174977" TargetMode="External"/><Relationship Id="rId131" Type="http://schemas.openxmlformats.org/officeDocument/2006/relationships/hyperlink" Target="https://www.daloopa.com/src/154237652" TargetMode="External"/><Relationship Id="rId3210" Type="http://schemas.openxmlformats.org/officeDocument/2006/relationships/hyperlink" Target="https://www.daloopa.com/src/1571934" TargetMode="External"/><Relationship Id="rId6780" Type="http://schemas.openxmlformats.org/officeDocument/2006/relationships/hyperlink" Target="https://www.daloopa.com/src/53534157" TargetMode="External"/><Relationship Id="rId7831" Type="http://schemas.openxmlformats.org/officeDocument/2006/relationships/hyperlink" Target="https://www.daloopa.com/src/1565276" TargetMode="External"/><Relationship Id="rId16374" Type="http://schemas.openxmlformats.org/officeDocument/2006/relationships/hyperlink" Target="https://www.daloopa.com/src/43514776" TargetMode="External"/><Relationship Id="rId17425" Type="http://schemas.openxmlformats.org/officeDocument/2006/relationships/hyperlink" Target="https://www.daloopa.com/src/136586973" TargetMode="External"/><Relationship Id="rId5382" Type="http://schemas.openxmlformats.org/officeDocument/2006/relationships/hyperlink" Target="https://www.daloopa.com/src/1564207" TargetMode="External"/><Relationship Id="rId6433" Type="http://schemas.openxmlformats.org/officeDocument/2006/relationships/hyperlink" Target="https://www.daloopa.com/src/1566003" TargetMode="External"/><Relationship Id="rId10812" Type="http://schemas.openxmlformats.org/officeDocument/2006/relationships/hyperlink" Target="https://www.daloopa.com/src/1569524" TargetMode="External"/><Relationship Id="rId16027" Type="http://schemas.openxmlformats.org/officeDocument/2006/relationships/hyperlink" Target="https://www.daloopa.com/document/26799693" TargetMode="External"/><Relationship Id="rId19597" Type="http://schemas.openxmlformats.org/officeDocument/2006/relationships/hyperlink" Target="https://www.daloopa.com/src/114576833" TargetMode="External"/><Relationship Id="rId1992" Type="http://schemas.openxmlformats.org/officeDocument/2006/relationships/hyperlink" Target="https://www.daloopa.com/src/94509913" TargetMode="External"/><Relationship Id="rId5035" Type="http://schemas.openxmlformats.org/officeDocument/2006/relationships/hyperlink" Target="https://www.daloopa.com/src/46534806" TargetMode="External"/><Relationship Id="rId9656" Type="http://schemas.openxmlformats.org/officeDocument/2006/relationships/hyperlink" Target="https://www.daloopa.com/src/113262702" TargetMode="External"/><Relationship Id="rId12984" Type="http://schemas.openxmlformats.org/officeDocument/2006/relationships/hyperlink" Target="https://www.daloopa.com/src/8787600" TargetMode="External"/><Relationship Id="rId18199" Type="http://schemas.openxmlformats.org/officeDocument/2006/relationships/hyperlink" Target="https://www.daloopa.com/src/65125839" TargetMode="External"/><Relationship Id="rId1645" Type="http://schemas.openxmlformats.org/officeDocument/2006/relationships/hyperlink" Target="https://www.daloopa.com/src/43328854" TargetMode="External"/><Relationship Id="rId8258" Type="http://schemas.openxmlformats.org/officeDocument/2006/relationships/hyperlink" Target="https://www.daloopa.com/src/10330746" TargetMode="External"/><Relationship Id="rId9309" Type="http://schemas.openxmlformats.org/officeDocument/2006/relationships/hyperlink" Target="https://www.daloopa.com/src/1566726" TargetMode="External"/><Relationship Id="rId10188" Type="http://schemas.openxmlformats.org/officeDocument/2006/relationships/hyperlink" Target="https://www.daloopa.com/src/10330829" TargetMode="External"/><Relationship Id="rId11239" Type="http://schemas.openxmlformats.org/officeDocument/2006/relationships/hyperlink" Target="https://www.daloopa.com/src/66978686" TargetMode="External"/><Relationship Id="rId11586" Type="http://schemas.openxmlformats.org/officeDocument/2006/relationships/hyperlink" Target="https://www.daloopa.com/src/1568826" TargetMode="External"/><Relationship Id="rId12637" Type="http://schemas.openxmlformats.org/officeDocument/2006/relationships/hyperlink" Target="https://www.daloopa.com/src/87497955" TargetMode="External"/><Relationship Id="rId15110" Type="http://schemas.openxmlformats.org/officeDocument/2006/relationships/hyperlink" Target="https://www.daloopa.com/src/43516737" TargetMode="External"/><Relationship Id="rId18680" Type="http://schemas.openxmlformats.org/officeDocument/2006/relationships/hyperlink" Target="https://www.daloopa.com/src/65160687" TargetMode="External"/><Relationship Id="rId19731" Type="http://schemas.openxmlformats.org/officeDocument/2006/relationships/hyperlink" Target="https://www.daloopa.com/src/113381202" TargetMode="External"/><Relationship Id="rId4868" Type="http://schemas.openxmlformats.org/officeDocument/2006/relationships/hyperlink" Target="https://www.daloopa.com/src/1564525" TargetMode="External"/><Relationship Id="rId5919" Type="http://schemas.openxmlformats.org/officeDocument/2006/relationships/hyperlink" Target="https://www.daloopa.com/src/7961779" TargetMode="External"/><Relationship Id="rId6290" Type="http://schemas.openxmlformats.org/officeDocument/2006/relationships/hyperlink" Target="https://www.daloopa.com/document/26798424" TargetMode="External"/><Relationship Id="rId11720" Type="http://schemas.openxmlformats.org/officeDocument/2006/relationships/hyperlink" Target="https://www.daloopa.com/src/1568893" TargetMode="External"/><Relationship Id="rId17282" Type="http://schemas.openxmlformats.org/officeDocument/2006/relationships/hyperlink" Target="https://marketplace.daloopa.com/src/154209462" TargetMode="External"/><Relationship Id="rId18333" Type="http://schemas.openxmlformats.org/officeDocument/2006/relationships/hyperlink" Target="https://www.daloopa.com/src/69045061" TargetMode="External"/><Relationship Id="rId7341" Type="http://schemas.openxmlformats.org/officeDocument/2006/relationships/hyperlink" Target="https://www.daloopa.com/src/102324879" TargetMode="External"/><Relationship Id="rId10322" Type="http://schemas.openxmlformats.org/officeDocument/2006/relationships/hyperlink" Target="https://www.daloopa.com/src/1567714" TargetMode="External"/><Relationship Id="rId13892" Type="http://schemas.openxmlformats.org/officeDocument/2006/relationships/hyperlink" Target="https://www.daloopa.com/src/8787967" TargetMode="External"/><Relationship Id="rId14943" Type="http://schemas.openxmlformats.org/officeDocument/2006/relationships/hyperlink" Target="https://www.daloopa.com/src/154360594" TargetMode="External"/><Relationship Id="rId3951" Type="http://schemas.openxmlformats.org/officeDocument/2006/relationships/hyperlink" Target="https://www.daloopa.com/src/1572937" TargetMode="External"/><Relationship Id="rId12494" Type="http://schemas.openxmlformats.org/officeDocument/2006/relationships/hyperlink" Target="https://www.daloopa.com/src/107833946" TargetMode="External"/><Relationship Id="rId13545" Type="http://schemas.openxmlformats.org/officeDocument/2006/relationships/hyperlink" Target="https://www.daloopa.com/src/8787570" TargetMode="External"/><Relationship Id="rId872" Type="http://schemas.openxmlformats.org/officeDocument/2006/relationships/hyperlink" Target="https://marketplace.daloopa.com/src?seriesId=7563009" TargetMode="External"/><Relationship Id="rId2553" Type="http://schemas.openxmlformats.org/officeDocument/2006/relationships/hyperlink" Target="https://www.daloopa.com/src/113403274" TargetMode="External"/><Relationship Id="rId3604" Type="http://schemas.openxmlformats.org/officeDocument/2006/relationships/hyperlink" Target="https://www.daloopa.com/src/43340873" TargetMode="External"/><Relationship Id="rId9166" Type="http://schemas.openxmlformats.org/officeDocument/2006/relationships/hyperlink" Target="https://www.daloopa.com/src/154249524" TargetMode="External"/><Relationship Id="rId11096" Type="http://schemas.openxmlformats.org/officeDocument/2006/relationships/hyperlink" Target="https://www.daloopa.com/src/10330844" TargetMode="External"/><Relationship Id="rId12147" Type="http://schemas.openxmlformats.org/officeDocument/2006/relationships/hyperlink" Target="https://www.daloopa.com/src/53599895" TargetMode="External"/><Relationship Id="rId525" Type="http://schemas.openxmlformats.org/officeDocument/2006/relationships/hyperlink" Target="https://www.daloopa.com/src/1602098" TargetMode="External"/><Relationship Id="rId1155" Type="http://schemas.openxmlformats.org/officeDocument/2006/relationships/hyperlink" Target="https://www.daloopa.com/src/65052090" TargetMode="External"/><Relationship Id="rId2206" Type="http://schemas.openxmlformats.org/officeDocument/2006/relationships/hyperlink" Target="https://www.daloopa.com/src/1571092" TargetMode="External"/><Relationship Id="rId5776" Type="http://schemas.openxmlformats.org/officeDocument/2006/relationships/hyperlink" Target="https://www.daloopa.com/src/1565130" TargetMode="External"/><Relationship Id="rId16768" Type="http://schemas.openxmlformats.org/officeDocument/2006/relationships/hyperlink" Target="https://marketplace.daloopa.com/src/65218266" TargetMode="External"/><Relationship Id="rId17819" Type="http://schemas.openxmlformats.org/officeDocument/2006/relationships/hyperlink" Target="https://www.daloopa.com/src/65074708" TargetMode="External"/><Relationship Id="rId18190" Type="http://schemas.openxmlformats.org/officeDocument/2006/relationships/hyperlink" Target="https://marketplace.daloopa.com/src/134722727" TargetMode="External"/><Relationship Id="rId19241" Type="http://schemas.openxmlformats.org/officeDocument/2006/relationships/hyperlink" Target="https://www.daloopa.com/src/113035980" TargetMode="External"/><Relationship Id="rId4378" Type="http://schemas.openxmlformats.org/officeDocument/2006/relationships/hyperlink" Target="https://www.daloopa.com/src/8794071" TargetMode="External"/><Relationship Id="rId5429" Type="http://schemas.openxmlformats.org/officeDocument/2006/relationships/hyperlink" Target="https://www.daloopa.com/src/1564009" TargetMode="External"/><Relationship Id="rId6827" Type="http://schemas.openxmlformats.org/officeDocument/2006/relationships/hyperlink" Target="https://www.daloopa.com/src/1565685" TargetMode="External"/><Relationship Id="rId9300" Type="http://schemas.openxmlformats.org/officeDocument/2006/relationships/hyperlink" Target="https://www.daloopa.com/document/26798424" TargetMode="External"/><Relationship Id="rId8999" Type="http://schemas.openxmlformats.org/officeDocument/2006/relationships/hyperlink" Target="https://www.daloopa.com/src/66978277" TargetMode="External"/><Relationship Id="rId11230" Type="http://schemas.openxmlformats.org/officeDocument/2006/relationships/hyperlink" Target="https://www.daloopa.com/src/10330846" TargetMode="External"/><Relationship Id="rId15851" Type="http://schemas.openxmlformats.org/officeDocument/2006/relationships/hyperlink" Target="https://marketplace.daloopa.com/src/154393130" TargetMode="External"/><Relationship Id="rId16902" Type="http://schemas.openxmlformats.org/officeDocument/2006/relationships/hyperlink" Target="https://www.daloopa.com/src/20983894" TargetMode="External"/><Relationship Id="rId5910" Type="http://schemas.openxmlformats.org/officeDocument/2006/relationships/hyperlink" Target="https://www.daloopa.com/src/1565132" TargetMode="External"/><Relationship Id="rId14453" Type="http://schemas.openxmlformats.org/officeDocument/2006/relationships/hyperlink" Target="https://www.daloopa.com/document/26799693" TargetMode="External"/><Relationship Id="rId15504" Type="http://schemas.openxmlformats.org/officeDocument/2006/relationships/hyperlink" Target="https://www.daloopa.com/src/43519058" TargetMode="External"/><Relationship Id="rId3461" Type="http://schemas.openxmlformats.org/officeDocument/2006/relationships/hyperlink" Target="https://www.daloopa.com/src/46552053" TargetMode="External"/><Relationship Id="rId4512" Type="http://schemas.openxmlformats.org/officeDocument/2006/relationships/hyperlink" Target="https://www.daloopa.com/src/43341720" TargetMode="External"/><Relationship Id="rId13055" Type="http://schemas.openxmlformats.org/officeDocument/2006/relationships/hyperlink" Target="https://www.daloopa.com/src/8787342" TargetMode="External"/><Relationship Id="rId14106" Type="http://schemas.openxmlformats.org/officeDocument/2006/relationships/hyperlink" Target="https://www.daloopa.com/src/8788218" TargetMode="External"/><Relationship Id="rId17676" Type="http://schemas.openxmlformats.org/officeDocument/2006/relationships/hyperlink" Target="https://www.daloopa.com/src/65074459" TargetMode="External"/><Relationship Id="rId18727" Type="http://schemas.openxmlformats.org/officeDocument/2006/relationships/hyperlink" Target="https://marketplace.daloopa.com/src?seriesId=3669170" TargetMode="External"/><Relationship Id="rId382" Type="http://schemas.openxmlformats.org/officeDocument/2006/relationships/hyperlink" Target="https://www.daloopa.com/src/63032759" TargetMode="External"/><Relationship Id="rId2063" Type="http://schemas.openxmlformats.org/officeDocument/2006/relationships/hyperlink" Target="https://www.daloopa.com/src/1571775" TargetMode="External"/><Relationship Id="rId3114" Type="http://schemas.openxmlformats.org/officeDocument/2006/relationships/hyperlink" Target="https://www.daloopa.com/src/87514726" TargetMode="External"/><Relationship Id="rId6684" Type="http://schemas.openxmlformats.org/officeDocument/2006/relationships/hyperlink" Target="https://www.daloopa.com/src/102324870" TargetMode="External"/><Relationship Id="rId7735" Type="http://schemas.openxmlformats.org/officeDocument/2006/relationships/hyperlink" Target="https://marketplace.daloopa.com/src/110684165" TargetMode="External"/><Relationship Id="rId16278" Type="http://schemas.openxmlformats.org/officeDocument/2006/relationships/hyperlink" Target="https://www.daloopa.com/src/43525161" TargetMode="External"/><Relationship Id="rId17329" Type="http://schemas.openxmlformats.org/officeDocument/2006/relationships/hyperlink" Target="https://www.daloopa.com/src/72185126" TargetMode="External"/><Relationship Id="rId5286" Type="http://schemas.openxmlformats.org/officeDocument/2006/relationships/hyperlink" Target="https://www.daloopa.com/src/1564205" TargetMode="External"/><Relationship Id="rId6337" Type="http://schemas.openxmlformats.org/officeDocument/2006/relationships/hyperlink" Target="https://www.daloopa.com/src/107675914" TargetMode="External"/><Relationship Id="rId10716" Type="http://schemas.openxmlformats.org/officeDocument/2006/relationships/hyperlink" Target="https://www.daloopa.com/src/43296597" TargetMode="External"/><Relationship Id="rId12888" Type="http://schemas.openxmlformats.org/officeDocument/2006/relationships/hyperlink" Target="https://marketplace.daloopa.com/src/154393100" TargetMode="External"/><Relationship Id="rId13939" Type="http://schemas.openxmlformats.org/officeDocument/2006/relationships/hyperlink" Target="https://www.daloopa.com/src/8788269" TargetMode="External"/><Relationship Id="rId17810" Type="http://schemas.openxmlformats.org/officeDocument/2006/relationships/hyperlink" Target="https://www.daloopa.com/src/113403494" TargetMode="External"/><Relationship Id="rId1896" Type="http://schemas.openxmlformats.org/officeDocument/2006/relationships/hyperlink" Target="https://www.daloopa.com/src/46537564" TargetMode="External"/><Relationship Id="rId2947" Type="http://schemas.openxmlformats.org/officeDocument/2006/relationships/hyperlink" Target="https://marketplace.daloopa.com/src?seriesId=2399749" TargetMode="External"/><Relationship Id="rId15361" Type="http://schemas.openxmlformats.org/officeDocument/2006/relationships/hyperlink" Target="https://www.daloopa.com/src/43519241" TargetMode="External"/><Relationship Id="rId16412" Type="http://schemas.openxmlformats.org/officeDocument/2006/relationships/hyperlink" Target="https://www.daloopa.com/src/14277643" TargetMode="External"/><Relationship Id="rId919" Type="http://schemas.openxmlformats.org/officeDocument/2006/relationships/hyperlink" Target="https://www.daloopa.com/src/10356480" TargetMode="External"/><Relationship Id="rId1549" Type="http://schemas.openxmlformats.org/officeDocument/2006/relationships/hyperlink" Target="https://www.daloopa.com/src/43327691" TargetMode="External"/><Relationship Id="rId4022" Type="http://schemas.openxmlformats.org/officeDocument/2006/relationships/hyperlink" Target="https://www.daloopa.com/src/1573027" TargetMode="External"/><Relationship Id="rId5420" Type="http://schemas.openxmlformats.org/officeDocument/2006/relationships/hyperlink" Target="https://www.daloopa.com/src/1564184" TargetMode="External"/><Relationship Id="rId8990" Type="http://schemas.openxmlformats.org/officeDocument/2006/relationships/hyperlink" Target="https://www.daloopa.com/src/10330749" TargetMode="External"/><Relationship Id="rId11971" Type="http://schemas.openxmlformats.org/officeDocument/2006/relationships/hyperlink" Target="https://www.daloopa.com/src/1569561" TargetMode="External"/><Relationship Id="rId15014" Type="http://schemas.openxmlformats.org/officeDocument/2006/relationships/hyperlink" Target="https://marketplace.daloopa.com/src/134722378" TargetMode="External"/><Relationship Id="rId18584" Type="http://schemas.openxmlformats.org/officeDocument/2006/relationships/hyperlink" Target="https://www.daloopa.com/src/65146555" TargetMode="External"/><Relationship Id="rId19635" Type="http://schemas.openxmlformats.org/officeDocument/2006/relationships/hyperlink" Target="https://www.daloopa.com/src/114576846" TargetMode="External"/><Relationship Id="rId7592" Type="http://schemas.openxmlformats.org/officeDocument/2006/relationships/hyperlink" Target="https://marketplace.daloopa.com/src/110684134" TargetMode="External"/><Relationship Id="rId8643" Type="http://schemas.openxmlformats.org/officeDocument/2006/relationships/hyperlink" Target="https://www.daloopa.com/src/1567165" TargetMode="External"/><Relationship Id="rId10573" Type="http://schemas.openxmlformats.org/officeDocument/2006/relationships/hyperlink" Target="https://www.daloopa.com/src/58741851" TargetMode="External"/><Relationship Id="rId11624" Type="http://schemas.openxmlformats.org/officeDocument/2006/relationships/hyperlink" Target="https://www.daloopa.com/src/1568941" TargetMode="External"/><Relationship Id="rId17186" Type="http://schemas.openxmlformats.org/officeDocument/2006/relationships/hyperlink" Target="https://www.daloopa.com/src/65059265" TargetMode="External"/><Relationship Id="rId18237" Type="http://schemas.openxmlformats.org/officeDocument/2006/relationships/hyperlink" Target="https://www.daloopa.com/src/78144845" TargetMode="External"/><Relationship Id="rId6194" Type="http://schemas.openxmlformats.org/officeDocument/2006/relationships/hyperlink" Target="https://www.daloopa.com/src/1564876" TargetMode="External"/><Relationship Id="rId7245" Type="http://schemas.openxmlformats.org/officeDocument/2006/relationships/hyperlink" Target="https://marketplace.daloopa.com/src/110684089" TargetMode="External"/><Relationship Id="rId10226" Type="http://schemas.openxmlformats.org/officeDocument/2006/relationships/hyperlink" Target="https://www.daloopa.com/src/53534288" TargetMode="External"/><Relationship Id="rId13796" Type="http://schemas.openxmlformats.org/officeDocument/2006/relationships/hyperlink" Target="https://www.daloopa.com/src/8788118" TargetMode="External"/><Relationship Id="rId3855" Type="http://schemas.openxmlformats.org/officeDocument/2006/relationships/hyperlink" Target="https://www.daloopa.com/src/43769364" TargetMode="External"/><Relationship Id="rId12398" Type="http://schemas.openxmlformats.org/officeDocument/2006/relationships/hyperlink" Target="https://www.daloopa.com/src/1572268" TargetMode="External"/><Relationship Id="rId13449" Type="http://schemas.openxmlformats.org/officeDocument/2006/relationships/hyperlink" Target="https://www.daloopa.com/src/8787470" TargetMode="External"/><Relationship Id="rId14847" Type="http://schemas.openxmlformats.org/officeDocument/2006/relationships/hyperlink" Target="https://www.daloopa.com/src/43517663" TargetMode="External"/><Relationship Id="rId17320" Type="http://schemas.openxmlformats.org/officeDocument/2006/relationships/hyperlink" Target="https://marketplace.daloopa.com/src/154209472" TargetMode="External"/><Relationship Id="rId776" Type="http://schemas.openxmlformats.org/officeDocument/2006/relationships/hyperlink" Target="https://www.daloopa.com/src/1604336" TargetMode="External"/><Relationship Id="rId2457" Type="http://schemas.openxmlformats.org/officeDocument/2006/relationships/hyperlink" Target="https://marketplace.daloopa.com/src/154393085" TargetMode="External"/><Relationship Id="rId3508" Type="http://schemas.openxmlformats.org/officeDocument/2006/relationships/hyperlink" Target="https://www.daloopa.com/src/72082790" TargetMode="External"/><Relationship Id="rId4906" Type="http://schemas.openxmlformats.org/officeDocument/2006/relationships/hyperlink" Target="https://www.daloopa.com/src/72080213" TargetMode="External"/><Relationship Id="rId429" Type="http://schemas.openxmlformats.org/officeDocument/2006/relationships/hyperlink" Target="https://www.daloopa.com/src/14161329" TargetMode="External"/><Relationship Id="rId1059" Type="http://schemas.openxmlformats.org/officeDocument/2006/relationships/hyperlink" Target="https://www.daloopa.com/src/43331099" TargetMode="External"/><Relationship Id="rId13930" Type="http://schemas.openxmlformats.org/officeDocument/2006/relationships/hyperlink" Target="https://www.daloopa.com/src/53601416" TargetMode="External"/><Relationship Id="rId19492" Type="http://schemas.openxmlformats.org/officeDocument/2006/relationships/hyperlink" Target="https://www.daloopa.com/src/113031586" TargetMode="External"/><Relationship Id="rId8153" Type="http://schemas.openxmlformats.org/officeDocument/2006/relationships/hyperlink" Target="https://www.daloopa.com/src/113256779" TargetMode="External"/><Relationship Id="rId9551" Type="http://schemas.openxmlformats.org/officeDocument/2006/relationships/hyperlink" Target="https://www.daloopa.com/src/37971639" TargetMode="External"/><Relationship Id="rId11481" Type="http://schemas.openxmlformats.org/officeDocument/2006/relationships/hyperlink" Target="https://www.daloopa.com/src/1568676" TargetMode="External"/><Relationship Id="rId12532" Type="http://schemas.openxmlformats.org/officeDocument/2006/relationships/hyperlink" Target="https://www.daloopa.com/src/1572270" TargetMode="External"/><Relationship Id="rId18094" Type="http://schemas.openxmlformats.org/officeDocument/2006/relationships/hyperlink" Target="https://www.daloopa.com/src/65125866" TargetMode="External"/><Relationship Id="rId19145" Type="http://schemas.openxmlformats.org/officeDocument/2006/relationships/hyperlink" Target="https://marketplace.daloopa.com/src?seriesId=6882973" TargetMode="External"/><Relationship Id="rId910" Type="http://schemas.openxmlformats.org/officeDocument/2006/relationships/hyperlink" Target="https://marketplace.daloopa.com/src/152292618" TargetMode="External"/><Relationship Id="rId1540" Type="http://schemas.openxmlformats.org/officeDocument/2006/relationships/hyperlink" Target="https://www.daloopa.com/src/65218330" TargetMode="External"/><Relationship Id="rId9204" Type="http://schemas.openxmlformats.org/officeDocument/2006/relationships/hyperlink" Target="https://www.daloopa.com/src/53534244" TargetMode="External"/><Relationship Id="rId10083" Type="http://schemas.openxmlformats.org/officeDocument/2006/relationships/hyperlink" Target="https://www.daloopa.com/src/43316240" TargetMode="External"/><Relationship Id="rId11134" Type="http://schemas.openxmlformats.org/officeDocument/2006/relationships/hyperlink" Target="https://www.daloopa.com/src/1568874" TargetMode="External"/><Relationship Id="rId15755" Type="http://schemas.openxmlformats.org/officeDocument/2006/relationships/hyperlink" Target="https://www.daloopa.com/src/87502861" TargetMode="External"/><Relationship Id="rId16806" Type="http://schemas.openxmlformats.org/officeDocument/2006/relationships/hyperlink" Target="https://www.daloopa.com/document/26799693" TargetMode="External"/><Relationship Id="rId4763" Type="http://schemas.openxmlformats.org/officeDocument/2006/relationships/hyperlink" Target="https://www.daloopa.com/src/14160887" TargetMode="External"/><Relationship Id="rId5814" Type="http://schemas.openxmlformats.org/officeDocument/2006/relationships/hyperlink" Target="https://www.daloopa.com/src/43643467" TargetMode="External"/><Relationship Id="rId14357" Type="http://schemas.openxmlformats.org/officeDocument/2006/relationships/hyperlink" Target="https://www.daloopa.com/src/8788078" TargetMode="External"/><Relationship Id="rId15408" Type="http://schemas.openxmlformats.org/officeDocument/2006/relationships/hyperlink" Target="https://www.daloopa.com/src/154360589" TargetMode="External"/><Relationship Id="rId3365" Type="http://schemas.openxmlformats.org/officeDocument/2006/relationships/hyperlink" Target="https://www.daloopa.com/src/14190716" TargetMode="External"/><Relationship Id="rId4416" Type="http://schemas.openxmlformats.org/officeDocument/2006/relationships/hyperlink" Target="https://www.daloopa.com/src/43341973" TargetMode="External"/><Relationship Id="rId7986" Type="http://schemas.openxmlformats.org/officeDocument/2006/relationships/hyperlink" Target="https://www.daloopa.com/src/102328146" TargetMode="External"/><Relationship Id="rId18978" Type="http://schemas.openxmlformats.org/officeDocument/2006/relationships/hyperlink" Target="https://www.daloopa.com/src/113024112" TargetMode="External"/><Relationship Id="rId286" Type="http://schemas.openxmlformats.org/officeDocument/2006/relationships/hyperlink" Target="https://www.daloopa.com/src/63032765" TargetMode="External"/><Relationship Id="rId3018" Type="http://schemas.openxmlformats.org/officeDocument/2006/relationships/hyperlink" Target="https://www.daloopa.com/src/42838048" TargetMode="External"/><Relationship Id="rId6588" Type="http://schemas.openxmlformats.org/officeDocument/2006/relationships/hyperlink" Target="https://www.daloopa.com/src/1565329" TargetMode="External"/><Relationship Id="rId7639" Type="http://schemas.openxmlformats.org/officeDocument/2006/relationships/hyperlink" Target="https://www.daloopa.com/src/32357695" TargetMode="External"/><Relationship Id="rId10967" Type="http://schemas.openxmlformats.org/officeDocument/2006/relationships/hyperlink" Target="https://www.daloopa.com/src/46537936" TargetMode="External"/><Relationship Id="rId9061" Type="http://schemas.openxmlformats.org/officeDocument/2006/relationships/hyperlink" Target="https://www.daloopa.com/src/37971631" TargetMode="External"/><Relationship Id="rId13440" Type="http://schemas.openxmlformats.org/officeDocument/2006/relationships/hyperlink" Target="https://www.daloopa.com/src/8787279" TargetMode="External"/><Relationship Id="rId420" Type="http://schemas.openxmlformats.org/officeDocument/2006/relationships/hyperlink" Target="https://www.daloopa.com/src/1602259" TargetMode="External"/><Relationship Id="rId1050" Type="http://schemas.openxmlformats.org/officeDocument/2006/relationships/hyperlink" Target="https://www.daloopa.com/src/72080363" TargetMode="External"/><Relationship Id="rId2101" Type="http://schemas.openxmlformats.org/officeDocument/2006/relationships/hyperlink" Target="https://www.daloopa.com/src/87382081" TargetMode="External"/><Relationship Id="rId12042" Type="http://schemas.openxmlformats.org/officeDocument/2006/relationships/hyperlink" Target="https://marketplace.daloopa.com/src?seriesId=2541437" TargetMode="External"/><Relationship Id="rId16663" Type="http://schemas.openxmlformats.org/officeDocument/2006/relationships/hyperlink" Target="https://www.daloopa.com/src/78144514" TargetMode="External"/><Relationship Id="rId17714" Type="http://schemas.openxmlformats.org/officeDocument/2006/relationships/hyperlink" Target="https://www.daloopa.com/src/65074720" TargetMode="External"/><Relationship Id="rId5671" Type="http://schemas.openxmlformats.org/officeDocument/2006/relationships/hyperlink" Target="https://www.daloopa.com/src/87394071" TargetMode="External"/><Relationship Id="rId6722" Type="http://schemas.openxmlformats.org/officeDocument/2006/relationships/hyperlink" Target="https://www.daloopa.com/src/4715253" TargetMode="External"/><Relationship Id="rId15265" Type="http://schemas.openxmlformats.org/officeDocument/2006/relationships/hyperlink" Target="https://marketplace.daloopa.com/src/134722431" TargetMode="External"/><Relationship Id="rId16316" Type="http://schemas.openxmlformats.org/officeDocument/2006/relationships/hyperlink" Target="https://www.daloopa.com/document/26799693" TargetMode="External"/><Relationship Id="rId4273" Type="http://schemas.openxmlformats.org/officeDocument/2006/relationships/hyperlink" Target="https://www.daloopa.com/src/87382649" TargetMode="External"/><Relationship Id="rId5324" Type="http://schemas.openxmlformats.org/officeDocument/2006/relationships/hyperlink" Target="https://www.daloopa.com/src/136426163" TargetMode="External"/><Relationship Id="rId8894" Type="http://schemas.openxmlformats.org/officeDocument/2006/relationships/hyperlink" Target="https://www.daloopa.com/src/1566960" TargetMode="External"/><Relationship Id="rId9945" Type="http://schemas.openxmlformats.org/officeDocument/2006/relationships/hyperlink" Target="https://www.daloopa.com/src/1567268" TargetMode="External"/><Relationship Id="rId18488" Type="http://schemas.openxmlformats.org/officeDocument/2006/relationships/hyperlink" Target="https://www.daloopa.com/src/66985107" TargetMode="External"/><Relationship Id="rId19539" Type="http://schemas.openxmlformats.org/officeDocument/2006/relationships/hyperlink" Target="https://www.daloopa.com/src/113027699" TargetMode="External"/><Relationship Id="rId1934" Type="http://schemas.openxmlformats.org/officeDocument/2006/relationships/hyperlink" Target="https://www.daloopa.com/src/96852746" TargetMode="External"/><Relationship Id="rId7496" Type="http://schemas.openxmlformats.org/officeDocument/2006/relationships/hyperlink" Target="https://www.daloopa.com/src/1565271" TargetMode="External"/><Relationship Id="rId8547" Type="http://schemas.openxmlformats.org/officeDocument/2006/relationships/hyperlink" Target="https://www.daloopa.com/src/87381671" TargetMode="External"/><Relationship Id="rId10477" Type="http://schemas.openxmlformats.org/officeDocument/2006/relationships/hyperlink" Target="https://www.daloopa.com/src/43348779" TargetMode="External"/><Relationship Id="rId11528" Type="http://schemas.openxmlformats.org/officeDocument/2006/relationships/hyperlink" Target="https://www.daloopa.com/src/1569316" TargetMode="External"/><Relationship Id="rId11875" Type="http://schemas.openxmlformats.org/officeDocument/2006/relationships/hyperlink" Target="https://www.daloopa.com/src/1568693" TargetMode="External"/><Relationship Id="rId12926" Type="http://schemas.openxmlformats.org/officeDocument/2006/relationships/hyperlink" Target="https://www.daloopa.com/src/46627935" TargetMode="External"/><Relationship Id="rId6098" Type="http://schemas.openxmlformats.org/officeDocument/2006/relationships/hyperlink" Target="https://www.daloopa.com/src/43311077" TargetMode="External"/><Relationship Id="rId7149" Type="http://schemas.openxmlformats.org/officeDocument/2006/relationships/hyperlink" Target="https://www.daloopa.com/src/46534828" TargetMode="External"/><Relationship Id="rId14001" Type="http://schemas.openxmlformats.org/officeDocument/2006/relationships/hyperlink" Target="https://www.daloopa.com/src/46628477" TargetMode="External"/><Relationship Id="rId17571" Type="http://schemas.openxmlformats.org/officeDocument/2006/relationships/hyperlink" Target="https://www.daloopa.com/src/87503297" TargetMode="External"/><Relationship Id="rId18622" Type="http://schemas.openxmlformats.org/officeDocument/2006/relationships/hyperlink" Target="https://marketplace.daloopa.com/src?seriesId=3811868" TargetMode="External"/><Relationship Id="rId3759" Type="http://schemas.openxmlformats.org/officeDocument/2006/relationships/hyperlink" Target="https://www.daloopa.com/src/8794030" TargetMode="External"/><Relationship Id="rId5181" Type="http://schemas.openxmlformats.org/officeDocument/2006/relationships/hyperlink" Target="https://www.daloopa.com/src/72080218" TargetMode="External"/><Relationship Id="rId6232" Type="http://schemas.openxmlformats.org/officeDocument/2006/relationships/hyperlink" Target="https://www.daloopa.com/src/1565677" TargetMode="External"/><Relationship Id="rId7630" Type="http://schemas.openxmlformats.org/officeDocument/2006/relationships/hyperlink" Target="https://www.daloopa.com/src/1565273" TargetMode="External"/><Relationship Id="rId10611" Type="http://schemas.openxmlformats.org/officeDocument/2006/relationships/hyperlink" Target="https://www.daloopa.com/src/1569567" TargetMode="External"/><Relationship Id="rId16173" Type="http://schemas.openxmlformats.org/officeDocument/2006/relationships/hyperlink" Target="https://www.daloopa.com/src/8788763" TargetMode="External"/><Relationship Id="rId17224" Type="http://schemas.openxmlformats.org/officeDocument/2006/relationships/hyperlink" Target="https://www.daloopa.com/src/65059396" TargetMode="External"/><Relationship Id="rId12783" Type="http://schemas.openxmlformats.org/officeDocument/2006/relationships/hyperlink" Target="https://www.daloopa.com/src/1572058" TargetMode="External"/><Relationship Id="rId13834" Type="http://schemas.openxmlformats.org/officeDocument/2006/relationships/hyperlink" Target="https://www.daloopa.com/src/8787908" TargetMode="External"/><Relationship Id="rId19396" Type="http://schemas.openxmlformats.org/officeDocument/2006/relationships/hyperlink" Target="https://www.daloopa.com/document/26799693" TargetMode="External"/><Relationship Id="rId1791" Type="http://schemas.openxmlformats.org/officeDocument/2006/relationships/hyperlink" Target="https://www.daloopa.com/src/8797345" TargetMode="External"/><Relationship Id="rId2842" Type="http://schemas.openxmlformats.org/officeDocument/2006/relationships/hyperlink" Target="https://www.daloopa.com/src/43540238" TargetMode="External"/><Relationship Id="rId9455" Type="http://schemas.openxmlformats.org/officeDocument/2006/relationships/hyperlink" Target="https://marketplace.daloopa.com/src?seriesId=2399825" TargetMode="External"/><Relationship Id="rId11385" Type="http://schemas.openxmlformats.org/officeDocument/2006/relationships/hyperlink" Target="https://www.daloopa.com/src/1569158" TargetMode="External"/><Relationship Id="rId12436" Type="http://schemas.openxmlformats.org/officeDocument/2006/relationships/hyperlink" Target="https://marketplace.daloopa.com/src/134722167" TargetMode="External"/><Relationship Id="rId19049" Type="http://schemas.openxmlformats.org/officeDocument/2006/relationships/hyperlink" Target="https://www.daloopa.com/src/113025790" TargetMode="External"/><Relationship Id="rId814" Type="http://schemas.openxmlformats.org/officeDocument/2006/relationships/hyperlink" Target="https://www.daloopa.com/src/1602379" TargetMode="External"/><Relationship Id="rId1444" Type="http://schemas.openxmlformats.org/officeDocument/2006/relationships/hyperlink" Target="https://www.daloopa.com/src/65218304" TargetMode="External"/><Relationship Id="rId8057" Type="http://schemas.openxmlformats.org/officeDocument/2006/relationships/hyperlink" Target="https://www.daloopa.com/src/1567242" TargetMode="External"/><Relationship Id="rId9108" Type="http://schemas.openxmlformats.org/officeDocument/2006/relationships/hyperlink" Target="https://www.daloopa.com/src/1567618" TargetMode="External"/><Relationship Id="rId11038" Type="http://schemas.openxmlformats.org/officeDocument/2006/relationships/hyperlink" Target="https://www.daloopa.com/src/66978677" TargetMode="External"/><Relationship Id="rId15659" Type="http://schemas.openxmlformats.org/officeDocument/2006/relationships/hyperlink" Target="https://www.daloopa.com/src/87498622" TargetMode="External"/><Relationship Id="rId19530" Type="http://schemas.openxmlformats.org/officeDocument/2006/relationships/hyperlink" Target="https://www.daloopa.com/src/113031797" TargetMode="External"/><Relationship Id="rId4667" Type="http://schemas.openxmlformats.org/officeDocument/2006/relationships/hyperlink" Target="https://www.daloopa.com/src/1564522" TargetMode="External"/><Relationship Id="rId5718" Type="http://schemas.openxmlformats.org/officeDocument/2006/relationships/hyperlink" Target="https://www.daloopa.com/src/7961776" TargetMode="External"/><Relationship Id="rId17081" Type="http://schemas.openxmlformats.org/officeDocument/2006/relationships/hyperlink" Target="https://marketplace.daloopa.com/src/154209417" TargetMode="External"/><Relationship Id="rId18132" Type="http://schemas.openxmlformats.org/officeDocument/2006/relationships/hyperlink" Target="https://marketplace.daloopa.com/src/134722708" TargetMode="External"/><Relationship Id="rId3269" Type="http://schemas.openxmlformats.org/officeDocument/2006/relationships/hyperlink" Target="https://www.daloopa.com/src/43338962" TargetMode="External"/><Relationship Id="rId7140" Type="http://schemas.openxmlformats.org/officeDocument/2006/relationships/hyperlink" Target="https://www.daloopa.com/src/1565202" TargetMode="External"/><Relationship Id="rId10121" Type="http://schemas.openxmlformats.org/officeDocument/2006/relationships/hyperlink" Target="https://www.daloopa.com/src/1568049" TargetMode="External"/><Relationship Id="rId13691" Type="http://schemas.openxmlformats.org/officeDocument/2006/relationships/hyperlink" Target="https://www.daloopa.com/src/8787375" TargetMode="External"/><Relationship Id="rId14742" Type="http://schemas.openxmlformats.org/officeDocument/2006/relationships/hyperlink" Target="https://www.daloopa.com/src/87498618" TargetMode="External"/><Relationship Id="rId3750" Type="http://schemas.openxmlformats.org/officeDocument/2006/relationships/hyperlink" Target="https://www.daloopa.com/src/8794350" TargetMode="External"/><Relationship Id="rId4801" Type="http://schemas.openxmlformats.org/officeDocument/2006/relationships/hyperlink" Target="https://www.daloopa.com/src/1564524" TargetMode="External"/><Relationship Id="rId12293" Type="http://schemas.openxmlformats.org/officeDocument/2006/relationships/hyperlink" Target="https://marketplace.daloopa.com/src?seriesId=6883103" TargetMode="External"/><Relationship Id="rId13344" Type="http://schemas.openxmlformats.org/officeDocument/2006/relationships/hyperlink" Target="https://www.daloopa.com/src/8787566" TargetMode="External"/><Relationship Id="rId17965" Type="http://schemas.openxmlformats.org/officeDocument/2006/relationships/hyperlink" Target="https://marketplace.daloopa.com/src/134722625" TargetMode="External"/><Relationship Id="rId671" Type="http://schemas.openxmlformats.org/officeDocument/2006/relationships/hyperlink" Target="https://www.daloopa.com/src/38111218" TargetMode="External"/><Relationship Id="rId2352" Type="http://schemas.openxmlformats.org/officeDocument/2006/relationships/hyperlink" Target="https://www.daloopa.com/src/113262839" TargetMode="External"/><Relationship Id="rId3403" Type="http://schemas.openxmlformats.org/officeDocument/2006/relationships/hyperlink" Target="https://www.daloopa.com/src/43338964" TargetMode="External"/><Relationship Id="rId6973" Type="http://schemas.openxmlformats.org/officeDocument/2006/relationships/hyperlink" Target="https://www.daloopa.com/src/1565382" TargetMode="External"/><Relationship Id="rId16567" Type="http://schemas.openxmlformats.org/officeDocument/2006/relationships/hyperlink" Target="https://www.daloopa.com/src/72185881" TargetMode="External"/><Relationship Id="rId17618" Type="http://schemas.openxmlformats.org/officeDocument/2006/relationships/hyperlink" Target="https://www.daloopa.com/src/65074596" TargetMode="External"/><Relationship Id="rId324" Type="http://schemas.openxmlformats.org/officeDocument/2006/relationships/hyperlink" Target="https://www.daloopa.com/src/14160992" TargetMode="External"/><Relationship Id="rId2005" Type="http://schemas.openxmlformats.org/officeDocument/2006/relationships/hyperlink" Target="https://www.daloopa.com/src/96852051" TargetMode="External"/><Relationship Id="rId5575" Type="http://schemas.openxmlformats.org/officeDocument/2006/relationships/hyperlink" Target="https://www.daloopa.com/src/32357655" TargetMode="External"/><Relationship Id="rId6626" Type="http://schemas.openxmlformats.org/officeDocument/2006/relationships/hyperlink" Target="https://marketplace.daloopa.com/src/110683985" TargetMode="External"/><Relationship Id="rId15169" Type="http://schemas.openxmlformats.org/officeDocument/2006/relationships/hyperlink" Target="https://marketplace.daloopa.com/src/134722409" TargetMode="External"/><Relationship Id="rId19040" Type="http://schemas.openxmlformats.org/officeDocument/2006/relationships/hyperlink" Target="https://www.daloopa.com/src/113029473" TargetMode="External"/><Relationship Id="rId4177" Type="http://schemas.openxmlformats.org/officeDocument/2006/relationships/hyperlink" Target="https://www.daloopa.com/src/66982871" TargetMode="External"/><Relationship Id="rId5228" Type="http://schemas.openxmlformats.org/officeDocument/2006/relationships/hyperlink" Target="https://www.daloopa.com/src/1564026" TargetMode="External"/><Relationship Id="rId8798" Type="http://schemas.openxmlformats.org/officeDocument/2006/relationships/hyperlink" Target="https://www.daloopa.com/src/154222599" TargetMode="External"/><Relationship Id="rId9849" Type="http://schemas.openxmlformats.org/officeDocument/2006/relationships/hyperlink" Target="https://www.daloopa.com/src/43299070" TargetMode="External"/><Relationship Id="rId11779" Type="http://schemas.openxmlformats.org/officeDocument/2006/relationships/hyperlink" Target="https://www.daloopa.com/src/43319912" TargetMode="External"/><Relationship Id="rId15650" Type="http://schemas.openxmlformats.org/officeDocument/2006/relationships/hyperlink" Target="https://www.daloopa.com/src/43516523" TargetMode="External"/><Relationship Id="rId16701" Type="http://schemas.openxmlformats.org/officeDocument/2006/relationships/hyperlink" Target="https://www.daloopa.com/src/154364588" TargetMode="External"/><Relationship Id="rId1838" Type="http://schemas.openxmlformats.org/officeDocument/2006/relationships/hyperlink" Target="https://www.daloopa.com/src/8797320" TargetMode="External"/><Relationship Id="rId3260" Type="http://schemas.openxmlformats.org/officeDocument/2006/relationships/hyperlink" Target="https://www.daloopa.com/src/46627801" TargetMode="External"/><Relationship Id="rId4311" Type="http://schemas.openxmlformats.org/officeDocument/2006/relationships/hyperlink" Target="https://www.daloopa.com/src/46537385" TargetMode="External"/><Relationship Id="rId14252" Type="http://schemas.openxmlformats.org/officeDocument/2006/relationships/hyperlink" Target="https://www.daloopa.com/src/8788129" TargetMode="External"/><Relationship Id="rId15303" Type="http://schemas.openxmlformats.org/officeDocument/2006/relationships/hyperlink" Target="https://www.daloopa.com/src/107834396" TargetMode="External"/><Relationship Id="rId18873" Type="http://schemas.openxmlformats.org/officeDocument/2006/relationships/hyperlink" Target="https://www.daloopa.com/src/113024109" TargetMode="External"/><Relationship Id="rId181" Type="http://schemas.openxmlformats.org/officeDocument/2006/relationships/hyperlink" Target="https://www.daloopa.com/src/65118063" TargetMode="External"/><Relationship Id="rId7881" Type="http://schemas.openxmlformats.org/officeDocument/2006/relationships/hyperlink" Target="https://www.daloopa.com/src/1566643" TargetMode="External"/><Relationship Id="rId8932" Type="http://schemas.openxmlformats.org/officeDocument/2006/relationships/hyperlink" Target="https://www.daloopa.com/src/154222601" TargetMode="External"/><Relationship Id="rId10862" Type="http://schemas.openxmlformats.org/officeDocument/2006/relationships/hyperlink" Target="https://www.daloopa.com/src/154251314" TargetMode="External"/><Relationship Id="rId11913" Type="http://schemas.openxmlformats.org/officeDocument/2006/relationships/hyperlink" Target="https://www.daloopa.com/src/43319923" TargetMode="External"/><Relationship Id="rId17475" Type="http://schemas.openxmlformats.org/officeDocument/2006/relationships/hyperlink" Target="https://marketplace.daloopa.com/src?seriesId=4261650" TargetMode="External"/><Relationship Id="rId18526" Type="http://schemas.openxmlformats.org/officeDocument/2006/relationships/hyperlink" Target="https://marketplace.daloopa.com/src?seriesId=3805111" TargetMode="External"/><Relationship Id="rId5085" Type="http://schemas.openxmlformats.org/officeDocument/2006/relationships/hyperlink" Target="https://www.daloopa.com/src/1564226" TargetMode="External"/><Relationship Id="rId6483" Type="http://schemas.openxmlformats.org/officeDocument/2006/relationships/hyperlink" Target="https://www.daloopa.com/src/154216226" TargetMode="External"/><Relationship Id="rId7534" Type="http://schemas.openxmlformats.org/officeDocument/2006/relationships/hyperlink" Target="https://marketplace.daloopa.com/src/110684132" TargetMode="External"/><Relationship Id="rId10515" Type="http://schemas.openxmlformats.org/officeDocument/2006/relationships/hyperlink" Target="https://www.daloopa.com/src/1569955" TargetMode="External"/><Relationship Id="rId16077" Type="http://schemas.openxmlformats.org/officeDocument/2006/relationships/hyperlink" Target="https://www.daloopa.com/document/26799693" TargetMode="External"/><Relationship Id="rId17128" Type="http://schemas.openxmlformats.org/officeDocument/2006/relationships/hyperlink" Target="https://www.daloopa.com/src/67019815" TargetMode="External"/><Relationship Id="rId6136" Type="http://schemas.openxmlformats.org/officeDocument/2006/relationships/hyperlink" Target="https://www.daloopa.com/src/1564903" TargetMode="External"/><Relationship Id="rId12687" Type="http://schemas.openxmlformats.org/officeDocument/2006/relationships/hyperlink" Target="https://marketplace.daloopa.com/src/154393097" TargetMode="External"/><Relationship Id="rId13738" Type="http://schemas.openxmlformats.org/officeDocument/2006/relationships/hyperlink" Target="https://www.daloopa.com/src/8788139" TargetMode="External"/><Relationship Id="rId1695" Type="http://schemas.openxmlformats.org/officeDocument/2006/relationships/hyperlink" Target="https://www.daloopa.com/src/8801444" TargetMode="External"/><Relationship Id="rId2746" Type="http://schemas.openxmlformats.org/officeDocument/2006/relationships/hyperlink" Target="https://marketplace.daloopa.com/src?seriesId=2635951" TargetMode="External"/><Relationship Id="rId9359" Type="http://schemas.openxmlformats.org/officeDocument/2006/relationships/hyperlink" Target="https://www.daloopa.com/src/43297314" TargetMode="External"/><Relationship Id="rId11289" Type="http://schemas.openxmlformats.org/officeDocument/2006/relationships/hyperlink" Target="https://www.daloopa.com/src/1569875" TargetMode="External"/><Relationship Id="rId15160" Type="http://schemas.openxmlformats.org/officeDocument/2006/relationships/hyperlink" Target="https://www.daloopa.com/src/43516526" TargetMode="External"/><Relationship Id="rId16211" Type="http://schemas.openxmlformats.org/officeDocument/2006/relationships/hyperlink" Target="https://marketplace.daloopa.com/src?seriesId=2541687" TargetMode="External"/><Relationship Id="rId718" Type="http://schemas.openxmlformats.org/officeDocument/2006/relationships/hyperlink" Target="https://www.daloopa.com/src/8791822" TargetMode="External"/><Relationship Id="rId1348" Type="http://schemas.openxmlformats.org/officeDocument/2006/relationships/hyperlink" Target="https://www.daloopa.com/src/46537466" TargetMode="External"/><Relationship Id="rId5969" Type="http://schemas.openxmlformats.org/officeDocument/2006/relationships/hyperlink" Target="https://www.daloopa.com/src/1564867" TargetMode="External"/><Relationship Id="rId7391" Type="http://schemas.openxmlformats.org/officeDocument/2006/relationships/hyperlink" Target="https://www.daloopa.com/src/1566042" TargetMode="External"/><Relationship Id="rId8442" Type="http://schemas.openxmlformats.org/officeDocument/2006/relationships/hyperlink" Target="https://www.daloopa.com/src/1566769" TargetMode="External"/><Relationship Id="rId9840" Type="http://schemas.openxmlformats.org/officeDocument/2006/relationships/hyperlink" Target="https://www.daloopa.com/src/113256786" TargetMode="External"/><Relationship Id="rId11770" Type="http://schemas.openxmlformats.org/officeDocument/2006/relationships/hyperlink" Target="https://www.daloopa.com/src/1569176" TargetMode="External"/><Relationship Id="rId12821" Type="http://schemas.openxmlformats.org/officeDocument/2006/relationships/hyperlink" Target="https://marketplace.daloopa.com/src/154393099" TargetMode="External"/><Relationship Id="rId18036" Type="http://schemas.openxmlformats.org/officeDocument/2006/relationships/hyperlink" Target="https://marketplace.daloopa.com/src?seriesId=3669153" TargetMode="External"/><Relationship Id="rId18383" Type="http://schemas.openxmlformats.org/officeDocument/2006/relationships/hyperlink" Target="https://marketplace.daloopa.com/src/134722794" TargetMode="External"/><Relationship Id="rId19434" Type="http://schemas.openxmlformats.org/officeDocument/2006/relationships/hyperlink" Target="https://www.daloopa.com/src/113024189" TargetMode="External"/><Relationship Id="rId54" Type="http://schemas.openxmlformats.org/officeDocument/2006/relationships/hyperlink" Target="https://www.daloopa.com/document/209943" TargetMode="External"/><Relationship Id="rId7044" Type="http://schemas.openxmlformats.org/officeDocument/2006/relationships/hyperlink" Target="https://www.daloopa.com/src/1565264" TargetMode="External"/><Relationship Id="rId10372" Type="http://schemas.openxmlformats.org/officeDocument/2006/relationships/hyperlink" Target="https://www.daloopa.com/src/72081356" TargetMode="External"/><Relationship Id="rId11423" Type="http://schemas.openxmlformats.org/officeDocument/2006/relationships/hyperlink" Target="https://www.daloopa.com/src/1569206" TargetMode="External"/><Relationship Id="rId14993" Type="http://schemas.openxmlformats.org/officeDocument/2006/relationships/hyperlink" Target="https://www.daloopa.com/src/43516525" TargetMode="External"/><Relationship Id="rId10025" Type="http://schemas.openxmlformats.org/officeDocument/2006/relationships/hyperlink" Target="https://www.daloopa.com/src/43314236" TargetMode="External"/><Relationship Id="rId13595" Type="http://schemas.openxmlformats.org/officeDocument/2006/relationships/hyperlink" Target="https://www.daloopa.com/src/8787474" TargetMode="External"/><Relationship Id="rId14646" Type="http://schemas.openxmlformats.org/officeDocument/2006/relationships/hyperlink" Target="https://www.daloopa.com/src/43518501" TargetMode="External"/><Relationship Id="rId3654" Type="http://schemas.openxmlformats.org/officeDocument/2006/relationships/hyperlink" Target="https://www.daloopa.com/src/43769373" TargetMode="External"/><Relationship Id="rId4705" Type="http://schemas.openxmlformats.org/officeDocument/2006/relationships/hyperlink" Target="https://www.daloopa.com/src/72080210" TargetMode="External"/><Relationship Id="rId12197" Type="http://schemas.openxmlformats.org/officeDocument/2006/relationships/hyperlink" Target="https://www.daloopa.com/src/66971457" TargetMode="External"/><Relationship Id="rId13248" Type="http://schemas.openxmlformats.org/officeDocument/2006/relationships/hyperlink" Target="https://www.daloopa.com/src/8787396" TargetMode="External"/><Relationship Id="rId17869" Type="http://schemas.openxmlformats.org/officeDocument/2006/relationships/hyperlink" Target="https://www.daloopa.com/src/113362562" TargetMode="External"/><Relationship Id="rId575" Type="http://schemas.openxmlformats.org/officeDocument/2006/relationships/hyperlink" Target="https://www.daloopa.com/src/1602170" TargetMode="External"/><Relationship Id="rId2256" Type="http://schemas.openxmlformats.org/officeDocument/2006/relationships/hyperlink" Target="https://www.daloopa.com/src/154248564" TargetMode="External"/><Relationship Id="rId3307" Type="http://schemas.openxmlformats.org/officeDocument/2006/relationships/hyperlink" Target="https://www.daloopa.com/src/72082787" TargetMode="External"/><Relationship Id="rId6877" Type="http://schemas.openxmlformats.org/officeDocument/2006/relationships/hyperlink" Target="https://marketplace.daloopa.com/src/110684024" TargetMode="External"/><Relationship Id="rId7928" Type="http://schemas.openxmlformats.org/officeDocument/2006/relationships/hyperlink" Target="https://www.daloopa.com/src/43302633" TargetMode="External"/><Relationship Id="rId19291" Type="http://schemas.openxmlformats.org/officeDocument/2006/relationships/hyperlink" Target="https://marketplace.daloopa.com/src?seriesId=6882978" TargetMode="External"/><Relationship Id="rId228" Type="http://schemas.openxmlformats.org/officeDocument/2006/relationships/hyperlink" Target="https://www.daloopa.com/src/113257328" TargetMode="External"/><Relationship Id="rId5479" Type="http://schemas.openxmlformats.org/officeDocument/2006/relationships/hyperlink" Target="https://www.daloopa.com/src/1564457" TargetMode="External"/><Relationship Id="rId9350" Type="http://schemas.openxmlformats.org/officeDocument/2006/relationships/hyperlink" Target="https://www.daloopa.com/src/136428701" TargetMode="External"/><Relationship Id="rId10909" Type="http://schemas.openxmlformats.org/officeDocument/2006/relationships/hyperlink" Target="https://www.daloopa.com/src/94501172" TargetMode="External"/><Relationship Id="rId11280" Type="http://schemas.openxmlformats.org/officeDocument/2006/relationships/hyperlink" Target="https://www.daloopa.com/src/1569480" TargetMode="External"/><Relationship Id="rId9003" Type="http://schemas.openxmlformats.org/officeDocument/2006/relationships/hyperlink" Target="https://www.daloopa.com/src/87381682" TargetMode="External"/><Relationship Id="rId12331" Type="http://schemas.openxmlformats.org/officeDocument/2006/relationships/hyperlink" Target="https://www.daloopa.com/src/1572267" TargetMode="External"/><Relationship Id="rId16952" Type="http://schemas.openxmlformats.org/officeDocument/2006/relationships/hyperlink" Target="https://www.daloopa.com/src/46490233" TargetMode="External"/><Relationship Id="rId5960" Type="http://schemas.openxmlformats.org/officeDocument/2006/relationships/hyperlink" Target="https://www.daloopa.com/src/1564677" TargetMode="External"/><Relationship Id="rId15554" Type="http://schemas.openxmlformats.org/officeDocument/2006/relationships/hyperlink" Target="https://www.daloopa.com/src/154360603" TargetMode="External"/><Relationship Id="rId16605" Type="http://schemas.openxmlformats.org/officeDocument/2006/relationships/hyperlink" Target="https://www.daloopa.com/src/125187543" TargetMode="External"/><Relationship Id="rId3164" Type="http://schemas.openxmlformats.org/officeDocument/2006/relationships/hyperlink" Target="https://www.daloopa.com/src/42838056" TargetMode="External"/><Relationship Id="rId4562" Type="http://schemas.openxmlformats.org/officeDocument/2006/relationships/hyperlink" Target="https://www.daloopa.com/src/8794070" TargetMode="External"/><Relationship Id="rId5613" Type="http://schemas.openxmlformats.org/officeDocument/2006/relationships/hyperlink" Target="https://www.daloopa.com/src/1564459" TargetMode="External"/><Relationship Id="rId14156" Type="http://schemas.openxmlformats.org/officeDocument/2006/relationships/hyperlink" Target="https://www.daloopa.com/src/58790418" TargetMode="External"/><Relationship Id="rId15207" Type="http://schemas.openxmlformats.org/officeDocument/2006/relationships/hyperlink" Target="https://www.daloopa.com/src/58793896" TargetMode="External"/><Relationship Id="rId18777" Type="http://schemas.openxmlformats.org/officeDocument/2006/relationships/hyperlink" Target="https://www.daloopa.com/src/154368873" TargetMode="External"/><Relationship Id="rId4215" Type="http://schemas.openxmlformats.org/officeDocument/2006/relationships/hyperlink" Target="https://www.daloopa.com/src/14185273" TargetMode="External"/><Relationship Id="rId7785" Type="http://schemas.openxmlformats.org/officeDocument/2006/relationships/hyperlink" Target="https://www.daloopa.com/src/102324868" TargetMode="External"/><Relationship Id="rId8836" Type="http://schemas.openxmlformats.org/officeDocument/2006/relationships/hyperlink" Target="https://www.daloopa.com/src/1567485" TargetMode="External"/><Relationship Id="rId10766" Type="http://schemas.openxmlformats.org/officeDocument/2006/relationships/hyperlink" Target="https://www.daloopa.com/src/46537932" TargetMode="External"/><Relationship Id="rId11817" Type="http://schemas.openxmlformats.org/officeDocument/2006/relationships/hyperlink" Target="https://www.daloopa.com/src/1569178" TargetMode="External"/><Relationship Id="rId17379" Type="http://schemas.openxmlformats.org/officeDocument/2006/relationships/hyperlink" Target="https://www.daloopa.com/src/65059371" TargetMode="External"/><Relationship Id="rId6387" Type="http://schemas.openxmlformats.org/officeDocument/2006/relationships/hyperlink" Target="https://www.daloopa.com/src/7961797" TargetMode="External"/><Relationship Id="rId7438" Type="http://schemas.openxmlformats.org/officeDocument/2006/relationships/hyperlink" Target="https://marketplace.daloopa.com/src/110684114" TargetMode="External"/><Relationship Id="rId10419" Type="http://schemas.openxmlformats.org/officeDocument/2006/relationships/hyperlink" Target="https://www.daloopa.com/src/154250674" TargetMode="External"/><Relationship Id="rId2997" Type="http://schemas.openxmlformats.org/officeDocument/2006/relationships/hyperlink" Target="https://www.daloopa.com/src/1571897" TargetMode="External"/><Relationship Id="rId13989" Type="http://schemas.openxmlformats.org/officeDocument/2006/relationships/hyperlink" Target="https://www.daloopa.com/src/72185868" TargetMode="External"/><Relationship Id="rId17860" Type="http://schemas.openxmlformats.org/officeDocument/2006/relationships/hyperlink" Target="https://www.daloopa.com/src/65125810" TargetMode="External"/><Relationship Id="rId18911" Type="http://schemas.openxmlformats.org/officeDocument/2006/relationships/hyperlink" Target="https://www.daloopa.com/src/114576769" TargetMode="External"/><Relationship Id="rId969" Type="http://schemas.openxmlformats.org/officeDocument/2006/relationships/hyperlink" Target="https://www.daloopa.com/src/102395299" TargetMode="External"/><Relationship Id="rId1599" Type="http://schemas.openxmlformats.org/officeDocument/2006/relationships/hyperlink" Target="https://www.daloopa.com/src/8796980" TargetMode="External"/><Relationship Id="rId5470" Type="http://schemas.openxmlformats.org/officeDocument/2006/relationships/hyperlink" Target="https://www.daloopa.com/src/87394066" TargetMode="External"/><Relationship Id="rId6521" Type="http://schemas.openxmlformats.org/officeDocument/2006/relationships/hyperlink" Target="https://www.daloopa.com/src/1565328" TargetMode="External"/><Relationship Id="rId10900" Type="http://schemas.openxmlformats.org/officeDocument/2006/relationships/hyperlink" Target="https://www.daloopa.com/src/46537935" TargetMode="External"/><Relationship Id="rId15064" Type="http://schemas.openxmlformats.org/officeDocument/2006/relationships/hyperlink" Target="https://www.daloopa.com/src/43516886" TargetMode="External"/><Relationship Id="rId16115" Type="http://schemas.openxmlformats.org/officeDocument/2006/relationships/hyperlink" Target="https://www.daloopa.com/src/14278392" TargetMode="External"/><Relationship Id="rId16462" Type="http://schemas.openxmlformats.org/officeDocument/2006/relationships/hyperlink" Target="https://www.daloopa.com/src/145153581" TargetMode="External"/><Relationship Id="rId17513" Type="http://schemas.openxmlformats.org/officeDocument/2006/relationships/hyperlink" Target="https://www.daloopa.com/src/87503358" TargetMode="External"/><Relationship Id="rId4072" Type="http://schemas.openxmlformats.org/officeDocument/2006/relationships/hyperlink" Target="https://marketplace.daloopa.com/src/144951400" TargetMode="External"/><Relationship Id="rId5123" Type="http://schemas.openxmlformats.org/officeDocument/2006/relationships/hyperlink" Target="https://www.daloopa.com/src/125013272" TargetMode="External"/><Relationship Id="rId19685" Type="http://schemas.openxmlformats.org/officeDocument/2006/relationships/hyperlink" Target="https://www.daloopa.com/src/125176276" TargetMode="External"/><Relationship Id="rId7295" Type="http://schemas.openxmlformats.org/officeDocument/2006/relationships/hyperlink" Target="https://www.daloopa.com/src/113256675" TargetMode="External"/><Relationship Id="rId8693" Type="http://schemas.openxmlformats.org/officeDocument/2006/relationships/hyperlink" Target="https://marketplace.daloopa.com/src?seriesId=2541559" TargetMode="External"/><Relationship Id="rId9744" Type="http://schemas.openxmlformats.org/officeDocument/2006/relationships/hyperlink" Target="https://www.daloopa.com/src/1567265" TargetMode="External"/><Relationship Id="rId11674" Type="http://schemas.openxmlformats.org/officeDocument/2006/relationships/hyperlink" Target="https://www.daloopa.com/src/1568830" TargetMode="External"/><Relationship Id="rId12725" Type="http://schemas.openxmlformats.org/officeDocument/2006/relationships/hyperlink" Target="https://www.daloopa.com/src/46627930" TargetMode="External"/><Relationship Id="rId18287" Type="http://schemas.openxmlformats.org/officeDocument/2006/relationships/hyperlink" Target="https://www.daloopa.com/src/69045096" TargetMode="External"/><Relationship Id="rId19338" Type="http://schemas.openxmlformats.org/officeDocument/2006/relationships/hyperlink" Target="https://www.daloopa.com/src/113024710" TargetMode="External"/><Relationship Id="rId1733" Type="http://schemas.openxmlformats.org/officeDocument/2006/relationships/hyperlink" Target="https://www.daloopa.com/src/8797269" TargetMode="External"/><Relationship Id="rId8346" Type="http://schemas.openxmlformats.org/officeDocument/2006/relationships/hyperlink" Target="https://www.daloopa.com/src/43306464" TargetMode="External"/><Relationship Id="rId10276" Type="http://schemas.openxmlformats.org/officeDocument/2006/relationships/hyperlink" Target="https://www.daloopa.com/src/87397717" TargetMode="External"/><Relationship Id="rId11327" Type="http://schemas.openxmlformats.org/officeDocument/2006/relationships/hyperlink" Target="https://www.daloopa.com/src/46537927" TargetMode="External"/><Relationship Id="rId14897" Type="http://schemas.openxmlformats.org/officeDocument/2006/relationships/hyperlink" Target="https://www.daloopa.com/src/43519282" TargetMode="External"/><Relationship Id="rId15948" Type="http://schemas.openxmlformats.org/officeDocument/2006/relationships/hyperlink" Target="https://marketplace.daloopa.com/src/134722546" TargetMode="External"/><Relationship Id="rId4956" Type="http://schemas.openxmlformats.org/officeDocument/2006/relationships/hyperlink" Target="https://www.daloopa.com/src/1563957" TargetMode="External"/><Relationship Id="rId13499" Type="http://schemas.openxmlformats.org/officeDocument/2006/relationships/hyperlink" Target="https://www.daloopa.com/src/8787569" TargetMode="External"/><Relationship Id="rId17370" Type="http://schemas.openxmlformats.org/officeDocument/2006/relationships/hyperlink" Target="https://www.daloopa.com/src/154364418" TargetMode="External"/><Relationship Id="rId18421" Type="http://schemas.openxmlformats.org/officeDocument/2006/relationships/hyperlink" Target="https://marketplace.daloopa.com/src/154393221" TargetMode="External"/><Relationship Id="rId3558" Type="http://schemas.openxmlformats.org/officeDocument/2006/relationships/hyperlink" Target="https://www.daloopa.com/src/8795034" TargetMode="External"/><Relationship Id="rId4609" Type="http://schemas.openxmlformats.org/officeDocument/2006/relationships/hyperlink" Target="https://www.daloopa.com/src/1564195" TargetMode="External"/><Relationship Id="rId17023" Type="http://schemas.openxmlformats.org/officeDocument/2006/relationships/hyperlink" Target="https://www.daloopa.com/src/65059137" TargetMode="External"/><Relationship Id="rId479" Type="http://schemas.openxmlformats.org/officeDocument/2006/relationships/hyperlink" Target="https://www.daloopa.com/src/136424074" TargetMode="External"/><Relationship Id="rId6031" Type="http://schemas.openxmlformats.org/officeDocument/2006/relationships/hyperlink" Target="https://www.daloopa.com/src/1564898" TargetMode="External"/><Relationship Id="rId10410" Type="http://schemas.openxmlformats.org/officeDocument/2006/relationships/hyperlink" Target="https://www.daloopa.com/src/87388464" TargetMode="External"/><Relationship Id="rId13980" Type="http://schemas.openxmlformats.org/officeDocument/2006/relationships/hyperlink" Target="https://www.daloopa.com/src/43769515" TargetMode="External"/><Relationship Id="rId19195" Type="http://schemas.openxmlformats.org/officeDocument/2006/relationships/hyperlink" Target="https://www.daloopa.com/src/113029483" TargetMode="External"/><Relationship Id="rId9254" Type="http://schemas.openxmlformats.org/officeDocument/2006/relationships/hyperlink" Target="https://www.daloopa.com/src/43302624" TargetMode="External"/><Relationship Id="rId12582" Type="http://schemas.openxmlformats.org/officeDocument/2006/relationships/hyperlink" Target="https://marketplace.daloopa.com/src?seriesId=3923" TargetMode="External"/><Relationship Id="rId13633" Type="http://schemas.openxmlformats.org/officeDocument/2006/relationships/hyperlink" Target="https://www.daloopa.com/src/8787212" TargetMode="External"/><Relationship Id="rId960" Type="http://schemas.openxmlformats.org/officeDocument/2006/relationships/hyperlink" Target="https://www.daloopa.com/src/38111266" TargetMode="External"/><Relationship Id="rId1243" Type="http://schemas.openxmlformats.org/officeDocument/2006/relationships/hyperlink" Target="https://www.daloopa.com/src/8796295" TargetMode="External"/><Relationship Id="rId1590" Type="http://schemas.openxmlformats.org/officeDocument/2006/relationships/hyperlink" Target="https://www.daloopa.com/src/65109124" TargetMode="External"/><Relationship Id="rId2641" Type="http://schemas.openxmlformats.org/officeDocument/2006/relationships/hyperlink" Target="https://www.daloopa.com/src/43540241" TargetMode="External"/><Relationship Id="rId11184" Type="http://schemas.openxmlformats.org/officeDocument/2006/relationships/hyperlink" Target="https://www.daloopa.com/src/154216216" TargetMode="External"/><Relationship Id="rId12235" Type="http://schemas.openxmlformats.org/officeDocument/2006/relationships/hyperlink" Target="https://marketplace.daloopa.com/src?seriesId=2541521" TargetMode="External"/><Relationship Id="rId16856" Type="http://schemas.openxmlformats.org/officeDocument/2006/relationships/hyperlink" Target="https://www.daloopa.com/src/20984015" TargetMode="External"/><Relationship Id="rId17907" Type="http://schemas.openxmlformats.org/officeDocument/2006/relationships/hyperlink" Target="https://marketplace.daloopa.com/src/134722602" TargetMode="External"/><Relationship Id="rId613" Type="http://schemas.openxmlformats.org/officeDocument/2006/relationships/hyperlink" Target="https://www.daloopa.com/src/8795977" TargetMode="External"/><Relationship Id="rId5864" Type="http://schemas.openxmlformats.org/officeDocument/2006/relationships/hyperlink" Target="https://www.daloopa.com/src/78142979" TargetMode="External"/><Relationship Id="rId6915" Type="http://schemas.openxmlformats.org/officeDocument/2006/relationships/hyperlink" Target="https://www.daloopa.com/src/7961805" TargetMode="External"/><Relationship Id="rId15458" Type="http://schemas.openxmlformats.org/officeDocument/2006/relationships/hyperlink" Target="https://marketplace.daloopa.com/src/134722479" TargetMode="External"/><Relationship Id="rId16509" Type="http://schemas.openxmlformats.org/officeDocument/2006/relationships/hyperlink" Target="https://www.daloopa.com/src/8788539" TargetMode="External"/><Relationship Id="rId4466" Type="http://schemas.openxmlformats.org/officeDocument/2006/relationships/hyperlink" Target="https://www.daloopa.com/src/43341719" TargetMode="External"/><Relationship Id="rId5517" Type="http://schemas.openxmlformats.org/officeDocument/2006/relationships/hyperlink" Target="https://www.daloopa.com/src/82223213" TargetMode="External"/><Relationship Id="rId3068" Type="http://schemas.openxmlformats.org/officeDocument/2006/relationships/hyperlink" Target="https://www.daloopa.com/src/67023248" TargetMode="External"/><Relationship Id="rId4119" Type="http://schemas.openxmlformats.org/officeDocument/2006/relationships/hyperlink" Target="https://www.daloopa.com/src/82268473" TargetMode="External"/><Relationship Id="rId7689" Type="http://schemas.openxmlformats.org/officeDocument/2006/relationships/hyperlink" Target="https://www.daloopa.com/src/1565501" TargetMode="External"/><Relationship Id="rId13490" Type="http://schemas.openxmlformats.org/officeDocument/2006/relationships/hyperlink" Target="https://www.daloopa.com/src/8787352" TargetMode="External"/><Relationship Id="rId4600" Type="http://schemas.openxmlformats.org/officeDocument/2006/relationships/hyperlink" Target="https://www.daloopa.com/src/1564521" TargetMode="External"/><Relationship Id="rId12092" Type="http://schemas.openxmlformats.org/officeDocument/2006/relationships/hyperlink" Target="https://www.daloopa.com/src/125146323" TargetMode="External"/><Relationship Id="rId13143" Type="http://schemas.openxmlformats.org/officeDocument/2006/relationships/hyperlink" Target="https://www.daloopa.com/src/8787413" TargetMode="External"/><Relationship Id="rId14541" Type="http://schemas.openxmlformats.org/officeDocument/2006/relationships/hyperlink" Target="https://www.daloopa.com/src/43516728" TargetMode="External"/><Relationship Id="rId470" Type="http://schemas.openxmlformats.org/officeDocument/2006/relationships/hyperlink" Target="https://www.daloopa.com/src/72080364" TargetMode="External"/><Relationship Id="rId2151" Type="http://schemas.openxmlformats.org/officeDocument/2006/relationships/hyperlink" Target="https://www.daloopa.com/src/113262836" TargetMode="External"/><Relationship Id="rId3202" Type="http://schemas.openxmlformats.org/officeDocument/2006/relationships/hyperlink" Target="https://www.daloopa.com/src/1571974" TargetMode="External"/><Relationship Id="rId17764" Type="http://schemas.openxmlformats.org/officeDocument/2006/relationships/hyperlink" Target="https://www.daloopa.com/document/26799693" TargetMode="External"/><Relationship Id="rId18815" Type="http://schemas.openxmlformats.org/officeDocument/2006/relationships/hyperlink" Target="https://www.daloopa.com/src/65206905" TargetMode="External"/><Relationship Id="rId123" Type="http://schemas.openxmlformats.org/officeDocument/2006/relationships/hyperlink" Target="https://www.daloopa.com/src/87389292" TargetMode="External"/><Relationship Id="rId5374" Type="http://schemas.openxmlformats.org/officeDocument/2006/relationships/hyperlink" Target="https://www.daloopa.com/src/1564503" TargetMode="External"/><Relationship Id="rId6772" Type="http://schemas.openxmlformats.org/officeDocument/2006/relationships/hyperlink" Target="https://www.daloopa.com/src/4715254" TargetMode="External"/><Relationship Id="rId7823" Type="http://schemas.openxmlformats.org/officeDocument/2006/relationships/hyperlink" Target="https://www.daloopa.com/src/1565503" TargetMode="External"/><Relationship Id="rId10804" Type="http://schemas.openxmlformats.org/officeDocument/2006/relationships/hyperlink" Target="https://www.daloopa.com/src/1569074" TargetMode="External"/><Relationship Id="rId16366" Type="http://schemas.openxmlformats.org/officeDocument/2006/relationships/hyperlink" Target="https://marketplace.daloopa.com/src?seriesId=2541697" TargetMode="External"/><Relationship Id="rId17417" Type="http://schemas.openxmlformats.org/officeDocument/2006/relationships/hyperlink" Target="https://www.daloopa.com/src/78144313" TargetMode="External"/><Relationship Id="rId5027" Type="http://schemas.openxmlformats.org/officeDocument/2006/relationships/hyperlink" Target="https://www.daloopa.com/src/2600130" TargetMode="External"/><Relationship Id="rId6425" Type="http://schemas.openxmlformats.org/officeDocument/2006/relationships/hyperlink" Target="https://www.daloopa.com/src/1566027" TargetMode="External"/><Relationship Id="rId9995" Type="http://schemas.openxmlformats.org/officeDocument/2006/relationships/hyperlink" Target="https://www.daloopa.com/src/1568413" TargetMode="External"/><Relationship Id="rId12976" Type="http://schemas.openxmlformats.org/officeDocument/2006/relationships/hyperlink" Target="https://www.daloopa.com/src/8787480" TargetMode="External"/><Relationship Id="rId16019" Type="http://schemas.openxmlformats.org/officeDocument/2006/relationships/hyperlink" Target="https://www.daloopa.com/src/107838102" TargetMode="External"/><Relationship Id="rId19589" Type="http://schemas.openxmlformats.org/officeDocument/2006/relationships/hyperlink" Target="https://www.daloopa.com/src/114576835" TargetMode="External"/><Relationship Id="rId1984" Type="http://schemas.openxmlformats.org/officeDocument/2006/relationships/hyperlink" Target="https://www.daloopa.com/src/144986580" TargetMode="External"/><Relationship Id="rId8597" Type="http://schemas.openxmlformats.org/officeDocument/2006/relationships/hyperlink" Target="https://www.daloopa.com/src/1567673" TargetMode="External"/><Relationship Id="rId9648" Type="http://schemas.openxmlformats.org/officeDocument/2006/relationships/hyperlink" Target="https://www.daloopa.com/src/43301767" TargetMode="External"/><Relationship Id="rId11578" Type="http://schemas.openxmlformats.org/officeDocument/2006/relationships/hyperlink" Target="https://www.daloopa.com/src/43319929" TargetMode="External"/><Relationship Id="rId12629" Type="http://schemas.openxmlformats.org/officeDocument/2006/relationships/hyperlink" Target="https://www.daloopa.com/src/46627931" TargetMode="External"/><Relationship Id="rId16500" Type="http://schemas.openxmlformats.org/officeDocument/2006/relationships/hyperlink" Target="https://www.daloopa.com/document/26696662" TargetMode="External"/><Relationship Id="rId1637" Type="http://schemas.openxmlformats.org/officeDocument/2006/relationships/hyperlink" Target="https://www.daloopa.com/src/65218348" TargetMode="External"/><Relationship Id="rId7199" Type="http://schemas.openxmlformats.org/officeDocument/2006/relationships/hyperlink" Target="https://www.daloopa.com/src/1565444" TargetMode="External"/><Relationship Id="rId14051" Type="http://schemas.openxmlformats.org/officeDocument/2006/relationships/hyperlink" Target="https://www.daloopa.com/src/8788233" TargetMode="External"/><Relationship Id="rId15102" Type="http://schemas.openxmlformats.org/officeDocument/2006/relationships/hyperlink" Target="https://www.daloopa.com/src/43517485" TargetMode="External"/><Relationship Id="rId4110" Type="http://schemas.openxmlformats.org/officeDocument/2006/relationships/hyperlink" Target="https://www.daloopa.com/src/32424811" TargetMode="External"/><Relationship Id="rId7680" Type="http://schemas.openxmlformats.org/officeDocument/2006/relationships/hyperlink" Target="https://www.daloopa.com/src/1565754" TargetMode="External"/><Relationship Id="rId8731" Type="http://schemas.openxmlformats.org/officeDocument/2006/relationships/hyperlink" Target="https://www.daloopa.com/src/43306444" TargetMode="External"/><Relationship Id="rId17274" Type="http://schemas.openxmlformats.org/officeDocument/2006/relationships/hyperlink" Target="https://www.daloopa.com/src/67019833" TargetMode="External"/><Relationship Id="rId18325" Type="http://schemas.openxmlformats.org/officeDocument/2006/relationships/hyperlink" Target="https://www.daloopa.com/src/69045076" TargetMode="External"/><Relationship Id="rId18672" Type="http://schemas.openxmlformats.org/officeDocument/2006/relationships/hyperlink" Target="https://www.daloopa.com/src/65164759" TargetMode="External"/><Relationship Id="rId19723" Type="http://schemas.openxmlformats.org/officeDocument/2006/relationships/hyperlink" Target="https://www.daloopa.com/src/136587034" TargetMode="External"/><Relationship Id="rId6282" Type="http://schemas.openxmlformats.org/officeDocument/2006/relationships/hyperlink" Target="https://marketplace.daloopa.com/src/110683927" TargetMode="External"/><Relationship Id="rId7333" Type="http://schemas.openxmlformats.org/officeDocument/2006/relationships/hyperlink" Target="https://www.daloopa.com/src/1566016" TargetMode="External"/><Relationship Id="rId10661" Type="http://schemas.openxmlformats.org/officeDocument/2006/relationships/hyperlink" Target="https://www.daloopa.com/src/154251325" TargetMode="External"/><Relationship Id="rId11712" Type="http://schemas.openxmlformats.org/officeDocument/2006/relationships/hyperlink" Target="https://www.daloopa.com/src/43317709" TargetMode="External"/><Relationship Id="rId10314" Type="http://schemas.openxmlformats.org/officeDocument/2006/relationships/hyperlink" Target="https://www.daloopa.com/src/154250671" TargetMode="External"/><Relationship Id="rId13884" Type="http://schemas.openxmlformats.org/officeDocument/2006/relationships/hyperlink" Target="https://www.daloopa.com/src/8788143" TargetMode="External"/><Relationship Id="rId14935" Type="http://schemas.openxmlformats.org/officeDocument/2006/relationships/hyperlink" Target="https://www.daloopa.com/src/78147059" TargetMode="External"/><Relationship Id="rId19099" Type="http://schemas.openxmlformats.org/officeDocument/2006/relationships/hyperlink" Target="https://www.daloopa.com/src/145118834" TargetMode="External"/><Relationship Id="rId2892" Type="http://schemas.openxmlformats.org/officeDocument/2006/relationships/hyperlink" Target="https://www.daloopa.com/src/47658413" TargetMode="External"/><Relationship Id="rId3943" Type="http://schemas.openxmlformats.org/officeDocument/2006/relationships/hyperlink" Target="https://www.daloopa.com/src/1573025" TargetMode="External"/><Relationship Id="rId9158" Type="http://schemas.openxmlformats.org/officeDocument/2006/relationships/hyperlink" Target="https://www.daloopa.com/src/66982557" TargetMode="External"/><Relationship Id="rId12486" Type="http://schemas.openxmlformats.org/officeDocument/2006/relationships/hyperlink" Target="https://www.daloopa.com/src/63082746" TargetMode="External"/><Relationship Id="rId13537" Type="http://schemas.openxmlformats.org/officeDocument/2006/relationships/hyperlink" Target="https://www.daloopa.com/src/8787371" TargetMode="External"/><Relationship Id="rId864" Type="http://schemas.openxmlformats.org/officeDocument/2006/relationships/hyperlink" Target="https://www.daloopa.com/document/26769844" TargetMode="External"/><Relationship Id="rId1494" Type="http://schemas.openxmlformats.org/officeDocument/2006/relationships/hyperlink" Target="https://www.daloopa.com/src/65218312" TargetMode="External"/><Relationship Id="rId2545" Type="http://schemas.openxmlformats.org/officeDocument/2006/relationships/hyperlink" Target="https://www.daloopa.com/src/67023245" TargetMode="External"/><Relationship Id="rId11088" Type="http://schemas.openxmlformats.org/officeDocument/2006/relationships/hyperlink" Target="https://www.daloopa.com/src/1569872" TargetMode="External"/><Relationship Id="rId12139" Type="http://schemas.openxmlformats.org/officeDocument/2006/relationships/hyperlink" Target="https://www.daloopa.com/src/4742086" TargetMode="External"/><Relationship Id="rId16010" Type="http://schemas.openxmlformats.org/officeDocument/2006/relationships/hyperlink" Target="https://marketplace.daloopa.com/src/154393138" TargetMode="External"/><Relationship Id="rId19580" Type="http://schemas.openxmlformats.org/officeDocument/2006/relationships/hyperlink" Target="https://www.daloopa.com/src/113026580" TargetMode="External"/><Relationship Id="rId517" Type="http://schemas.openxmlformats.org/officeDocument/2006/relationships/hyperlink" Target="https://www.daloopa.com/src/1602114" TargetMode="External"/><Relationship Id="rId1147" Type="http://schemas.openxmlformats.org/officeDocument/2006/relationships/hyperlink" Target="https://www.daloopa.com/src/4742107" TargetMode="External"/><Relationship Id="rId5768" Type="http://schemas.openxmlformats.org/officeDocument/2006/relationships/hyperlink" Target="https://www.daloopa.com/src/1564864" TargetMode="External"/><Relationship Id="rId6819" Type="http://schemas.openxmlformats.org/officeDocument/2006/relationships/hyperlink" Target="https://www.daloopa.com/src/1566032" TargetMode="External"/><Relationship Id="rId18182" Type="http://schemas.openxmlformats.org/officeDocument/2006/relationships/hyperlink" Target="https://www.daloopa.com/src/154362023" TargetMode="External"/><Relationship Id="rId19233" Type="http://schemas.openxmlformats.org/officeDocument/2006/relationships/hyperlink" Target="https://www.daloopa.com/src/113026537" TargetMode="External"/><Relationship Id="rId7190" Type="http://schemas.openxmlformats.org/officeDocument/2006/relationships/hyperlink" Target="https://www.daloopa.com/src/1565666" TargetMode="External"/><Relationship Id="rId8241" Type="http://schemas.openxmlformats.org/officeDocument/2006/relationships/hyperlink" Target="https://www.daloopa.com/src/1566950" TargetMode="External"/><Relationship Id="rId10171" Type="http://schemas.openxmlformats.org/officeDocument/2006/relationships/hyperlink" Target="https://www.daloopa.com/src/43314808" TargetMode="External"/><Relationship Id="rId11222" Type="http://schemas.openxmlformats.org/officeDocument/2006/relationships/hyperlink" Target="https://www.daloopa.com/src/1569874" TargetMode="External"/><Relationship Id="rId12620" Type="http://schemas.openxmlformats.org/officeDocument/2006/relationships/hyperlink" Target="https://marketplace.daloopa.com/src/134722201" TargetMode="External"/><Relationship Id="rId14792" Type="http://schemas.openxmlformats.org/officeDocument/2006/relationships/hyperlink" Target="https://www.daloopa.com/src/43516741" TargetMode="External"/><Relationship Id="rId15843" Type="http://schemas.openxmlformats.org/officeDocument/2006/relationships/hyperlink" Target="https://www.daloopa.com/src/87502857" TargetMode="External"/><Relationship Id="rId3453" Type="http://schemas.openxmlformats.org/officeDocument/2006/relationships/hyperlink" Target="https://www.daloopa.com/src/43769358" TargetMode="External"/><Relationship Id="rId4851" Type="http://schemas.openxmlformats.org/officeDocument/2006/relationships/hyperlink" Target="https://www.daloopa.com/src/43288878" TargetMode="External"/><Relationship Id="rId5902" Type="http://schemas.openxmlformats.org/officeDocument/2006/relationships/hyperlink" Target="https://www.daloopa.com/src/1564866" TargetMode="External"/><Relationship Id="rId13394" Type="http://schemas.openxmlformats.org/officeDocument/2006/relationships/hyperlink" Target="https://www.daloopa.com/src/154395116" TargetMode="External"/><Relationship Id="rId14445" Type="http://schemas.openxmlformats.org/officeDocument/2006/relationships/hyperlink" Target="https://www.daloopa.com/src/102402686" TargetMode="External"/><Relationship Id="rId374" Type="http://schemas.openxmlformats.org/officeDocument/2006/relationships/hyperlink" Target="https://www.daloopa.com/src/10331445" TargetMode="External"/><Relationship Id="rId2055" Type="http://schemas.openxmlformats.org/officeDocument/2006/relationships/hyperlink" Target="https://www.daloopa.com/src/154231655" TargetMode="External"/><Relationship Id="rId3106" Type="http://schemas.openxmlformats.org/officeDocument/2006/relationships/hyperlink" Target="https://www.daloopa.com/src/46640487" TargetMode="External"/><Relationship Id="rId4504" Type="http://schemas.openxmlformats.org/officeDocument/2006/relationships/hyperlink" Target="https://marketplace.daloopa.com/src?seriesId=2541458" TargetMode="External"/><Relationship Id="rId13047" Type="http://schemas.openxmlformats.org/officeDocument/2006/relationships/hyperlink" Target="https://www.daloopa.com/src/8787234" TargetMode="External"/><Relationship Id="rId17668" Type="http://schemas.openxmlformats.org/officeDocument/2006/relationships/hyperlink" Target="https://www.daloopa.com/src/113369597" TargetMode="External"/><Relationship Id="rId18719" Type="http://schemas.openxmlformats.org/officeDocument/2006/relationships/hyperlink" Target="https://www.daloopa.com/src/65163035" TargetMode="External"/><Relationship Id="rId6676" Type="http://schemas.openxmlformats.org/officeDocument/2006/relationships/hyperlink" Target="https://www.daloopa.com/src/58740144" TargetMode="External"/><Relationship Id="rId7727" Type="http://schemas.openxmlformats.org/officeDocument/2006/relationships/hyperlink" Target="https://marketplace.daloopa.com/src/110684157" TargetMode="External"/><Relationship Id="rId10708" Type="http://schemas.openxmlformats.org/officeDocument/2006/relationships/hyperlink" Target="https://www.daloopa.com/src/94501164" TargetMode="External"/><Relationship Id="rId19090" Type="http://schemas.openxmlformats.org/officeDocument/2006/relationships/hyperlink" Target="https://www.daloopa.com/src/113024400" TargetMode="External"/><Relationship Id="rId5278" Type="http://schemas.openxmlformats.org/officeDocument/2006/relationships/hyperlink" Target="https://www.daloopa.com/src/1564501" TargetMode="External"/><Relationship Id="rId6329" Type="http://schemas.openxmlformats.org/officeDocument/2006/relationships/hyperlink" Target="https://www.daloopa.com/src/63033542" TargetMode="External"/><Relationship Id="rId9899" Type="http://schemas.openxmlformats.org/officeDocument/2006/relationships/hyperlink" Target="https://www.daloopa.com/src/66978287" TargetMode="External"/><Relationship Id="rId12130" Type="http://schemas.openxmlformats.org/officeDocument/2006/relationships/hyperlink" Target="https://www.daloopa.com/src/1570142" TargetMode="External"/><Relationship Id="rId1888" Type="http://schemas.openxmlformats.org/officeDocument/2006/relationships/hyperlink" Target="https://www.daloopa.com/src/8797285" TargetMode="External"/><Relationship Id="rId2939" Type="http://schemas.openxmlformats.org/officeDocument/2006/relationships/hyperlink" Target="https://www.daloopa.com/src/47661687" TargetMode="External"/><Relationship Id="rId6810" Type="http://schemas.openxmlformats.org/officeDocument/2006/relationships/hyperlink" Target="https://www.daloopa.com/src/1566031" TargetMode="External"/><Relationship Id="rId15353" Type="http://schemas.openxmlformats.org/officeDocument/2006/relationships/hyperlink" Target="https://marketplace.daloopa.com/src/134722447" TargetMode="External"/><Relationship Id="rId16404" Type="http://schemas.openxmlformats.org/officeDocument/2006/relationships/hyperlink" Target="https://www.daloopa.com/src/8788544" TargetMode="External"/><Relationship Id="rId16751" Type="http://schemas.openxmlformats.org/officeDocument/2006/relationships/hyperlink" Target="https://www.daloopa.com/src/65062776" TargetMode="External"/><Relationship Id="rId17802" Type="http://schemas.openxmlformats.org/officeDocument/2006/relationships/hyperlink" Target="https://www.daloopa.com/src/67023377" TargetMode="External"/><Relationship Id="rId4361" Type="http://schemas.openxmlformats.org/officeDocument/2006/relationships/hyperlink" Target="https://www.daloopa.com/src/66982870" TargetMode="External"/><Relationship Id="rId5412" Type="http://schemas.openxmlformats.org/officeDocument/2006/relationships/hyperlink" Target="https://www.daloopa.com/src/1564456" TargetMode="External"/><Relationship Id="rId15006" Type="http://schemas.openxmlformats.org/officeDocument/2006/relationships/hyperlink" Target="https://www.daloopa.com/src/113367223" TargetMode="External"/><Relationship Id="rId4014" Type="http://schemas.openxmlformats.org/officeDocument/2006/relationships/hyperlink" Target="https://marketplace.daloopa.com/src?seriesId=2541498" TargetMode="External"/><Relationship Id="rId7584" Type="http://schemas.openxmlformats.org/officeDocument/2006/relationships/hyperlink" Target="https://www.daloopa.com/src/102324872" TargetMode="External"/><Relationship Id="rId8982" Type="http://schemas.openxmlformats.org/officeDocument/2006/relationships/hyperlink" Target="https://www.daloopa.com/src/1567487" TargetMode="External"/><Relationship Id="rId11963" Type="http://schemas.openxmlformats.org/officeDocument/2006/relationships/hyperlink" Target="https://www.daloopa.com/src/1569111" TargetMode="External"/><Relationship Id="rId17178" Type="http://schemas.openxmlformats.org/officeDocument/2006/relationships/hyperlink" Target="https://www.daloopa.com/src/65059370" TargetMode="External"/><Relationship Id="rId18576" Type="http://schemas.openxmlformats.org/officeDocument/2006/relationships/hyperlink" Target="https://www.daloopa.com/src/65142698" TargetMode="External"/><Relationship Id="rId19627" Type="http://schemas.openxmlformats.org/officeDocument/2006/relationships/hyperlink" Target="https://www.daloopa.com/src/125176273" TargetMode="External"/><Relationship Id="rId6186" Type="http://schemas.openxmlformats.org/officeDocument/2006/relationships/hyperlink" Target="https://www.daloopa.com/src/68541789" TargetMode="External"/><Relationship Id="rId7237" Type="http://schemas.openxmlformats.org/officeDocument/2006/relationships/hyperlink" Target="https://www.daloopa.com/src/1565795" TargetMode="External"/><Relationship Id="rId8635" Type="http://schemas.openxmlformats.org/officeDocument/2006/relationships/hyperlink" Target="https://www.daloopa.com/src/1566655" TargetMode="External"/><Relationship Id="rId10565" Type="http://schemas.openxmlformats.org/officeDocument/2006/relationships/hyperlink" Target="https://www.daloopa.com/src/7961893" TargetMode="External"/><Relationship Id="rId11616" Type="http://schemas.openxmlformats.org/officeDocument/2006/relationships/hyperlink" Target="https://www.daloopa.com/src/43319096" TargetMode="External"/><Relationship Id="rId18229" Type="http://schemas.openxmlformats.org/officeDocument/2006/relationships/hyperlink" Target="https://www.daloopa.com/src/69045139" TargetMode="External"/><Relationship Id="rId10218" Type="http://schemas.openxmlformats.org/officeDocument/2006/relationships/hyperlink" Target="https://www.daloopa.com/src/4715307" TargetMode="External"/><Relationship Id="rId13788" Type="http://schemas.openxmlformats.org/officeDocument/2006/relationships/hyperlink" Target="https://www.daloopa.com/src/46628473" TargetMode="External"/><Relationship Id="rId14839" Type="http://schemas.openxmlformats.org/officeDocument/2006/relationships/hyperlink" Target="https://www.daloopa.com/src/43518659" TargetMode="External"/><Relationship Id="rId18710" Type="http://schemas.openxmlformats.org/officeDocument/2006/relationships/hyperlink" Target="https://www.daloopa.com/document/8110" TargetMode="External"/><Relationship Id="rId2796" Type="http://schemas.openxmlformats.org/officeDocument/2006/relationships/hyperlink" Target="https://www.daloopa.com/src/125065313" TargetMode="External"/><Relationship Id="rId3847" Type="http://schemas.openxmlformats.org/officeDocument/2006/relationships/hyperlink" Target="https://www.daloopa.com/src/94640764" TargetMode="External"/><Relationship Id="rId16261" Type="http://schemas.openxmlformats.org/officeDocument/2006/relationships/hyperlink" Target="https://www.daloopa.com/src/43525443" TargetMode="External"/><Relationship Id="rId17312" Type="http://schemas.openxmlformats.org/officeDocument/2006/relationships/hyperlink" Target="https://www.daloopa.com/src/78144504" TargetMode="External"/><Relationship Id="rId768" Type="http://schemas.openxmlformats.org/officeDocument/2006/relationships/hyperlink" Target="https://www.daloopa.com/src/1604372" TargetMode="External"/><Relationship Id="rId1398" Type="http://schemas.openxmlformats.org/officeDocument/2006/relationships/hyperlink" Target="https://www.daloopa.com/src/20882783" TargetMode="External"/><Relationship Id="rId2449" Type="http://schemas.openxmlformats.org/officeDocument/2006/relationships/hyperlink" Target="https://www.daloopa.com/src/107837318" TargetMode="External"/><Relationship Id="rId6320" Type="http://schemas.openxmlformats.org/officeDocument/2006/relationships/hyperlink" Target="https://www.daloopa.com/src/7961796" TargetMode="External"/><Relationship Id="rId9890" Type="http://schemas.openxmlformats.org/officeDocument/2006/relationships/hyperlink" Target="https://www.daloopa.com/src/10330750" TargetMode="External"/><Relationship Id="rId19484" Type="http://schemas.openxmlformats.org/officeDocument/2006/relationships/hyperlink" Target="https://marketplace.daloopa.com/src/154209550" TargetMode="External"/><Relationship Id="rId8492" Type="http://schemas.openxmlformats.org/officeDocument/2006/relationships/hyperlink" Target="https://www.daloopa.com/src/46535297" TargetMode="External"/><Relationship Id="rId9543" Type="http://schemas.openxmlformats.org/officeDocument/2006/relationships/hyperlink" Target="https://www.daloopa.com/src/1567687" TargetMode="External"/><Relationship Id="rId12871" Type="http://schemas.openxmlformats.org/officeDocument/2006/relationships/hyperlink" Target="https://www.daloopa.com/src/113362790" TargetMode="External"/><Relationship Id="rId13922" Type="http://schemas.openxmlformats.org/officeDocument/2006/relationships/hyperlink" Target="https://www.daloopa.com/src/8787697" TargetMode="External"/><Relationship Id="rId18086" Type="http://schemas.openxmlformats.org/officeDocument/2006/relationships/hyperlink" Target="https://marketplace.daloopa.com/src/134722687" TargetMode="External"/><Relationship Id="rId19137" Type="http://schemas.openxmlformats.org/officeDocument/2006/relationships/hyperlink" Target="https://www.daloopa.com/src/154393470" TargetMode="External"/><Relationship Id="rId1532" Type="http://schemas.openxmlformats.org/officeDocument/2006/relationships/hyperlink" Target="https://www.daloopa.com/src/8792888" TargetMode="External"/><Relationship Id="rId2930" Type="http://schemas.openxmlformats.org/officeDocument/2006/relationships/hyperlink" Target="https://www.daloopa.com/src/125065311" TargetMode="External"/><Relationship Id="rId7094" Type="http://schemas.openxmlformats.org/officeDocument/2006/relationships/hyperlink" Target="https://www.daloopa.com/src/78018519" TargetMode="External"/><Relationship Id="rId8145" Type="http://schemas.openxmlformats.org/officeDocument/2006/relationships/hyperlink" Target="https://www.daloopa.com/src/66978270" TargetMode="External"/><Relationship Id="rId10075" Type="http://schemas.openxmlformats.org/officeDocument/2006/relationships/hyperlink" Target="https://www.daloopa.com/src/94492193" TargetMode="External"/><Relationship Id="rId11473" Type="http://schemas.openxmlformats.org/officeDocument/2006/relationships/hyperlink" Target="https://www.daloopa.com/src/1569538" TargetMode="External"/><Relationship Id="rId12524" Type="http://schemas.openxmlformats.org/officeDocument/2006/relationships/hyperlink" Target="https://www.daloopa.com/src/1572380" TargetMode="External"/><Relationship Id="rId902" Type="http://schemas.openxmlformats.org/officeDocument/2006/relationships/hyperlink" Target="https://marketplace.daloopa.com/src?seriesId=7913673" TargetMode="External"/><Relationship Id="rId11126" Type="http://schemas.openxmlformats.org/officeDocument/2006/relationships/hyperlink" Target="https://www.daloopa.com/src/46537925" TargetMode="External"/><Relationship Id="rId14696" Type="http://schemas.openxmlformats.org/officeDocument/2006/relationships/hyperlink" Target="https://marketplace.daloopa.com/src/154393102" TargetMode="External"/><Relationship Id="rId15747" Type="http://schemas.openxmlformats.org/officeDocument/2006/relationships/hyperlink" Target="https://www.daloopa.com/src/65069743" TargetMode="External"/><Relationship Id="rId4755" Type="http://schemas.openxmlformats.org/officeDocument/2006/relationships/hyperlink" Target="https://www.daloopa.com/src/1563954" TargetMode="External"/><Relationship Id="rId5806" Type="http://schemas.openxmlformats.org/officeDocument/2006/relationships/hyperlink" Target="https://www.daloopa.com/src/145118825" TargetMode="External"/><Relationship Id="rId13298" Type="http://schemas.openxmlformats.org/officeDocument/2006/relationships/hyperlink" Target="https://www.daloopa.com/src/8787294" TargetMode="External"/><Relationship Id="rId14349" Type="http://schemas.openxmlformats.org/officeDocument/2006/relationships/hyperlink" Target="https://marketplace.daloopa.com/src?seriesId=2541635" TargetMode="External"/><Relationship Id="rId18220" Type="http://schemas.openxmlformats.org/officeDocument/2006/relationships/hyperlink" Target="https://marketplace.daloopa.com/src/134722741" TargetMode="External"/><Relationship Id="rId278" Type="http://schemas.openxmlformats.org/officeDocument/2006/relationships/hyperlink" Target="https://www.daloopa.com/document/24480360" TargetMode="External"/><Relationship Id="rId3357" Type="http://schemas.openxmlformats.org/officeDocument/2006/relationships/hyperlink" Target="https://www.daloopa.com/src/8795036" TargetMode="External"/><Relationship Id="rId4408" Type="http://schemas.openxmlformats.org/officeDocument/2006/relationships/hyperlink" Target="https://www.daloopa.com/src/72082903" TargetMode="External"/><Relationship Id="rId7978" Type="http://schemas.openxmlformats.org/officeDocument/2006/relationships/hyperlink" Target="https://www.daloopa.com/src/58740252" TargetMode="External"/><Relationship Id="rId10959" Type="http://schemas.openxmlformats.org/officeDocument/2006/relationships/hyperlink" Target="https://www.daloopa.com/src/2600211" TargetMode="External"/><Relationship Id="rId12381" Type="http://schemas.openxmlformats.org/officeDocument/2006/relationships/hyperlink" Target="https://www.daloopa.com/src/1572494" TargetMode="External"/><Relationship Id="rId13432" Type="http://schemas.openxmlformats.org/officeDocument/2006/relationships/hyperlink" Target="https://www.daloopa.com/src/67018984" TargetMode="External"/><Relationship Id="rId14830" Type="http://schemas.openxmlformats.org/officeDocument/2006/relationships/hyperlink" Target="https://www.daloopa.com/src/43519382" TargetMode="External"/><Relationship Id="rId2440" Type="http://schemas.openxmlformats.org/officeDocument/2006/relationships/hyperlink" Target="https://www.daloopa.com/src/65064133" TargetMode="External"/><Relationship Id="rId9053" Type="http://schemas.openxmlformats.org/officeDocument/2006/relationships/hyperlink" Target="https://www.daloopa.com/src/1567681" TargetMode="External"/><Relationship Id="rId12034" Type="http://schemas.openxmlformats.org/officeDocument/2006/relationships/hyperlink" Target="https://www.daloopa.com/src/1569457" TargetMode="External"/><Relationship Id="rId412" Type="http://schemas.openxmlformats.org/officeDocument/2006/relationships/hyperlink" Target="https://www.daloopa.com/src/1604297" TargetMode="External"/><Relationship Id="rId1042" Type="http://schemas.openxmlformats.org/officeDocument/2006/relationships/hyperlink" Target="https://www.daloopa.com/src/20882415" TargetMode="External"/><Relationship Id="rId5663" Type="http://schemas.openxmlformats.org/officeDocument/2006/relationships/hyperlink" Target="https://www.daloopa.com/src/43287984" TargetMode="External"/><Relationship Id="rId16655" Type="http://schemas.openxmlformats.org/officeDocument/2006/relationships/hyperlink" Target="https://www.daloopa.com/src/65062775" TargetMode="External"/><Relationship Id="rId17706" Type="http://schemas.openxmlformats.org/officeDocument/2006/relationships/hyperlink" Target="https://www.daloopa.com/src/65074849" TargetMode="External"/><Relationship Id="rId4265" Type="http://schemas.openxmlformats.org/officeDocument/2006/relationships/hyperlink" Target="https://www.daloopa.com/src/46537384" TargetMode="External"/><Relationship Id="rId5316" Type="http://schemas.openxmlformats.org/officeDocument/2006/relationships/hyperlink" Target="https://www.daloopa.com/src/78016422" TargetMode="External"/><Relationship Id="rId6714" Type="http://schemas.openxmlformats.org/officeDocument/2006/relationships/hyperlink" Target="https://www.daloopa.com/src/1565378" TargetMode="External"/><Relationship Id="rId15257" Type="http://schemas.openxmlformats.org/officeDocument/2006/relationships/hyperlink" Target="https://www.daloopa.com/src/107834391" TargetMode="External"/><Relationship Id="rId16308" Type="http://schemas.openxmlformats.org/officeDocument/2006/relationships/hyperlink" Target="https://www.daloopa.com/src/43525167" TargetMode="External"/><Relationship Id="rId8886" Type="http://schemas.openxmlformats.org/officeDocument/2006/relationships/hyperlink" Target="https://www.daloopa.com/src/1566566" TargetMode="External"/><Relationship Id="rId9937" Type="http://schemas.openxmlformats.org/officeDocument/2006/relationships/hyperlink" Target="https://www.daloopa.com/src/1566821" TargetMode="External"/><Relationship Id="rId11867" Type="http://schemas.openxmlformats.org/officeDocument/2006/relationships/hyperlink" Target="https://www.daloopa.com/src/1569556" TargetMode="External"/><Relationship Id="rId12918" Type="http://schemas.openxmlformats.org/officeDocument/2006/relationships/hyperlink" Target="https://www.daloopa.com/src/2745368" TargetMode="External"/><Relationship Id="rId1926" Type="http://schemas.openxmlformats.org/officeDocument/2006/relationships/hyperlink" Target="https://www.daloopa.com/src/125037634" TargetMode="External"/><Relationship Id="rId7488" Type="http://schemas.openxmlformats.org/officeDocument/2006/relationships/hyperlink" Target="https://www.daloopa.com/src/1565498" TargetMode="External"/><Relationship Id="rId8539" Type="http://schemas.openxmlformats.org/officeDocument/2006/relationships/hyperlink" Target="https://www.daloopa.com/src/46535380" TargetMode="External"/><Relationship Id="rId10469" Type="http://schemas.openxmlformats.org/officeDocument/2006/relationships/hyperlink" Target="https://www.daloopa.com/src/113257004" TargetMode="External"/><Relationship Id="rId14340" Type="http://schemas.openxmlformats.org/officeDocument/2006/relationships/hyperlink" Target="https://www.daloopa.com/src/8788257" TargetMode="External"/><Relationship Id="rId17563" Type="http://schemas.openxmlformats.org/officeDocument/2006/relationships/hyperlink" Target="https://marketplace.daloopa.com/src/154209526" TargetMode="External"/><Relationship Id="rId18614" Type="http://schemas.openxmlformats.org/officeDocument/2006/relationships/hyperlink" Target="https://www.daloopa.com/src/65179126" TargetMode="External"/><Relationship Id="rId18961" Type="http://schemas.openxmlformats.org/officeDocument/2006/relationships/hyperlink" Target="https://www.daloopa.com/src/113031964" TargetMode="External"/><Relationship Id="rId3001" Type="http://schemas.openxmlformats.org/officeDocument/2006/relationships/hyperlink" Target="https://www.daloopa.com/src/82169848" TargetMode="External"/><Relationship Id="rId6571" Type="http://schemas.openxmlformats.org/officeDocument/2006/relationships/hyperlink" Target="https://www.daloopa.com/src/1565869" TargetMode="External"/><Relationship Id="rId7622" Type="http://schemas.openxmlformats.org/officeDocument/2006/relationships/hyperlink" Target="https://www.daloopa.com/src/1565500" TargetMode="External"/><Relationship Id="rId10950" Type="http://schemas.openxmlformats.org/officeDocument/2006/relationships/hyperlink" Target="https://www.daloopa.com/src/1569806" TargetMode="External"/><Relationship Id="rId16165" Type="http://schemas.openxmlformats.org/officeDocument/2006/relationships/hyperlink" Target="https://www.daloopa.com/src/154361007" TargetMode="External"/><Relationship Id="rId17216" Type="http://schemas.openxmlformats.org/officeDocument/2006/relationships/hyperlink" Target="https://marketplace.daloopa.com/src/154209446" TargetMode="External"/><Relationship Id="rId5173" Type="http://schemas.openxmlformats.org/officeDocument/2006/relationships/hyperlink" Target="https://www.daloopa.com/src/20882336" TargetMode="External"/><Relationship Id="rId6224" Type="http://schemas.openxmlformats.org/officeDocument/2006/relationships/hyperlink" Target="https://www.daloopa.com/src/1566024" TargetMode="External"/><Relationship Id="rId9794" Type="http://schemas.openxmlformats.org/officeDocument/2006/relationships/hyperlink" Target="https://www.daloopa.com/src/1566232" TargetMode="External"/><Relationship Id="rId10603" Type="http://schemas.openxmlformats.org/officeDocument/2006/relationships/hyperlink" Target="https://www.daloopa.com/src/1569117" TargetMode="External"/><Relationship Id="rId19388" Type="http://schemas.openxmlformats.org/officeDocument/2006/relationships/hyperlink" Target="https://www.daloopa.com/src/114576810" TargetMode="External"/><Relationship Id="rId8396" Type="http://schemas.openxmlformats.org/officeDocument/2006/relationships/hyperlink" Target="https://www.daloopa.com/src/10330737" TargetMode="External"/><Relationship Id="rId9447" Type="http://schemas.openxmlformats.org/officeDocument/2006/relationships/hyperlink" Target="https://www.daloopa.com/src/63033702" TargetMode="External"/><Relationship Id="rId12775" Type="http://schemas.openxmlformats.org/officeDocument/2006/relationships/hyperlink" Target="https://www.daloopa.com/src/1572261" TargetMode="External"/><Relationship Id="rId13826" Type="http://schemas.openxmlformats.org/officeDocument/2006/relationships/hyperlink" Target="https://www.daloopa.com/src/8788022" TargetMode="External"/><Relationship Id="rId1783" Type="http://schemas.openxmlformats.org/officeDocument/2006/relationships/hyperlink" Target="https://www.daloopa.com/src/43329499" TargetMode="External"/><Relationship Id="rId2834" Type="http://schemas.openxmlformats.org/officeDocument/2006/relationships/hyperlink" Target="https://www.daloopa.com/src/43541082" TargetMode="External"/><Relationship Id="rId8049" Type="http://schemas.openxmlformats.org/officeDocument/2006/relationships/hyperlink" Target="https://www.daloopa.com/src/1566793" TargetMode="External"/><Relationship Id="rId11377" Type="http://schemas.openxmlformats.org/officeDocument/2006/relationships/hyperlink" Target="https://www.daloopa.com/document/209433" TargetMode="External"/><Relationship Id="rId12428" Type="http://schemas.openxmlformats.org/officeDocument/2006/relationships/hyperlink" Target="https://www.daloopa.com/src/113362784" TargetMode="External"/><Relationship Id="rId15998" Type="http://schemas.openxmlformats.org/officeDocument/2006/relationships/hyperlink" Target="https://www.daloopa.com/src/63083955" TargetMode="External"/><Relationship Id="rId806" Type="http://schemas.openxmlformats.org/officeDocument/2006/relationships/hyperlink" Target="https://www.daloopa.com/src/1602308" TargetMode="External"/><Relationship Id="rId1436" Type="http://schemas.openxmlformats.org/officeDocument/2006/relationships/hyperlink" Target="https://www.daloopa.com/src/14007649" TargetMode="External"/><Relationship Id="rId18471" Type="http://schemas.openxmlformats.org/officeDocument/2006/relationships/hyperlink" Target="https://www.daloopa.com/document/24791242" TargetMode="External"/><Relationship Id="rId19522" Type="http://schemas.openxmlformats.org/officeDocument/2006/relationships/hyperlink" Target="https://www.daloopa.com/src/113042789" TargetMode="External"/><Relationship Id="rId4659" Type="http://schemas.openxmlformats.org/officeDocument/2006/relationships/hyperlink" Target="https://www.daloopa.com/src/66982140" TargetMode="External"/><Relationship Id="rId8530" Type="http://schemas.openxmlformats.org/officeDocument/2006/relationships/hyperlink" Target="https://www.daloopa.com/src/1567672" TargetMode="External"/><Relationship Id="rId10460" Type="http://schemas.openxmlformats.org/officeDocument/2006/relationships/hyperlink" Target="https://www.daloopa.com/src/63034026" TargetMode="External"/><Relationship Id="rId11511" Type="http://schemas.openxmlformats.org/officeDocument/2006/relationships/hyperlink" Target="https://www.daloopa.com/src/1569540" TargetMode="External"/><Relationship Id="rId17073" Type="http://schemas.openxmlformats.org/officeDocument/2006/relationships/hyperlink" Target="https://www.daloopa.com/src/65058977" TargetMode="External"/><Relationship Id="rId18124" Type="http://schemas.openxmlformats.org/officeDocument/2006/relationships/hyperlink" Target="https://www.daloopa.com/src/65125816" TargetMode="External"/><Relationship Id="rId6081" Type="http://schemas.openxmlformats.org/officeDocument/2006/relationships/hyperlink" Target="https://www.daloopa.com/document/209433" TargetMode="External"/><Relationship Id="rId7132" Type="http://schemas.openxmlformats.org/officeDocument/2006/relationships/hyperlink" Target="https://www.daloopa.com/src/1565443" TargetMode="External"/><Relationship Id="rId10113" Type="http://schemas.openxmlformats.org/officeDocument/2006/relationships/hyperlink" Target="https://www.daloopa.com/src/1568359" TargetMode="External"/><Relationship Id="rId2691" Type="http://schemas.openxmlformats.org/officeDocument/2006/relationships/hyperlink" Target="https://www.daloopa.com/src/47658416" TargetMode="External"/><Relationship Id="rId3742" Type="http://schemas.openxmlformats.org/officeDocument/2006/relationships/hyperlink" Target="https://www.daloopa.com/src/43340659" TargetMode="External"/><Relationship Id="rId12285" Type="http://schemas.openxmlformats.org/officeDocument/2006/relationships/hyperlink" Target="https://www.daloopa.com/src/49187823" TargetMode="External"/><Relationship Id="rId13683" Type="http://schemas.openxmlformats.org/officeDocument/2006/relationships/hyperlink" Target="https://www.daloopa.com/src/8787267" TargetMode="External"/><Relationship Id="rId14734" Type="http://schemas.openxmlformats.org/officeDocument/2006/relationships/hyperlink" Target="https://www.daloopa.com/src/46631519" TargetMode="External"/><Relationship Id="rId663" Type="http://schemas.openxmlformats.org/officeDocument/2006/relationships/hyperlink" Target="https://www.daloopa.com/src/8790897" TargetMode="External"/><Relationship Id="rId1293" Type="http://schemas.openxmlformats.org/officeDocument/2006/relationships/hyperlink" Target="https://www.daloopa.com/src/8796117" TargetMode="External"/><Relationship Id="rId2344" Type="http://schemas.openxmlformats.org/officeDocument/2006/relationships/hyperlink" Target="https://www.daloopa.com/src/136426323" TargetMode="External"/><Relationship Id="rId13336" Type="http://schemas.openxmlformats.org/officeDocument/2006/relationships/hyperlink" Target="https://www.daloopa.com/src/8787417" TargetMode="External"/><Relationship Id="rId17957" Type="http://schemas.openxmlformats.org/officeDocument/2006/relationships/hyperlink" Target="https://www.daloopa.com/document/26799693" TargetMode="External"/><Relationship Id="rId316" Type="http://schemas.openxmlformats.org/officeDocument/2006/relationships/hyperlink" Target="https://www.daloopa.com/src/145001459" TargetMode="External"/><Relationship Id="rId6965" Type="http://schemas.openxmlformats.org/officeDocument/2006/relationships/hyperlink" Target="https://www.daloopa.com/src/1565584" TargetMode="External"/><Relationship Id="rId16559" Type="http://schemas.openxmlformats.org/officeDocument/2006/relationships/hyperlink" Target="https://www.daloopa.com/src/20973647" TargetMode="External"/><Relationship Id="rId4169" Type="http://schemas.openxmlformats.org/officeDocument/2006/relationships/hyperlink" Target="https://www.daloopa.com/src/14185272" TargetMode="External"/><Relationship Id="rId5567" Type="http://schemas.openxmlformats.org/officeDocument/2006/relationships/hyperlink" Target="https://www.daloopa.com/src/1563925" TargetMode="External"/><Relationship Id="rId6618" Type="http://schemas.openxmlformats.org/officeDocument/2006/relationships/hyperlink" Target="https://marketplace.daloopa.com/src/110683977" TargetMode="External"/><Relationship Id="rId8040" Type="http://schemas.openxmlformats.org/officeDocument/2006/relationships/hyperlink" Target="https://www.daloopa.com/src/1566204" TargetMode="External"/><Relationship Id="rId19032" Type="http://schemas.openxmlformats.org/officeDocument/2006/relationships/hyperlink" Target="https://marketplace.daloopa.com/src?seriesId=6882969" TargetMode="External"/><Relationship Id="rId11021" Type="http://schemas.openxmlformats.org/officeDocument/2006/relationships/hyperlink" Target="https://www.daloopa.com/src/1569871" TargetMode="External"/><Relationship Id="rId14591" Type="http://schemas.openxmlformats.org/officeDocument/2006/relationships/hyperlink" Target="https://marketplace.daloopa.com/src/134722297" TargetMode="External"/><Relationship Id="rId15642" Type="http://schemas.openxmlformats.org/officeDocument/2006/relationships/hyperlink" Target="https://www.daloopa.com/src/43516894" TargetMode="External"/><Relationship Id="rId4650" Type="http://schemas.openxmlformats.org/officeDocument/2006/relationships/hyperlink" Target="https://www.daloopa.com/src/43288879" TargetMode="External"/><Relationship Id="rId5701" Type="http://schemas.openxmlformats.org/officeDocument/2006/relationships/hyperlink" Target="https://www.daloopa.com/src/1564863" TargetMode="External"/><Relationship Id="rId13193" Type="http://schemas.openxmlformats.org/officeDocument/2006/relationships/hyperlink" Target="https://www.daloopa.com/src/43769443" TargetMode="External"/><Relationship Id="rId14244" Type="http://schemas.openxmlformats.org/officeDocument/2006/relationships/hyperlink" Target="https://www.daloopa.com/src/8788275" TargetMode="External"/><Relationship Id="rId3252" Type="http://schemas.openxmlformats.org/officeDocument/2006/relationships/hyperlink" Target="https://www.daloopa.com/src/1571964" TargetMode="External"/><Relationship Id="rId4303" Type="http://schemas.openxmlformats.org/officeDocument/2006/relationships/hyperlink" Target="https://www.daloopa.com/src/8790494" TargetMode="External"/><Relationship Id="rId7873" Type="http://schemas.openxmlformats.org/officeDocument/2006/relationships/hyperlink" Target="https://www.daloopa.com/document/26798424" TargetMode="External"/><Relationship Id="rId17467" Type="http://schemas.openxmlformats.org/officeDocument/2006/relationships/hyperlink" Target="https://www.daloopa.com/src/102437169" TargetMode="External"/><Relationship Id="rId18865" Type="http://schemas.openxmlformats.org/officeDocument/2006/relationships/hyperlink" Target="https://www.daloopa.com/src/113027575" TargetMode="External"/><Relationship Id="rId173" Type="http://schemas.openxmlformats.org/officeDocument/2006/relationships/hyperlink" Target="https://marketplace.daloopa.com/src/134722109" TargetMode="External"/><Relationship Id="rId6475" Type="http://schemas.openxmlformats.org/officeDocument/2006/relationships/hyperlink" Target="https://www.daloopa.com/src/87381320" TargetMode="External"/><Relationship Id="rId7526" Type="http://schemas.openxmlformats.org/officeDocument/2006/relationships/hyperlink" Target="https://marketplace.daloopa.com/src/110684124" TargetMode="External"/><Relationship Id="rId8924" Type="http://schemas.openxmlformats.org/officeDocument/2006/relationships/hyperlink" Target="https://www.daloopa.com/src/87381684" TargetMode="External"/><Relationship Id="rId10854" Type="http://schemas.openxmlformats.org/officeDocument/2006/relationships/hyperlink" Target="https://www.daloopa.com/src/43295723" TargetMode="External"/><Relationship Id="rId11905" Type="http://schemas.openxmlformats.org/officeDocument/2006/relationships/hyperlink" Target="https://www.daloopa.com/src/1569229" TargetMode="External"/><Relationship Id="rId16069" Type="http://schemas.openxmlformats.org/officeDocument/2006/relationships/hyperlink" Target="https://www.daloopa.com/src/107838104" TargetMode="External"/><Relationship Id="rId18518" Type="http://schemas.openxmlformats.org/officeDocument/2006/relationships/hyperlink" Target="https://marketplace.daloopa.com/src?seriesId=3805110" TargetMode="External"/><Relationship Id="rId5077" Type="http://schemas.openxmlformats.org/officeDocument/2006/relationships/hyperlink" Target="https://www.daloopa.com/src/1564498" TargetMode="External"/><Relationship Id="rId6128" Type="http://schemas.openxmlformats.org/officeDocument/2006/relationships/hyperlink" Target="https://www.daloopa.com/src/1564736" TargetMode="External"/><Relationship Id="rId10507" Type="http://schemas.openxmlformats.org/officeDocument/2006/relationships/hyperlink" Target="https://www.daloopa.com/src/1569813" TargetMode="External"/><Relationship Id="rId9698" Type="http://schemas.openxmlformats.org/officeDocument/2006/relationships/hyperlink" Target="https://www.daloopa.com/src/63033703" TargetMode="External"/><Relationship Id="rId12679" Type="http://schemas.openxmlformats.org/officeDocument/2006/relationships/hyperlink" Target="https://www.daloopa.com/src/145118856" TargetMode="External"/><Relationship Id="rId16550" Type="http://schemas.openxmlformats.org/officeDocument/2006/relationships/hyperlink" Target="https://www.daloopa.com/src/8789023" TargetMode="External"/><Relationship Id="rId17601" Type="http://schemas.openxmlformats.org/officeDocument/2006/relationships/hyperlink" Target="https://www.daloopa.com/src/65218518" TargetMode="External"/><Relationship Id="rId1687" Type="http://schemas.openxmlformats.org/officeDocument/2006/relationships/hyperlink" Target="https://www.daloopa.com/src/43328444" TargetMode="External"/><Relationship Id="rId2738" Type="http://schemas.openxmlformats.org/officeDocument/2006/relationships/hyperlink" Target="https://www.daloopa.com/src/47661675" TargetMode="External"/><Relationship Id="rId15152" Type="http://schemas.openxmlformats.org/officeDocument/2006/relationships/hyperlink" Target="https://www.daloopa.com/src/43516898" TargetMode="External"/><Relationship Id="rId16203" Type="http://schemas.openxmlformats.org/officeDocument/2006/relationships/hyperlink" Target="https://www.daloopa.com/src/8788765" TargetMode="External"/><Relationship Id="rId19773" Type="http://schemas.openxmlformats.org/officeDocument/2006/relationships/hyperlink" Target="https://www.daloopa.com/src/154252382" TargetMode="External"/><Relationship Id="rId4160" Type="http://schemas.openxmlformats.org/officeDocument/2006/relationships/hyperlink" Target="https://www.daloopa.com/src/8790777" TargetMode="External"/><Relationship Id="rId5211" Type="http://schemas.openxmlformats.org/officeDocument/2006/relationships/hyperlink" Target="https://www.daloopa.com/src/1564500" TargetMode="External"/><Relationship Id="rId8781" Type="http://schemas.openxmlformats.org/officeDocument/2006/relationships/hyperlink" Target="https://www.daloopa.com/src/37971649" TargetMode="External"/><Relationship Id="rId9832" Type="http://schemas.openxmlformats.org/officeDocument/2006/relationships/hyperlink" Target="https://www.daloopa.com/src/66978290" TargetMode="External"/><Relationship Id="rId18375" Type="http://schemas.openxmlformats.org/officeDocument/2006/relationships/hyperlink" Target="https://marketplace.daloopa.com/src/134722786" TargetMode="External"/><Relationship Id="rId19426" Type="http://schemas.openxmlformats.org/officeDocument/2006/relationships/hyperlink" Target="https://www.daloopa.com/src/113027679" TargetMode="External"/><Relationship Id="rId46" Type="http://schemas.openxmlformats.org/officeDocument/2006/relationships/hyperlink" Target="https://www.daloopa.com/document/26044470" TargetMode="External"/><Relationship Id="rId1821" Type="http://schemas.openxmlformats.org/officeDocument/2006/relationships/hyperlink" Target="https://www.daloopa.com/src/43329580" TargetMode="External"/><Relationship Id="rId7383" Type="http://schemas.openxmlformats.org/officeDocument/2006/relationships/hyperlink" Target="https://marketplace.daloopa.com/src/110684107" TargetMode="External"/><Relationship Id="rId8434" Type="http://schemas.openxmlformats.org/officeDocument/2006/relationships/hyperlink" Target="https://www.daloopa.com/src/1566211" TargetMode="External"/><Relationship Id="rId10364" Type="http://schemas.openxmlformats.org/officeDocument/2006/relationships/hyperlink" Target="https://www.daloopa.com/src/20882467" TargetMode="External"/><Relationship Id="rId11762" Type="http://schemas.openxmlformats.org/officeDocument/2006/relationships/hyperlink" Target="https://www.daloopa.com/document/209433" TargetMode="External"/><Relationship Id="rId12813" Type="http://schemas.openxmlformats.org/officeDocument/2006/relationships/hyperlink" Target="https://marketplace.daloopa.com/src/134722254" TargetMode="External"/><Relationship Id="rId18028" Type="http://schemas.openxmlformats.org/officeDocument/2006/relationships/hyperlink" Target="https://marketplace.daloopa.com/src/134722661" TargetMode="External"/><Relationship Id="rId7036" Type="http://schemas.openxmlformats.org/officeDocument/2006/relationships/hyperlink" Target="https://www.daloopa.com/src/1565493" TargetMode="External"/><Relationship Id="rId10017" Type="http://schemas.openxmlformats.org/officeDocument/2006/relationships/hyperlink" Target="https://www.daloopa.com/src/113256918" TargetMode="External"/><Relationship Id="rId11415" Type="http://schemas.openxmlformats.org/officeDocument/2006/relationships/hyperlink" Target="https://www.daloopa.com/src/1568673" TargetMode="External"/><Relationship Id="rId14985" Type="http://schemas.openxmlformats.org/officeDocument/2006/relationships/hyperlink" Target="https://www.daloopa.com/src/43516897" TargetMode="External"/><Relationship Id="rId2595" Type="http://schemas.openxmlformats.org/officeDocument/2006/relationships/hyperlink" Target="https://www.daloopa.com/src/154358212" TargetMode="External"/><Relationship Id="rId3993" Type="http://schemas.openxmlformats.org/officeDocument/2006/relationships/hyperlink" Target="https://marketplace.daloopa.com/src/144951385" TargetMode="External"/><Relationship Id="rId13587" Type="http://schemas.openxmlformats.org/officeDocument/2006/relationships/hyperlink" Target="https://www.daloopa.com/src/8787301" TargetMode="External"/><Relationship Id="rId14638" Type="http://schemas.openxmlformats.org/officeDocument/2006/relationships/hyperlink" Target="https://www.daloopa.com/src/43519232" TargetMode="External"/><Relationship Id="rId567" Type="http://schemas.openxmlformats.org/officeDocument/2006/relationships/hyperlink" Target="https://www.daloopa.com/src/1602234" TargetMode="External"/><Relationship Id="rId1197" Type="http://schemas.openxmlformats.org/officeDocument/2006/relationships/hyperlink" Target="https://www.daloopa.com/src/4742233" TargetMode="External"/><Relationship Id="rId2248" Type="http://schemas.openxmlformats.org/officeDocument/2006/relationships/hyperlink" Target="https://www.daloopa.com/src/144969182" TargetMode="External"/><Relationship Id="rId3646" Type="http://schemas.openxmlformats.org/officeDocument/2006/relationships/hyperlink" Target="https://www.daloopa.com/src/94640742" TargetMode="External"/><Relationship Id="rId12189" Type="http://schemas.openxmlformats.org/officeDocument/2006/relationships/hyperlink" Target="https://www.daloopa.com/src/66971455" TargetMode="External"/><Relationship Id="rId16060" Type="http://schemas.openxmlformats.org/officeDocument/2006/relationships/hyperlink" Target="https://marketplace.daloopa.com/src/154393144" TargetMode="External"/><Relationship Id="rId17111" Type="http://schemas.openxmlformats.org/officeDocument/2006/relationships/hyperlink" Target="https://www.daloopa.com/src/72185115" TargetMode="External"/><Relationship Id="rId6869" Type="http://schemas.openxmlformats.org/officeDocument/2006/relationships/hyperlink" Target="https://www.daloopa.com/src/144968996" TargetMode="External"/><Relationship Id="rId12670" Type="http://schemas.openxmlformats.org/officeDocument/2006/relationships/hyperlink" Target="https://www.daloopa.com/src/78145275" TargetMode="External"/><Relationship Id="rId13721" Type="http://schemas.openxmlformats.org/officeDocument/2006/relationships/hyperlink" Target="https://www.daloopa.com/src/82268524" TargetMode="External"/><Relationship Id="rId19283" Type="http://schemas.openxmlformats.org/officeDocument/2006/relationships/hyperlink" Target="https://www.daloopa.com/src/154367917" TargetMode="External"/><Relationship Id="rId8291" Type="http://schemas.openxmlformats.org/officeDocument/2006/relationships/hyperlink" Target="https://www.daloopa.com/src/154249511" TargetMode="External"/><Relationship Id="rId9342" Type="http://schemas.openxmlformats.org/officeDocument/2006/relationships/hyperlink" Target="https://www.daloopa.com/src/78018604" TargetMode="External"/><Relationship Id="rId11272" Type="http://schemas.openxmlformats.org/officeDocument/2006/relationships/hyperlink" Target="https://www.daloopa.com/src/1569031" TargetMode="External"/><Relationship Id="rId12323" Type="http://schemas.openxmlformats.org/officeDocument/2006/relationships/hyperlink" Target="https://www.daloopa.com/src/1572377" TargetMode="External"/><Relationship Id="rId701" Type="http://schemas.openxmlformats.org/officeDocument/2006/relationships/hyperlink" Target="https://www.daloopa.com/src/154248170" TargetMode="External"/><Relationship Id="rId1331" Type="http://schemas.openxmlformats.org/officeDocument/2006/relationships/hyperlink" Target="https://www.daloopa.com/src/8796237" TargetMode="External"/><Relationship Id="rId5952" Type="http://schemas.openxmlformats.org/officeDocument/2006/relationships/hyperlink" Target="https://www.daloopa.com/src/87497310" TargetMode="External"/><Relationship Id="rId14495" Type="http://schemas.openxmlformats.org/officeDocument/2006/relationships/hyperlink" Target="https://www.daloopa.com/src/154366204" TargetMode="External"/><Relationship Id="rId15893" Type="http://schemas.openxmlformats.org/officeDocument/2006/relationships/hyperlink" Target="https://www.daloopa.com/src/78144444" TargetMode="External"/><Relationship Id="rId16944" Type="http://schemas.openxmlformats.org/officeDocument/2006/relationships/hyperlink" Target="https://www.daloopa.com/src/58793790" TargetMode="External"/><Relationship Id="rId4554" Type="http://schemas.openxmlformats.org/officeDocument/2006/relationships/hyperlink" Target="https://www.daloopa.com/src/43341971" TargetMode="External"/><Relationship Id="rId5605" Type="http://schemas.openxmlformats.org/officeDocument/2006/relationships/hyperlink" Target="https://www.daloopa.com/src/113265244" TargetMode="External"/><Relationship Id="rId13097" Type="http://schemas.openxmlformats.org/officeDocument/2006/relationships/hyperlink" Target="https://www.daloopa.com/src/8787483" TargetMode="External"/><Relationship Id="rId14148" Type="http://schemas.openxmlformats.org/officeDocument/2006/relationships/hyperlink" Target="https://www.daloopa.com/src/8787659" TargetMode="External"/><Relationship Id="rId15546" Type="http://schemas.openxmlformats.org/officeDocument/2006/relationships/hyperlink" Target="https://www.daloopa.com/src/78147067" TargetMode="External"/><Relationship Id="rId3156" Type="http://schemas.openxmlformats.org/officeDocument/2006/relationships/hyperlink" Target="https://www.daloopa.com/src/42838054" TargetMode="External"/><Relationship Id="rId4207" Type="http://schemas.openxmlformats.org/officeDocument/2006/relationships/hyperlink" Target="https://www.daloopa.com/src/8790732" TargetMode="External"/><Relationship Id="rId18769" Type="http://schemas.openxmlformats.org/officeDocument/2006/relationships/hyperlink" Target="https://marketplace.daloopa.com/src?seriesId=3669171" TargetMode="External"/><Relationship Id="rId6379" Type="http://schemas.openxmlformats.org/officeDocument/2006/relationships/hyperlink" Target="https://www.daloopa.com/src/1565352" TargetMode="External"/><Relationship Id="rId7777" Type="http://schemas.openxmlformats.org/officeDocument/2006/relationships/hyperlink" Target="https://www.daloopa.com/src/58740137" TargetMode="External"/><Relationship Id="rId8828" Type="http://schemas.openxmlformats.org/officeDocument/2006/relationships/hyperlink" Target="https://www.daloopa.com/src/1567013" TargetMode="External"/><Relationship Id="rId10758" Type="http://schemas.openxmlformats.org/officeDocument/2006/relationships/hyperlink" Target="https://www.daloopa.com/src/2600208" TargetMode="External"/><Relationship Id="rId11809" Type="http://schemas.openxmlformats.org/officeDocument/2006/relationships/hyperlink" Target="https://www.daloopa.com/src/1568950" TargetMode="External"/><Relationship Id="rId12180" Type="http://schemas.openxmlformats.org/officeDocument/2006/relationships/hyperlink" Target="https://www.daloopa.com/src/43521394" TargetMode="External"/><Relationship Id="rId13231" Type="http://schemas.openxmlformats.org/officeDocument/2006/relationships/hyperlink" Target="https://www.daloopa.com/src/67018980" TargetMode="External"/><Relationship Id="rId17852" Type="http://schemas.openxmlformats.org/officeDocument/2006/relationships/hyperlink" Target="https://marketplace.daloopa.com/src/134722579" TargetMode="External"/><Relationship Id="rId18903" Type="http://schemas.openxmlformats.org/officeDocument/2006/relationships/hyperlink" Target="https://www.daloopa.com/src/113035569" TargetMode="External"/><Relationship Id="rId2989" Type="http://schemas.openxmlformats.org/officeDocument/2006/relationships/hyperlink" Target="https://www.daloopa.com/src/82169683" TargetMode="External"/><Relationship Id="rId6860" Type="http://schemas.openxmlformats.org/officeDocument/2006/relationships/hyperlink" Target="https://www.daloopa.com/src/78018531" TargetMode="External"/><Relationship Id="rId7911" Type="http://schemas.openxmlformats.org/officeDocument/2006/relationships/hyperlink" Target="https://www.daloopa.com/src/58740283" TargetMode="External"/><Relationship Id="rId16454" Type="http://schemas.openxmlformats.org/officeDocument/2006/relationships/hyperlink" Target="https://www.daloopa.com/src/67019171" TargetMode="External"/><Relationship Id="rId17505" Type="http://schemas.openxmlformats.org/officeDocument/2006/relationships/hyperlink" Target="https://marketplace.daloopa.com/src/154209514" TargetMode="External"/><Relationship Id="rId211" Type="http://schemas.openxmlformats.org/officeDocument/2006/relationships/hyperlink" Target="https://www.daloopa.com/src/10331449" TargetMode="External"/><Relationship Id="rId5462" Type="http://schemas.openxmlformats.org/officeDocument/2006/relationships/hyperlink" Target="https://www.daloopa.com/src/43287978" TargetMode="External"/><Relationship Id="rId6513" Type="http://schemas.openxmlformats.org/officeDocument/2006/relationships/hyperlink" Target="https://www.daloopa.com/src/1565530" TargetMode="External"/><Relationship Id="rId15056" Type="http://schemas.openxmlformats.org/officeDocument/2006/relationships/hyperlink" Target="https://www.daloopa.com/src/43517664" TargetMode="External"/><Relationship Id="rId16107" Type="http://schemas.openxmlformats.org/officeDocument/2006/relationships/hyperlink" Target="https://www.daloopa.com/document/26799693" TargetMode="External"/><Relationship Id="rId19677" Type="http://schemas.openxmlformats.org/officeDocument/2006/relationships/hyperlink" Target="https://www.daloopa.com/src/113024550" TargetMode="External"/><Relationship Id="rId4064" Type="http://schemas.openxmlformats.org/officeDocument/2006/relationships/hyperlink" Target="https://marketplace.daloopa.com/src/144951392" TargetMode="External"/><Relationship Id="rId5115" Type="http://schemas.openxmlformats.org/officeDocument/2006/relationships/hyperlink" Target="https://www.daloopa.com/src/72080217" TargetMode="External"/><Relationship Id="rId8685" Type="http://schemas.openxmlformats.org/officeDocument/2006/relationships/hyperlink" Target="https://www.daloopa.com/src/43297723" TargetMode="External"/><Relationship Id="rId9736" Type="http://schemas.openxmlformats.org/officeDocument/2006/relationships/hyperlink" Target="https://www.daloopa.com/src/1566818" TargetMode="External"/><Relationship Id="rId18279" Type="http://schemas.openxmlformats.org/officeDocument/2006/relationships/hyperlink" Target="https://marketplace.daloopa.com/src/154393217" TargetMode="External"/><Relationship Id="rId7287" Type="http://schemas.openxmlformats.org/officeDocument/2006/relationships/hyperlink" Target="https://www.daloopa.com/src/66978126" TargetMode="External"/><Relationship Id="rId8338" Type="http://schemas.openxmlformats.org/officeDocument/2006/relationships/hyperlink" Target="https://www.daloopa.com/src/94491571" TargetMode="External"/><Relationship Id="rId11666" Type="http://schemas.openxmlformats.org/officeDocument/2006/relationships/hyperlink" Target="https://www.daloopa.com/src/1568890" TargetMode="External"/><Relationship Id="rId12717" Type="http://schemas.openxmlformats.org/officeDocument/2006/relationships/hyperlink" Target="https://www.daloopa.com/src/2745365" TargetMode="External"/><Relationship Id="rId1725" Type="http://schemas.openxmlformats.org/officeDocument/2006/relationships/hyperlink" Target="https://www.daloopa.com/src/65110010" TargetMode="External"/><Relationship Id="rId10268" Type="http://schemas.openxmlformats.org/officeDocument/2006/relationships/hyperlink" Target="https://www.daloopa.com/src/66978607" TargetMode="External"/><Relationship Id="rId11319" Type="http://schemas.openxmlformats.org/officeDocument/2006/relationships/hyperlink" Target="https://www.daloopa.com/src/43296595" TargetMode="External"/><Relationship Id="rId14889" Type="http://schemas.openxmlformats.org/officeDocument/2006/relationships/hyperlink" Target="https://marketplace.daloopa.com/src/134722359" TargetMode="External"/><Relationship Id="rId18760" Type="http://schemas.openxmlformats.org/officeDocument/2006/relationships/hyperlink" Target="https://www.daloopa.com/src/65169606" TargetMode="External"/><Relationship Id="rId3897" Type="http://schemas.openxmlformats.org/officeDocument/2006/relationships/hyperlink" Target="https://www.daloopa.com/src/8793764" TargetMode="External"/><Relationship Id="rId4948" Type="http://schemas.openxmlformats.org/officeDocument/2006/relationships/hyperlink" Target="https://www.daloopa.com/src/1564115" TargetMode="External"/><Relationship Id="rId11800" Type="http://schemas.openxmlformats.org/officeDocument/2006/relationships/hyperlink" Target="https://www.daloopa.com/src/1569673" TargetMode="External"/><Relationship Id="rId17362" Type="http://schemas.openxmlformats.org/officeDocument/2006/relationships/hyperlink" Target="https://www.daloopa.com/src/65059400" TargetMode="External"/><Relationship Id="rId18413" Type="http://schemas.openxmlformats.org/officeDocument/2006/relationships/hyperlink" Target="https://marketplace.daloopa.com/src/134722802" TargetMode="External"/><Relationship Id="rId2499" Type="http://schemas.openxmlformats.org/officeDocument/2006/relationships/hyperlink" Target="https://www.daloopa.com/src/136637235" TargetMode="External"/><Relationship Id="rId6370" Type="http://schemas.openxmlformats.org/officeDocument/2006/relationships/hyperlink" Target="https://www.daloopa.com/src/1565576" TargetMode="External"/><Relationship Id="rId7421" Type="http://schemas.openxmlformats.org/officeDocument/2006/relationships/hyperlink" Target="https://www.daloopa.com/src/10330690" TargetMode="External"/><Relationship Id="rId10402" Type="http://schemas.openxmlformats.org/officeDocument/2006/relationships/hyperlink" Target="https://www.daloopa.com/src/46535568" TargetMode="External"/><Relationship Id="rId17015" Type="http://schemas.openxmlformats.org/officeDocument/2006/relationships/hyperlink" Target="https://marketplace.daloopa.com/src/154209401" TargetMode="External"/><Relationship Id="rId2980" Type="http://schemas.openxmlformats.org/officeDocument/2006/relationships/hyperlink" Target="https://www.daloopa.com/src/82172180" TargetMode="External"/><Relationship Id="rId6023" Type="http://schemas.openxmlformats.org/officeDocument/2006/relationships/hyperlink" Target="https://www.daloopa.com/document/209433" TargetMode="External"/><Relationship Id="rId9593" Type="http://schemas.openxmlformats.org/officeDocument/2006/relationships/hyperlink" Target="https://www.daloopa.com/src/43297709" TargetMode="External"/><Relationship Id="rId12574" Type="http://schemas.openxmlformats.org/officeDocument/2006/relationships/hyperlink" Target="https://www.daloopa.com/src/136587026" TargetMode="External"/><Relationship Id="rId13972" Type="http://schemas.openxmlformats.org/officeDocument/2006/relationships/hyperlink" Target="https://www.daloopa.com/src/43769513" TargetMode="External"/><Relationship Id="rId19187" Type="http://schemas.openxmlformats.org/officeDocument/2006/relationships/hyperlink" Target="https://marketplace.daloopa.com/src?seriesId=6882975" TargetMode="External"/><Relationship Id="rId952" Type="http://schemas.openxmlformats.org/officeDocument/2006/relationships/hyperlink" Target="https://www.daloopa.com/src/8792990" TargetMode="External"/><Relationship Id="rId1582" Type="http://schemas.openxmlformats.org/officeDocument/2006/relationships/hyperlink" Target="https://www.daloopa.com/src/65218339" TargetMode="External"/><Relationship Id="rId2633" Type="http://schemas.openxmlformats.org/officeDocument/2006/relationships/hyperlink" Target="https://www.daloopa.com/src/43541085" TargetMode="External"/><Relationship Id="rId8195" Type="http://schemas.openxmlformats.org/officeDocument/2006/relationships/hyperlink" Target="https://www.daloopa.com/src/1566647" TargetMode="External"/><Relationship Id="rId9246" Type="http://schemas.openxmlformats.org/officeDocument/2006/relationships/hyperlink" Target="https://www.daloopa.com/src/1567019" TargetMode="External"/><Relationship Id="rId11176" Type="http://schemas.openxmlformats.org/officeDocument/2006/relationships/hyperlink" Target="https://www.daloopa.com/src/87385043" TargetMode="External"/><Relationship Id="rId12227" Type="http://schemas.openxmlformats.org/officeDocument/2006/relationships/hyperlink" Target="https://www.daloopa.com/src/43520199" TargetMode="External"/><Relationship Id="rId13625" Type="http://schemas.openxmlformats.org/officeDocument/2006/relationships/hyperlink" Target="https://www.daloopa.com/src/82268517" TargetMode="External"/><Relationship Id="rId605" Type="http://schemas.openxmlformats.org/officeDocument/2006/relationships/hyperlink" Target="https://www.daloopa.com/src/43324466" TargetMode="External"/><Relationship Id="rId1235" Type="http://schemas.openxmlformats.org/officeDocument/2006/relationships/hyperlink" Target="https://www.daloopa.com/src/43326626" TargetMode="External"/><Relationship Id="rId15797" Type="http://schemas.openxmlformats.org/officeDocument/2006/relationships/hyperlink" Target="https://marketplace.daloopa.com/src/154209363" TargetMode="External"/><Relationship Id="rId16848" Type="http://schemas.openxmlformats.org/officeDocument/2006/relationships/hyperlink" Target="https://www.daloopa.com/src/53602501" TargetMode="External"/><Relationship Id="rId4458" Type="http://schemas.openxmlformats.org/officeDocument/2006/relationships/hyperlink" Target="https://marketplace.daloopa.com/src?seriesId=2541457" TargetMode="External"/><Relationship Id="rId5856" Type="http://schemas.openxmlformats.org/officeDocument/2006/relationships/hyperlink" Target="https://www.daloopa.com/src/32357670" TargetMode="External"/><Relationship Id="rId6907" Type="http://schemas.openxmlformats.org/officeDocument/2006/relationships/hyperlink" Target="https://www.daloopa.com/src/1565359" TargetMode="External"/><Relationship Id="rId14399" Type="http://schemas.openxmlformats.org/officeDocument/2006/relationships/hyperlink" Target="https://www.daloopa.com/src/8787876" TargetMode="External"/><Relationship Id="rId18270" Type="http://schemas.openxmlformats.org/officeDocument/2006/relationships/hyperlink" Target="https://www.daloopa.com/src/107834505" TargetMode="External"/><Relationship Id="rId19321" Type="http://schemas.openxmlformats.org/officeDocument/2006/relationships/hyperlink" Target="https://marketplace.daloopa.com/src?seriesId=6882979" TargetMode="External"/><Relationship Id="rId5509" Type="http://schemas.openxmlformats.org/officeDocument/2006/relationships/hyperlink" Target="https://www.daloopa.com/src/37971393" TargetMode="External"/><Relationship Id="rId11310" Type="http://schemas.openxmlformats.org/officeDocument/2006/relationships/hyperlink" Target="https://www.daloopa.com/src/87385039" TargetMode="External"/><Relationship Id="rId14880" Type="http://schemas.openxmlformats.org/officeDocument/2006/relationships/hyperlink" Target="https://marketplace.daloopa.com/src/134722349" TargetMode="External"/><Relationship Id="rId15931" Type="http://schemas.openxmlformats.org/officeDocument/2006/relationships/hyperlink" Target="https://marketplace.daloopa.com/src?seriesId=4630887" TargetMode="External"/><Relationship Id="rId13482" Type="http://schemas.openxmlformats.org/officeDocument/2006/relationships/hyperlink" Target="https://www.daloopa.com/src/8787208" TargetMode="External"/><Relationship Id="rId14533" Type="http://schemas.openxmlformats.org/officeDocument/2006/relationships/hyperlink" Target="https://www.daloopa.com/src/43517476" TargetMode="External"/><Relationship Id="rId2490" Type="http://schemas.openxmlformats.org/officeDocument/2006/relationships/hyperlink" Target="https://www.daloopa.com/src/72185033" TargetMode="External"/><Relationship Id="rId3541" Type="http://schemas.openxmlformats.org/officeDocument/2006/relationships/hyperlink" Target="https://www.daloopa.com/src/43337253" TargetMode="External"/><Relationship Id="rId12084" Type="http://schemas.openxmlformats.org/officeDocument/2006/relationships/hyperlink" Target="https://www.daloopa.com/src/72185812" TargetMode="External"/><Relationship Id="rId13135" Type="http://schemas.openxmlformats.org/officeDocument/2006/relationships/hyperlink" Target="https://www.daloopa.com/src/8787255" TargetMode="External"/><Relationship Id="rId17756" Type="http://schemas.openxmlformats.org/officeDocument/2006/relationships/hyperlink" Target="https://www.daloopa.com/src/65074653" TargetMode="External"/><Relationship Id="rId462" Type="http://schemas.openxmlformats.org/officeDocument/2006/relationships/hyperlink" Target="https://www.daloopa.com/src/20882414" TargetMode="External"/><Relationship Id="rId1092" Type="http://schemas.openxmlformats.org/officeDocument/2006/relationships/hyperlink" Target="https://www.daloopa.com/src/8797424" TargetMode="External"/><Relationship Id="rId2143" Type="http://schemas.openxmlformats.org/officeDocument/2006/relationships/hyperlink" Target="https://www.daloopa.com/src/136426321" TargetMode="External"/><Relationship Id="rId6764" Type="http://schemas.openxmlformats.org/officeDocument/2006/relationships/hyperlink" Target="https://www.daloopa.com/src/1565379" TargetMode="External"/><Relationship Id="rId7815" Type="http://schemas.openxmlformats.org/officeDocument/2006/relationships/hyperlink" Target="https://www.daloopa.com/src/1565700" TargetMode="External"/><Relationship Id="rId16358" Type="http://schemas.openxmlformats.org/officeDocument/2006/relationships/hyperlink" Target="https://www.daloopa.com/document/26799693" TargetMode="External"/><Relationship Id="rId17409" Type="http://schemas.openxmlformats.org/officeDocument/2006/relationships/hyperlink" Target="https://marketplace.daloopa.com/src/154209489" TargetMode="External"/><Relationship Id="rId18807" Type="http://schemas.openxmlformats.org/officeDocument/2006/relationships/hyperlink" Target="https://www.daloopa.com/src/65218552" TargetMode="External"/><Relationship Id="rId115" Type="http://schemas.openxmlformats.org/officeDocument/2006/relationships/hyperlink" Target="https://www.daloopa.com/src/46537098" TargetMode="External"/><Relationship Id="rId5366" Type="http://schemas.openxmlformats.org/officeDocument/2006/relationships/hyperlink" Target="https://www.daloopa.com/src/43287847" TargetMode="External"/><Relationship Id="rId6417" Type="http://schemas.openxmlformats.org/officeDocument/2006/relationships/hyperlink" Target="https://marketplace.daloopa.com/src/110683950" TargetMode="External"/><Relationship Id="rId5019" Type="http://schemas.openxmlformats.org/officeDocument/2006/relationships/hyperlink" Target="https://www.daloopa.com/src/1564042" TargetMode="External"/><Relationship Id="rId8589" Type="http://schemas.openxmlformats.org/officeDocument/2006/relationships/hyperlink" Target="https://www.daloopa.com/src/1567249" TargetMode="External"/><Relationship Id="rId9987" Type="http://schemas.openxmlformats.org/officeDocument/2006/relationships/hyperlink" Target="https://www.daloopa.com/src/46535312" TargetMode="External"/><Relationship Id="rId12968" Type="http://schemas.openxmlformats.org/officeDocument/2006/relationships/hyperlink" Target="https://www.daloopa.com/src/8787340" TargetMode="External"/><Relationship Id="rId1976" Type="http://schemas.openxmlformats.org/officeDocument/2006/relationships/hyperlink" Target="https://www.daloopa.com/src/96852883" TargetMode="External"/><Relationship Id="rId14390" Type="http://schemas.openxmlformats.org/officeDocument/2006/relationships/hyperlink" Target="https://www.daloopa.com/src/67023358" TargetMode="External"/><Relationship Id="rId15441" Type="http://schemas.openxmlformats.org/officeDocument/2006/relationships/hyperlink" Target="https://www.daloopa.com/src/72186673" TargetMode="External"/><Relationship Id="rId1629" Type="http://schemas.openxmlformats.org/officeDocument/2006/relationships/hyperlink" Target="https://www.daloopa.com/src/82232368" TargetMode="External"/><Relationship Id="rId5500" Type="http://schemas.openxmlformats.org/officeDocument/2006/relationships/hyperlink" Target="https://www.daloopa.com/src/1563924" TargetMode="External"/><Relationship Id="rId14043" Type="http://schemas.openxmlformats.org/officeDocument/2006/relationships/hyperlink" Target="https://www.daloopa.com/src/58790419" TargetMode="External"/><Relationship Id="rId18664" Type="http://schemas.openxmlformats.org/officeDocument/2006/relationships/hyperlink" Target="https://www.daloopa.com/src/65165162" TargetMode="External"/><Relationship Id="rId19715" Type="http://schemas.openxmlformats.org/officeDocument/2006/relationships/hyperlink" Target="https://www.daloopa.com/src/113024293" TargetMode="External"/><Relationship Id="rId3051" Type="http://schemas.openxmlformats.org/officeDocument/2006/relationships/hyperlink" Target="https://www.daloopa.com/src/1571860" TargetMode="External"/><Relationship Id="rId4102" Type="http://schemas.openxmlformats.org/officeDocument/2006/relationships/hyperlink" Target="https://www.daloopa.com/src/1572835" TargetMode="External"/><Relationship Id="rId7672" Type="http://schemas.openxmlformats.org/officeDocument/2006/relationships/hyperlink" Target="https://www.daloopa.com/document/26798424" TargetMode="External"/><Relationship Id="rId8723" Type="http://schemas.openxmlformats.org/officeDocument/2006/relationships/hyperlink" Target="https://www.daloopa.com/src/14161207" TargetMode="External"/><Relationship Id="rId10653" Type="http://schemas.openxmlformats.org/officeDocument/2006/relationships/hyperlink" Target="https://www.daloopa.com/src/43295725" TargetMode="External"/><Relationship Id="rId17266" Type="http://schemas.openxmlformats.org/officeDocument/2006/relationships/hyperlink" Target="https://marketplace.daloopa.com/src/154209460" TargetMode="External"/><Relationship Id="rId18317" Type="http://schemas.openxmlformats.org/officeDocument/2006/relationships/hyperlink" Target="https://marketplace.daloopa.com/src/134722774" TargetMode="External"/><Relationship Id="rId6274" Type="http://schemas.openxmlformats.org/officeDocument/2006/relationships/hyperlink" Target="https://www.daloopa.com/src/144968955" TargetMode="External"/><Relationship Id="rId7325" Type="http://schemas.openxmlformats.org/officeDocument/2006/relationships/hyperlink" Target="https://www.daloopa.com/src/1565645" TargetMode="External"/><Relationship Id="rId10306" Type="http://schemas.openxmlformats.org/officeDocument/2006/relationships/hyperlink" Target="https://www.daloopa.com/src/94491950" TargetMode="External"/><Relationship Id="rId11704" Type="http://schemas.openxmlformats.org/officeDocument/2006/relationships/hyperlink" Target="https://www.daloopa.com/src/1569324" TargetMode="External"/><Relationship Id="rId2884" Type="http://schemas.openxmlformats.org/officeDocument/2006/relationships/hyperlink" Target="https://www.daloopa.com/src/47677318" TargetMode="External"/><Relationship Id="rId9497" Type="http://schemas.openxmlformats.org/officeDocument/2006/relationships/hyperlink" Target="https://www.daloopa.com/src/1567204" TargetMode="External"/><Relationship Id="rId13876" Type="http://schemas.openxmlformats.org/officeDocument/2006/relationships/hyperlink" Target="https://www.daloopa.com/src/8788267" TargetMode="External"/><Relationship Id="rId14927" Type="http://schemas.openxmlformats.org/officeDocument/2006/relationships/hyperlink" Target="https://www.daloopa.com/src/43516561" TargetMode="External"/><Relationship Id="rId856" Type="http://schemas.openxmlformats.org/officeDocument/2006/relationships/hyperlink" Target="https://www.daloopa.com/src/122888012" TargetMode="External"/><Relationship Id="rId1486" Type="http://schemas.openxmlformats.org/officeDocument/2006/relationships/hyperlink" Target="https://www.daloopa.com/src/53538432" TargetMode="External"/><Relationship Id="rId2537" Type="http://schemas.openxmlformats.org/officeDocument/2006/relationships/hyperlink" Target="https://www.daloopa.com/document/26799693" TargetMode="External"/><Relationship Id="rId3935" Type="http://schemas.openxmlformats.org/officeDocument/2006/relationships/hyperlink" Target="https://marketplace.daloopa.com/src?seriesId=2541497" TargetMode="External"/><Relationship Id="rId8099" Type="http://schemas.openxmlformats.org/officeDocument/2006/relationships/hyperlink" Target="https://www.daloopa.com/src/46535289" TargetMode="External"/><Relationship Id="rId12478" Type="http://schemas.openxmlformats.org/officeDocument/2006/relationships/hyperlink" Target="https://www.daloopa.com/src/10356312" TargetMode="External"/><Relationship Id="rId13529" Type="http://schemas.openxmlformats.org/officeDocument/2006/relationships/hyperlink" Target="https://www.daloopa.com/src/8787227" TargetMode="External"/><Relationship Id="rId17400" Type="http://schemas.openxmlformats.org/officeDocument/2006/relationships/hyperlink" Target="https://www.daloopa.com/src/87502488" TargetMode="External"/><Relationship Id="rId509" Type="http://schemas.openxmlformats.org/officeDocument/2006/relationships/hyperlink" Target="https://www.daloopa.com/src/1602134" TargetMode="External"/><Relationship Id="rId1139" Type="http://schemas.openxmlformats.org/officeDocument/2006/relationships/hyperlink" Target="https://www.daloopa.com/src/4742231" TargetMode="External"/><Relationship Id="rId5010" Type="http://schemas.openxmlformats.org/officeDocument/2006/relationships/hyperlink" Target="https://www.daloopa.com/src/1564225" TargetMode="External"/><Relationship Id="rId16002" Type="http://schemas.openxmlformats.org/officeDocument/2006/relationships/hyperlink" Target="https://www.daloopa.com/src/82270620" TargetMode="External"/><Relationship Id="rId19572" Type="http://schemas.openxmlformats.org/officeDocument/2006/relationships/hyperlink" Target="https://www.daloopa.com/src/113029499" TargetMode="External"/><Relationship Id="rId8580" Type="http://schemas.openxmlformats.org/officeDocument/2006/relationships/hyperlink" Target="https://www.daloopa.com/src/1566771" TargetMode="External"/><Relationship Id="rId9631" Type="http://schemas.openxmlformats.org/officeDocument/2006/relationships/hyperlink" Target="https://www.daloopa.com/src/32357746" TargetMode="External"/><Relationship Id="rId11561" Type="http://schemas.openxmlformats.org/officeDocument/2006/relationships/hyperlink" Target="https://www.daloopa.com/document/209433" TargetMode="External"/><Relationship Id="rId12612" Type="http://schemas.openxmlformats.org/officeDocument/2006/relationships/hyperlink" Target="https://www.daloopa.com/src/4742076" TargetMode="External"/><Relationship Id="rId18174" Type="http://schemas.openxmlformats.org/officeDocument/2006/relationships/hyperlink" Target="https://www.daloopa.com/src/65125772" TargetMode="External"/><Relationship Id="rId19225" Type="http://schemas.openxmlformats.org/officeDocument/2006/relationships/hyperlink" Target="https://www.daloopa.com/src/113029484" TargetMode="External"/><Relationship Id="rId1620" Type="http://schemas.openxmlformats.org/officeDocument/2006/relationships/hyperlink" Target="https://www.daloopa.com/src/32362747" TargetMode="External"/><Relationship Id="rId7182" Type="http://schemas.openxmlformats.org/officeDocument/2006/relationships/hyperlink" Target="https://www.daloopa.com/src/1566012" TargetMode="External"/><Relationship Id="rId8233" Type="http://schemas.openxmlformats.org/officeDocument/2006/relationships/hyperlink" Target="https://www.daloopa.com/src/1566556" TargetMode="External"/><Relationship Id="rId10163" Type="http://schemas.openxmlformats.org/officeDocument/2006/relationships/hyperlink" Target="https://marketplace.daloopa.com/src?seriesId=2399842" TargetMode="External"/><Relationship Id="rId11214" Type="http://schemas.openxmlformats.org/officeDocument/2006/relationships/hyperlink" Target="https://www.daloopa.com/src/1569530" TargetMode="External"/><Relationship Id="rId14784" Type="http://schemas.openxmlformats.org/officeDocument/2006/relationships/hyperlink" Target="https://www.daloopa.com/src/43517489" TargetMode="External"/><Relationship Id="rId3792" Type="http://schemas.openxmlformats.org/officeDocument/2006/relationships/hyperlink" Target="https://www.daloopa.com/src/42838109" TargetMode="External"/><Relationship Id="rId4843" Type="http://schemas.openxmlformats.org/officeDocument/2006/relationships/hyperlink" Target="https://www.daloopa.com/src/94489672" TargetMode="External"/><Relationship Id="rId13386" Type="http://schemas.openxmlformats.org/officeDocument/2006/relationships/hyperlink" Target="https://www.daloopa.com/src/154395114" TargetMode="External"/><Relationship Id="rId14437" Type="http://schemas.openxmlformats.org/officeDocument/2006/relationships/hyperlink" Target="https://www.daloopa.com/src/136653714" TargetMode="External"/><Relationship Id="rId15835" Type="http://schemas.openxmlformats.org/officeDocument/2006/relationships/hyperlink" Target="https://www.daloopa.com/src/65069742" TargetMode="External"/><Relationship Id="rId2394" Type="http://schemas.openxmlformats.org/officeDocument/2006/relationships/hyperlink" Target="https://www.daloopa.com/src/66978721" TargetMode="External"/><Relationship Id="rId3445" Type="http://schemas.openxmlformats.org/officeDocument/2006/relationships/hyperlink" Target="https://www.daloopa.com/src/94500026" TargetMode="External"/><Relationship Id="rId13039" Type="http://schemas.openxmlformats.org/officeDocument/2006/relationships/hyperlink" Target="https://www.daloopa.com/src/8787140" TargetMode="External"/><Relationship Id="rId366" Type="http://schemas.openxmlformats.org/officeDocument/2006/relationships/hyperlink" Target="https://www.daloopa.com/document/26798424" TargetMode="External"/><Relationship Id="rId2047" Type="http://schemas.openxmlformats.org/officeDocument/2006/relationships/hyperlink" Target="https://www.daloopa.com/src/96852264" TargetMode="External"/><Relationship Id="rId6668" Type="http://schemas.openxmlformats.org/officeDocument/2006/relationships/hyperlink" Target="https://www.daloopa.com/src/7961801" TargetMode="External"/><Relationship Id="rId19082" Type="http://schemas.openxmlformats.org/officeDocument/2006/relationships/hyperlink" Target="https://www.daloopa.com/src/113028001" TargetMode="External"/><Relationship Id="rId7719" Type="http://schemas.openxmlformats.org/officeDocument/2006/relationships/hyperlink" Target="https://www.daloopa.com/src/107675902" TargetMode="External"/><Relationship Id="rId8090" Type="http://schemas.openxmlformats.org/officeDocument/2006/relationships/hyperlink" Target="https://www.daloopa.com/src/154222590" TargetMode="External"/><Relationship Id="rId9141" Type="http://schemas.openxmlformats.org/officeDocument/2006/relationships/hyperlink" Target="https://www.daloopa.com/src/107679931" TargetMode="External"/><Relationship Id="rId13520" Type="http://schemas.openxmlformats.org/officeDocument/2006/relationships/hyperlink" Target="https://www.daloopa.com/src/8787084" TargetMode="External"/><Relationship Id="rId11071" Type="http://schemas.openxmlformats.org/officeDocument/2006/relationships/hyperlink" Target="https://www.daloopa.com/src/1569028" TargetMode="External"/><Relationship Id="rId12122" Type="http://schemas.openxmlformats.org/officeDocument/2006/relationships/hyperlink" Target="https://www.daloopa.com/src/1570448" TargetMode="External"/><Relationship Id="rId15692" Type="http://schemas.openxmlformats.org/officeDocument/2006/relationships/hyperlink" Target="https://www.daloopa.com/src/43517678" TargetMode="External"/><Relationship Id="rId16743" Type="http://schemas.openxmlformats.org/officeDocument/2006/relationships/hyperlink" Target="https://www.daloopa.com/src/65063102" TargetMode="External"/><Relationship Id="rId500" Type="http://schemas.openxmlformats.org/officeDocument/2006/relationships/hyperlink" Target="https://www.daloopa.com/src/66977614" TargetMode="External"/><Relationship Id="rId1130" Type="http://schemas.openxmlformats.org/officeDocument/2006/relationships/hyperlink" Target="https://www.daloopa.com/src/144985272" TargetMode="External"/><Relationship Id="rId5751" Type="http://schemas.openxmlformats.org/officeDocument/2006/relationships/hyperlink" Target="https://www.daloopa.com/src/87497312" TargetMode="External"/><Relationship Id="rId6802" Type="http://schemas.openxmlformats.org/officeDocument/2006/relationships/hyperlink" Target="https://marketplace.daloopa.com/src/110684013" TargetMode="External"/><Relationship Id="rId14294" Type="http://schemas.openxmlformats.org/officeDocument/2006/relationships/hyperlink" Target="https://www.daloopa.com/src/8788239" TargetMode="External"/><Relationship Id="rId15345" Type="http://schemas.openxmlformats.org/officeDocument/2006/relationships/hyperlink" Target="https://www.daloopa.com/src/82270215" TargetMode="External"/><Relationship Id="rId4353" Type="http://schemas.openxmlformats.org/officeDocument/2006/relationships/hyperlink" Target="https://www.daloopa.com/src/14185271" TargetMode="External"/><Relationship Id="rId5404" Type="http://schemas.openxmlformats.org/officeDocument/2006/relationships/hyperlink" Target="https://www.daloopa.com/src/43287237" TargetMode="External"/><Relationship Id="rId8974" Type="http://schemas.openxmlformats.org/officeDocument/2006/relationships/hyperlink" Target="https://www.daloopa.com/src/1567015" TargetMode="External"/><Relationship Id="rId18568" Type="http://schemas.openxmlformats.org/officeDocument/2006/relationships/hyperlink" Target="https://www.daloopa.com/src/65144115" TargetMode="External"/><Relationship Id="rId19619" Type="http://schemas.openxmlformats.org/officeDocument/2006/relationships/hyperlink" Target="https://www.daloopa.com/src/113024549" TargetMode="External"/><Relationship Id="rId4006" Type="http://schemas.openxmlformats.org/officeDocument/2006/relationships/hyperlink" Target="https://www.daloopa.com/src/1573000" TargetMode="External"/><Relationship Id="rId7576" Type="http://schemas.openxmlformats.org/officeDocument/2006/relationships/hyperlink" Target="https://www.daloopa.com/src/58740147" TargetMode="External"/><Relationship Id="rId8627" Type="http://schemas.openxmlformats.org/officeDocument/2006/relationships/hyperlink" Target="https://www.daloopa.com/document/26798424" TargetMode="External"/><Relationship Id="rId11955" Type="http://schemas.openxmlformats.org/officeDocument/2006/relationships/hyperlink" Target="https://www.daloopa.com/src/1569560" TargetMode="External"/><Relationship Id="rId6178" Type="http://schemas.openxmlformats.org/officeDocument/2006/relationships/hyperlink" Target="https://www.daloopa.com/src/68541704" TargetMode="External"/><Relationship Id="rId7229" Type="http://schemas.openxmlformats.org/officeDocument/2006/relationships/hyperlink" Target="https://marketplace.daloopa.com/src?seriesId=3421" TargetMode="External"/><Relationship Id="rId10557" Type="http://schemas.openxmlformats.org/officeDocument/2006/relationships/hyperlink" Target="https://www.daloopa.com/src/43348205" TargetMode="External"/><Relationship Id="rId11608" Type="http://schemas.openxmlformats.org/officeDocument/2006/relationships/hyperlink" Target="https://www.daloopa.com/src/1569215" TargetMode="External"/><Relationship Id="rId13030" Type="http://schemas.openxmlformats.org/officeDocument/2006/relationships/hyperlink" Target="https://www.daloopa.com/src/154395078" TargetMode="External"/><Relationship Id="rId17651" Type="http://schemas.openxmlformats.org/officeDocument/2006/relationships/hyperlink" Target="https://www.daloopa.com/src/113369596" TargetMode="External"/><Relationship Id="rId18702" Type="http://schemas.openxmlformats.org/officeDocument/2006/relationships/hyperlink" Target="https://marketplace.daloopa.com/src?seriesId=3669168" TargetMode="External"/><Relationship Id="rId2788" Type="http://schemas.openxmlformats.org/officeDocument/2006/relationships/hyperlink" Target="https://www.daloopa.com/src/72083029" TargetMode="External"/><Relationship Id="rId3839" Type="http://schemas.openxmlformats.org/officeDocument/2006/relationships/hyperlink" Target="https://www.daloopa.com/src/68722823" TargetMode="External"/><Relationship Id="rId7710" Type="http://schemas.openxmlformats.org/officeDocument/2006/relationships/hyperlink" Target="https://www.daloopa.com/src/58740146" TargetMode="External"/><Relationship Id="rId16253" Type="http://schemas.openxmlformats.org/officeDocument/2006/relationships/hyperlink" Target="https://www.daloopa.com/src/87501145" TargetMode="External"/><Relationship Id="rId17304" Type="http://schemas.openxmlformats.org/officeDocument/2006/relationships/hyperlink" Target="https://marketplace.daloopa.com/src?seriesId=3669136" TargetMode="External"/><Relationship Id="rId5261" Type="http://schemas.openxmlformats.org/officeDocument/2006/relationships/hyperlink" Target="https://www.daloopa.com/src/43288606" TargetMode="External"/><Relationship Id="rId6312" Type="http://schemas.openxmlformats.org/officeDocument/2006/relationships/hyperlink" Target="https://www.daloopa.com/src/1565351" TargetMode="External"/><Relationship Id="rId9882" Type="http://schemas.openxmlformats.org/officeDocument/2006/relationships/hyperlink" Target="https://www.daloopa.com/src/1567499" TargetMode="External"/><Relationship Id="rId12863" Type="http://schemas.openxmlformats.org/officeDocument/2006/relationships/hyperlink" Target="https://www.daloopa.com/src/67018886" TargetMode="External"/><Relationship Id="rId19476" Type="http://schemas.openxmlformats.org/officeDocument/2006/relationships/hyperlink" Target="https://www.daloopa.com/src/113381133" TargetMode="External"/><Relationship Id="rId96" Type="http://schemas.openxmlformats.org/officeDocument/2006/relationships/hyperlink" Target="https://www.daloopa.com/document/24791242" TargetMode="External"/><Relationship Id="rId1871" Type="http://schemas.openxmlformats.org/officeDocument/2006/relationships/hyperlink" Target="https://www.daloopa.com/src/8797375" TargetMode="External"/><Relationship Id="rId2922" Type="http://schemas.openxmlformats.org/officeDocument/2006/relationships/hyperlink" Target="https://www.daloopa.com/src/72083027" TargetMode="External"/><Relationship Id="rId8484" Type="http://schemas.openxmlformats.org/officeDocument/2006/relationships/hyperlink" Target="https://www.daloopa.com/src/43306474" TargetMode="External"/><Relationship Id="rId9535" Type="http://schemas.openxmlformats.org/officeDocument/2006/relationships/hyperlink" Target="https://www.daloopa.com/src/66982567" TargetMode="External"/><Relationship Id="rId11465" Type="http://schemas.openxmlformats.org/officeDocument/2006/relationships/hyperlink" Target="https://www.daloopa.com/src/1569088" TargetMode="External"/><Relationship Id="rId12516" Type="http://schemas.openxmlformats.org/officeDocument/2006/relationships/hyperlink" Target="https://www.daloopa.com/src/1572483" TargetMode="External"/><Relationship Id="rId13914" Type="http://schemas.openxmlformats.org/officeDocument/2006/relationships/hyperlink" Target="https://www.daloopa.com/src/8787947" TargetMode="External"/><Relationship Id="rId18078" Type="http://schemas.openxmlformats.org/officeDocument/2006/relationships/hyperlink" Target="https://www.daloopa.com/src/154362018" TargetMode="External"/><Relationship Id="rId19129" Type="http://schemas.openxmlformats.org/officeDocument/2006/relationships/hyperlink" Target="https://www.daloopa.com/src/113023445" TargetMode="External"/><Relationship Id="rId1524" Type="http://schemas.openxmlformats.org/officeDocument/2006/relationships/hyperlink" Target="https://www.daloopa.com/src/8796679" TargetMode="External"/><Relationship Id="rId7086" Type="http://schemas.openxmlformats.org/officeDocument/2006/relationships/hyperlink" Target="https://www.daloopa.com/src/32357703" TargetMode="External"/><Relationship Id="rId8137" Type="http://schemas.openxmlformats.org/officeDocument/2006/relationships/hyperlink" Target="https://www.daloopa.com/src/14161199" TargetMode="External"/><Relationship Id="rId10067" Type="http://schemas.openxmlformats.org/officeDocument/2006/relationships/hyperlink" Target="https://www.daloopa.com/src/53534287" TargetMode="External"/><Relationship Id="rId11118" Type="http://schemas.openxmlformats.org/officeDocument/2006/relationships/hyperlink" Target="https://www.daloopa.com/src/43296601" TargetMode="External"/><Relationship Id="rId3696" Type="http://schemas.openxmlformats.org/officeDocument/2006/relationships/hyperlink" Target="https://www.daloopa.com/src/8793768" TargetMode="External"/><Relationship Id="rId4747" Type="http://schemas.openxmlformats.org/officeDocument/2006/relationships/hyperlink" Target="https://www.daloopa.com/src/1564112" TargetMode="External"/><Relationship Id="rId14688" Type="http://schemas.openxmlformats.org/officeDocument/2006/relationships/hyperlink" Target="https://marketplace.daloopa.com/src/134722313" TargetMode="External"/><Relationship Id="rId15739" Type="http://schemas.openxmlformats.org/officeDocument/2006/relationships/hyperlink" Target="https://www.daloopa.com/src/65069722" TargetMode="External"/><Relationship Id="rId17161" Type="http://schemas.openxmlformats.org/officeDocument/2006/relationships/hyperlink" Target="https://www.daloopa.com/src/65059139" TargetMode="External"/><Relationship Id="rId19610" Type="http://schemas.openxmlformats.org/officeDocument/2006/relationships/hyperlink" Target="https://www.daloopa.com/src/113028354" TargetMode="External"/><Relationship Id="rId2298" Type="http://schemas.openxmlformats.org/officeDocument/2006/relationships/hyperlink" Target="https://www.daloopa.com/src/66978719" TargetMode="External"/><Relationship Id="rId3349" Type="http://schemas.openxmlformats.org/officeDocument/2006/relationships/hyperlink" Target="https://www.daloopa.com/src/8802560" TargetMode="External"/><Relationship Id="rId7220" Type="http://schemas.openxmlformats.org/officeDocument/2006/relationships/hyperlink" Target="https://marketplace.daloopa.com/src/110684078" TargetMode="External"/><Relationship Id="rId18212" Type="http://schemas.openxmlformats.org/officeDocument/2006/relationships/hyperlink" Target="https://marketplace.daloopa.com/src/134722733" TargetMode="External"/><Relationship Id="rId9392" Type="http://schemas.openxmlformats.org/officeDocument/2006/relationships/hyperlink" Target="https://www.daloopa.com/src/2600190" TargetMode="External"/><Relationship Id="rId10201" Type="http://schemas.openxmlformats.org/officeDocument/2006/relationships/hyperlink" Target="https://www.daloopa.com/src/87388691" TargetMode="External"/><Relationship Id="rId13771" Type="http://schemas.openxmlformats.org/officeDocument/2006/relationships/hyperlink" Target="https://www.daloopa.com/src/46640559" TargetMode="External"/><Relationship Id="rId14822" Type="http://schemas.openxmlformats.org/officeDocument/2006/relationships/hyperlink" Target="https://marketplace.daloopa.com/src/134722344" TargetMode="External"/><Relationship Id="rId3830" Type="http://schemas.openxmlformats.org/officeDocument/2006/relationships/hyperlink" Target="https://www.daloopa.com/src/8793765" TargetMode="External"/><Relationship Id="rId9045" Type="http://schemas.openxmlformats.org/officeDocument/2006/relationships/hyperlink" Target="https://www.daloopa.com/src/1567256" TargetMode="External"/><Relationship Id="rId12373" Type="http://schemas.openxmlformats.org/officeDocument/2006/relationships/hyperlink" Target="https://marketplace.daloopa.com/src/134722159" TargetMode="External"/><Relationship Id="rId13424" Type="http://schemas.openxmlformats.org/officeDocument/2006/relationships/hyperlink" Target="https://www.daloopa.com/src/8787167" TargetMode="External"/><Relationship Id="rId16994" Type="http://schemas.openxmlformats.org/officeDocument/2006/relationships/hyperlink" Target="https://www.daloopa.com/src/87502677" TargetMode="External"/><Relationship Id="rId751" Type="http://schemas.openxmlformats.org/officeDocument/2006/relationships/hyperlink" Target="https://www.daloopa.com/src/8792864" TargetMode="External"/><Relationship Id="rId1381" Type="http://schemas.openxmlformats.org/officeDocument/2006/relationships/hyperlink" Target="https://www.daloopa.com/src/8801418" TargetMode="External"/><Relationship Id="rId2432" Type="http://schemas.openxmlformats.org/officeDocument/2006/relationships/hyperlink" Target="https://marketplace.daloopa.com/src/134722137" TargetMode="External"/><Relationship Id="rId12026" Type="http://schemas.openxmlformats.org/officeDocument/2006/relationships/hyperlink" Target="https://www.daloopa.com/src/1569010" TargetMode="External"/><Relationship Id="rId15596" Type="http://schemas.openxmlformats.org/officeDocument/2006/relationships/hyperlink" Target="https://www.daloopa.com/src/63082673" TargetMode="External"/><Relationship Id="rId16647" Type="http://schemas.openxmlformats.org/officeDocument/2006/relationships/hyperlink" Target="https://www.daloopa.com/src/65063105" TargetMode="External"/><Relationship Id="rId404" Type="http://schemas.openxmlformats.org/officeDocument/2006/relationships/hyperlink" Target="https://www.daloopa.com/src/1604306" TargetMode="External"/><Relationship Id="rId1034" Type="http://schemas.openxmlformats.org/officeDocument/2006/relationships/hyperlink" Target="https://www.daloopa.com/src/1604321" TargetMode="External"/><Relationship Id="rId5655" Type="http://schemas.openxmlformats.org/officeDocument/2006/relationships/hyperlink" Target="https://www.daloopa.com/src/107674636" TargetMode="External"/><Relationship Id="rId6706" Type="http://schemas.openxmlformats.org/officeDocument/2006/relationships/hyperlink" Target="https://www.daloopa.com/src/1565580" TargetMode="External"/><Relationship Id="rId14198" Type="http://schemas.openxmlformats.org/officeDocument/2006/relationships/hyperlink" Target="https://www.daloopa.com/src/8787660" TargetMode="External"/><Relationship Id="rId15249" Type="http://schemas.openxmlformats.org/officeDocument/2006/relationships/hyperlink" Target="https://www.daloopa.com/src/43516563" TargetMode="External"/><Relationship Id="rId19120" Type="http://schemas.openxmlformats.org/officeDocument/2006/relationships/hyperlink" Target="https://www.daloopa.com/src/113027633" TargetMode="External"/><Relationship Id="rId4257" Type="http://schemas.openxmlformats.org/officeDocument/2006/relationships/hyperlink" Target="https://www.daloopa.com/src/8790493" TargetMode="External"/><Relationship Id="rId5308" Type="http://schemas.openxmlformats.org/officeDocument/2006/relationships/hyperlink" Target="https://www.daloopa.com/src/32357662" TargetMode="External"/><Relationship Id="rId8878" Type="http://schemas.openxmlformats.org/officeDocument/2006/relationships/hyperlink" Target="https://www.daloopa.com/src/154249518" TargetMode="External"/><Relationship Id="rId9929" Type="http://schemas.openxmlformats.org/officeDocument/2006/relationships/hyperlink" Target="https://www.daloopa.com/src/1566328" TargetMode="External"/><Relationship Id="rId11859" Type="http://schemas.openxmlformats.org/officeDocument/2006/relationships/hyperlink" Target="https://www.daloopa.com/src/1569106" TargetMode="External"/><Relationship Id="rId15730" Type="http://schemas.openxmlformats.org/officeDocument/2006/relationships/hyperlink" Target="https://marketplace.daloopa.com/src/134722528" TargetMode="External"/><Relationship Id="rId1918" Type="http://schemas.openxmlformats.org/officeDocument/2006/relationships/hyperlink" Target="https://www.daloopa.com/src/96852715" TargetMode="External"/><Relationship Id="rId13281" Type="http://schemas.openxmlformats.org/officeDocument/2006/relationships/hyperlink" Target="https://www.daloopa.com/src/8787146" TargetMode="External"/><Relationship Id="rId14332" Type="http://schemas.openxmlformats.org/officeDocument/2006/relationships/hyperlink" Target="https://www.daloopa.com/src/53601418" TargetMode="External"/><Relationship Id="rId18953" Type="http://schemas.openxmlformats.org/officeDocument/2006/relationships/hyperlink" Target="https://www.daloopa.com/src/114576775" TargetMode="External"/><Relationship Id="rId261" Type="http://schemas.openxmlformats.org/officeDocument/2006/relationships/hyperlink" Target="https://www.daloopa.com/src/125055851" TargetMode="External"/><Relationship Id="rId3340" Type="http://schemas.openxmlformats.org/officeDocument/2006/relationships/hyperlink" Target="https://www.daloopa.com/src/43337255" TargetMode="External"/><Relationship Id="rId7961" Type="http://schemas.openxmlformats.org/officeDocument/2006/relationships/hyperlink" Target="https://www.daloopa.com/src/1567411" TargetMode="External"/><Relationship Id="rId10942" Type="http://schemas.openxmlformats.org/officeDocument/2006/relationships/hyperlink" Target="https://www.daloopa.com/src/1569301" TargetMode="External"/><Relationship Id="rId17555" Type="http://schemas.openxmlformats.org/officeDocument/2006/relationships/hyperlink" Target="https://www.daloopa.com/src/87503363" TargetMode="External"/><Relationship Id="rId18606" Type="http://schemas.openxmlformats.org/officeDocument/2006/relationships/hyperlink" Target="https://www.daloopa.com/src/65153947" TargetMode="External"/><Relationship Id="rId6563" Type="http://schemas.openxmlformats.org/officeDocument/2006/relationships/hyperlink" Target="https://marketplace.daloopa.com/src/154257788" TargetMode="External"/><Relationship Id="rId7614" Type="http://schemas.openxmlformats.org/officeDocument/2006/relationships/hyperlink" Target="https://www.daloopa.com/src/1565697" TargetMode="External"/><Relationship Id="rId16157" Type="http://schemas.openxmlformats.org/officeDocument/2006/relationships/hyperlink" Target="https://www.daloopa.com/src/8788785" TargetMode="External"/><Relationship Id="rId17208" Type="http://schemas.openxmlformats.org/officeDocument/2006/relationships/hyperlink" Target="https://www.daloopa.com/src/67019824" TargetMode="External"/><Relationship Id="rId5165" Type="http://schemas.openxmlformats.org/officeDocument/2006/relationships/hyperlink" Target="https://www.daloopa.com/src/1563939" TargetMode="External"/><Relationship Id="rId6216" Type="http://schemas.openxmlformats.org/officeDocument/2006/relationships/hyperlink" Target="https://www.daloopa.com/src/1564907" TargetMode="External"/><Relationship Id="rId9786" Type="http://schemas.openxmlformats.org/officeDocument/2006/relationships/hyperlink" Target="https://www.daloopa.com/src/46535292" TargetMode="External"/><Relationship Id="rId1775" Type="http://schemas.openxmlformats.org/officeDocument/2006/relationships/hyperlink" Target="https://www.daloopa.com/src/65218372" TargetMode="External"/><Relationship Id="rId2826" Type="http://schemas.openxmlformats.org/officeDocument/2006/relationships/hyperlink" Target="https://www.daloopa.com/src/47658202" TargetMode="External"/><Relationship Id="rId8388" Type="http://schemas.openxmlformats.org/officeDocument/2006/relationships/hyperlink" Target="https://www.daloopa.com/src/1567478" TargetMode="External"/><Relationship Id="rId9439" Type="http://schemas.openxmlformats.org/officeDocument/2006/relationships/hyperlink" Target="https://www.daloopa.com/src/43306455" TargetMode="External"/><Relationship Id="rId11369" Type="http://schemas.openxmlformats.org/officeDocument/2006/relationships/hyperlink" Target="https://www.daloopa.com/src/1569482" TargetMode="External"/><Relationship Id="rId12767" Type="http://schemas.openxmlformats.org/officeDocument/2006/relationships/hyperlink" Target="https://www.daloopa.com/src/1572374" TargetMode="External"/><Relationship Id="rId13818" Type="http://schemas.openxmlformats.org/officeDocument/2006/relationships/hyperlink" Target="https://www.daloopa.com/src/8788159" TargetMode="External"/><Relationship Id="rId15240" Type="http://schemas.openxmlformats.org/officeDocument/2006/relationships/hyperlink" Target="https://www.daloopa.com/src/43517084" TargetMode="External"/><Relationship Id="rId1428" Type="http://schemas.openxmlformats.org/officeDocument/2006/relationships/hyperlink" Target="https://www.daloopa.com/src/8796280" TargetMode="External"/><Relationship Id="rId4998" Type="http://schemas.openxmlformats.org/officeDocument/2006/relationships/hyperlink" Target="https://marketplace.daloopa.com/src?seriesId=2541506" TargetMode="External"/><Relationship Id="rId9920" Type="http://schemas.openxmlformats.org/officeDocument/2006/relationships/hyperlink" Target="https://www.daloopa.com/src/46535315" TargetMode="External"/><Relationship Id="rId11850" Type="http://schemas.openxmlformats.org/officeDocument/2006/relationships/hyperlink" Target="https://www.daloopa.com/src/43316574" TargetMode="External"/><Relationship Id="rId12901" Type="http://schemas.openxmlformats.org/officeDocument/2006/relationships/hyperlink" Target="https://www.daloopa.com/src/1572376" TargetMode="External"/><Relationship Id="rId18463" Type="http://schemas.openxmlformats.org/officeDocument/2006/relationships/hyperlink" Target="https://www.daloopa.com/document/24791242" TargetMode="External"/><Relationship Id="rId19514" Type="http://schemas.openxmlformats.org/officeDocument/2006/relationships/hyperlink" Target="https://www.daloopa.com/src/136587014" TargetMode="External"/><Relationship Id="rId6073" Type="http://schemas.openxmlformats.org/officeDocument/2006/relationships/hyperlink" Target="https://www.daloopa.com/src/1564885" TargetMode="External"/><Relationship Id="rId7124" Type="http://schemas.openxmlformats.org/officeDocument/2006/relationships/hyperlink" Target="https://www.daloopa.com/src/1565641" TargetMode="External"/><Relationship Id="rId7471" Type="http://schemas.openxmlformats.org/officeDocument/2006/relationships/hyperlink" Target="https://www.daloopa.com/document/26798424" TargetMode="External"/><Relationship Id="rId8522" Type="http://schemas.openxmlformats.org/officeDocument/2006/relationships/hyperlink" Target="https://www.daloopa.com/src/1567248" TargetMode="External"/><Relationship Id="rId10452" Type="http://schemas.openxmlformats.org/officeDocument/2006/relationships/hyperlink" Target="https://www.daloopa.com/src/10330848" TargetMode="External"/><Relationship Id="rId11503" Type="http://schemas.openxmlformats.org/officeDocument/2006/relationships/hyperlink" Target="https://www.daloopa.com/src/1569090" TargetMode="External"/><Relationship Id="rId17065" Type="http://schemas.openxmlformats.org/officeDocument/2006/relationships/hyperlink" Target="https://marketplace.daloopa.com/src/154209415" TargetMode="External"/><Relationship Id="rId18116" Type="http://schemas.openxmlformats.org/officeDocument/2006/relationships/hyperlink" Target="https://marketplace.daloopa.com/src/134722701" TargetMode="External"/><Relationship Id="rId10105" Type="http://schemas.openxmlformats.org/officeDocument/2006/relationships/hyperlink" Target="https://marketplace.daloopa.com/src?seriesId=2399837" TargetMode="External"/><Relationship Id="rId13675" Type="http://schemas.openxmlformats.org/officeDocument/2006/relationships/hyperlink" Target="https://www.daloopa.com/src/67018977" TargetMode="External"/><Relationship Id="rId14726" Type="http://schemas.openxmlformats.org/officeDocument/2006/relationships/hyperlink" Target="https://www.daloopa.com/src/43516791" TargetMode="External"/><Relationship Id="rId2683" Type="http://schemas.openxmlformats.org/officeDocument/2006/relationships/hyperlink" Target="https://www.daloopa.com/src/47677321" TargetMode="External"/><Relationship Id="rId3734" Type="http://schemas.openxmlformats.org/officeDocument/2006/relationships/hyperlink" Target="https://marketplace.daloopa.com/src?seriesId=233459" TargetMode="External"/><Relationship Id="rId9296" Type="http://schemas.openxmlformats.org/officeDocument/2006/relationships/hyperlink" Target="https://www.daloopa.com/src/87394317" TargetMode="External"/><Relationship Id="rId12277" Type="http://schemas.openxmlformats.org/officeDocument/2006/relationships/hyperlink" Target="https://www.daloopa.com/src/154363152" TargetMode="External"/><Relationship Id="rId13328" Type="http://schemas.openxmlformats.org/officeDocument/2006/relationships/hyperlink" Target="https://www.daloopa.com/src/8787295" TargetMode="External"/><Relationship Id="rId655" Type="http://schemas.openxmlformats.org/officeDocument/2006/relationships/hyperlink" Target="https://www.daloopa.com/src/8791957" TargetMode="External"/><Relationship Id="rId1285" Type="http://schemas.openxmlformats.org/officeDocument/2006/relationships/hyperlink" Target="https://www.daloopa.com/src/8796272" TargetMode="External"/><Relationship Id="rId2336" Type="http://schemas.openxmlformats.org/officeDocument/2006/relationships/hyperlink" Target="https://www.daloopa.com/src/78021169" TargetMode="External"/><Relationship Id="rId6957" Type="http://schemas.openxmlformats.org/officeDocument/2006/relationships/hyperlink" Target="https://www.daloopa.com/src/1565916" TargetMode="External"/><Relationship Id="rId16898" Type="http://schemas.openxmlformats.org/officeDocument/2006/relationships/hyperlink" Target="https://www.daloopa.com/src/20983958" TargetMode="External"/><Relationship Id="rId17949" Type="http://schemas.openxmlformats.org/officeDocument/2006/relationships/hyperlink" Target="https://marketplace.daloopa.com/src/134722618" TargetMode="External"/><Relationship Id="rId19371" Type="http://schemas.openxmlformats.org/officeDocument/2006/relationships/hyperlink" Target="https://www.daloopa.com/src/113027057" TargetMode="External"/><Relationship Id="rId308" Type="http://schemas.openxmlformats.org/officeDocument/2006/relationships/hyperlink" Target="https://www.daloopa.com/src/82225581" TargetMode="External"/><Relationship Id="rId5559" Type="http://schemas.openxmlformats.org/officeDocument/2006/relationships/hyperlink" Target="https://www.daloopa.com/src/1564089" TargetMode="External"/><Relationship Id="rId9430" Type="http://schemas.openxmlformats.org/officeDocument/2006/relationships/hyperlink" Target="https://www.daloopa.com/document/209494" TargetMode="External"/><Relationship Id="rId19024" Type="http://schemas.openxmlformats.org/officeDocument/2006/relationships/hyperlink" Target="https://www.daloopa.com/src/154366638" TargetMode="External"/><Relationship Id="rId8032" Type="http://schemas.openxmlformats.org/officeDocument/2006/relationships/hyperlink" Target="https://www.daloopa.com/src/1566051" TargetMode="External"/><Relationship Id="rId11360" Type="http://schemas.openxmlformats.org/officeDocument/2006/relationships/hyperlink" Target="https://www.daloopa.com/src/1568983" TargetMode="External"/><Relationship Id="rId12411" Type="http://schemas.openxmlformats.org/officeDocument/2006/relationships/hyperlink" Target="https://www.daloopa.com/src/10356314" TargetMode="External"/><Relationship Id="rId15981" Type="http://schemas.openxmlformats.org/officeDocument/2006/relationships/hyperlink" Target="https://marketplace.daloopa.com/src?seriesId=3512979" TargetMode="External"/><Relationship Id="rId11013" Type="http://schemas.openxmlformats.org/officeDocument/2006/relationships/hyperlink" Target="https://www.daloopa.com/src/1569527" TargetMode="External"/><Relationship Id="rId14583" Type="http://schemas.openxmlformats.org/officeDocument/2006/relationships/hyperlink" Target="https://www.daloopa.com/src/43516678" TargetMode="External"/><Relationship Id="rId15634" Type="http://schemas.openxmlformats.org/officeDocument/2006/relationships/hyperlink" Target="https://www.daloopa.com/src/43517672" TargetMode="External"/><Relationship Id="rId3591" Type="http://schemas.openxmlformats.org/officeDocument/2006/relationships/hyperlink" Target="https://www.daloopa.com/src/42838097" TargetMode="External"/><Relationship Id="rId4642" Type="http://schemas.openxmlformats.org/officeDocument/2006/relationships/hyperlink" Target="https://www.daloopa.com/src/94489679" TargetMode="External"/><Relationship Id="rId13185" Type="http://schemas.openxmlformats.org/officeDocument/2006/relationships/hyperlink" Target="https://www.daloopa.com/src/43769441" TargetMode="External"/><Relationship Id="rId14236" Type="http://schemas.openxmlformats.org/officeDocument/2006/relationships/hyperlink" Target="https://www.daloopa.com/src/8787901" TargetMode="External"/><Relationship Id="rId18857" Type="http://schemas.openxmlformats.org/officeDocument/2006/relationships/hyperlink" Target="https://www.daloopa.com/src/113032713" TargetMode="External"/><Relationship Id="rId2193" Type="http://schemas.openxmlformats.org/officeDocument/2006/relationships/hyperlink" Target="https://www.daloopa.com/src/1571730" TargetMode="External"/><Relationship Id="rId3244" Type="http://schemas.openxmlformats.org/officeDocument/2006/relationships/hyperlink" Target="https://www.daloopa.com/src/94638120" TargetMode="External"/><Relationship Id="rId7865" Type="http://schemas.openxmlformats.org/officeDocument/2006/relationships/hyperlink" Target="https://marketplace.daloopa.com/src/110684194" TargetMode="External"/><Relationship Id="rId8916" Type="http://schemas.openxmlformats.org/officeDocument/2006/relationships/hyperlink" Target="https://www.daloopa.com/src/46535384" TargetMode="External"/><Relationship Id="rId17459" Type="http://schemas.openxmlformats.org/officeDocument/2006/relationships/hyperlink" Target="https://marketplace.daloopa.com/src?seriesId=4261649" TargetMode="External"/><Relationship Id="rId165" Type="http://schemas.openxmlformats.org/officeDocument/2006/relationships/hyperlink" Target="https://marketplace.daloopa.com/src/134722107" TargetMode="External"/><Relationship Id="rId6467" Type="http://schemas.openxmlformats.org/officeDocument/2006/relationships/hyperlink" Target="https://www.daloopa.com/src/46534816" TargetMode="External"/><Relationship Id="rId7518" Type="http://schemas.openxmlformats.org/officeDocument/2006/relationships/hyperlink" Target="https://www.daloopa.com/src/107675901" TargetMode="External"/><Relationship Id="rId10846" Type="http://schemas.openxmlformats.org/officeDocument/2006/relationships/hyperlink" Target="https://www.daloopa.com/src/125054410" TargetMode="External"/><Relationship Id="rId5069" Type="http://schemas.openxmlformats.org/officeDocument/2006/relationships/hyperlink" Target="https://www.daloopa.com/src/1564528" TargetMode="External"/><Relationship Id="rId17940" Type="http://schemas.openxmlformats.org/officeDocument/2006/relationships/hyperlink" Target="https://marketplace.daloopa.com/src?seriesId=3669149" TargetMode="External"/><Relationship Id="rId1679" Type="http://schemas.openxmlformats.org/officeDocument/2006/relationships/hyperlink" Target="https://www.daloopa.com/src/65218355" TargetMode="External"/><Relationship Id="rId14093" Type="http://schemas.openxmlformats.org/officeDocument/2006/relationships/hyperlink" Target="https://www.daloopa.com/src/154395163" TargetMode="External"/><Relationship Id="rId15491" Type="http://schemas.openxmlformats.org/officeDocument/2006/relationships/hyperlink" Target="https://www.daloopa.com/src/145147117" TargetMode="External"/><Relationship Id="rId16542" Type="http://schemas.openxmlformats.org/officeDocument/2006/relationships/hyperlink" Target="https://marketplace.daloopa.com/src?seriesId=2541640" TargetMode="External"/><Relationship Id="rId4152" Type="http://schemas.openxmlformats.org/officeDocument/2006/relationships/hyperlink" Target="https://www.daloopa.com/src/8791301" TargetMode="External"/><Relationship Id="rId5203" Type="http://schemas.openxmlformats.org/officeDocument/2006/relationships/hyperlink" Target="https://www.daloopa.com/src/87394067" TargetMode="External"/><Relationship Id="rId5550" Type="http://schemas.openxmlformats.org/officeDocument/2006/relationships/hyperlink" Target="https://www.daloopa.com/src/1564288" TargetMode="External"/><Relationship Id="rId6601" Type="http://schemas.openxmlformats.org/officeDocument/2006/relationships/hyperlink" Target="https://www.daloopa.com/src/46534823" TargetMode="External"/><Relationship Id="rId15144" Type="http://schemas.openxmlformats.org/officeDocument/2006/relationships/hyperlink" Target="https://www.daloopa.com/src/43517676" TargetMode="External"/><Relationship Id="rId19765" Type="http://schemas.openxmlformats.org/officeDocument/2006/relationships/hyperlink" Target="https://marketplace.daloopa.com/src/154209555" TargetMode="External"/><Relationship Id="rId8773" Type="http://schemas.openxmlformats.org/officeDocument/2006/relationships/hyperlink" Target="https://www.daloopa.com/src/1567677" TargetMode="External"/><Relationship Id="rId9824" Type="http://schemas.openxmlformats.org/officeDocument/2006/relationships/hyperlink" Target="https://www.daloopa.com/src/14161224" TargetMode="External"/><Relationship Id="rId11754" Type="http://schemas.openxmlformats.org/officeDocument/2006/relationships/hyperlink" Target="https://www.daloopa.com/src/1569500" TargetMode="External"/><Relationship Id="rId12805" Type="http://schemas.openxmlformats.org/officeDocument/2006/relationships/hyperlink" Target="https://www.daloopa.com/src/125146332" TargetMode="External"/><Relationship Id="rId18367" Type="http://schemas.openxmlformats.org/officeDocument/2006/relationships/hyperlink" Target="https://www.daloopa.com/src/78144847" TargetMode="External"/><Relationship Id="rId19418" Type="http://schemas.openxmlformats.org/officeDocument/2006/relationships/hyperlink" Target="https://www.daloopa.com/src/113031526" TargetMode="External"/><Relationship Id="rId38" Type="http://schemas.openxmlformats.org/officeDocument/2006/relationships/hyperlink" Target="https://www.daloopa.com/document/23013512" TargetMode="External"/><Relationship Id="rId1813" Type="http://schemas.openxmlformats.org/officeDocument/2006/relationships/hyperlink" Target="https://www.daloopa.com/src/65218375" TargetMode="External"/><Relationship Id="rId7375" Type="http://schemas.openxmlformats.org/officeDocument/2006/relationships/hyperlink" Target="https://www.daloopa.com/src/102324878" TargetMode="External"/><Relationship Id="rId8426" Type="http://schemas.openxmlformats.org/officeDocument/2006/relationships/hyperlink" Target="https://www.daloopa.com/src/46535310" TargetMode="External"/><Relationship Id="rId10356" Type="http://schemas.openxmlformats.org/officeDocument/2006/relationships/hyperlink" Target="https://www.daloopa.com/src/1567745" TargetMode="External"/><Relationship Id="rId11407" Type="http://schemas.openxmlformats.org/officeDocument/2006/relationships/hyperlink" Target="https://www.daloopa.com/src/1569484" TargetMode="External"/><Relationship Id="rId3985" Type="http://schemas.openxmlformats.org/officeDocument/2006/relationships/hyperlink" Target="https://marketplace.daloopa.com/src/144951377" TargetMode="External"/><Relationship Id="rId7028" Type="http://schemas.openxmlformats.org/officeDocument/2006/relationships/hyperlink" Target="https://www.daloopa.com/src/1565688" TargetMode="External"/><Relationship Id="rId10009" Type="http://schemas.openxmlformats.org/officeDocument/2006/relationships/hyperlink" Target="https://www.daloopa.com/src/1567852" TargetMode="External"/><Relationship Id="rId13579" Type="http://schemas.openxmlformats.org/officeDocument/2006/relationships/hyperlink" Target="https://www.daloopa.com/src/8787086" TargetMode="External"/><Relationship Id="rId14977" Type="http://schemas.openxmlformats.org/officeDocument/2006/relationships/hyperlink" Target="https://www.daloopa.com/src/43517675" TargetMode="External"/><Relationship Id="rId17450" Type="http://schemas.openxmlformats.org/officeDocument/2006/relationships/hyperlink" Target="https://marketplace.daloopa.com/src/154393191" TargetMode="External"/><Relationship Id="rId2587" Type="http://schemas.openxmlformats.org/officeDocument/2006/relationships/hyperlink" Target="https://www.daloopa.com/src/154358210" TargetMode="External"/><Relationship Id="rId3638" Type="http://schemas.openxmlformats.org/officeDocument/2006/relationships/hyperlink" Target="https://www.daloopa.com/src/68722820" TargetMode="External"/><Relationship Id="rId16052" Type="http://schemas.openxmlformats.org/officeDocument/2006/relationships/hyperlink" Target="https://www.daloopa.com/src/82270996" TargetMode="External"/><Relationship Id="rId17103" Type="http://schemas.openxmlformats.org/officeDocument/2006/relationships/hyperlink" Target="https://marketplace.daloopa.com/src/154393169" TargetMode="External"/><Relationship Id="rId18501" Type="http://schemas.openxmlformats.org/officeDocument/2006/relationships/hyperlink" Target="https://www.daloopa.com/src/87397443" TargetMode="External"/><Relationship Id="rId559" Type="http://schemas.openxmlformats.org/officeDocument/2006/relationships/hyperlink" Target="https://www.daloopa.com/src/1602248" TargetMode="External"/><Relationship Id="rId1189" Type="http://schemas.openxmlformats.org/officeDocument/2006/relationships/hyperlink" Target="https://www.daloopa.com/src/4742099" TargetMode="External"/><Relationship Id="rId5060" Type="http://schemas.openxmlformats.org/officeDocument/2006/relationships/hyperlink" Target="https://www.daloopa.com/src/46534778" TargetMode="External"/><Relationship Id="rId6111" Type="http://schemas.openxmlformats.org/officeDocument/2006/relationships/hyperlink" Target="https://www.daloopa.com/src/1564819" TargetMode="External"/><Relationship Id="rId9681" Type="http://schemas.openxmlformats.org/officeDocument/2006/relationships/hyperlink" Target="https://www.daloopa.com/src/1567464" TargetMode="External"/><Relationship Id="rId8283" Type="http://schemas.openxmlformats.org/officeDocument/2006/relationships/hyperlink" Target="https://www.daloopa.com/src/43299089" TargetMode="External"/><Relationship Id="rId9334" Type="http://schemas.openxmlformats.org/officeDocument/2006/relationships/hyperlink" Target="https://www.daloopa.com/src/32357764" TargetMode="External"/><Relationship Id="rId12662" Type="http://schemas.openxmlformats.org/officeDocument/2006/relationships/hyperlink" Target="https://www.daloopa.com/src/32424515" TargetMode="External"/><Relationship Id="rId13713" Type="http://schemas.openxmlformats.org/officeDocument/2006/relationships/hyperlink" Target="https://www.daloopa.com/src/38111040" TargetMode="External"/><Relationship Id="rId19275" Type="http://schemas.openxmlformats.org/officeDocument/2006/relationships/hyperlink" Target="https://www.daloopa.com/src/113023692" TargetMode="External"/><Relationship Id="rId1670" Type="http://schemas.openxmlformats.org/officeDocument/2006/relationships/hyperlink" Target="https://www.daloopa.com/src/14007709" TargetMode="External"/><Relationship Id="rId2721" Type="http://schemas.openxmlformats.org/officeDocument/2006/relationships/hyperlink" Target="https://www.daloopa.com/src/72083030" TargetMode="External"/><Relationship Id="rId11264" Type="http://schemas.openxmlformats.org/officeDocument/2006/relationships/hyperlink" Target="https://www.daloopa.com/src/154251320" TargetMode="External"/><Relationship Id="rId12315" Type="http://schemas.openxmlformats.org/officeDocument/2006/relationships/hyperlink" Target="https://www.daloopa.com/src/1572484" TargetMode="External"/><Relationship Id="rId15885" Type="http://schemas.openxmlformats.org/officeDocument/2006/relationships/hyperlink" Target="https://www.daloopa.com/src/87502562" TargetMode="External"/><Relationship Id="rId16936" Type="http://schemas.openxmlformats.org/officeDocument/2006/relationships/hyperlink" Target="https://www.daloopa.com/src/20983887" TargetMode="External"/><Relationship Id="rId1323" Type="http://schemas.openxmlformats.org/officeDocument/2006/relationships/hyperlink" Target="https://www.daloopa.com/src/8796339" TargetMode="External"/><Relationship Id="rId4893" Type="http://schemas.openxmlformats.org/officeDocument/2006/relationships/hyperlink" Target="https://www.daloopa.com/src/2600128" TargetMode="External"/><Relationship Id="rId5944" Type="http://schemas.openxmlformats.org/officeDocument/2006/relationships/hyperlink" Target="https://www.daloopa.com/src/43311087" TargetMode="External"/><Relationship Id="rId14487" Type="http://schemas.openxmlformats.org/officeDocument/2006/relationships/hyperlink" Target="https://www.daloopa.com/document/26799693" TargetMode="External"/><Relationship Id="rId15538" Type="http://schemas.openxmlformats.org/officeDocument/2006/relationships/hyperlink" Target="https://www.daloopa.com/src/43518678" TargetMode="External"/><Relationship Id="rId3495" Type="http://schemas.openxmlformats.org/officeDocument/2006/relationships/hyperlink" Target="https://www.daloopa.com/src/8794779" TargetMode="External"/><Relationship Id="rId4546" Type="http://schemas.openxmlformats.org/officeDocument/2006/relationships/hyperlink" Target="https://www.daloopa.com/src/72082906" TargetMode="External"/><Relationship Id="rId13089" Type="http://schemas.openxmlformats.org/officeDocument/2006/relationships/hyperlink" Target="https://www.daloopa.com/src/8787307" TargetMode="External"/><Relationship Id="rId18011" Type="http://schemas.openxmlformats.org/officeDocument/2006/relationships/hyperlink" Target="https://www.daloopa.com/src/65125833" TargetMode="External"/><Relationship Id="rId2097" Type="http://schemas.openxmlformats.org/officeDocument/2006/relationships/hyperlink" Target="https://www.daloopa.com/src/66978715" TargetMode="External"/><Relationship Id="rId3148" Type="http://schemas.openxmlformats.org/officeDocument/2006/relationships/hyperlink" Target="https://www.daloopa.com/src/42838052" TargetMode="External"/><Relationship Id="rId7769" Type="http://schemas.openxmlformats.org/officeDocument/2006/relationships/hyperlink" Target="https://www.daloopa.com/src/7961818" TargetMode="External"/><Relationship Id="rId10000" Type="http://schemas.openxmlformats.org/officeDocument/2006/relationships/hyperlink" Target="https://www.daloopa.com/src/1568356" TargetMode="External"/><Relationship Id="rId9191" Type="http://schemas.openxmlformats.org/officeDocument/2006/relationships/hyperlink" Target="https://www.daloopa.com/src/1567258" TargetMode="External"/><Relationship Id="rId12172" Type="http://schemas.openxmlformats.org/officeDocument/2006/relationships/hyperlink" Target="https://marketplace.daloopa.com/src/144951435" TargetMode="External"/><Relationship Id="rId13570" Type="http://schemas.openxmlformats.org/officeDocument/2006/relationships/hyperlink" Target="https://www.daloopa.com/src/8787536" TargetMode="External"/><Relationship Id="rId14621" Type="http://schemas.openxmlformats.org/officeDocument/2006/relationships/hyperlink" Target="https://www.daloopa.com/src/43516717" TargetMode="External"/><Relationship Id="rId550" Type="http://schemas.openxmlformats.org/officeDocument/2006/relationships/hyperlink" Target="https://www.daloopa.com/src/87386115" TargetMode="External"/><Relationship Id="rId1180" Type="http://schemas.openxmlformats.org/officeDocument/2006/relationships/hyperlink" Target="https://www.daloopa.com/src/4742185" TargetMode="External"/><Relationship Id="rId2231" Type="http://schemas.openxmlformats.org/officeDocument/2006/relationships/hyperlink" Target="https://www.daloopa.com/src/46548452" TargetMode="External"/><Relationship Id="rId13223" Type="http://schemas.openxmlformats.org/officeDocument/2006/relationships/hyperlink" Target="https://www.daloopa.com/src/8787163" TargetMode="External"/><Relationship Id="rId16793" Type="http://schemas.openxmlformats.org/officeDocument/2006/relationships/hyperlink" Target="https://www.daloopa.com/src/78144517" TargetMode="External"/><Relationship Id="rId17844" Type="http://schemas.openxmlformats.org/officeDocument/2006/relationships/hyperlink" Target="https://marketplace.daloopa.com/src/134722571" TargetMode="External"/><Relationship Id="rId203" Type="http://schemas.openxmlformats.org/officeDocument/2006/relationships/hyperlink" Target="https://www.daloopa.com/src/145001461" TargetMode="External"/><Relationship Id="rId6852" Type="http://schemas.openxmlformats.org/officeDocument/2006/relationships/hyperlink" Target="https://www.daloopa.com/src/32357698" TargetMode="External"/><Relationship Id="rId7903" Type="http://schemas.openxmlformats.org/officeDocument/2006/relationships/hyperlink" Target="https://www.daloopa.com/src/7961820" TargetMode="External"/><Relationship Id="rId15395" Type="http://schemas.openxmlformats.org/officeDocument/2006/relationships/hyperlink" Target="https://www.daloopa.com/src/53602941" TargetMode="External"/><Relationship Id="rId16446" Type="http://schemas.openxmlformats.org/officeDocument/2006/relationships/hyperlink" Target="https://www.daloopa.com/src/14277642" TargetMode="External"/><Relationship Id="rId4056" Type="http://schemas.openxmlformats.org/officeDocument/2006/relationships/hyperlink" Target="https://www.daloopa.com/src/72186686" TargetMode="External"/><Relationship Id="rId5454" Type="http://schemas.openxmlformats.org/officeDocument/2006/relationships/hyperlink" Target="https://www.daloopa.com/src/107674628" TargetMode="External"/><Relationship Id="rId6505" Type="http://schemas.openxmlformats.org/officeDocument/2006/relationships/hyperlink" Target="https://www.daloopa.com/src/1565785" TargetMode="External"/><Relationship Id="rId15048" Type="http://schemas.openxmlformats.org/officeDocument/2006/relationships/hyperlink" Target="https://www.daloopa.com/src/43518660" TargetMode="External"/><Relationship Id="rId19669" Type="http://schemas.openxmlformats.org/officeDocument/2006/relationships/hyperlink" Target="https://www.daloopa.com/src/113028196" TargetMode="External"/><Relationship Id="rId5107" Type="http://schemas.openxmlformats.org/officeDocument/2006/relationships/hyperlink" Target="https://www.daloopa.com/src/20882332" TargetMode="External"/><Relationship Id="rId8677" Type="http://schemas.openxmlformats.org/officeDocument/2006/relationships/hyperlink" Target="https://www.daloopa.com/src/136428691" TargetMode="External"/><Relationship Id="rId9728" Type="http://schemas.openxmlformats.org/officeDocument/2006/relationships/hyperlink" Target="https://www.daloopa.com/src/1566231" TargetMode="External"/><Relationship Id="rId11658" Type="http://schemas.openxmlformats.org/officeDocument/2006/relationships/hyperlink" Target="https://www.daloopa.com/src/1569667" TargetMode="External"/><Relationship Id="rId1717" Type="http://schemas.openxmlformats.org/officeDocument/2006/relationships/hyperlink" Target="https://www.daloopa.com/src/65218360" TargetMode="External"/><Relationship Id="rId7279" Type="http://schemas.openxmlformats.org/officeDocument/2006/relationships/hyperlink" Target="https://www.daloopa.com/src/14160923" TargetMode="External"/><Relationship Id="rId12709" Type="http://schemas.openxmlformats.org/officeDocument/2006/relationships/hyperlink" Target="https://www.daloopa.com/src/1572242" TargetMode="External"/><Relationship Id="rId13080" Type="http://schemas.openxmlformats.org/officeDocument/2006/relationships/hyperlink" Target="https://www.daloopa.com/src/14295953" TargetMode="External"/><Relationship Id="rId14131" Type="http://schemas.openxmlformats.org/officeDocument/2006/relationships/hyperlink" Target="https://www.daloopa.com/src/8787993" TargetMode="External"/><Relationship Id="rId3889" Type="http://schemas.openxmlformats.org/officeDocument/2006/relationships/hyperlink" Target="https://www.daloopa.com/src/8794182" TargetMode="External"/><Relationship Id="rId18752" Type="http://schemas.openxmlformats.org/officeDocument/2006/relationships/hyperlink" Target="https://www.daloopa.com/src/65168774" TargetMode="External"/><Relationship Id="rId6362" Type="http://schemas.openxmlformats.org/officeDocument/2006/relationships/hyperlink" Target="https://www.daloopa.com/src/1565909" TargetMode="External"/><Relationship Id="rId7413" Type="http://schemas.openxmlformats.org/officeDocument/2006/relationships/hyperlink" Target="https://www.daloopa.com/src/1565339" TargetMode="External"/><Relationship Id="rId7760" Type="http://schemas.openxmlformats.org/officeDocument/2006/relationships/hyperlink" Target="https://www.daloopa.com/src/1565392" TargetMode="External"/><Relationship Id="rId8811" Type="http://schemas.openxmlformats.org/officeDocument/2006/relationships/hyperlink" Target="https://www.daloopa.com/src/154249517" TargetMode="External"/><Relationship Id="rId10741" Type="http://schemas.openxmlformats.org/officeDocument/2006/relationships/hyperlink" Target="https://www.daloopa.com/src/1569298" TargetMode="External"/><Relationship Id="rId17354" Type="http://schemas.openxmlformats.org/officeDocument/2006/relationships/hyperlink" Target="https://marketplace.daloopa.com/src/154209478" TargetMode="External"/><Relationship Id="rId18405" Type="http://schemas.openxmlformats.org/officeDocument/2006/relationships/hyperlink" Target="https://www.daloopa.com/src/102437093" TargetMode="External"/><Relationship Id="rId6015" Type="http://schemas.openxmlformats.org/officeDocument/2006/relationships/hyperlink" Target="https://www.daloopa.com/src/43643468" TargetMode="External"/><Relationship Id="rId13964" Type="http://schemas.openxmlformats.org/officeDocument/2006/relationships/hyperlink" Target="https://www.daloopa.com/src/43769511" TargetMode="External"/><Relationship Id="rId17007" Type="http://schemas.openxmlformats.org/officeDocument/2006/relationships/hyperlink" Target="https://www.daloopa.com/src/65058985" TargetMode="External"/><Relationship Id="rId2972" Type="http://schemas.openxmlformats.org/officeDocument/2006/relationships/hyperlink" Target="https://www.daloopa.com/src/82172178" TargetMode="External"/><Relationship Id="rId8187" Type="http://schemas.openxmlformats.org/officeDocument/2006/relationships/hyperlink" Target="https://www.daloopa.com/document/210146" TargetMode="External"/><Relationship Id="rId9585" Type="http://schemas.openxmlformats.org/officeDocument/2006/relationships/hyperlink" Target="https://www.daloopa.com/src/10330742" TargetMode="External"/><Relationship Id="rId12566" Type="http://schemas.openxmlformats.org/officeDocument/2006/relationships/hyperlink" Target="https://www.daloopa.com/src/78145271" TargetMode="External"/><Relationship Id="rId13617" Type="http://schemas.openxmlformats.org/officeDocument/2006/relationships/hyperlink" Target="https://www.daloopa.com/src/20973374" TargetMode="External"/><Relationship Id="rId19179" Type="http://schemas.openxmlformats.org/officeDocument/2006/relationships/hyperlink" Target="https://www.daloopa.com/src/154367259" TargetMode="External"/><Relationship Id="rId944" Type="http://schemas.openxmlformats.org/officeDocument/2006/relationships/hyperlink" Target="https://www.daloopa.com/src/67017502" TargetMode="External"/><Relationship Id="rId1574" Type="http://schemas.openxmlformats.org/officeDocument/2006/relationships/hyperlink" Target="https://www.daloopa.com/src/14186955" TargetMode="External"/><Relationship Id="rId2625" Type="http://schemas.openxmlformats.org/officeDocument/2006/relationships/hyperlink" Target="https://www.daloopa.com/src/47658205" TargetMode="External"/><Relationship Id="rId9238" Type="http://schemas.openxmlformats.org/officeDocument/2006/relationships/hyperlink" Target="https://www.daloopa.com/src/1566628" TargetMode="External"/><Relationship Id="rId11168" Type="http://schemas.openxmlformats.org/officeDocument/2006/relationships/hyperlink" Target="https://www.daloopa.com/src/46537942" TargetMode="External"/><Relationship Id="rId12219" Type="http://schemas.openxmlformats.org/officeDocument/2006/relationships/hyperlink" Target="https://www.daloopa.com/src/78150920" TargetMode="External"/><Relationship Id="rId15789" Type="http://schemas.openxmlformats.org/officeDocument/2006/relationships/hyperlink" Target="https://www.daloopa.com/src/67019919" TargetMode="External"/><Relationship Id="rId19660" Type="http://schemas.openxmlformats.org/officeDocument/2006/relationships/hyperlink" Target="https://www.daloopa.com/document/26799693" TargetMode="External"/><Relationship Id="rId1227" Type="http://schemas.openxmlformats.org/officeDocument/2006/relationships/hyperlink" Target="https://www.daloopa.com/src/94645615" TargetMode="External"/><Relationship Id="rId4797" Type="http://schemas.openxmlformats.org/officeDocument/2006/relationships/hyperlink" Target="https://marketplace.daloopa.com/src?seriesId=2541503" TargetMode="External"/><Relationship Id="rId5848" Type="http://schemas.openxmlformats.org/officeDocument/2006/relationships/hyperlink" Target="https://www.daloopa.com/src/1565176" TargetMode="External"/><Relationship Id="rId18262" Type="http://schemas.openxmlformats.org/officeDocument/2006/relationships/hyperlink" Target="https://www.daloopa.com/src/69045041" TargetMode="External"/><Relationship Id="rId19313" Type="http://schemas.openxmlformats.org/officeDocument/2006/relationships/hyperlink" Target="https://www.daloopa.com/src/113035632" TargetMode="External"/><Relationship Id="rId3399" Type="http://schemas.openxmlformats.org/officeDocument/2006/relationships/hyperlink" Target="https://marketplace.daloopa.com/src?seriesId=2541494" TargetMode="External"/><Relationship Id="rId7270" Type="http://schemas.openxmlformats.org/officeDocument/2006/relationships/hyperlink" Target="https://www.daloopa.com/src/1565338" TargetMode="External"/><Relationship Id="rId8321" Type="http://schemas.openxmlformats.org/officeDocument/2006/relationships/hyperlink" Target="https://www.daloopa.com/src/2600175" TargetMode="External"/><Relationship Id="rId10251" Type="http://schemas.openxmlformats.org/officeDocument/2006/relationships/hyperlink" Target="https://www.daloopa.com/src/53534290" TargetMode="External"/><Relationship Id="rId12700" Type="http://schemas.openxmlformats.org/officeDocument/2006/relationships/hyperlink" Target="https://www.daloopa.com/src/1572373" TargetMode="External"/><Relationship Id="rId11302" Type="http://schemas.openxmlformats.org/officeDocument/2006/relationships/hyperlink" Target="https://www.daloopa.com/src/46537933" TargetMode="External"/><Relationship Id="rId14872" Type="http://schemas.openxmlformats.org/officeDocument/2006/relationships/hyperlink" Target="https://www.daloopa.com/src/87498613" TargetMode="External"/><Relationship Id="rId15923" Type="http://schemas.openxmlformats.org/officeDocument/2006/relationships/hyperlink" Target="https://marketplace.daloopa.com/src/134722542" TargetMode="External"/><Relationship Id="rId3880" Type="http://schemas.openxmlformats.org/officeDocument/2006/relationships/hyperlink" Target="https://www.daloopa.com/src/8794484" TargetMode="External"/><Relationship Id="rId4931" Type="http://schemas.openxmlformats.org/officeDocument/2006/relationships/hyperlink" Target="https://marketplace.daloopa.com/src?seriesId=2541505" TargetMode="External"/><Relationship Id="rId9095" Type="http://schemas.openxmlformats.org/officeDocument/2006/relationships/hyperlink" Target="https://www.daloopa.com/src/1566932" TargetMode="External"/><Relationship Id="rId13474" Type="http://schemas.openxmlformats.org/officeDocument/2006/relationships/hyperlink" Target="https://www.daloopa.com/src/8787083" TargetMode="External"/><Relationship Id="rId14525" Type="http://schemas.openxmlformats.org/officeDocument/2006/relationships/hyperlink" Target="https://www.daloopa.com/src/43518500" TargetMode="External"/><Relationship Id="rId1084" Type="http://schemas.openxmlformats.org/officeDocument/2006/relationships/hyperlink" Target="https://www.daloopa.com/src/88976721" TargetMode="External"/><Relationship Id="rId2482" Type="http://schemas.openxmlformats.org/officeDocument/2006/relationships/hyperlink" Target="https://www.daloopa.com/src/65071864" TargetMode="External"/><Relationship Id="rId3533" Type="http://schemas.openxmlformats.org/officeDocument/2006/relationships/hyperlink" Target="https://marketplace.daloopa.com/src?seriesId=2541496" TargetMode="External"/><Relationship Id="rId12076" Type="http://schemas.openxmlformats.org/officeDocument/2006/relationships/hyperlink" Target="https://www.daloopa.com/src/20972800" TargetMode="External"/><Relationship Id="rId13127" Type="http://schemas.openxmlformats.org/officeDocument/2006/relationships/hyperlink" Target="https://www.daloopa.com/src/8787143" TargetMode="External"/><Relationship Id="rId16697" Type="http://schemas.openxmlformats.org/officeDocument/2006/relationships/hyperlink" Target="https://www.daloopa.com/src/78144515" TargetMode="External"/><Relationship Id="rId17748" Type="http://schemas.openxmlformats.org/officeDocument/2006/relationships/hyperlink" Target="https://www.daloopa.com/src/145162524" TargetMode="External"/><Relationship Id="rId107" Type="http://schemas.openxmlformats.org/officeDocument/2006/relationships/hyperlink" Target="https://www.daloopa.com/document/26197615" TargetMode="External"/><Relationship Id="rId454" Type="http://schemas.openxmlformats.org/officeDocument/2006/relationships/hyperlink" Target="https://www.daloopa.com/src/1604320" TargetMode="External"/><Relationship Id="rId2135" Type="http://schemas.openxmlformats.org/officeDocument/2006/relationships/hyperlink" Target="https://www.daloopa.com/src/78021163" TargetMode="External"/><Relationship Id="rId6756" Type="http://schemas.openxmlformats.org/officeDocument/2006/relationships/hyperlink" Target="https://www.daloopa.com/src/1565581" TargetMode="External"/><Relationship Id="rId7807" Type="http://schemas.openxmlformats.org/officeDocument/2006/relationships/hyperlink" Target="https://www.daloopa.com/src/1566048" TargetMode="External"/><Relationship Id="rId15299" Type="http://schemas.openxmlformats.org/officeDocument/2006/relationships/hyperlink" Target="https://www.daloopa.com/src/58793909" TargetMode="External"/><Relationship Id="rId19170" Type="http://schemas.openxmlformats.org/officeDocument/2006/relationships/hyperlink" Target="https://www.daloopa.com/src/113024133" TargetMode="External"/><Relationship Id="rId5358" Type="http://schemas.openxmlformats.org/officeDocument/2006/relationships/hyperlink" Target="https://www.daloopa.com/src/1564102" TargetMode="External"/><Relationship Id="rId6409" Type="http://schemas.openxmlformats.org/officeDocument/2006/relationships/hyperlink" Target="https://www.daloopa.com/src/154216224" TargetMode="External"/><Relationship Id="rId9979" Type="http://schemas.openxmlformats.org/officeDocument/2006/relationships/hyperlink" Target="https://www.daloopa.com/src/43306479" TargetMode="External"/><Relationship Id="rId12210" Type="http://schemas.openxmlformats.org/officeDocument/2006/relationships/hyperlink" Target="https://www.daloopa.com/src/43519677" TargetMode="External"/><Relationship Id="rId1968" Type="http://schemas.openxmlformats.org/officeDocument/2006/relationships/hyperlink" Target="https://www.daloopa.com/src/125037637" TargetMode="External"/><Relationship Id="rId14382" Type="http://schemas.openxmlformats.org/officeDocument/2006/relationships/hyperlink" Target="https://www.daloopa.com/src/43769546" TargetMode="External"/><Relationship Id="rId15780" Type="http://schemas.openxmlformats.org/officeDocument/2006/relationships/hyperlink" Target="https://marketplace.daloopa.com/src/154209361" TargetMode="External"/><Relationship Id="rId16831" Type="http://schemas.openxmlformats.org/officeDocument/2006/relationships/hyperlink" Target="https://www.daloopa.com/src/87502404" TargetMode="External"/><Relationship Id="rId3390" Type="http://schemas.openxmlformats.org/officeDocument/2006/relationships/hyperlink" Target="https://www.daloopa.com/src/42838079" TargetMode="External"/><Relationship Id="rId4441" Type="http://schemas.openxmlformats.org/officeDocument/2006/relationships/hyperlink" Target="https://www.daloopa.com/src/8793663" TargetMode="External"/><Relationship Id="rId14035" Type="http://schemas.openxmlformats.org/officeDocument/2006/relationships/hyperlink" Target="https://www.daloopa.com/src/8787657" TargetMode="External"/><Relationship Id="rId15433" Type="http://schemas.openxmlformats.org/officeDocument/2006/relationships/hyperlink" Target="https://www.daloopa.com/src/43518461" TargetMode="External"/><Relationship Id="rId3043" Type="http://schemas.openxmlformats.org/officeDocument/2006/relationships/hyperlink" Target="https://www.daloopa.com/src/67018824" TargetMode="External"/><Relationship Id="rId10992" Type="http://schemas.openxmlformats.org/officeDocument/2006/relationships/hyperlink" Target="https://www.daloopa.com/src/46537929" TargetMode="External"/><Relationship Id="rId18656" Type="http://schemas.openxmlformats.org/officeDocument/2006/relationships/hyperlink" Target="https://www.daloopa.com/src/65168246" TargetMode="External"/><Relationship Id="rId19707" Type="http://schemas.openxmlformats.org/officeDocument/2006/relationships/hyperlink" Target="https://www.daloopa.com/src/113027812" TargetMode="External"/><Relationship Id="rId6266" Type="http://schemas.openxmlformats.org/officeDocument/2006/relationships/hyperlink" Target="https://www.daloopa.com/src/82224835" TargetMode="External"/><Relationship Id="rId7664" Type="http://schemas.openxmlformats.org/officeDocument/2006/relationships/hyperlink" Target="https://marketplace.daloopa.com/src/110684150" TargetMode="External"/><Relationship Id="rId8715" Type="http://schemas.openxmlformats.org/officeDocument/2006/relationships/hyperlink" Target="https://www.daloopa.com/src/1567539" TargetMode="External"/><Relationship Id="rId10645" Type="http://schemas.openxmlformats.org/officeDocument/2006/relationships/hyperlink" Target="https://www.daloopa.com/src/125054421" TargetMode="External"/><Relationship Id="rId17258" Type="http://schemas.openxmlformats.org/officeDocument/2006/relationships/hyperlink" Target="https://www.daloopa.com/src/65059256" TargetMode="External"/><Relationship Id="rId18309" Type="http://schemas.openxmlformats.org/officeDocument/2006/relationships/hyperlink" Target="https://marketplace.daloopa.com/src/134722770" TargetMode="External"/><Relationship Id="rId7317" Type="http://schemas.openxmlformats.org/officeDocument/2006/relationships/hyperlink" Target="https://www.daloopa.com/src/1565980" TargetMode="External"/><Relationship Id="rId13868" Type="http://schemas.openxmlformats.org/officeDocument/2006/relationships/hyperlink" Target="https://www.daloopa.com/src/8787909" TargetMode="External"/><Relationship Id="rId14919" Type="http://schemas.openxmlformats.org/officeDocument/2006/relationships/hyperlink" Target="https://www.daloopa.com/src/43517007" TargetMode="External"/><Relationship Id="rId2876" Type="http://schemas.openxmlformats.org/officeDocument/2006/relationships/hyperlink" Target="https://www.daloopa.com/src/66986927" TargetMode="External"/><Relationship Id="rId3927" Type="http://schemas.openxmlformats.org/officeDocument/2006/relationships/hyperlink" Target="https://www.daloopa.com/src/42838128" TargetMode="External"/><Relationship Id="rId9489" Type="http://schemas.openxmlformats.org/officeDocument/2006/relationships/hyperlink" Target="https://www.daloopa.com/src/1566967" TargetMode="External"/><Relationship Id="rId15290" Type="http://schemas.openxmlformats.org/officeDocument/2006/relationships/hyperlink" Target="https://www.daloopa.com/src/43516744" TargetMode="External"/><Relationship Id="rId16341" Type="http://schemas.openxmlformats.org/officeDocument/2006/relationships/hyperlink" Target="https://www.daloopa.com/src/43525493" TargetMode="External"/><Relationship Id="rId848" Type="http://schemas.openxmlformats.org/officeDocument/2006/relationships/hyperlink" Target="https://marketplace.daloopa.com/src/152289769" TargetMode="External"/><Relationship Id="rId1478" Type="http://schemas.openxmlformats.org/officeDocument/2006/relationships/hyperlink" Target="https://www.daloopa.com/src/8796141" TargetMode="External"/><Relationship Id="rId2529" Type="http://schemas.openxmlformats.org/officeDocument/2006/relationships/hyperlink" Target="https://www.daloopa.com/src/154393249" TargetMode="External"/><Relationship Id="rId6400" Type="http://schemas.openxmlformats.org/officeDocument/2006/relationships/hyperlink" Target="https://www.daloopa.com/src/82224811" TargetMode="External"/><Relationship Id="rId9970" Type="http://schemas.openxmlformats.org/officeDocument/2006/relationships/hyperlink" Target="https://www.daloopa.com/src/87381679" TargetMode="External"/><Relationship Id="rId5002" Type="http://schemas.openxmlformats.org/officeDocument/2006/relationships/hyperlink" Target="https://www.daloopa.com/src/1564527" TargetMode="External"/><Relationship Id="rId8572" Type="http://schemas.openxmlformats.org/officeDocument/2006/relationships/hyperlink" Target="https://www.daloopa.com/src/1566213" TargetMode="External"/><Relationship Id="rId9623" Type="http://schemas.openxmlformats.org/officeDocument/2006/relationships/hyperlink" Target="https://www.daloopa.com/src/1567588" TargetMode="External"/><Relationship Id="rId12951" Type="http://schemas.openxmlformats.org/officeDocument/2006/relationships/hyperlink" Target="https://marketplace.daloopa.com/src/134722282" TargetMode="External"/><Relationship Id="rId18166" Type="http://schemas.openxmlformats.org/officeDocument/2006/relationships/hyperlink" Target="https://marketplace.daloopa.com/src/134722719" TargetMode="External"/><Relationship Id="rId19217" Type="http://schemas.openxmlformats.org/officeDocument/2006/relationships/hyperlink" Target="https://marketplace.daloopa.com/src?seriesId=6882976" TargetMode="External"/><Relationship Id="rId19564" Type="http://schemas.openxmlformats.org/officeDocument/2006/relationships/hyperlink" Target="https://marketplace.daloopa.com/src?seriesId=6882987" TargetMode="External"/><Relationship Id="rId7174" Type="http://schemas.openxmlformats.org/officeDocument/2006/relationships/hyperlink" Target="https://marketplace.daloopa.com/src/110684075" TargetMode="External"/><Relationship Id="rId8225" Type="http://schemas.openxmlformats.org/officeDocument/2006/relationships/hyperlink" Target="https://www.daloopa.com/src/1566949" TargetMode="External"/><Relationship Id="rId11553" Type="http://schemas.openxmlformats.org/officeDocument/2006/relationships/hyperlink" Target="https://www.daloopa.com/src/1569491" TargetMode="External"/><Relationship Id="rId12604" Type="http://schemas.openxmlformats.org/officeDocument/2006/relationships/hyperlink" Target="https://www.daloopa.com/src/1572217" TargetMode="External"/><Relationship Id="rId1612" Type="http://schemas.openxmlformats.org/officeDocument/2006/relationships/hyperlink" Target="https://www.daloopa.com/src/8801435" TargetMode="External"/><Relationship Id="rId10155" Type="http://schemas.openxmlformats.org/officeDocument/2006/relationships/hyperlink" Target="https://www.daloopa.com/src/1568050" TargetMode="External"/><Relationship Id="rId11206" Type="http://schemas.openxmlformats.org/officeDocument/2006/relationships/hyperlink" Target="https://www.daloopa.com/src/1569080" TargetMode="External"/><Relationship Id="rId14776" Type="http://schemas.openxmlformats.org/officeDocument/2006/relationships/hyperlink" Target="https://www.daloopa.com/src/43518515" TargetMode="External"/><Relationship Id="rId15827" Type="http://schemas.openxmlformats.org/officeDocument/2006/relationships/hyperlink" Target="https://www.daloopa.com/src/154364738" TargetMode="External"/><Relationship Id="rId3784" Type="http://schemas.openxmlformats.org/officeDocument/2006/relationships/hyperlink" Target="https://www.daloopa.com/src/125188188" TargetMode="External"/><Relationship Id="rId4835" Type="http://schemas.openxmlformats.org/officeDocument/2006/relationships/hyperlink" Target="https://www.daloopa.com/src/53534087" TargetMode="External"/><Relationship Id="rId13378" Type="http://schemas.openxmlformats.org/officeDocument/2006/relationships/hyperlink" Target="https://www.daloopa.com/document/24792640" TargetMode="External"/><Relationship Id="rId14429" Type="http://schemas.openxmlformats.org/officeDocument/2006/relationships/hyperlink" Target="https://www.daloopa.com/src/154366197" TargetMode="External"/><Relationship Id="rId17999" Type="http://schemas.openxmlformats.org/officeDocument/2006/relationships/hyperlink" Target="https://marketplace.daloopa.com/src/134722636" TargetMode="External"/><Relationship Id="rId18300" Type="http://schemas.openxmlformats.org/officeDocument/2006/relationships/hyperlink" Target="https://www.daloopa.com/src/154365634" TargetMode="External"/><Relationship Id="rId2386" Type="http://schemas.openxmlformats.org/officeDocument/2006/relationships/hyperlink" Target="https://www.daloopa.com/src/46548373" TargetMode="External"/><Relationship Id="rId3437" Type="http://schemas.openxmlformats.org/officeDocument/2006/relationships/hyperlink" Target="https://www.daloopa.com/src/53538560" TargetMode="External"/><Relationship Id="rId358" Type="http://schemas.openxmlformats.org/officeDocument/2006/relationships/hyperlink" Target="https://marketplace.daloopa.com/src?seriesId=6882817" TargetMode="External"/><Relationship Id="rId2039" Type="http://schemas.openxmlformats.org/officeDocument/2006/relationships/hyperlink" Target="https://www.daloopa.com/src/136425726" TargetMode="External"/><Relationship Id="rId9480" Type="http://schemas.openxmlformats.org/officeDocument/2006/relationships/hyperlink" Target="https://www.daloopa.com/src/1566454" TargetMode="External"/><Relationship Id="rId12461" Type="http://schemas.openxmlformats.org/officeDocument/2006/relationships/hyperlink" Target="https://www.daloopa.com/src/1572335" TargetMode="External"/><Relationship Id="rId14910" Type="http://schemas.openxmlformats.org/officeDocument/2006/relationships/hyperlink" Target="https://www.daloopa.com/src/43517874" TargetMode="External"/><Relationship Id="rId19074" Type="http://schemas.openxmlformats.org/officeDocument/2006/relationships/hyperlink" Target="https://www.daloopa.com/src/113031954" TargetMode="External"/><Relationship Id="rId2520" Type="http://schemas.openxmlformats.org/officeDocument/2006/relationships/hyperlink" Target="https://www.daloopa.com/src/82267331" TargetMode="External"/><Relationship Id="rId8082" Type="http://schemas.openxmlformats.org/officeDocument/2006/relationships/hyperlink" Target="https://www.daloopa.com/src/87381660" TargetMode="External"/><Relationship Id="rId9133" Type="http://schemas.openxmlformats.org/officeDocument/2006/relationships/hyperlink" Target="https://marketplace.daloopa.com/src?seriesId=5299195" TargetMode="External"/><Relationship Id="rId11063" Type="http://schemas.openxmlformats.org/officeDocument/2006/relationships/hyperlink" Target="https://www.daloopa.com/src/154251317" TargetMode="External"/><Relationship Id="rId12114" Type="http://schemas.openxmlformats.org/officeDocument/2006/relationships/hyperlink" Target="https://www.daloopa.com/src/1570626" TargetMode="External"/><Relationship Id="rId13512" Type="http://schemas.openxmlformats.org/officeDocument/2006/relationships/hyperlink" Target="https://www.daloopa.com/src/72185815" TargetMode="External"/><Relationship Id="rId1122" Type="http://schemas.openxmlformats.org/officeDocument/2006/relationships/hyperlink" Target="https://www.daloopa.com/src/128080904" TargetMode="External"/><Relationship Id="rId15684" Type="http://schemas.openxmlformats.org/officeDocument/2006/relationships/hyperlink" Target="https://www.daloopa.com/src/43518679" TargetMode="External"/><Relationship Id="rId16735" Type="http://schemas.openxmlformats.org/officeDocument/2006/relationships/hyperlink" Target="https://marketplace.daloopa.com/src/65218264" TargetMode="External"/><Relationship Id="rId3294" Type="http://schemas.openxmlformats.org/officeDocument/2006/relationships/hyperlink" Target="https://www.daloopa.com/src/8794776" TargetMode="External"/><Relationship Id="rId4345" Type="http://schemas.openxmlformats.org/officeDocument/2006/relationships/hyperlink" Target="https://www.daloopa.com/src/8790730" TargetMode="External"/><Relationship Id="rId4692" Type="http://schemas.openxmlformats.org/officeDocument/2006/relationships/hyperlink" Target="https://www.daloopa.com/src/2600125" TargetMode="External"/><Relationship Id="rId5743" Type="http://schemas.openxmlformats.org/officeDocument/2006/relationships/hyperlink" Target="https://www.daloopa.com/src/43311089" TargetMode="External"/><Relationship Id="rId14286" Type="http://schemas.openxmlformats.org/officeDocument/2006/relationships/hyperlink" Target="https://www.daloopa.com/src/8788017" TargetMode="External"/><Relationship Id="rId15337" Type="http://schemas.openxmlformats.org/officeDocument/2006/relationships/hyperlink" Target="https://www.daloopa.com/src/43519388" TargetMode="External"/><Relationship Id="rId8966" Type="http://schemas.openxmlformats.org/officeDocument/2006/relationships/hyperlink" Target="https://www.daloopa.com/src/1566624" TargetMode="External"/><Relationship Id="rId10896" Type="http://schemas.openxmlformats.org/officeDocument/2006/relationships/hyperlink" Target="https://www.daloopa.com/src/14161070" TargetMode="External"/><Relationship Id="rId11947" Type="http://schemas.openxmlformats.org/officeDocument/2006/relationships/hyperlink" Target="https://www.daloopa.com/src/1569110" TargetMode="External"/><Relationship Id="rId7568" Type="http://schemas.openxmlformats.org/officeDocument/2006/relationships/hyperlink" Target="https://www.daloopa.com/src/7961815" TargetMode="External"/><Relationship Id="rId8619" Type="http://schemas.openxmlformats.org/officeDocument/2006/relationships/hyperlink" Target="https://www.daloopa.com/src/43299088" TargetMode="External"/><Relationship Id="rId10549" Type="http://schemas.openxmlformats.org/officeDocument/2006/relationships/hyperlink" Target="https://www.daloopa.com/src/46537917" TargetMode="External"/><Relationship Id="rId14420" Type="http://schemas.openxmlformats.org/officeDocument/2006/relationships/hyperlink" Target="https://www.daloopa.com/src/94651390" TargetMode="External"/><Relationship Id="rId13022" Type="http://schemas.openxmlformats.org/officeDocument/2006/relationships/hyperlink" Target="https://www.daloopa.com/src/154395076" TargetMode="External"/><Relationship Id="rId16592" Type="http://schemas.openxmlformats.org/officeDocument/2006/relationships/hyperlink" Target="https://www.daloopa.com/src/20973646" TargetMode="External"/><Relationship Id="rId17990" Type="http://schemas.openxmlformats.org/officeDocument/2006/relationships/hyperlink" Target="https://www.daloopa.com/src/65125593" TargetMode="External"/><Relationship Id="rId2030" Type="http://schemas.openxmlformats.org/officeDocument/2006/relationships/hyperlink" Target="https://www.daloopa.com/src/96852301" TargetMode="External"/><Relationship Id="rId6651" Type="http://schemas.openxmlformats.org/officeDocument/2006/relationships/hyperlink" Target="https://www.daloopa.com/src/125013451" TargetMode="External"/><Relationship Id="rId7702" Type="http://schemas.openxmlformats.org/officeDocument/2006/relationships/hyperlink" Target="https://www.daloopa.com/src/7961817" TargetMode="External"/><Relationship Id="rId15194" Type="http://schemas.openxmlformats.org/officeDocument/2006/relationships/hyperlink" Target="https://www.daloopa.com/src/43517078" TargetMode="External"/><Relationship Id="rId16245" Type="http://schemas.openxmlformats.org/officeDocument/2006/relationships/hyperlink" Target="https://www.daloopa.com/src/8788835" TargetMode="External"/><Relationship Id="rId17643" Type="http://schemas.openxmlformats.org/officeDocument/2006/relationships/hyperlink" Target="https://www.daloopa.com/src/102436804" TargetMode="External"/><Relationship Id="rId5253" Type="http://schemas.openxmlformats.org/officeDocument/2006/relationships/hyperlink" Target="https://www.daloopa.com/src/102322045" TargetMode="External"/><Relationship Id="rId6304" Type="http://schemas.openxmlformats.org/officeDocument/2006/relationships/hyperlink" Target="https://www.daloopa.com/src/1565553" TargetMode="External"/><Relationship Id="rId8476" Type="http://schemas.openxmlformats.org/officeDocument/2006/relationships/hyperlink" Target="https://www.daloopa.com/src/94491561" TargetMode="External"/><Relationship Id="rId9874" Type="http://schemas.openxmlformats.org/officeDocument/2006/relationships/hyperlink" Target="https://www.daloopa.com/src/1567026" TargetMode="External"/><Relationship Id="rId12855" Type="http://schemas.openxmlformats.org/officeDocument/2006/relationships/hyperlink" Target="https://www.daloopa.com/src/14274920" TargetMode="External"/><Relationship Id="rId13906" Type="http://schemas.openxmlformats.org/officeDocument/2006/relationships/hyperlink" Target="https://www.daloopa.com/src/8788122" TargetMode="External"/><Relationship Id="rId19468" Type="http://schemas.openxmlformats.org/officeDocument/2006/relationships/hyperlink" Target="https://www.daloopa.com/src/113024713" TargetMode="External"/><Relationship Id="rId88" Type="http://schemas.openxmlformats.org/officeDocument/2006/relationships/hyperlink" Target="https://www.daloopa.com/document/21967586" TargetMode="External"/><Relationship Id="rId1863" Type="http://schemas.openxmlformats.org/officeDocument/2006/relationships/hyperlink" Target="https://www.daloopa.com/src/65109567" TargetMode="External"/><Relationship Id="rId2914" Type="http://schemas.openxmlformats.org/officeDocument/2006/relationships/hyperlink" Target="https://www.daloopa.com/src/43533714" TargetMode="External"/><Relationship Id="rId7078" Type="http://schemas.openxmlformats.org/officeDocument/2006/relationships/hyperlink" Target="https://www.daloopa.com/src/1565240" TargetMode="External"/><Relationship Id="rId8129" Type="http://schemas.openxmlformats.org/officeDocument/2006/relationships/hyperlink" Target="https://www.daloopa.com/src/1567531" TargetMode="External"/><Relationship Id="rId9527" Type="http://schemas.openxmlformats.org/officeDocument/2006/relationships/hyperlink" Target="https://www.daloopa.com/src/125048956" TargetMode="External"/><Relationship Id="rId11457" Type="http://schemas.openxmlformats.org/officeDocument/2006/relationships/hyperlink" Target="https://marketplace.daloopa.com/src?seriesId=2399856" TargetMode="External"/><Relationship Id="rId12508" Type="http://schemas.openxmlformats.org/officeDocument/2006/relationships/hyperlink" Target="https://marketplace.daloopa.com/src/134722184" TargetMode="External"/><Relationship Id="rId1516" Type="http://schemas.openxmlformats.org/officeDocument/2006/relationships/hyperlink" Target="https://www.daloopa.com/src/8796919" TargetMode="External"/><Relationship Id="rId10059" Type="http://schemas.openxmlformats.org/officeDocument/2006/relationships/hyperlink" Target="https://www.daloopa.com/src/4715306" TargetMode="External"/><Relationship Id="rId18551" Type="http://schemas.openxmlformats.org/officeDocument/2006/relationships/hyperlink" Target="https://www.daloopa.com/document/23461023" TargetMode="External"/><Relationship Id="rId19602" Type="http://schemas.openxmlformats.org/officeDocument/2006/relationships/hyperlink" Target="https://www.daloopa.com/document/26799693" TargetMode="External"/><Relationship Id="rId3688" Type="http://schemas.openxmlformats.org/officeDocument/2006/relationships/hyperlink" Target="https://www.daloopa.com/src/8794186" TargetMode="External"/><Relationship Id="rId4739" Type="http://schemas.openxmlformats.org/officeDocument/2006/relationships/hyperlink" Target="https://www.daloopa.com/src/1564292" TargetMode="External"/><Relationship Id="rId8610" Type="http://schemas.openxmlformats.org/officeDocument/2006/relationships/hyperlink" Target="https://www.daloopa.com/src/66978275" TargetMode="External"/><Relationship Id="rId10540" Type="http://schemas.openxmlformats.org/officeDocument/2006/relationships/hyperlink" Target="https://www.daloopa.com/src/154240890" TargetMode="External"/><Relationship Id="rId17153" Type="http://schemas.openxmlformats.org/officeDocument/2006/relationships/hyperlink" Target="https://marketplace.daloopa.com/src/154209433" TargetMode="External"/><Relationship Id="rId18204" Type="http://schemas.openxmlformats.org/officeDocument/2006/relationships/hyperlink" Target="https://www.daloopa.com/src/65125700" TargetMode="External"/><Relationship Id="rId6161" Type="http://schemas.openxmlformats.org/officeDocument/2006/relationships/hyperlink" Target="https://www.daloopa.com/src/43310398" TargetMode="External"/><Relationship Id="rId7212" Type="http://schemas.openxmlformats.org/officeDocument/2006/relationships/hyperlink" Target="https://www.daloopa.com/src/14160924" TargetMode="External"/><Relationship Id="rId9384" Type="http://schemas.openxmlformats.org/officeDocument/2006/relationships/hyperlink" Target="https://www.daloopa.com/src/1567294" TargetMode="External"/><Relationship Id="rId13763" Type="http://schemas.openxmlformats.org/officeDocument/2006/relationships/hyperlink" Target="https://www.daloopa.com/src/154395132" TargetMode="External"/><Relationship Id="rId14814" Type="http://schemas.openxmlformats.org/officeDocument/2006/relationships/hyperlink" Target="https://marketplace.daloopa.com/src/134722336" TargetMode="External"/><Relationship Id="rId1373" Type="http://schemas.openxmlformats.org/officeDocument/2006/relationships/hyperlink" Target="https://www.daloopa.com/src/43326920" TargetMode="External"/><Relationship Id="rId2771" Type="http://schemas.openxmlformats.org/officeDocument/2006/relationships/hyperlink" Target="https://www.daloopa.com/src/47653312" TargetMode="External"/><Relationship Id="rId3822" Type="http://schemas.openxmlformats.org/officeDocument/2006/relationships/hyperlink" Target="https://www.daloopa.com/src/8794183" TargetMode="External"/><Relationship Id="rId9037" Type="http://schemas.openxmlformats.org/officeDocument/2006/relationships/hyperlink" Target="https://www.daloopa.com/src/1566809" TargetMode="External"/><Relationship Id="rId12365" Type="http://schemas.openxmlformats.org/officeDocument/2006/relationships/hyperlink" Target="https://www.daloopa.com/src/154351900" TargetMode="External"/><Relationship Id="rId13416" Type="http://schemas.openxmlformats.org/officeDocument/2006/relationships/hyperlink" Target="https://www.daloopa.com/src/58790250" TargetMode="External"/><Relationship Id="rId16986" Type="http://schemas.openxmlformats.org/officeDocument/2006/relationships/hyperlink" Target="https://www.daloopa.com/src/65059209" TargetMode="External"/><Relationship Id="rId743" Type="http://schemas.openxmlformats.org/officeDocument/2006/relationships/hyperlink" Target="https://www.daloopa.com/src/113258024" TargetMode="External"/><Relationship Id="rId1026" Type="http://schemas.openxmlformats.org/officeDocument/2006/relationships/hyperlink" Target="https://www.daloopa.com/src/154248233" TargetMode="External"/><Relationship Id="rId2424" Type="http://schemas.openxmlformats.org/officeDocument/2006/relationships/hyperlink" Target="https://www.daloopa.com/src/87500427" TargetMode="External"/><Relationship Id="rId5994" Type="http://schemas.openxmlformats.org/officeDocument/2006/relationships/hyperlink" Target="https://www.daloopa.com/src/58740328" TargetMode="External"/><Relationship Id="rId12018" Type="http://schemas.openxmlformats.org/officeDocument/2006/relationships/hyperlink" Target="https://www.daloopa.com/src/43317736" TargetMode="External"/><Relationship Id="rId15588" Type="http://schemas.openxmlformats.org/officeDocument/2006/relationships/hyperlink" Target="https://www.daloopa.com/src/43516710" TargetMode="External"/><Relationship Id="rId16639" Type="http://schemas.openxmlformats.org/officeDocument/2006/relationships/hyperlink" Target="https://www.daloopa.com/src/94639342" TargetMode="External"/><Relationship Id="rId4596" Type="http://schemas.openxmlformats.org/officeDocument/2006/relationships/hyperlink" Target="https://marketplace.daloopa.com/src?seriesId=2541500" TargetMode="External"/><Relationship Id="rId5647" Type="http://schemas.openxmlformats.org/officeDocument/2006/relationships/hyperlink" Target="https://www.daloopa.com/src/63032896" TargetMode="External"/><Relationship Id="rId18061" Type="http://schemas.openxmlformats.org/officeDocument/2006/relationships/hyperlink" Target="https://marketplace.daloopa.com/src/134722678" TargetMode="External"/><Relationship Id="rId19112" Type="http://schemas.openxmlformats.org/officeDocument/2006/relationships/hyperlink" Target="https://www.daloopa.com/src/113031440" TargetMode="External"/><Relationship Id="rId3198" Type="http://schemas.openxmlformats.org/officeDocument/2006/relationships/hyperlink" Target="https://marketplace.daloopa.com/src?seriesId=2541486" TargetMode="External"/><Relationship Id="rId4249" Type="http://schemas.openxmlformats.org/officeDocument/2006/relationships/hyperlink" Target="https://www.daloopa.com/src/8790888" TargetMode="External"/><Relationship Id="rId8120" Type="http://schemas.openxmlformats.org/officeDocument/2006/relationships/hyperlink" Target="https://www.daloopa.com/src/1567001" TargetMode="External"/><Relationship Id="rId10050" Type="http://schemas.openxmlformats.org/officeDocument/2006/relationships/hyperlink" Target="https://www.daloopa.com/src/1567939" TargetMode="External"/><Relationship Id="rId11101" Type="http://schemas.openxmlformats.org/officeDocument/2006/relationships/hyperlink" Target="https://www.daloopa.com/src/46537931" TargetMode="External"/><Relationship Id="rId14671" Type="http://schemas.openxmlformats.org/officeDocument/2006/relationships/hyperlink" Target="https://www.daloopa.com/src/58793893" TargetMode="External"/><Relationship Id="rId4730" Type="http://schemas.openxmlformats.org/officeDocument/2006/relationships/hyperlink" Target="https://marketplace.daloopa.com/src?seriesId=2541502" TargetMode="External"/><Relationship Id="rId13273" Type="http://schemas.openxmlformats.org/officeDocument/2006/relationships/hyperlink" Target="https://www.daloopa.com/src/63082550" TargetMode="External"/><Relationship Id="rId14324" Type="http://schemas.openxmlformats.org/officeDocument/2006/relationships/hyperlink" Target="https://www.daloopa.com/src/8787703" TargetMode="External"/><Relationship Id="rId15722" Type="http://schemas.openxmlformats.org/officeDocument/2006/relationships/hyperlink" Target="https://www.daloopa.com/src/145147119" TargetMode="External"/><Relationship Id="rId2281" Type="http://schemas.openxmlformats.org/officeDocument/2006/relationships/hyperlink" Target="https://www.daloopa.com/src/1570967" TargetMode="External"/><Relationship Id="rId3332" Type="http://schemas.openxmlformats.org/officeDocument/2006/relationships/hyperlink" Target="https://marketplace.daloopa.com/src?seriesId=2541493" TargetMode="External"/><Relationship Id="rId17894" Type="http://schemas.openxmlformats.org/officeDocument/2006/relationships/hyperlink" Target="https://www.daloopa.com/src/65125594" TargetMode="External"/><Relationship Id="rId18945" Type="http://schemas.openxmlformats.org/officeDocument/2006/relationships/hyperlink" Target="https://www.daloopa.com/src/113035931" TargetMode="External"/><Relationship Id="rId253" Type="http://schemas.openxmlformats.org/officeDocument/2006/relationships/hyperlink" Target="https://www.daloopa.com/src/72081878" TargetMode="External"/><Relationship Id="rId6555" Type="http://schemas.openxmlformats.org/officeDocument/2006/relationships/hyperlink" Target="https://marketplace.daloopa.com/src/110683970" TargetMode="External"/><Relationship Id="rId7953" Type="http://schemas.openxmlformats.org/officeDocument/2006/relationships/hyperlink" Target="https://www.daloopa.com/src/1566914" TargetMode="External"/><Relationship Id="rId10934" Type="http://schemas.openxmlformats.org/officeDocument/2006/relationships/hyperlink" Target="https://www.daloopa.com/src/1568810" TargetMode="External"/><Relationship Id="rId15098" Type="http://schemas.openxmlformats.org/officeDocument/2006/relationships/hyperlink" Target="https://www.daloopa.com/src/43517875" TargetMode="External"/><Relationship Id="rId16496" Type="http://schemas.openxmlformats.org/officeDocument/2006/relationships/hyperlink" Target="https://www.daloopa.com/src/107835008" TargetMode="External"/><Relationship Id="rId17547" Type="http://schemas.openxmlformats.org/officeDocument/2006/relationships/hyperlink" Target="https://marketplace.daloopa.com/src/154209523" TargetMode="External"/><Relationship Id="rId5157" Type="http://schemas.openxmlformats.org/officeDocument/2006/relationships/hyperlink" Target="https://www.daloopa.com/src/1564099" TargetMode="External"/><Relationship Id="rId6208" Type="http://schemas.openxmlformats.org/officeDocument/2006/relationships/hyperlink" Target="https://www.daloopa.com/src/1564740" TargetMode="External"/><Relationship Id="rId7606" Type="http://schemas.openxmlformats.org/officeDocument/2006/relationships/hyperlink" Target="https://www.daloopa.com/src/1566045" TargetMode="External"/><Relationship Id="rId16149" Type="http://schemas.openxmlformats.org/officeDocument/2006/relationships/hyperlink" Target="https://www.daloopa.com/src/113379462" TargetMode="External"/><Relationship Id="rId9778" Type="http://schemas.openxmlformats.org/officeDocument/2006/relationships/hyperlink" Target="https://www.daloopa.com/src/43306476" TargetMode="External"/><Relationship Id="rId12759" Type="http://schemas.openxmlformats.org/officeDocument/2006/relationships/hyperlink" Target="https://www.daloopa.com/src/1572470" TargetMode="External"/><Relationship Id="rId16630" Type="http://schemas.openxmlformats.org/officeDocument/2006/relationships/hyperlink" Target="https://www.daloopa.com/src/38111135" TargetMode="External"/><Relationship Id="rId1767" Type="http://schemas.openxmlformats.org/officeDocument/2006/relationships/hyperlink" Target="https://www.daloopa.com/src/87386719" TargetMode="External"/><Relationship Id="rId2818" Type="http://schemas.openxmlformats.org/officeDocument/2006/relationships/hyperlink" Target="https://www.daloopa.com/src/47677052" TargetMode="External"/><Relationship Id="rId14181" Type="http://schemas.openxmlformats.org/officeDocument/2006/relationships/hyperlink" Target="https://www.daloopa.com/src/8788073" TargetMode="External"/><Relationship Id="rId15232" Type="http://schemas.openxmlformats.org/officeDocument/2006/relationships/hyperlink" Target="https://www.daloopa.com/src/43517876" TargetMode="External"/><Relationship Id="rId4240" Type="http://schemas.openxmlformats.org/officeDocument/2006/relationships/hyperlink" Target="https://www.daloopa.com/src/8791837" TargetMode="External"/><Relationship Id="rId8861" Type="http://schemas.openxmlformats.org/officeDocument/2006/relationships/hyperlink" Target="https://www.daloopa.com/src/113256781" TargetMode="External"/><Relationship Id="rId9912" Type="http://schemas.openxmlformats.org/officeDocument/2006/relationships/hyperlink" Target="https://www.daloopa.com/src/43306480" TargetMode="External"/><Relationship Id="rId18455" Type="http://schemas.openxmlformats.org/officeDocument/2006/relationships/hyperlink" Target="https://www.daloopa.com/document/24791242" TargetMode="External"/><Relationship Id="rId7463" Type="http://schemas.openxmlformats.org/officeDocument/2006/relationships/hyperlink" Target="https://www.daloopa.com/src/113256672" TargetMode="External"/><Relationship Id="rId8514" Type="http://schemas.openxmlformats.org/officeDocument/2006/relationships/hyperlink" Target="https://www.daloopa.com/src/1566801" TargetMode="External"/><Relationship Id="rId10791" Type="http://schemas.openxmlformats.org/officeDocument/2006/relationships/hyperlink" Target="https://www.daloopa.com/src/46537922" TargetMode="External"/><Relationship Id="rId11842" Type="http://schemas.openxmlformats.org/officeDocument/2006/relationships/hyperlink" Target="https://www.daloopa.com/src/1569393" TargetMode="External"/><Relationship Id="rId17057" Type="http://schemas.openxmlformats.org/officeDocument/2006/relationships/hyperlink" Target="https://www.daloopa.com/src/72185111" TargetMode="External"/><Relationship Id="rId18108" Type="http://schemas.openxmlformats.org/officeDocument/2006/relationships/hyperlink" Target="https://marketplace.daloopa.com/src/134722693" TargetMode="External"/><Relationship Id="rId19506" Type="http://schemas.openxmlformats.org/officeDocument/2006/relationships/hyperlink" Target="https://www.daloopa.com/src/113024546" TargetMode="External"/><Relationship Id="rId1901" Type="http://schemas.openxmlformats.org/officeDocument/2006/relationships/hyperlink" Target="https://www.daloopa.com/src/72080795" TargetMode="External"/><Relationship Id="rId6065" Type="http://schemas.openxmlformats.org/officeDocument/2006/relationships/hyperlink" Target="https://www.daloopa.com/src/1564710" TargetMode="External"/><Relationship Id="rId7116" Type="http://schemas.openxmlformats.org/officeDocument/2006/relationships/hyperlink" Target="https://www.daloopa.com/src/1565976" TargetMode="External"/><Relationship Id="rId10444" Type="http://schemas.openxmlformats.org/officeDocument/2006/relationships/hyperlink" Target="https://www.daloopa.com/src/1569876" TargetMode="External"/><Relationship Id="rId9288" Type="http://schemas.openxmlformats.org/officeDocument/2006/relationships/hyperlink" Target="https://www.daloopa.com/src/144990527" TargetMode="External"/><Relationship Id="rId13667" Type="http://schemas.openxmlformats.org/officeDocument/2006/relationships/hyperlink" Target="https://www.daloopa.com/src/8787173" TargetMode="External"/><Relationship Id="rId14718" Type="http://schemas.openxmlformats.org/officeDocument/2006/relationships/hyperlink" Target="https://www.daloopa.com/src/43517544" TargetMode="External"/><Relationship Id="rId994" Type="http://schemas.openxmlformats.org/officeDocument/2006/relationships/hyperlink" Target="https://www.daloopa.com/src/8793180" TargetMode="External"/><Relationship Id="rId2675" Type="http://schemas.openxmlformats.org/officeDocument/2006/relationships/hyperlink" Target="https://www.daloopa.com/src/66986924" TargetMode="External"/><Relationship Id="rId3726" Type="http://schemas.openxmlformats.org/officeDocument/2006/relationships/hyperlink" Target="https://www.daloopa.com/src/42838122" TargetMode="External"/><Relationship Id="rId12269" Type="http://schemas.openxmlformats.org/officeDocument/2006/relationships/hyperlink" Target="https://www.daloopa.com/src/43516065" TargetMode="External"/><Relationship Id="rId16140" Type="http://schemas.openxmlformats.org/officeDocument/2006/relationships/hyperlink" Target="https://www.daloopa.com/src/8788828" TargetMode="External"/><Relationship Id="rId647" Type="http://schemas.openxmlformats.org/officeDocument/2006/relationships/hyperlink" Target="https://www.daloopa.com/src/68723882" TargetMode="External"/><Relationship Id="rId1277" Type="http://schemas.openxmlformats.org/officeDocument/2006/relationships/hyperlink" Target="https://www.daloopa.com/src/8796390" TargetMode="External"/><Relationship Id="rId2328" Type="http://schemas.openxmlformats.org/officeDocument/2006/relationships/hyperlink" Target="https://www.daloopa.com/src/46548448" TargetMode="External"/><Relationship Id="rId5898" Type="http://schemas.openxmlformats.org/officeDocument/2006/relationships/hyperlink" Target="https://www.daloopa.com/src/1564786" TargetMode="External"/><Relationship Id="rId6949" Type="http://schemas.openxmlformats.org/officeDocument/2006/relationships/hyperlink" Target="https://marketplace.daloopa.com/src/113266390" TargetMode="External"/><Relationship Id="rId12750" Type="http://schemas.openxmlformats.org/officeDocument/2006/relationships/hyperlink" Target="https://marketplace.daloopa.com/src/134722233" TargetMode="External"/><Relationship Id="rId19363" Type="http://schemas.openxmlformats.org/officeDocument/2006/relationships/hyperlink" Target="https://www.daloopa.com/src/113030826" TargetMode="External"/><Relationship Id="rId8371" Type="http://schemas.openxmlformats.org/officeDocument/2006/relationships/hyperlink" Target="https://www.daloopa.com/src/1566558" TargetMode="External"/><Relationship Id="rId9422" Type="http://schemas.openxmlformats.org/officeDocument/2006/relationships/hyperlink" Target="https://www.daloopa.com/src/43297315" TargetMode="External"/><Relationship Id="rId11352" Type="http://schemas.openxmlformats.org/officeDocument/2006/relationships/hyperlink" Target="https://www.daloopa.com/src/43317692" TargetMode="External"/><Relationship Id="rId12403" Type="http://schemas.openxmlformats.org/officeDocument/2006/relationships/hyperlink" Target="https://www.daloopa.com/src/1572183" TargetMode="External"/><Relationship Id="rId13801" Type="http://schemas.openxmlformats.org/officeDocument/2006/relationships/hyperlink" Target="https://www.daloopa.com/src/8788021" TargetMode="External"/><Relationship Id="rId19016" Type="http://schemas.openxmlformats.org/officeDocument/2006/relationships/hyperlink" Target="https://www.daloopa.com/src/113023218" TargetMode="External"/><Relationship Id="rId1411" Type="http://schemas.openxmlformats.org/officeDocument/2006/relationships/hyperlink" Target="https://www.daloopa.com/src/43327016" TargetMode="External"/><Relationship Id="rId8024" Type="http://schemas.openxmlformats.org/officeDocument/2006/relationships/hyperlink" Target="https://marketplace.daloopa.com/src?seriesId=5372812" TargetMode="External"/><Relationship Id="rId11005" Type="http://schemas.openxmlformats.org/officeDocument/2006/relationships/hyperlink" Target="https://www.daloopa.com/src/1569077" TargetMode="External"/><Relationship Id="rId15973" Type="http://schemas.openxmlformats.org/officeDocument/2006/relationships/hyperlink" Target="https://www.daloopa.com/src/87502571" TargetMode="External"/><Relationship Id="rId3583" Type="http://schemas.openxmlformats.org/officeDocument/2006/relationships/hyperlink" Target="https://www.daloopa.com/src/125061934" TargetMode="External"/><Relationship Id="rId4981" Type="http://schemas.openxmlformats.org/officeDocument/2006/relationships/hyperlink" Target="https://www.daloopa.com/src/125013270" TargetMode="External"/><Relationship Id="rId13177" Type="http://schemas.openxmlformats.org/officeDocument/2006/relationships/hyperlink" Target="https://www.daloopa.com/document/24792640" TargetMode="External"/><Relationship Id="rId14575" Type="http://schemas.openxmlformats.org/officeDocument/2006/relationships/hyperlink" Target="https://www.daloopa.com/src/43517233" TargetMode="External"/><Relationship Id="rId15626" Type="http://schemas.openxmlformats.org/officeDocument/2006/relationships/hyperlink" Target="https://www.daloopa.com/src/43518671" TargetMode="External"/><Relationship Id="rId2185" Type="http://schemas.openxmlformats.org/officeDocument/2006/relationships/hyperlink" Target="https://www.daloopa.com/src/1571830" TargetMode="External"/><Relationship Id="rId3236" Type="http://schemas.openxmlformats.org/officeDocument/2006/relationships/hyperlink" Target="https://www.daloopa.com/src/53599502" TargetMode="External"/><Relationship Id="rId4634" Type="http://schemas.openxmlformats.org/officeDocument/2006/relationships/hyperlink" Target="https://www.daloopa.com/src/53534873" TargetMode="External"/><Relationship Id="rId14228" Type="http://schemas.openxmlformats.org/officeDocument/2006/relationships/hyperlink" Target="https://www.daloopa.com/src/8788051" TargetMode="External"/><Relationship Id="rId17798" Type="http://schemas.openxmlformats.org/officeDocument/2006/relationships/hyperlink" Target="https://www.daloopa.com/src/65218538" TargetMode="External"/><Relationship Id="rId18849" Type="http://schemas.openxmlformats.org/officeDocument/2006/relationships/hyperlink" Target="https://www.daloopa.com/src/65175487" TargetMode="External"/><Relationship Id="rId157" Type="http://schemas.openxmlformats.org/officeDocument/2006/relationships/hyperlink" Target="https://marketplace.daloopa.com/src/134722103" TargetMode="External"/><Relationship Id="rId7857" Type="http://schemas.openxmlformats.org/officeDocument/2006/relationships/hyperlink" Target="https://www.daloopa.com/src/144969093" TargetMode="External"/><Relationship Id="rId8908" Type="http://schemas.openxmlformats.org/officeDocument/2006/relationships/hyperlink" Target="https://www.daloopa.com/src/2600184" TargetMode="External"/><Relationship Id="rId10838" Type="http://schemas.openxmlformats.org/officeDocument/2006/relationships/hyperlink" Target="https://www.daloopa.com/src/72083099" TargetMode="External"/><Relationship Id="rId6459" Type="http://schemas.openxmlformats.org/officeDocument/2006/relationships/hyperlink" Target="https://www.daloopa.com/src/2600148" TargetMode="External"/><Relationship Id="rId12260" Type="http://schemas.openxmlformats.org/officeDocument/2006/relationships/hyperlink" Target="https://www.daloopa.com/src/113403312" TargetMode="External"/><Relationship Id="rId13311" Type="http://schemas.openxmlformats.org/officeDocument/2006/relationships/hyperlink" Target="https://www.daloopa.com/src/154395103" TargetMode="External"/><Relationship Id="rId16881" Type="http://schemas.openxmlformats.org/officeDocument/2006/relationships/hyperlink" Target="https://www.daloopa.com/src/72186660" TargetMode="External"/><Relationship Id="rId6940" Type="http://schemas.openxmlformats.org/officeDocument/2006/relationships/hyperlink" Target="https://marketplace.daloopa.com/src/110684031" TargetMode="External"/><Relationship Id="rId15483" Type="http://schemas.openxmlformats.org/officeDocument/2006/relationships/hyperlink" Target="https://www.daloopa.com/src/72186678" TargetMode="External"/><Relationship Id="rId16534" Type="http://schemas.openxmlformats.org/officeDocument/2006/relationships/hyperlink" Target="https://www.daloopa.com/src/145153582" TargetMode="External"/><Relationship Id="rId17932" Type="http://schemas.openxmlformats.org/officeDocument/2006/relationships/hyperlink" Target="https://marketplace.daloopa.com/src/134722611" TargetMode="External"/><Relationship Id="rId4491" Type="http://schemas.openxmlformats.org/officeDocument/2006/relationships/hyperlink" Target="https://www.daloopa.com/src/14192440" TargetMode="External"/><Relationship Id="rId5542" Type="http://schemas.openxmlformats.org/officeDocument/2006/relationships/hyperlink" Target="https://www.daloopa.com/src/1564602" TargetMode="External"/><Relationship Id="rId14085" Type="http://schemas.openxmlformats.org/officeDocument/2006/relationships/hyperlink" Target="https://www.daloopa.com/src/8787812" TargetMode="External"/><Relationship Id="rId15136" Type="http://schemas.openxmlformats.org/officeDocument/2006/relationships/hyperlink" Target="https://www.daloopa.com/src/43518675" TargetMode="External"/><Relationship Id="rId3093" Type="http://schemas.openxmlformats.org/officeDocument/2006/relationships/hyperlink" Target="https://www.daloopa.com/src/1571861" TargetMode="External"/><Relationship Id="rId4144" Type="http://schemas.openxmlformats.org/officeDocument/2006/relationships/hyperlink" Target="https://www.daloopa.com/src/43322078" TargetMode="External"/><Relationship Id="rId8765" Type="http://schemas.openxmlformats.org/officeDocument/2006/relationships/hyperlink" Target="https://www.daloopa.com/src/1567252" TargetMode="External"/><Relationship Id="rId19757" Type="http://schemas.openxmlformats.org/officeDocument/2006/relationships/hyperlink" Target="https://www.daloopa.com/src/113036082" TargetMode="External"/><Relationship Id="rId7367" Type="http://schemas.openxmlformats.org/officeDocument/2006/relationships/hyperlink" Target="https://www.daloopa.com/src/58740151" TargetMode="External"/><Relationship Id="rId8418" Type="http://schemas.openxmlformats.org/officeDocument/2006/relationships/hyperlink" Target="https://www.daloopa.com/src/43306472" TargetMode="External"/><Relationship Id="rId9816" Type="http://schemas.openxmlformats.org/officeDocument/2006/relationships/hyperlink" Target="https://www.daloopa.com/src/1567554" TargetMode="External"/><Relationship Id="rId10695" Type="http://schemas.openxmlformats.org/officeDocument/2006/relationships/hyperlink" Target="https://www.daloopa.com/src/14161067" TargetMode="External"/><Relationship Id="rId11746" Type="http://schemas.openxmlformats.org/officeDocument/2006/relationships/hyperlink" Target="https://www.daloopa.com/src/1569048" TargetMode="External"/><Relationship Id="rId18359" Type="http://schemas.openxmlformats.org/officeDocument/2006/relationships/hyperlink" Target="https://www.daloopa.com/src/69045137" TargetMode="External"/><Relationship Id="rId1805" Type="http://schemas.openxmlformats.org/officeDocument/2006/relationships/hyperlink" Target="https://www.daloopa.com/src/8797283" TargetMode="External"/><Relationship Id="rId10348" Type="http://schemas.openxmlformats.org/officeDocument/2006/relationships/hyperlink" Target="https://www.daloopa.com/src/154216201" TargetMode="External"/><Relationship Id="rId14969" Type="http://schemas.openxmlformats.org/officeDocument/2006/relationships/hyperlink" Target="https://www.daloopa.com/src/43518674" TargetMode="External"/><Relationship Id="rId18840" Type="http://schemas.openxmlformats.org/officeDocument/2006/relationships/hyperlink" Target="https://www.daloopa.com/document/8158" TargetMode="External"/><Relationship Id="rId3977" Type="http://schemas.openxmlformats.org/officeDocument/2006/relationships/hyperlink" Target="https://www.daloopa.com/src/72186685" TargetMode="External"/><Relationship Id="rId16391" Type="http://schemas.openxmlformats.org/officeDocument/2006/relationships/hyperlink" Target="https://www.daloopa.com/src/46632069" TargetMode="External"/><Relationship Id="rId17442" Type="http://schemas.openxmlformats.org/officeDocument/2006/relationships/hyperlink" Target="https://www.daloopa.com/src/113367751" TargetMode="External"/><Relationship Id="rId898" Type="http://schemas.openxmlformats.org/officeDocument/2006/relationships/hyperlink" Target="https://marketplace.daloopa.com/src?seriesId=7913672" TargetMode="External"/><Relationship Id="rId2579" Type="http://schemas.openxmlformats.org/officeDocument/2006/relationships/hyperlink" Target="https://www.daloopa.com/src/154358207" TargetMode="External"/><Relationship Id="rId6450" Type="http://schemas.openxmlformats.org/officeDocument/2006/relationships/hyperlink" Target="https://www.daloopa.com/src/1565434" TargetMode="External"/><Relationship Id="rId7501" Type="http://schemas.openxmlformats.org/officeDocument/2006/relationships/hyperlink" Target="https://www.daloopa.com/src/7961814" TargetMode="External"/><Relationship Id="rId16044" Type="http://schemas.openxmlformats.org/officeDocument/2006/relationships/hyperlink" Target="https://www.daloopa.com/src/154364821" TargetMode="External"/><Relationship Id="rId5052" Type="http://schemas.openxmlformats.org/officeDocument/2006/relationships/hyperlink" Target="https://www.daloopa.com/src/43288882" TargetMode="External"/><Relationship Id="rId6103" Type="http://schemas.openxmlformats.org/officeDocument/2006/relationships/hyperlink" Target="https://www.daloopa.com/src/1564663" TargetMode="External"/><Relationship Id="rId9673" Type="http://schemas.openxmlformats.org/officeDocument/2006/relationships/hyperlink" Target="https://www.daloopa.com/src/1566969" TargetMode="External"/><Relationship Id="rId19267" Type="http://schemas.openxmlformats.org/officeDocument/2006/relationships/hyperlink" Target="https://www.daloopa.com/src/113027118" TargetMode="External"/><Relationship Id="rId1662" Type="http://schemas.openxmlformats.org/officeDocument/2006/relationships/hyperlink" Target="https://www.daloopa.com/src/8796900" TargetMode="External"/><Relationship Id="rId8275" Type="http://schemas.openxmlformats.org/officeDocument/2006/relationships/hyperlink" Target="https://www.daloopa.com/src/113256771" TargetMode="External"/><Relationship Id="rId9326" Type="http://schemas.openxmlformats.org/officeDocument/2006/relationships/hyperlink" Target="https://www.daloopa.com/src/1567620" TargetMode="External"/><Relationship Id="rId11256" Type="http://schemas.openxmlformats.org/officeDocument/2006/relationships/hyperlink" Target="https://www.daloopa.com/src/43295733" TargetMode="External"/><Relationship Id="rId12654" Type="http://schemas.openxmlformats.org/officeDocument/2006/relationships/hyperlink" Target="https://www.daloopa.com/src/1572125" TargetMode="External"/><Relationship Id="rId13705" Type="http://schemas.openxmlformats.org/officeDocument/2006/relationships/hyperlink" Target="https://www.daloopa.com/src/8787611" TargetMode="External"/><Relationship Id="rId1315" Type="http://schemas.openxmlformats.org/officeDocument/2006/relationships/hyperlink" Target="https://www.daloopa.com/src/65109501" TargetMode="External"/><Relationship Id="rId2713" Type="http://schemas.openxmlformats.org/officeDocument/2006/relationships/hyperlink" Target="https://www.daloopa.com/src/43533756" TargetMode="External"/><Relationship Id="rId12307" Type="http://schemas.openxmlformats.org/officeDocument/2006/relationships/hyperlink" Target="https://www.daloopa.com/src/122878252" TargetMode="External"/><Relationship Id="rId15877" Type="http://schemas.openxmlformats.org/officeDocument/2006/relationships/hyperlink" Target="https://marketplace.daloopa.com/src/154393132" TargetMode="External"/><Relationship Id="rId16928" Type="http://schemas.openxmlformats.org/officeDocument/2006/relationships/hyperlink" Target="https://www.daloopa.com/src/154363003" TargetMode="External"/><Relationship Id="rId4885" Type="http://schemas.openxmlformats.org/officeDocument/2006/relationships/hyperlink" Target="https://www.daloopa.com/src/1564040" TargetMode="External"/><Relationship Id="rId5936" Type="http://schemas.openxmlformats.org/officeDocument/2006/relationships/hyperlink" Target="https://www.daloopa.com/src/107834025" TargetMode="External"/><Relationship Id="rId14479" Type="http://schemas.openxmlformats.org/officeDocument/2006/relationships/hyperlink" Target="https://www.daloopa.com/src/102402689" TargetMode="External"/><Relationship Id="rId18350" Type="http://schemas.openxmlformats.org/officeDocument/2006/relationships/hyperlink" Target="https://marketplace.daloopa.com/src/134722783" TargetMode="External"/><Relationship Id="rId19401" Type="http://schemas.openxmlformats.org/officeDocument/2006/relationships/hyperlink" Target="https://www.daloopa.com/src/125199637" TargetMode="External"/><Relationship Id="rId21" Type="http://schemas.openxmlformats.org/officeDocument/2006/relationships/hyperlink" Target="https://www.daloopa.com/document/8267" TargetMode="External"/><Relationship Id="rId2089" Type="http://schemas.openxmlformats.org/officeDocument/2006/relationships/hyperlink" Target="https://www.daloopa.com/src/46548375" TargetMode="External"/><Relationship Id="rId3487" Type="http://schemas.openxmlformats.org/officeDocument/2006/relationships/hyperlink" Target="https://www.daloopa.com/src/8795520" TargetMode="External"/><Relationship Id="rId4538" Type="http://schemas.openxmlformats.org/officeDocument/2006/relationships/hyperlink" Target="https://www.daloopa.com/src/20882576" TargetMode="External"/><Relationship Id="rId14960" Type="http://schemas.openxmlformats.org/officeDocument/2006/relationships/hyperlink" Target="https://www.daloopa.com/src/43519390" TargetMode="External"/><Relationship Id="rId18003" Type="http://schemas.openxmlformats.org/officeDocument/2006/relationships/hyperlink" Target="https://marketplace.daloopa.com/src/134722640" TargetMode="External"/><Relationship Id="rId7011" Type="http://schemas.openxmlformats.org/officeDocument/2006/relationships/hyperlink" Target="https://marketplace.daloopa.com/src/110684046" TargetMode="External"/><Relationship Id="rId13562" Type="http://schemas.openxmlformats.org/officeDocument/2006/relationships/hyperlink" Target="https://www.daloopa.com/src/8787336" TargetMode="External"/><Relationship Id="rId14613" Type="http://schemas.openxmlformats.org/officeDocument/2006/relationships/hyperlink" Target="https://www.daloopa.com/src/43517311" TargetMode="External"/><Relationship Id="rId2570" Type="http://schemas.openxmlformats.org/officeDocument/2006/relationships/hyperlink" Target="https://www.daloopa.com/src/145700432" TargetMode="External"/><Relationship Id="rId3621" Type="http://schemas.openxmlformats.org/officeDocument/2006/relationships/hyperlink" Target="https://www.daloopa.com/src/8794185" TargetMode="External"/><Relationship Id="rId9183" Type="http://schemas.openxmlformats.org/officeDocument/2006/relationships/hyperlink" Target="https://www.daloopa.com/src/1566780" TargetMode="External"/><Relationship Id="rId12164" Type="http://schemas.openxmlformats.org/officeDocument/2006/relationships/hyperlink" Target="https://marketplace.daloopa.com/src/144951427" TargetMode="External"/><Relationship Id="rId13215" Type="http://schemas.openxmlformats.org/officeDocument/2006/relationships/hyperlink" Target="https://www.daloopa.com/src/58790246" TargetMode="External"/><Relationship Id="rId542" Type="http://schemas.openxmlformats.org/officeDocument/2006/relationships/hyperlink" Target="https://www.daloopa.com/src/46535751" TargetMode="External"/><Relationship Id="rId1172" Type="http://schemas.openxmlformats.org/officeDocument/2006/relationships/hyperlink" Target="https://www.daloopa.com/src/136634905" TargetMode="External"/><Relationship Id="rId2223" Type="http://schemas.openxmlformats.org/officeDocument/2006/relationships/hyperlink" Target="https://www.daloopa.com/src/1571436" TargetMode="External"/><Relationship Id="rId5793" Type="http://schemas.openxmlformats.org/officeDocument/2006/relationships/hyperlink" Target="https://www.daloopa.com/src/58740325" TargetMode="External"/><Relationship Id="rId6844" Type="http://schemas.openxmlformats.org/officeDocument/2006/relationships/hyperlink" Target="https://www.daloopa.com/src/1565236" TargetMode="External"/><Relationship Id="rId15387" Type="http://schemas.openxmlformats.org/officeDocument/2006/relationships/hyperlink" Target="https://www.daloopa.com/src/43518788" TargetMode="External"/><Relationship Id="rId16785" Type="http://schemas.openxmlformats.org/officeDocument/2006/relationships/hyperlink" Target="https://www.daloopa.com/src/65062778" TargetMode="External"/><Relationship Id="rId17836" Type="http://schemas.openxmlformats.org/officeDocument/2006/relationships/hyperlink" Target="https://www.daloopa.com/src/65125691" TargetMode="External"/><Relationship Id="rId4395" Type="http://schemas.openxmlformats.org/officeDocument/2006/relationships/hyperlink" Target="https://www.daloopa.com/src/8793662" TargetMode="External"/><Relationship Id="rId5446" Type="http://schemas.openxmlformats.org/officeDocument/2006/relationships/hyperlink" Target="https://www.daloopa.com/src/63032895" TargetMode="External"/><Relationship Id="rId16438" Type="http://schemas.openxmlformats.org/officeDocument/2006/relationships/hyperlink" Target="https://www.daloopa.com/src/8788545" TargetMode="External"/><Relationship Id="rId4048" Type="http://schemas.openxmlformats.org/officeDocument/2006/relationships/hyperlink" Target="https://www.daloopa.com/src/20973026" TargetMode="External"/><Relationship Id="rId11997" Type="http://schemas.openxmlformats.org/officeDocument/2006/relationships/hyperlink" Target="https://www.daloopa.com/src/43317084" TargetMode="External"/><Relationship Id="rId8669" Type="http://schemas.openxmlformats.org/officeDocument/2006/relationships/hyperlink" Target="https://www.daloopa.com/src/78018629" TargetMode="External"/><Relationship Id="rId10599" Type="http://schemas.openxmlformats.org/officeDocument/2006/relationships/hyperlink" Target="https://www.daloopa.com/src/1568848" TargetMode="External"/><Relationship Id="rId14470" Type="http://schemas.openxmlformats.org/officeDocument/2006/relationships/hyperlink" Target="https://www.daloopa.com/src/125198334" TargetMode="External"/><Relationship Id="rId15521" Type="http://schemas.openxmlformats.org/officeDocument/2006/relationships/hyperlink" Target="https://www.daloopa.com/src/107834387" TargetMode="External"/><Relationship Id="rId1709" Type="http://schemas.openxmlformats.org/officeDocument/2006/relationships/hyperlink" Target="https://www.daloopa.com/src/8792973" TargetMode="External"/><Relationship Id="rId13072" Type="http://schemas.openxmlformats.org/officeDocument/2006/relationships/hyperlink" Target="https://www.daloopa.com/src/154395087" TargetMode="External"/><Relationship Id="rId14123" Type="http://schemas.openxmlformats.org/officeDocument/2006/relationships/hyperlink" Target="https://www.daloopa.com/src/8788126" TargetMode="External"/><Relationship Id="rId17693" Type="http://schemas.openxmlformats.org/officeDocument/2006/relationships/hyperlink" Target="https://www.daloopa.com/src/67020009" TargetMode="External"/><Relationship Id="rId18744" Type="http://schemas.openxmlformats.org/officeDocument/2006/relationships/hyperlink" Target="https://www.daloopa.com/src/65169288" TargetMode="External"/><Relationship Id="rId2080" Type="http://schemas.openxmlformats.org/officeDocument/2006/relationships/hyperlink" Target="https://www.daloopa.com/src/1570965" TargetMode="External"/><Relationship Id="rId3131" Type="http://schemas.openxmlformats.org/officeDocument/2006/relationships/hyperlink" Target="https://marketplace.daloopa.com/src?seriesId=2541483" TargetMode="External"/><Relationship Id="rId7752" Type="http://schemas.openxmlformats.org/officeDocument/2006/relationships/hyperlink" Target="https://www.daloopa.com/src/1565594" TargetMode="External"/><Relationship Id="rId8803" Type="http://schemas.openxmlformats.org/officeDocument/2006/relationships/hyperlink" Target="https://www.daloopa.com/src/43299080" TargetMode="External"/><Relationship Id="rId16295" Type="http://schemas.openxmlformats.org/officeDocument/2006/relationships/hyperlink" Target="https://www.daloopa.com/src/43525096" TargetMode="External"/><Relationship Id="rId17346" Type="http://schemas.openxmlformats.org/officeDocument/2006/relationships/hyperlink" Target="https://www.daloopa.com/src/67019829" TargetMode="External"/><Relationship Id="rId6354" Type="http://schemas.openxmlformats.org/officeDocument/2006/relationships/hyperlink" Target="https://marketplace.daloopa.com/src/113266372" TargetMode="External"/><Relationship Id="rId7405" Type="http://schemas.openxmlformats.org/officeDocument/2006/relationships/hyperlink" Target="https://www.daloopa.com/src/1565541" TargetMode="External"/><Relationship Id="rId10733" Type="http://schemas.openxmlformats.org/officeDocument/2006/relationships/hyperlink" Target="https://www.daloopa.com/src/1568807" TargetMode="External"/><Relationship Id="rId6007" Type="http://schemas.openxmlformats.org/officeDocument/2006/relationships/hyperlink" Target="https://www.daloopa.com/src/145118848" TargetMode="External"/><Relationship Id="rId9577" Type="http://schemas.openxmlformats.org/officeDocument/2006/relationships/hyperlink" Target="https://www.daloopa.com/document/23222056" TargetMode="External"/><Relationship Id="rId13956" Type="http://schemas.openxmlformats.org/officeDocument/2006/relationships/hyperlink" Target="https://www.daloopa.com/src/43769509" TargetMode="External"/><Relationship Id="rId2964" Type="http://schemas.openxmlformats.org/officeDocument/2006/relationships/hyperlink" Target="https://www.daloopa.com/src/42838044" TargetMode="External"/><Relationship Id="rId8179" Type="http://schemas.openxmlformats.org/officeDocument/2006/relationships/hyperlink" Target="https://www.daloopa.com/src/94491573" TargetMode="External"/><Relationship Id="rId12558" Type="http://schemas.openxmlformats.org/officeDocument/2006/relationships/hyperlink" Target="https://marketplace.daloopa.com/src?seriesId=2486993" TargetMode="External"/><Relationship Id="rId13609" Type="http://schemas.openxmlformats.org/officeDocument/2006/relationships/hyperlink" Target="https://www.daloopa.com/src/8787117" TargetMode="External"/><Relationship Id="rId936" Type="http://schemas.openxmlformats.org/officeDocument/2006/relationships/hyperlink" Target="https://www.daloopa.com/src/136632645" TargetMode="External"/><Relationship Id="rId1219" Type="http://schemas.openxmlformats.org/officeDocument/2006/relationships/hyperlink" Target="https://www.daloopa.com/src/75519717" TargetMode="External"/><Relationship Id="rId1566" Type="http://schemas.openxmlformats.org/officeDocument/2006/relationships/hyperlink" Target="https://www.daloopa.com/src/8796653" TargetMode="External"/><Relationship Id="rId2617" Type="http://schemas.openxmlformats.org/officeDocument/2006/relationships/hyperlink" Target="https://www.daloopa.com/src/47677055" TargetMode="External"/><Relationship Id="rId15031" Type="http://schemas.openxmlformats.org/officeDocument/2006/relationships/hyperlink" Target="https://www.daloopa.com/src/113367218" TargetMode="External"/><Relationship Id="rId19652" Type="http://schemas.openxmlformats.org/officeDocument/2006/relationships/hyperlink" Target="https://www.daloopa.com/src/113042507" TargetMode="External"/><Relationship Id="rId4789" Type="http://schemas.openxmlformats.org/officeDocument/2006/relationships/hyperlink" Target="https://www.daloopa.com/src/43287239" TargetMode="External"/><Relationship Id="rId8660" Type="http://schemas.openxmlformats.org/officeDocument/2006/relationships/hyperlink" Target="https://www.daloopa.com/src/20882439" TargetMode="External"/><Relationship Id="rId9711" Type="http://schemas.openxmlformats.org/officeDocument/2006/relationships/hyperlink" Target="https://www.daloopa.com/src/154222615" TargetMode="External"/><Relationship Id="rId10590" Type="http://schemas.openxmlformats.org/officeDocument/2006/relationships/hyperlink" Target="https://www.daloopa.com/src/46537921" TargetMode="External"/><Relationship Id="rId11641" Type="http://schemas.openxmlformats.org/officeDocument/2006/relationships/hyperlink" Target="https://marketplace.daloopa.com/src?seriesId=2399865" TargetMode="External"/><Relationship Id="rId18254" Type="http://schemas.openxmlformats.org/officeDocument/2006/relationships/hyperlink" Target="https://marketplace.daloopa.com/src/134722753" TargetMode="External"/><Relationship Id="rId19305" Type="http://schemas.openxmlformats.org/officeDocument/2006/relationships/hyperlink" Target="https://www.daloopa.com/src/113026788" TargetMode="External"/><Relationship Id="rId1700" Type="http://schemas.openxmlformats.org/officeDocument/2006/relationships/hyperlink" Target="https://www.daloopa.com/src/8797014" TargetMode="External"/><Relationship Id="rId7262" Type="http://schemas.openxmlformats.org/officeDocument/2006/relationships/hyperlink" Target="https://www.daloopa.com/src/1565540" TargetMode="External"/><Relationship Id="rId8313" Type="http://schemas.openxmlformats.org/officeDocument/2006/relationships/hyperlink" Target="https://www.daloopa.com/src/1567278" TargetMode="External"/><Relationship Id="rId10243" Type="http://schemas.openxmlformats.org/officeDocument/2006/relationships/hyperlink" Target="https://www.daloopa.com/src/87397718" TargetMode="External"/><Relationship Id="rId3872" Type="http://schemas.openxmlformats.org/officeDocument/2006/relationships/hyperlink" Target="https://www.daloopa.com/src/43340870" TargetMode="External"/><Relationship Id="rId13466" Type="http://schemas.openxmlformats.org/officeDocument/2006/relationships/hyperlink" Target="https://www.daloopa.com/src/72185822" TargetMode="External"/><Relationship Id="rId14864" Type="http://schemas.openxmlformats.org/officeDocument/2006/relationships/hyperlink" Target="https://www.daloopa.com/src/46631512" TargetMode="External"/><Relationship Id="rId15915" Type="http://schemas.openxmlformats.org/officeDocument/2006/relationships/hyperlink" Target="https://www.daloopa.com/src/87502565" TargetMode="External"/><Relationship Id="rId793" Type="http://schemas.openxmlformats.org/officeDocument/2006/relationships/hyperlink" Target="https://www.daloopa.com/src/1602440" TargetMode="External"/><Relationship Id="rId2474" Type="http://schemas.openxmlformats.org/officeDocument/2006/relationships/hyperlink" Target="https://www.daloopa.com/src/154351794" TargetMode="External"/><Relationship Id="rId3525" Type="http://schemas.openxmlformats.org/officeDocument/2006/relationships/hyperlink" Target="https://www.daloopa.com/src/42838092" TargetMode="External"/><Relationship Id="rId4923" Type="http://schemas.openxmlformats.org/officeDocument/2006/relationships/hyperlink" Target="https://www.daloopa.com/src/43287243" TargetMode="External"/><Relationship Id="rId9087" Type="http://schemas.openxmlformats.org/officeDocument/2006/relationships/hyperlink" Target="https://www.daloopa.com/src/1566448" TargetMode="External"/><Relationship Id="rId12068" Type="http://schemas.openxmlformats.org/officeDocument/2006/relationships/hyperlink" Target="https://www.daloopa.com/src/1570099" TargetMode="External"/><Relationship Id="rId13119" Type="http://schemas.openxmlformats.org/officeDocument/2006/relationships/hyperlink" Target="https://www.daloopa.com/src/8787362" TargetMode="External"/><Relationship Id="rId14517" Type="http://schemas.openxmlformats.org/officeDocument/2006/relationships/hyperlink" Target="https://www.daloopa.com/src/154366206" TargetMode="External"/><Relationship Id="rId446" Type="http://schemas.openxmlformats.org/officeDocument/2006/relationships/hyperlink" Target="https://www.daloopa.com/src/125021327" TargetMode="External"/><Relationship Id="rId1076" Type="http://schemas.openxmlformats.org/officeDocument/2006/relationships/hyperlink" Target="https://www.daloopa.com/src/8797425" TargetMode="External"/><Relationship Id="rId2127" Type="http://schemas.openxmlformats.org/officeDocument/2006/relationships/hyperlink" Target="https://www.daloopa.com/src/46548451" TargetMode="External"/><Relationship Id="rId16689" Type="http://schemas.openxmlformats.org/officeDocument/2006/relationships/hyperlink" Target="https://www.daloopa.com/src/65062777" TargetMode="External"/><Relationship Id="rId4299" Type="http://schemas.openxmlformats.org/officeDocument/2006/relationships/hyperlink" Target="https://www.daloopa.com/src/8790734" TargetMode="External"/><Relationship Id="rId5697" Type="http://schemas.openxmlformats.org/officeDocument/2006/relationships/hyperlink" Target="https://www.daloopa.com/src/1564783" TargetMode="External"/><Relationship Id="rId6748" Type="http://schemas.openxmlformats.org/officeDocument/2006/relationships/hyperlink" Target="https://marketplace.daloopa.com/src?seriesId=2541531" TargetMode="External"/><Relationship Id="rId8170" Type="http://schemas.openxmlformats.org/officeDocument/2006/relationships/hyperlink" Target="https://www.daloopa.com/src/154249509" TargetMode="External"/><Relationship Id="rId13600" Type="http://schemas.openxmlformats.org/officeDocument/2006/relationships/hyperlink" Target="https://www.daloopa.com/src/8787135" TargetMode="External"/><Relationship Id="rId19162" Type="http://schemas.openxmlformats.org/officeDocument/2006/relationships/hyperlink" Target="https://www.daloopa.com/src/113027634" TargetMode="External"/><Relationship Id="rId9221" Type="http://schemas.openxmlformats.org/officeDocument/2006/relationships/hyperlink" Target="https://www.daloopa.com/src/43305567" TargetMode="External"/><Relationship Id="rId11151" Type="http://schemas.openxmlformats.org/officeDocument/2006/relationships/hyperlink" Target="https://www.daloopa.com/src/1569809" TargetMode="External"/><Relationship Id="rId12202" Type="http://schemas.openxmlformats.org/officeDocument/2006/relationships/hyperlink" Target="https://www.daloopa.com/src/43520147" TargetMode="External"/><Relationship Id="rId15772" Type="http://schemas.openxmlformats.org/officeDocument/2006/relationships/hyperlink" Target="https://www.daloopa.com/src/78144539" TargetMode="External"/><Relationship Id="rId16823" Type="http://schemas.openxmlformats.org/officeDocument/2006/relationships/hyperlink" Target="https://www.daloopa.com/src/72186663" TargetMode="External"/><Relationship Id="rId1210" Type="http://schemas.openxmlformats.org/officeDocument/2006/relationships/hyperlink" Target="https://www.daloopa.com/src/7999102" TargetMode="External"/><Relationship Id="rId4780" Type="http://schemas.openxmlformats.org/officeDocument/2006/relationships/hyperlink" Target="https://www.daloopa.com/src/125013282" TargetMode="External"/><Relationship Id="rId5831" Type="http://schemas.openxmlformats.org/officeDocument/2006/relationships/hyperlink" Target="https://www.daloopa.com/src/1564785" TargetMode="External"/><Relationship Id="rId14374" Type="http://schemas.openxmlformats.org/officeDocument/2006/relationships/hyperlink" Target="https://www.daloopa.com/src/43769544" TargetMode="External"/><Relationship Id="rId15425" Type="http://schemas.openxmlformats.org/officeDocument/2006/relationships/hyperlink" Target="https://www.daloopa.com/src/43519174" TargetMode="External"/><Relationship Id="rId3382" Type="http://schemas.openxmlformats.org/officeDocument/2006/relationships/hyperlink" Target="https://www.daloopa.com/src/125061936" TargetMode="External"/><Relationship Id="rId4433" Type="http://schemas.openxmlformats.org/officeDocument/2006/relationships/hyperlink" Target="https://www.daloopa.com/src/8793839" TargetMode="External"/><Relationship Id="rId14027" Type="http://schemas.openxmlformats.org/officeDocument/2006/relationships/hyperlink" Target="https://www.daloopa.com/src/8787831" TargetMode="External"/><Relationship Id="rId17597" Type="http://schemas.openxmlformats.org/officeDocument/2006/relationships/hyperlink" Target="https://www.daloopa.com/src/65218517" TargetMode="External"/><Relationship Id="rId18995" Type="http://schemas.openxmlformats.org/officeDocument/2006/relationships/hyperlink" Target="https://marketplace.daloopa.com/src?seriesId=6882968" TargetMode="External"/><Relationship Id="rId3035" Type="http://schemas.openxmlformats.org/officeDocument/2006/relationships/hyperlink" Target="https://www.daloopa.com/src/125181291" TargetMode="External"/><Relationship Id="rId7656" Type="http://schemas.openxmlformats.org/officeDocument/2006/relationships/hyperlink" Target="https://www.daloopa.com/src/144969070" TargetMode="External"/><Relationship Id="rId8707" Type="http://schemas.openxmlformats.org/officeDocument/2006/relationships/hyperlink" Target="https://www.daloopa.com/src/1567011" TargetMode="External"/><Relationship Id="rId10984" Type="http://schemas.openxmlformats.org/officeDocument/2006/relationships/hyperlink" Target="https://www.daloopa.com/src/43296604" TargetMode="External"/><Relationship Id="rId16199" Type="http://schemas.openxmlformats.org/officeDocument/2006/relationships/hyperlink" Target="https://www.daloopa.com/src/8788853" TargetMode="External"/><Relationship Id="rId18648" Type="http://schemas.openxmlformats.org/officeDocument/2006/relationships/hyperlink" Target="https://www.daloopa.com/src/65166994" TargetMode="External"/><Relationship Id="rId6258" Type="http://schemas.openxmlformats.org/officeDocument/2006/relationships/hyperlink" Target="https://www.daloopa.com/src/37971423" TargetMode="External"/><Relationship Id="rId7309" Type="http://schemas.openxmlformats.org/officeDocument/2006/relationships/hyperlink" Target="https://marketplace.daloopa.com/src/110684099" TargetMode="External"/><Relationship Id="rId10637" Type="http://schemas.openxmlformats.org/officeDocument/2006/relationships/hyperlink" Target="https://www.daloopa.com/src/72083095" TargetMode="External"/><Relationship Id="rId13110" Type="http://schemas.openxmlformats.org/officeDocument/2006/relationships/hyperlink" Target="https://www.daloopa.com/src/8787200" TargetMode="External"/><Relationship Id="rId16680" Type="http://schemas.openxmlformats.org/officeDocument/2006/relationships/hyperlink" Target="https://www.daloopa.com/src/65063122" TargetMode="External"/><Relationship Id="rId17731" Type="http://schemas.openxmlformats.org/officeDocument/2006/relationships/hyperlink" Target="https://www.daloopa.com/src/65074543" TargetMode="External"/><Relationship Id="rId2868" Type="http://schemas.openxmlformats.org/officeDocument/2006/relationships/hyperlink" Target="https://www.daloopa.com/src/121582517" TargetMode="External"/><Relationship Id="rId3919" Type="http://schemas.openxmlformats.org/officeDocument/2006/relationships/hyperlink" Target="https://www.daloopa.com/src/136638907" TargetMode="External"/><Relationship Id="rId15282" Type="http://schemas.openxmlformats.org/officeDocument/2006/relationships/hyperlink" Target="https://www.daloopa.com/src/43517492" TargetMode="External"/><Relationship Id="rId16333" Type="http://schemas.openxmlformats.org/officeDocument/2006/relationships/hyperlink" Target="https://www.daloopa.com/src/46632066" TargetMode="External"/><Relationship Id="rId4290" Type="http://schemas.openxmlformats.org/officeDocument/2006/relationships/hyperlink" Target="https://www.daloopa.com/src/8791306" TargetMode="External"/><Relationship Id="rId5341" Type="http://schemas.openxmlformats.org/officeDocument/2006/relationships/hyperlink" Target="https://www.daloopa.com/document/229124" TargetMode="External"/><Relationship Id="rId9962" Type="http://schemas.openxmlformats.org/officeDocument/2006/relationships/hyperlink" Target="https://www.daloopa.com/src/46535387" TargetMode="External"/><Relationship Id="rId11892" Type="http://schemas.openxmlformats.org/officeDocument/2006/relationships/hyperlink" Target="https://www.daloopa.com/src/43319084" TargetMode="External"/><Relationship Id="rId19556" Type="http://schemas.openxmlformats.org/officeDocument/2006/relationships/hyperlink" Target="https://www.daloopa.com/src/154393501" TargetMode="External"/><Relationship Id="rId1951" Type="http://schemas.openxmlformats.org/officeDocument/2006/relationships/hyperlink" Target="https://www.daloopa.com/src/102334496" TargetMode="External"/><Relationship Id="rId8564" Type="http://schemas.openxmlformats.org/officeDocument/2006/relationships/hyperlink" Target="https://www.daloopa.com/src/46535288" TargetMode="External"/><Relationship Id="rId9615" Type="http://schemas.openxmlformats.org/officeDocument/2006/relationships/hyperlink" Target="https://www.daloopa.com/src/1567114" TargetMode="External"/><Relationship Id="rId10494" Type="http://schemas.openxmlformats.org/officeDocument/2006/relationships/hyperlink" Target="https://www.daloopa.com/src/1569061" TargetMode="External"/><Relationship Id="rId11545" Type="http://schemas.openxmlformats.org/officeDocument/2006/relationships/hyperlink" Target="https://www.daloopa.com/src/1569040" TargetMode="External"/><Relationship Id="rId12943" Type="http://schemas.openxmlformats.org/officeDocument/2006/relationships/hyperlink" Target="https://marketplace.daloopa.com/src/134722274" TargetMode="External"/><Relationship Id="rId18158" Type="http://schemas.openxmlformats.org/officeDocument/2006/relationships/hyperlink" Target="https://www.daloopa.com/src/87501525" TargetMode="External"/><Relationship Id="rId19209" Type="http://schemas.openxmlformats.org/officeDocument/2006/relationships/hyperlink" Target="https://www.daloopa.com/src/113035606" TargetMode="External"/><Relationship Id="rId1604" Type="http://schemas.openxmlformats.org/officeDocument/2006/relationships/hyperlink" Target="https://www.daloopa.com/src/8796850" TargetMode="External"/><Relationship Id="rId7166" Type="http://schemas.openxmlformats.org/officeDocument/2006/relationships/hyperlink" Target="https://marketplace.daloopa.com/src/110684067" TargetMode="External"/><Relationship Id="rId8217" Type="http://schemas.openxmlformats.org/officeDocument/2006/relationships/hyperlink" Target="https://www.daloopa.com/src/1566555" TargetMode="External"/><Relationship Id="rId10147" Type="http://schemas.openxmlformats.org/officeDocument/2006/relationships/hyperlink" Target="https://www.daloopa.com/src/43316244" TargetMode="External"/><Relationship Id="rId14768" Type="http://schemas.openxmlformats.org/officeDocument/2006/relationships/hyperlink" Target="https://www.daloopa.com/src/43519240" TargetMode="External"/><Relationship Id="rId15819" Type="http://schemas.openxmlformats.org/officeDocument/2006/relationships/hyperlink" Target="https://marketplace.daloopa.com/src/154209370" TargetMode="External"/><Relationship Id="rId16190" Type="http://schemas.openxmlformats.org/officeDocument/2006/relationships/hyperlink" Target="https://www.daloopa.com/src/14278604" TargetMode="External"/><Relationship Id="rId697" Type="http://schemas.openxmlformats.org/officeDocument/2006/relationships/hyperlink" Target="https://www.daloopa.com/src/65104827" TargetMode="External"/><Relationship Id="rId2378" Type="http://schemas.openxmlformats.org/officeDocument/2006/relationships/hyperlink" Target="https://www.daloopa.com/src/46548279" TargetMode="External"/><Relationship Id="rId3429" Type="http://schemas.openxmlformats.org/officeDocument/2006/relationships/hyperlink" Target="https://www.daloopa.com/src/8794718" TargetMode="External"/><Relationship Id="rId3776" Type="http://schemas.openxmlformats.org/officeDocument/2006/relationships/hyperlink" Target="https://www.daloopa.com/src/72186205" TargetMode="External"/><Relationship Id="rId4827" Type="http://schemas.openxmlformats.org/officeDocument/2006/relationships/hyperlink" Target="https://www.daloopa.com/src/4715229" TargetMode="External"/><Relationship Id="rId17241" Type="http://schemas.openxmlformats.org/officeDocument/2006/relationships/hyperlink" Target="https://www.daloopa.com/src/65059364" TargetMode="External"/><Relationship Id="rId6999" Type="http://schemas.openxmlformats.org/officeDocument/2006/relationships/hyperlink" Target="https://www.daloopa.com/src/107675918" TargetMode="External"/><Relationship Id="rId7300" Type="http://schemas.openxmlformats.org/officeDocument/2006/relationships/hyperlink" Target="https://marketplace.daloopa.com/src/110684090" TargetMode="External"/><Relationship Id="rId13851" Type="http://schemas.openxmlformats.org/officeDocument/2006/relationships/hyperlink" Target="https://www.daloopa.com/src/8788339" TargetMode="External"/><Relationship Id="rId14902" Type="http://schemas.openxmlformats.org/officeDocument/2006/relationships/hyperlink" Target="https://www.daloopa.com/src/43518857" TargetMode="External"/><Relationship Id="rId3910" Type="http://schemas.openxmlformats.org/officeDocument/2006/relationships/hyperlink" Target="https://www.daloopa.com/src/72186203" TargetMode="External"/><Relationship Id="rId9472" Type="http://schemas.openxmlformats.org/officeDocument/2006/relationships/hyperlink" Target="https://www.daloopa.com/src/43302641" TargetMode="External"/><Relationship Id="rId12453" Type="http://schemas.openxmlformats.org/officeDocument/2006/relationships/hyperlink" Target="https://www.daloopa.com/src/1572420" TargetMode="External"/><Relationship Id="rId13504" Type="http://schemas.openxmlformats.org/officeDocument/2006/relationships/hyperlink" Target="https://www.daloopa.com/src/8786952" TargetMode="External"/><Relationship Id="rId19066" Type="http://schemas.openxmlformats.org/officeDocument/2006/relationships/hyperlink" Target="https://www.daloopa.com/src/113031441" TargetMode="External"/><Relationship Id="rId831" Type="http://schemas.openxmlformats.org/officeDocument/2006/relationships/hyperlink" Target="https://www.daloopa.com/src/122908526" TargetMode="External"/><Relationship Id="rId1461" Type="http://schemas.openxmlformats.org/officeDocument/2006/relationships/hyperlink" Target="https://www.daloopa.com/src/8796608" TargetMode="External"/><Relationship Id="rId2512" Type="http://schemas.openxmlformats.org/officeDocument/2006/relationships/hyperlink" Target="https://www.daloopa.com/src/65072054" TargetMode="External"/><Relationship Id="rId8074" Type="http://schemas.openxmlformats.org/officeDocument/2006/relationships/hyperlink" Target="https://www.daloopa.com/src/46535367" TargetMode="External"/><Relationship Id="rId9125" Type="http://schemas.openxmlformats.org/officeDocument/2006/relationships/hyperlink" Target="https://www.daloopa.com/src/43302619" TargetMode="External"/><Relationship Id="rId11055" Type="http://schemas.openxmlformats.org/officeDocument/2006/relationships/hyperlink" Target="https://www.daloopa.com/src/43295727" TargetMode="External"/><Relationship Id="rId12106" Type="http://schemas.openxmlformats.org/officeDocument/2006/relationships/hyperlink" Target="https://marketplace.daloopa.com/src/144951424" TargetMode="External"/><Relationship Id="rId15676" Type="http://schemas.openxmlformats.org/officeDocument/2006/relationships/hyperlink" Target="https://marketplace.daloopa.com/src/134722521" TargetMode="External"/><Relationship Id="rId1114" Type="http://schemas.openxmlformats.org/officeDocument/2006/relationships/hyperlink" Target="https://marketplace.daloopa.com/src?seriesId=7259182" TargetMode="External"/><Relationship Id="rId4684" Type="http://schemas.openxmlformats.org/officeDocument/2006/relationships/hyperlink" Target="https://www.daloopa.com/src/1564037" TargetMode="External"/><Relationship Id="rId5735" Type="http://schemas.openxmlformats.org/officeDocument/2006/relationships/hyperlink" Target="https://www.daloopa.com/src/107834029" TargetMode="External"/><Relationship Id="rId14278" Type="http://schemas.openxmlformats.org/officeDocument/2006/relationships/hyperlink" Target="https://www.daloopa.com/src/8788189" TargetMode="External"/><Relationship Id="rId15329" Type="http://schemas.openxmlformats.org/officeDocument/2006/relationships/hyperlink" Target="https://www.daloopa.com/src/154360588" TargetMode="External"/><Relationship Id="rId16727" Type="http://schemas.openxmlformats.org/officeDocument/2006/relationships/hyperlink" Target="https://www.daloopa.com/src/72185157" TargetMode="External"/><Relationship Id="rId19200" Type="http://schemas.openxmlformats.org/officeDocument/2006/relationships/hyperlink" Target="https://www.daloopa.com/src/113027116" TargetMode="External"/><Relationship Id="rId3286" Type="http://schemas.openxmlformats.org/officeDocument/2006/relationships/hyperlink" Target="https://www.daloopa.com/src/8795517" TargetMode="External"/><Relationship Id="rId4337" Type="http://schemas.openxmlformats.org/officeDocument/2006/relationships/hyperlink" Target="https://www.daloopa.com/src/8804946" TargetMode="External"/><Relationship Id="rId18899" Type="http://schemas.openxmlformats.org/officeDocument/2006/relationships/hyperlink" Target="https://www.daloopa.com/src/113024445" TargetMode="External"/><Relationship Id="rId8958" Type="http://schemas.openxmlformats.org/officeDocument/2006/relationships/hyperlink" Target="https://marketplace.daloopa.com/src?seriesId=2541563" TargetMode="External"/><Relationship Id="rId10888" Type="http://schemas.openxmlformats.org/officeDocument/2006/relationships/hyperlink" Target="https://www.daloopa.com/src/1569882" TargetMode="External"/><Relationship Id="rId11939" Type="http://schemas.openxmlformats.org/officeDocument/2006/relationships/hyperlink" Target="https://marketplace.daloopa.com/src?seriesId=2399870" TargetMode="External"/><Relationship Id="rId15810" Type="http://schemas.openxmlformats.org/officeDocument/2006/relationships/hyperlink" Target="https://www.daloopa.com/src/78144541" TargetMode="External"/><Relationship Id="rId13361" Type="http://schemas.openxmlformats.org/officeDocument/2006/relationships/hyperlink" Target="https://www.daloopa.com/src/67023299" TargetMode="External"/><Relationship Id="rId14412" Type="http://schemas.openxmlformats.org/officeDocument/2006/relationships/hyperlink" Target="https://www.daloopa.com/src/125198331" TargetMode="External"/><Relationship Id="rId17982" Type="http://schemas.openxmlformats.org/officeDocument/2006/relationships/hyperlink" Target="https://www.daloopa.com/src/65125857" TargetMode="External"/><Relationship Id="rId3420" Type="http://schemas.openxmlformats.org/officeDocument/2006/relationships/hyperlink" Target="https://www.daloopa.com/src/8795519" TargetMode="External"/><Relationship Id="rId6990" Type="http://schemas.openxmlformats.org/officeDocument/2006/relationships/hyperlink" Target="https://www.daloopa.com/src/58740158" TargetMode="External"/><Relationship Id="rId13014" Type="http://schemas.openxmlformats.org/officeDocument/2006/relationships/hyperlink" Target="https://www.daloopa.com/document/132633" TargetMode="External"/><Relationship Id="rId16584" Type="http://schemas.openxmlformats.org/officeDocument/2006/relationships/hyperlink" Target="https://www.daloopa.com/src/8788996" TargetMode="External"/><Relationship Id="rId17635" Type="http://schemas.openxmlformats.org/officeDocument/2006/relationships/hyperlink" Target="https://www.daloopa.com/src/67020012" TargetMode="External"/><Relationship Id="rId341" Type="http://schemas.openxmlformats.org/officeDocument/2006/relationships/hyperlink" Target="https://marketplace.daloopa.com/src/134722131" TargetMode="External"/><Relationship Id="rId2022" Type="http://schemas.openxmlformats.org/officeDocument/2006/relationships/hyperlink" Target="https://www.daloopa.com/src/107697644" TargetMode="External"/><Relationship Id="rId5592" Type="http://schemas.openxmlformats.org/officeDocument/2006/relationships/hyperlink" Target="https://www.daloopa.com/src/144966780" TargetMode="External"/><Relationship Id="rId6643" Type="http://schemas.openxmlformats.org/officeDocument/2006/relationships/hyperlink" Target="https://www.daloopa.com/src/72081258" TargetMode="External"/><Relationship Id="rId15186" Type="http://schemas.openxmlformats.org/officeDocument/2006/relationships/hyperlink" Target="https://www.daloopa.com/src/43517870" TargetMode="External"/><Relationship Id="rId16237" Type="http://schemas.openxmlformats.org/officeDocument/2006/relationships/hyperlink" Target="https://www.daloopa.com/src/67019376" TargetMode="External"/><Relationship Id="rId4194" Type="http://schemas.openxmlformats.org/officeDocument/2006/relationships/hyperlink" Target="https://www.daloopa.com/src/8791836" TargetMode="External"/><Relationship Id="rId5245" Type="http://schemas.openxmlformats.org/officeDocument/2006/relationships/hyperlink" Target="https://www.daloopa.com/src/58740077" TargetMode="External"/><Relationship Id="rId9866" Type="http://schemas.openxmlformats.org/officeDocument/2006/relationships/hyperlink" Target="https://www.daloopa.com/src/1566637" TargetMode="External"/><Relationship Id="rId8468" Type="http://schemas.openxmlformats.org/officeDocument/2006/relationships/hyperlink" Target="https://www.daloopa.com/src/53534273" TargetMode="External"/><Relationship Id="rId9519" Type="http://schemas.openxmlformats.org/officeDocument/2006/relationships/hyperlink" Target="https://www.daloopa.com/src/66978285" TargetMode="External"/><Relationship Id="rId10398" Type="http://schemas.openxmlformats.org/officeDocument/2006/relationships/hyperlink" Target="https://www.daloopa.com/src/14161277" TargetMode="External"/><Relationship Id="rId11796" Type="http://schemas.openxmlformats.org/officeDocument/2006/relationships/hyperlink" Target="https://www.daloopa.com/src/1569391" TargetMode="External"/><Relationship Id="rId12847" Type="http://schemas.openxmlformats.org/officeDocument/2006/relationships/hyperlink" Target="https://www.daloopa.com/src/1572180" TargetMode="External"/><Relationship Id="rId1508" Type="http://schemas.openxmlformats.org/officeDocument/2006/relationships/hyperlink" Target="https://www.daloopa.com/src/43327817" TargetMode="External"/><Relationship Id="rId1855" Type="http://schemas.openxmlformats.org/officeDocument/2006/relationships/hyperlink" Target="https://www.daloopa.com/src/65218384" TargetMode="External"/><Relationship Id="rId2906" Type="http://schemas.openxmlformats.org/officeDocument/2006/relationships/hyperlink" Target="https://www.daloopa.com/src/47653520" TargetMode="External"/><Relationship Id="rId11449" Type="http://schemas.openxmlformats.org/officeDocument/2006/relationships/hyperlink" Target="https://www.daloopa.com/src/1569429" TargetMode="External"/><Relationship Id="rId15320" Type="http://schemas.openxmlformats.org/officeDocument/2006/relationships/hyperlink" Target="https://www.daloopa.com/src/43519169" TargetMode="External"/><Relationship Id="rId18890" Type="http://schemas.openxmlformats.org/officeDocument/2006/relationships/hyperlink" Target="https://www.daloopa.com/src/113029571" TargetMode="External"/><Relationship Id="rId11930" Type="http://schemas.openxmlformats.org/officeDocument/2006/relationships/hyperlink" Target="https://www.daloopa.com/src/1569397" TargetMode="External"/><Relationship Id="rId17492" Type="http://schemas.openxmlformats.org/officeDocument/2006/relationships/hyperlink" Target="https://www.daloopa.com/document/26799693" TargetMode="External"/><Relationship Id="rId18543" Type="http://schemas.openxmlformats.org/officeDocument/2006/relationships/hyperlink" Target="https://www.daloopa.com/document/24791242" TargetMode="External"/><Relationship Id="rId7551" Type="http://schemas.openxmlformats.org/officeDocument/2006/relationships/hyperlink" Target="https://www.daloopa.com/src/1565591" TargetMode="External"/><Relationship Id="rId8602" Type="http://schemas.openxmlformats.org/officeDocument/2006/relationships/hyperlink" Target="https://www.daloopa.com/src/14161205" TargetMode="External"/><Relationship Id="rId10532" Type="http://schemas.openxmlformats.org/officeDocument/2006/relationships/hyperlink" Target="https://www.daloopa.com/src/87385040" TargetMode="External"/><Relationship Id="rId16094" Type="http://schemas.openxmlformats.org/officeDocument/2006/relationships/hyperlink" Target="https://www.daloopa.com/src/8789027" TargetMode="External"/><Relationship Id="rId17145" Type="http://schemas.openxmlformats.org/officeDocument/2006/relationships/hyperlink" Target="https://www.daloopa.com/src/65058979" TargetMode="External"/><Relationship Id="rId6153" Type="http://schemas.openxmlformats.org/officeDocument/2006/relationships/hyperlink" Target="https://www.daloopa.com/src/1564859" TargetMode="External"/><Relationship Id="rId7204" Type="http://schemas.openxmlformats.org/officeDocument/2006/relationships/hyperlink" Target="https://www.daloopa.com/src/1565315" TargetMode="External"/><Relationship Id="rId13755" Type="http://schemas.openxmlformats.org/officeDocument/2006/relationships/hyperlink" Target="https://www.daloopa.com/src/154395130" TargetMode="External"/><Relationship Id="rId2763" Type="http://schemas.openxmlformats.org/officeDocument/2006/relationships/hyperlink" Target="https://www.daloopa.com/src/47656932" TargetMode="External"/><Relationship Id="rId3814" Type="http://schemas.openxmlformats.org/officeDocument/2006/relationships/hyperlink" Target="https://www.daloopa.com/src/8794395" TargetMode="External"/><Relationship Id="rId9376" Type="http://schemas.openxmlformats.org/officeDocument/2006/relationships/hyperlink" Target="https://www.daloopa.com/src/1566451" TargetMode="External"/><Relationship Id="rId12357" Type="http://schemas.openxmlformats.org/officeDocument/2006/relationships/hyperlink" Target="https://www.daloopa.com/src/87497951" TargetMode="External"/><Relationship Id="rId13408" Type="http://schemas.openxmlformats.org/officeDocument/2006/relationships/hyperlink" Target="https://www.daloopa.com/src/8786950" TargetMode="External"/><Relationship Id="rId14806" Type="http://schemas.openxmlformats.org/officeDocument/2006/relationships/hyperlink" Target="https://www.daloopa.com/src/82270230" TargetMode="External"/><Relationship Id="rId735" Type="http://schemas.openxmlformats.org/officeDocument/2006/relationships/hyperlink" Target="https://www.daloopa.com/src/66977155" TargetMode="External"/><Relationship Id="rId1365" Type="http://schemas.openxmlformats.org/officeDocument/2006/relationships/hyperlink" Target="https://www.daloopa.com/src/65434637" TargetMode="External"/><Relationship Id="rId2416" Type="http://schemas.openxmlformats.org/officeDocument/2006/relationships/hyperlink" Target="https://www.daloopa.com/src/65064233" TargetMode="External"/><Relationship Id="rId9029" Type="http://schemas.openxmlformats.org/officeDocument/2006/relationships/hyperlink" Target="https://www.daloopa.com/src/1566315" TargetMode="External"/><Relationship Id="rId16978" Type="http://schemas.openxmlformats.org/officeDocument/2006/relationships/hyperlink" Target="https://www.daloopa.com/src/154364336" TargetMode="External"/><Relationship Id="rId1018" Type="http://schemas.openxmlformats.org/officeDocument/2006/relationships/hyperlink" Target="https://www.daloopa.com/src/66984628" TargetMode="External"/><Relationship Id="rId4588" Type="http://schemas.openxmlformats.org/officeDocument/2006/relationships/hyperlink" Target="https://www.daloopa.com/src/53538588" TargetMode="External"/><Relationship Id="rId5639" Type="http://schemas.openxmlformats.org/officeDocument/2006/relationships/hyperlink" Target="https://www.daloopa.com/src/10330588" TargetMode="External"/><Relationship Id="rId5986" Type="http://schemas.openxmlformats.org/officeDocument/2006/relationships/hyperlink" Target="https://www.daloopa.com/src/7961780" TargetMode="External"/><Relationship Id="rId18053" Type="http://schemas.openxmlformats.org/officeDocument/2006/relationships/hyperlink" Target="https://marketplace.daloopa.com/src/134722670" TargetMode="External"/><Relationship Id="rId19451" Type="http://schemas.openxmlformats.org/officeDocument/2006/relationships/hyperlink" Target="https://marketplace.daloopa.com/src?seriesId=6882983" TargetMode="External"/><Relationship Id="rId71" Type="http://schemas.openxmlformats.org/officeDocument/2006/relationships/hyperlink" Target="https://www.daloopa.com/document/210200" TargetMode="External"/><Relationship Id="rId7061" Type="http://schemas.openxmlformats.org/officeDocument/2006/relationships/hyperlink" Target="https://www.daloopa.com/src/78018525" TargetMode="External"/><Relationship Id="rId8112" Type="http://schemas.openxmlformats.org/officeDocument/2006/relationships/hyperlink" Target="https://www.daloopa.com/src/1566610" TargetMode="External"/><Relationship Id="rId9510" Type="http://schemas.openxmlformats.org/officeDocument/2006/relationships/hyperlink" Target="https://www.daloopa.com/src/10330753" TargetMode="External"/><Relationship Id="rId11440" Type="http://schemas.openxmlformats.org/officeDocument/2006/relationships/hyperlink" Target="https://www.daloopa.com/src/1568934" TargetMode="External"/><Relationship Id="rId19104" Type="http://schemas.openxmlformats.org/officeDocument/2006/relationships/hyperlink" Target="https://www.daloopa.com/src/114576789" TargetMode="External"/><Relationship Id="rId10042" Type="http://schemas.openxmlformats.org/officeDocument/2006/relationships/hyperlink" Target="https://www.daloopa.com/src/1568081" TargetMode="External"/><Relationship Id="rId14663" Type="http://schemas.openxmlformats.org/officeDocument/2006/relationships/hyperlink" Target="https://www.daloopa.com/src/43507624" TargetMode="External"/><Relationship Id="rId15714" Type="http://schemas.openxmlformats.org/officeDocument/2006/relationships/hyperlink" Target="https://www.daloopa.com/src/72186680" TargetMode="External"/><Relationship Id="rId3671" Type="http://schemas.openxmlformats.org/officeDocument/2006/relationships/hyperlink" Target="https://www.daloopa.com/src/43340874" TargetMode="External"/><Relationship Id="rId4722" Type="http://schemas.openxmlformats.org/officeDocument/2006/relationships/hyperlink" Target="https://www.daloopa.com/src/43287242" TargetMode="External"/><Relationship Id="rId13265" Type="http://schemas.openxmlformats.org/officeDocument/2006/relationships/hyperlink" Target="https://www.daloopa.com/src/10356355" TargetMode="External"/><Relationship Id="rId14316" Type="http://schemas.openxmlformats.org/officeDocument/2006/relationships/hyperlink" Target="https://www.daloopa.com/src/8787957" TargetMode="External"/><Relationship Id="rId17886" Type="http://schemas.openxmlformats.org/officeDocument/2006/relationships/hyperlink" Target="https://www.daloopa.com/src/65125859" TargetMode="External"/><Relationship Id="rId592" Type="http://schemas.openxmlformats.org/officeDocument/2006/relationships/hyperlink" Target="https://www.daloopa.com/src/66977126" TargetMode="External"/><Relationship Id="rId2273" Type="http://schemas.openxmlformats.org/officeDocument/2006/relationships/hyperlink" Target="https://www.daloopa.com/src/1571484" TargetMode="External"/><Relationship Id="rId3324" Type="http://schemas.openxmlformats.org/officeDocument/2006/relationships/hyperlink" Target="https://www.daloopa.com/src/42838074" TargetMode="External"/><Relationship Id="rId6894" Type="http://schemas.openxmlformats.org/officeDocument/2006/relationships/hyperlink" Target="https://www.daloopa.com/src/1565686" TargetMode="External"/><Relationship Id="rId7945" Type="http://schemas.openxmlformats.org/officeDocument/2006/relationships/hyperlink" Target="https://www.daloopa.com/src/1566430" TargetMode="External"/><Relationship Id="rId16488" Type="http://schemas.openxmlformats.org/officeDocument/2006/relationships/hyperlink" Target="https://www.daloopa.com/src/58791137" TargetMode="External"/><Relationship Id="rId17539" Type="http://schemas.openxmlformats.org/officeDocument/2006/relationships/hyperlink" Target="https://www.daloopa.com/src/87503362" TargetMode="External"/><Relationship Id="rId18937" Type="http://schemas.openxmlformats.org/officeDocument/2006/relationships/hyperlink" Target="https://www.daloopa.com/src/113026506" TargetMode="External"/><Relationship Id="rId245" Type="http://schemas.openxmlformats.org/officeDocument/2006/relationships/hyperlink" Target="https://www.daloopa.com/src/20882379" TargetMode="External"/><Relationship Id="rId5496" Type="http://schemas.openxmlformats.org/officeDocument/2006/relationships/hyperlink" Target="https://www.daloopa.com/src/1564010" TargetMode="External"/><Relationship Id="rId6547" Type="http://schemas.openxmlformats.org/officeDocument/2006/relationships/hyperlink" Target="https://www.daloopa.com/src/125013447" TargetMode="External"/><Relationship Id="rId10926" Type="http://schemas.openxmlformats.org/officeDocument/2006/relationships/hyperlink" Target="https://www.daloopa.com/src/66982753" TargetMode="External"/><Relationship Id="rId4098" Type="http://schemas.openxmlformats.org/officeDocument/2006/relationships/hyperlink" Target="https://www.daloopa.com/src/1572819" TargetMode="External"/><Relationship Id="rId5149" Type="http://schemas.openxmlformats.org/officeDocument/2006/relationships/hyperlink" Target="https://www.daloopa.com/src/1564281" TargetMode="External"/><Relationship Id="rId9020" Type="http://schemas.openxmlformats.org/officeDocument/2006/relationships/hyperlink" Target="https://www.daloopa.com/src/46535305" TargetMode="External"/><Relationship Id="rId12001" Type="http://schemas.openxmlformats.org/officeDocument/2006/relationships/hyperlink" Target="https://www.daloopa.com/src/1568904" TargetMode="External"/><Relationship Id="rId15571" Type="http://schemas.openxmlformats.org/officeDocument/2006/relationships/hyperlink" Target="https://www.daloopa.com/src/43518455" TargetMode="External"/><Relationship Id="rId16622" Type="http://schemas.openxmlformats.org/officeDocument/2006/relationships/hyperlink" Target="https://www.daloopa.com/src/8788973" TargetMode="External"/><Relationship Id="rId1759" Type="http://schemas.openxmlformats.org/officeDocument/2006/relationships/hyperlink" Target="https://www.daloopa.com/src/46537560" TargetMode="External"/><Relationship Id="rId3181" Type="http://schemas.openxmlformats.org/officeDocument/2006/relationships/hyperlink" Target="https://www.daloopa.com/src/125181294" TargetMode="External"/><Relationship Id="rId5630" Type="http://schemas.openxmlformats.org/officeDocument/2006/relationships/hyperlink" Target="https://www.daloopa.com/src/1564012" TargetMode="External"/><Relationship Id="rId14173" Type="http://schemas.openxmlformats.org/officeDocument/2006/relationships/hyperlink" Target="https://www.daloopa.com/src/87502112" TargetMode="External"/><Relationship Id="rId15224" Type="http://schemas.openxmlformats.org/officeDocument/2006/relationships/hyperlink" Target="https://www.daloopa.com/src/43518859" TargetMode="External"/><Relationship Id="rId18794" Type="http://schemas.openxmlformats.org/officeDocument/2006/relationships/hyperlink" Target="https://www.daloopa.com/src/65169569" TargetMode="External"/><Relationship Id="rId4232" Type="http://schemas.openxmlformats.org/officeDocument/2006/relationships/hyperlink" Target="https://www.daloopa.com/src/43322566" TargetMode="External"/><Relationship Id="rId8853" Type="http://schemas.openxmlformats.org/officeDocument/2006/relationships/hyperlink" Target="https://www.daloopa.com/src/66978283" TargetMode="External"/><Relationship Id="rId9904" Type="http://schemas.openxmlformats.org/officeDocument/2006/relationships/hyperlink" Target="https://www.daloopa.com/src/94491567" TargetMode="External"/><Relationship Id="rId10783" Type="http://schemas.openxmlformats.org/officeDocument/2006/relationships/hyperlink" Target="https://www.daloopa.com/src/43296596" TargetMode="External"/><Relationship Id="rId11834" Type="http://schemas.openxmlformats.org/officeDocument/2006/relationships/hyperlink" Target="https://www.daloopa.com/src/1568951" TargetMode="External"/><Relationship Id="rId17396" Type="http://schemas.openxmlformats.org/officeDocument/2006/relationships/hyperlink" Target="https://www.daloopa.com/src/75524257" TargetMode="External"/><Relationship Id="rId18447" Type="http://schemas.openxmlformats.org/officeDocument/2006/relationships/hyperlink" Target="https://www.daloopa.com/document/24791242" TargetMode="External"/><Relationship Id="rId7455" Type="http://schemas.openxmlformats.org/officeDocument/2006/relationships/hyperlink" Target="https://www.daloopa.com/src/154216264" TargetMode="External"/><Relationship Id="rId8506" Type="http://schemas.openxmlformats.org/officeDocument/2006/relationships/hyperlink" Target="https://www.daloopa.com/src/1566307" TargetMode="External"/><Relationship Id="rId10436" Type="http://schemas.openxmlformats.org/officeDocument/2006/relationships/hyperlink" Target="https://www.daloopa.com/src/1569565" TargetMode="External"/><Relationship Id="rId17049" Type="http://schemas.openxmlformats.org/officeDocument/2006/relationships/hyperlink" Target="https://marketplace.daloopa.com/src/154393163" TargetMode="External"/><Relationship Id="rId6057" Type="http://schemas.openxmlformats.org/officeDocument/2006/relationships/hyperlink" Target="https://www.daloopa.com/src/43310396" TargetMode="External"/><Relationship Id="rId7108" Type="http://schemas.openxmlformats.org/officeDocument/2006/relationships/hyperlink" Target="https://marketplace.daloopa.com/src/110684065" TargetMode="External"/><Relationship Id="rId986" Type="http://schemas.openxmlformats.org/officeDocument/2006/relationships/hyperlink" Target="https://www.daloopa.com/document/23013512" TargetMode="External"/><Relationship Id="rId2667" Type="http://schemas.openxmlformats.org/officeDocument/2006/relationships/hyperlink" Target="https://www.daloopa.com/src/121582511" TargetMode="External"/><Relationship Id="rId3718" Type="http://schemas.openxmlformats.org/officeDocument/2006/relationships/hyperlink" Target="https://www.daloopa.com/src/136638909" TargetMode="External"/><Relationship Id="rId13659" Type="http://schemas.openxmlformats.org/officeDocument/2006/relationships/hyperlink" Target="https://www.daloopa.com/src/38111042" TargetMode="External"/><Relationship Id="rId15081" Type="http://schemas.openxmlformats.org/officeDocument/2006/relationships/hyperlink" Target="https://marketplace.daloopa.com/src/134722391" TargetMode="External"/><Relationship Id="rId16132" Type="http://schemas.openxmlformats.org/officeDocument/2006/relationships/hyperlink" Target="https://www.daloopa.com/src/67019369" TargetMode="External"/><Relationship Id="rId17530" Type="http://schemas.openxmlformats.org/officeDocument/2006/relationships/hyperlink" Target="https://marketplace.daloopa.com/src/154209519" TargetMode="External"/><Relationship Id="rId639" Type="http://schemas.openxmlformats.org/officeDocument/2006/relationships/hyperlink" Target="https://www.daloopa.com/src/72080456" TargetMode="External"/><Relationship Id="rId1269" Type="http://schemas.openxmlformats.org/officeDocument/2006/relationships/hyperlink" Target="https://www.daloopa.com/src/65218276" TargetMode="External"/><Relationship Id="rId5140" Type="http://schemas.openxmlformats.org/officeDocument/2006/relationships/hyperlink" Target="https://www.daloopa.com/document/26798424" TargetMode="External"/><Relationship Id="rId9761" Type="http://schemas.openxmlformats.org/officeDocument/2006/relationships/hyperlink" Target="https://www.daloopa.com/src/46535371" TargetMode="External"/><Relationship Id="rId11691" Type="http://schemas.openxmlformats.org/officeDocument/2006/relationships/hyperlink" Target="https://www.daloopa.com/src/43316576" TargetMode="External"/><Relationship Id="rId12742" Type="http://schemas.openxmlformats.org/officeDocument/2006/relationships/hyperlink" Target="https://marketplace.daloopa.com/src/134722225" TargetMode="External"/><Relationship Id="rId19355" Type="http://schemas.openxmlformats.org/officeDocument/2006/relationships/hyperlink" Target="https://www.daloopa.com/src/114576808" TargetMode="External"/><Relationship Id="rId1750" Type="http://schemas.openxmlformats.org/officeDocument/2006/relationships/hyperlink" Target="https://www.daloopa.com/src/8796847" TargetMode="External"/><Relationship Id="rId2801" Type="http://schemas.openxmlformats.org/officeDocument/2006/relationships/hyperlink" Target="https://www.daloopa.com/src/121582515" TargetMode="External"/><Relationship Id="rId8016" Type="http://schemas.openxmlformats.org/officeDocument/2006/relationships/hyperlink" Target="https://marketplace.daloopa.com/src?seriesId=3815476" TargetMode="External"/><Relationship Id="rId8363" Type="http://schemas.openxmlformats.org/officeDocument/2006/relationships/hyperlink" Target="https://www.daloopa.com/src/43306467" TargetMode="External"/><Relationship Id="rId9414" Type="http://schemas.openxmlformats.org/officeDocument/2006/relationships/hyperlink" Target="https://www.daloopa.com/src/136428702" TargetMode="External"/><Relationship Id="rId10293" Type="http://schemas.openxmlformats.org/officeDocument/2006/relationships/hyperlink" Target="https://www.daloopa.com/src/14161274" TargetMode="External"/><Relationship Id="rId11344" Type="http://schemas.openxmlformats.org/officeDocument/2006/relationships/hyperlink" Target="https://www.daloopa.com/src/1569307" TargetMode="External"/><Relationship Id="rId15965" Type="http://schemas.openxmlformats.org/officeDocument/2006/relationships/hyperlink" Target="https://marketplace.daloopa.com/src/154393135" TargetMode="External"/><Relationship Id="rId19008" Type="http://schemas.openxmlformats.org/officeDocument/2006/relationships/hyperlink" Target="https://www.daloopa.com/src/113027309" TargetMode="External"/><Relationship Id="rId1403" Type="http://schemas.openxmlformats.org/officeDocument/2006/relationships/hyperlink" Target="https://www.daloopa.com/src/65218296" TargetMode="External"/><Relationship Id="rId4973" Type="http://schemas.openxmlformats.org/officeDocument/2006/relationships/hyperlink" Target="https://www.daloopa.com/src/72080215" TargetMode="External"/><Relationship Id="rId14567" Type="http://schemas.openxmlformats.org/officeDocument/2006/relationships/hyperlink" Target="https://www.daloopa.com/src/43517954" TargetMode="External"/><Relationship Id="rId15618" Type="http://schemas.openxmlformats.org/officeDocument/2006/relationships/hyperlink" Target="https://marketplace.daloopa.com/src/134722510" TargetMode="External"/><Relationship Id="rId3575" Type="http://schemas.openxmlformats.org/officeDocument/2006/relationships/hyperlink" Target="https://www.daloopa.com/src/72082786" TargetMode="External"/><Relationship Id="rId4626" Type="http://schemas.openxmlformats.org/officeDocument/2006/relationships/hyperlink" Target="https://www.daloopa.com/src/4715226" TargetMode="External"/><Relationship Id="rId13169" Type="http://schemas.openxmlformats.org/officeDocument/2006/relationships/hyperlink" Target="https://www.daloopa.com/src/8787107" TargetMode="External"/><Relationship Id="rId17040" Type="http://schemas.openxmlformats.org/officeDocument/2006/relationships/hyperlink" Target="https://www.daloopa.com/src/65059212" TargetMode="External"/><Relationship Id="rId496" Type="http://schemas.openxmlformats.org/officeDocument/2006/relationships/hyperlink" Target="https://www.daloopa.com/src/46537680" TargetMode="External"/><Relationship Id="rId2177" Type="http://schemas.openxmlformats.org/officeDocument/2006/relationships/hyperlink" Target="https://www.daloopa.com/src/46548283" TargetMode="External"/><Relationship Id="rId3228" Type="http://schemas.openxmlformats.org/officeDocument/2006/relationships/hyperlink" Target="https://www.daloopa.com/src/4742094" TargetMode="External"/><Relationship Id="rId6798" Type="http://schemas.openxmlformats.org/officeDocument/2006/relationships/hyperlink" Target="https://marketplace.daloopa.com/src/110684009" TargetMode="External"/><Relationship Id="rId7849" Type="http://schemas.openxmlformats.org/officeDocument/2006/relationships/hyperlink" Target="https://www.daloopa.com/src/82224832" TargetMode="External"/><Relationship Id="rId149" Type="http://schemas.openxmlformats.org/officeDocument/2006/relationships/hyperlink" Target="https://www.daloopa.com/src/94492893" TargetMode="External"/><Relationship Id="rId9271" Type="http://schemas.openxmlformats.org/officeDocument/2006/relationships/hyperlink" Target="https://www.daloopa.com/src/14161216" TargetMode="External"/><Relationship Id="rId13650" Type="http://schemas.openxmlformats.org/officeDocument/2006/relationships/hyperlink" Target="https://www.daloopa.com/src/8787572" TargetMode="External"/><Relationship Id="rId14701" Type="http://schemas.openxmlformats.org/officeDocument/2006/relationships/hyperlink" Target="https://www.daloopa.com/src/43519335" TargetMode="External"/><Relationship Id="rId1260" Type="http://schemas.openxmlformats.org/officeDocument/2006/relationships/hyperlink" Target="https://www.daloopa.com/src/14186213" TargetMode="External"/><Relationship Id="rId12252" Type="http://schemas.openxmlformats.org/officeDocument/2006/relationships/hyperlink" Target="https://www.daloopa.com/src/67023252" TargetMode="External"/><Relationship Id="rId13303" Type="http://schemas.openxmlformats.org/officeDocument/2006/relationships/hyperlink" Target="https://www.daloopa.com/src/154395101" TargetMode="External"/><Relationship Id="rId16873" Type="http://schemas.openxmlformats.org/officeDocument/2006/relationships/hyperlink" Target="https://www.daloopa.com/src/20983858" TargetMode="External"/><Relationship Id="rId17924" Type="http://schemas.openxmlformats.org/officeDocument/2006/relationships/hyperlink" Target="https://www.daloopa.com/src/87501532" TargetMode="External"/><Relationship Id="rId630" Type="http://schemas.openxmlformats.org/officeDocument/2006/relationships/hyperlink" Target="https://www.daloopa.com/src/14185678" TargetMode="External"/><Relationship Id="rId2311" Type="http://schemas.openxmlformats.org/officeDocument/2006/relationships/hyperlink" Target="https://www.daloopa.com/src/1571783" TargetMode="External"/><Relationship Id="rId5881" Type="http://schemas.openxmlformats.org/officeDocument/2006/relationships/hyperlink" Target="https://www.daloopa.com/src/43643466" TargetMode="External"/><Relationship Id="rId6932" Type="http://schemas.openxmlformats.org/officeDocument/2006/relationships/hyperlink" Target="https://www.daloopa.com/src/107675919" TargetMode="External"/><Relationship Id="rId15475" Type="http://schemas.openxmlformats.org/officeDocument/2006/relationships/hyperlink" Target="https://www.daloopa.com/src/43518468" TargetMode="External"/><Relationship Id="rId16526" Type="http://schemas.openxmlformats.org/officeDocument/2006/relationships/hyperlink" Target="https://www.daloopa.com/src/78145934" TargetMode="External"/><Relationship Id="rId4483" Type="http://schemas.openxmlformats.org/officeDocument/2006/relationships/hyperlink" Target="https://www.daloopa.com/src/8793757" TargetMode="External"/><Relationship Id="rId5534" Type="http://schemas.openxmlformats.org/officeDocument/2006/relationships/hyperlink" Target="https://www.daloopa.com/src/14161057" TargetMode="External"/><Relationship Id="rId14077" Type="http://schemas.openxmlformats.org/officeDocument/2006/relationships/hyperlink" Target="https://www.daloopa.com/src/8787950" TargetMode="External"/><Relationship Id="rId15128" Type="http://schemas.openxmlformats.org/officeDocument/2006/relationships/hyperlink" Target="https://marketplace.daloopa.com/src/134722403" TargetMode="External"/><Relationship Id="rId18698" Type="http://schemas.openxmlformats.org/officeDocument/2006/relationships/hyperlink" Target="https://www.daloopa.com/src/65162878" TargetMode="External"/><Relationship Id="rId19749" Type="http://schemas.openxmlformats.org/officeDocument/2006/relationships/hyperlink" Target="https://www.daloopa.com/src/113026584" TargetMode="External"/><Relationship Id="rId3085" Type="http://schemas.openxmlformats.org/officeDocument/2006/relationships/hyperlink" Target="https://www.daloopa.com/src/67018822" TargetMode="External"/><Relationship Id="rId4136" Type="http://schemas.openxmlformats.org/officeDocument/2006/relationships/hyperlink" Target="https://marketplace.daloopa.com/src?seriesId=2541450" TargetMode="External"/><Relationship Id="rId8757" Type="http://schemas.openxmlformats.org/officeDocument/2006/relationships/hyperlink" Target="https://www.daloopa.com/src/1566805" TargetMode="External"/><Relationship Id="rId9808" Type="http://schemas.openxmlformats.org/officeDocument/2006/relationships/hyperlink" Target="https://www.daloopa.com/src/1567179" TargetMode="External"/><Relationship Id="rId10687" Type="http://schemas.openxmlformats.org/officeDocument/2006/relationships/hyperlink" Target="https://www.daloopa.com/src/1569879" TargetMode="External"/><Relationship Id="rId7359" Type="http://schemas.openxmlformats.org/officeDocument/2006/relationships/hyperlink" Target="https://www.daloopa.com/src/7961812" TargetMode="External"/><Relationship Id="rId11738" Type="http://schemas.openxmlformats.org/officeDocument/2006/relationships/hyperlink" Target="https://www.daloopa.com/src/43316582" TargetMode="External"/><Relationship Id="rId13160" Type="http://schemas.openxmlformats.org/officeDocument/2006/relationships/hyperlink" Target="https://www.daloopa.com/src/58790245" TargetMode="External"/><Relationship Id="rId14211" Type="http://schemas.openxmlformats.org/officeDocument/2006/relationships/hyperlink" Target="https://www.daloopa.com/src/8788253" TargetMode="External"/><Relationship Id="rId17781" Type="http://schemas.openxmlformats.org/officeDocument/2006/relationships/hyperlink" Target="https://www.daloopa.com/src/65074714" TargetMode="External"/><Relationship Id="rId18832" Type="http://schemas.openxmlformats.org/officeDocument/2006/relationships/hyperlink" Target="https://marketplace.daloopa.com/src?seriesId=3669180" TargetMode="External"/><Relationship Id="rId140" Type="http://schemas.openxmlformats.org/officeDocument/2006/relationships/hyperlink" Target="https://www.daloopa.com/src/46537099" TargetMode="External"/><Relationship Id="rId3969" Type="http://schemas.openxmlformats.org/officeDocument/2006/relationships/hyperlink" Target="https://www.daloopa.com/src/20973024" TargetMode="External"/><Relationship Id="rId5391" Type="http://schemas.openxmlformats.org/officeDocument/2006/relationships/hyperlink" Target="https://www.daloopa.com/src/1564029" TargetMode="External"/><Relationship Id="rId7840" Type="http://schemas.openxmlformats.org/officeDocument/2006/relationships/hyperlink" Target="https://www.daloopa.com/src/32357682" TargetMode="External"/><Relationship Id="rId10821" Type="http://schemas.openxmlformats.org/officeDocument/2006/relationships/hyperlink" Target="https://www.daloopa.com/src/1569881" TargetMode="External"/><Relationship Id="rId16383" Type="http://schemas.openxmlformats.org/officeDocument/2006/relationships/hyperlink" Target="https://www.daloopa.com/src/43525842" TargetMode="External"/><Relationship Id="rId17434" Type="http://schemas.openxmlformats.org/officeDocument/2006/relationships/hyperlink" Target="https://www.daloopa.com/src/75524259" TargetMode="External"/><Relationship Id="rId6" Type="http://schemas.openxmlformats.org/officeDocument/2006/relationships/hyperlink" Target="https://www.daloopa.com/document/8009" TargetMode="External"/><Relationship Id="rId5044" Type="http://schemas.openxmlformats.org/officeDocument/2006/relationships/hyperlink" Target="https://www.daloopa.com/src/94489681" TargetMode="External"/><Relationship Id="rId6442" Type="http://schemas.openxmlformats.org/officeDocument/2006/relationships/hyperlink" Target="https://www.daloopa.com/src/1565632" TargetMode="External"/><Relationship Id="rId12993" Type="http://schemas.openxmlformats.org/officeDocument/2006/relationships/hyperlink" Target="https://www.daloopa.com/src/46640502" TargetMode="External"/><Relationship Id="rId16036" Type="http://schemas.openxmlformats.org/officeDocument/2006/relationships/hyperlink" Target="https://www.daloopa.com/document/26799693" TargetMode="External"/><Relationship Id="rId9665" Type="http://schemas.openxmlformats.org/officeDocument/2006/relationships/hyperlink" Target="https://www.daloopa.com/src/1566576" TargetMode="External"/><Relationship Id="rId11595" Type="http://schemas.openxmlformats.org/officeDocument/2006/relationships/hyperlink" Target="https://www.daloopa.com/src/1569382" TargetMode="External"/><Relationship Id="rId12646" Type="http://schemas.openxmlformats.org/officeDocument/2006/relationships/hyperlink" Target="https://marketplace.daloopa.com/src/134722215" TargetMode="External"/><Relationship Id="rId19259" Type="http://schemas.openxmlformats.org/officeDocument/2006/relationships/hyperlink" Target="https://www.daloopa.com/src/113030951" TargetMode="External"/><Relationship Id="rId1654" Type="http://schemas.openxmlformats.org/officeDocument/2006/relationships/hyperlink" Target="https://www.daloopa.com/src/8797201" TargetMode="External"/><Relationship Id="rId2705" Type="http://schemas.openxmlformats.org/officeDocument/2006/relationships/hyperlink" Target="https://www.daloopa.com/src/47653523" TargetMode="External"/><Relationship Id="rId8267" Type="http://schemas.openxmlformats.org/officeDocument/2006/relationships/hyperlink" Target="https://www.daloopa.com/src/66978264" TargetMode="External"/><Relationship Id="rId9318" Type="http://schemas.openxmlformats.org/officeDocument/2006/relationships/hyperlink" Target="https://www.daloopa.com/src/1567202" TargetMode="External"/><Relationship Id="rId10197" Type="http://schemas.openxmlformats.org/officeDocument/2006/relationships/hyperlink" Target="https://www.daloopa.com/src/66978609" TargetMode="External"/><Relationship Id="rId11248" Type="http://schemas.openxmlformats.org/officeDocument/2006/relationships/hyperlink" Target="https://www.daloopa.com/src/125054416" TargetMode="External"/><Relationship Id="rId1307" Type="http://schemas.openxmlformats.org/officeDocument/2006/relationships/hyperlink" Target="https://www.daloopa.com/src/65218281" TargetMode="External"/><Relationship Id="rId4877" Type="http://schemas.openxmlformats.org/officeDocument/2006/relationships/hyperlink" Target="https://www.daloopa.com/src/1564199" TargetMode="External"/><Relationship Id="rId5928" Type="http://schemas.openxmlformats.org/officeDocument/2006/relationships/hyperlink" Target="https://www.daloopa.com/src/63033462" TargetMode="External"/><Relationship Id="rId15869" Type="http://schemas.openxmlformats.org/officeDocument/2006/relationships/hyperlink" Target="https://marketplace.daloopa.com/src/154209382" TargetMode="External"/><Relationship Id="rId17291" Type="http://schemas.openxmlformats.org/officeDocument/2006/relationships/hyperlink" Target="https://www.daloopa.com/src/65059431" TargetMode="External"/><Relationship Id="rId18342" Type="http://schemas.openxmlformats.org/officeDocument/2006/relationships/hyperlink" Target="https://www.daloopa.com/src/107834506" TargetMode="External"/><Relationship Id="rId19740" Type="http://schemas.openxmlformats.org/officeDocument/2006/relationships/hyperlink" Target="https://www.daloopa.com/src/113029541" TargetMode="External"/><Relationship Id="rId13" Type="http://schemas.openxmlformats.org/officeDocument/2006/relationships/hyperlink" Target="https://www.daloopa.com/document/8160" TargetMode="External"/><Relationship Id="rId3479" Type="http://schemas.openxmlformats.org/officeDocument/2006/relationships/hyperlink" Target="https://www.daloopa.com/src/8795891" TargetMode="External"/><Relationship Id="rId7350" Type="http://schemas.openxmlformats.org/officeDocument/2006/relationships/hyperlink" Target="https://marketplace.daloopa.com/src/113266398" TargetMode="External"/><Relationship Id="rId8401" Type="http://schemas.openxmlformats.org/officeDocument/2006/relationships/hyperlink" Target="https://www.daloopa.com/src/46535379" TargetMode="External"/><Relationship Id="rId7003" Type="http://schemas.openxmlformats.org/officeDocument/2006/relationships/hyperlink" Target="https://www.daloopa.com/src/144969008" TargetMode="External"/><Relationship Id="rId10331" Type="http://schemas.openxmlformats.org/officeDocument/2006/relationships/hyperlink" Target="https://www.daloopa.com/src/37971773" TargetMode="External"/><Relationship Id="rId14952" Type="http://schemas.openxmlformats.org/officeDocument/2006/relationships/hyperlink" Target="https://marketplace.daloopa.com/src/134722369" TargetMode="External"/><Relationship Id="rId3960" Type="http://schemas.openxmlformats.org/officeDocument/2006/relationships/hyperlink" Target="https://www.daloopa.com/src/1572726" TargetMode="External"/><Relationship Id="rId9175" Type="http://schemas.openxmlformats.org/officeDocument/2006/relationships/hyperlink" Target="https://www.daloopa.com/src/1566068" TargetMode="External"/><Relationship Id="rId13554" Type="http://schemas.openxmlformats.org/officeDocument/2006/relationships/hyperlink" Target="https://www.daloopa.com/document/3522229" TargetMode="External"/><Relationship Id="rId14605" Type="http://schemas.openxmlformats.org/officeDocument/2006/relationships/hyperlink" Target="https://www.daloopa.com/src/43518106" TargetMode="External"/><Relationship Id="rId881" Type="http://schemas.openxmlformats.org/officeDocument/2006/relationships/hyperlink" Target="https://marketplace.daloopa.com/src/145687509" TargetMode="External"/><Relationship Id="rId2562" Type="http://schemas.openxmlformats.org/officeDocument/2006/relationships/hyperlink" Target="https://www.daloopa.com/src/113362418" TargetMode="External"/><Relationship Id="rId3613" Type="http://schemas.openxmlformats.org/officeDocument/2006/relationships/hyperlink" Target="https://www.daloopa.com/src/8794397" TargetMode="External"/><Relationship Id="rId12156" Type="http://schemas.openxmlformats.org/officeDocument/2006/relationships/hyperlink" Target="https://www.daloopa.com/src/102435119" TargetMode="External"/><Relationship Id="rId13207" Type="http://schemas.openxmlformats.org/officeDocument/2006/relationships/hyperlink" Target="https://www.daloopa.com/src/8786947" TargetMode="External"/><Relationship Id="rId16777" Type="http://schemas.openxmlformats.org/officeDocument/2006/relationships/hyperlink" Target="https://www.daloopa.com/src/65063103" TargetMode="External"/><Relationship Id="rId17828" Type="http://schemas.openxmlformats.org/officeDocument/2006/relationships/hyperlink" Target="https://marketplace.daloopa.com/src?seriesId=3669145" TargetMode="External"/><Relationship Id="rId534" Type="http://schemas.openxmlformats.org/officeDocument/2006/relationships/hyperlink" Target="https://www.daloopa.com/src/2600221" TargetMode="External"/><Relationship Id="rId1164" Type="http://schemas.openxmlformats.org/officeDocument/2006/relationships/hyperlink" Target="https://www.daloopa.com/src/78143093" TargetMode="External"/><Relationship Id="rId2215" Type="http://schemas.openxmlformats.org/officeDocument/2006/relationships/hyperlink" Target="https://www.daloopa.com/src/10356301" TargetMode="External"/><Relationship Id="rId5785" Type="http://schemas.openxmlformats.org/officeDocument/2006/relationships/hyperlink" Target="https://www.daloopa.com/src/7961777" TargetMode="External"/><Relationship Id="rId6836" Type="http://schemas.openxmlformats.org/officeDocument/2006/relationships/hyperlink" Target="https://www.daloopa.com/src/1565461" TargetMode="External"/><Relationship Id="rId15379" Type="http://schemas.openxmlformats.org/officeDocument/2006/relationships/hyperlink" Target="https://www.daloopa.com/src/43519385" TargetMode="External"/><Relationship Id="rId19250" Type="http://schemas.openxmlformats.org/officeDocument/2006/relationships/hyperlink" Target="https://www.daloopa.com/src/114576801" TargetMode="External"/><Relationship Id="rId4387" Type="http://schemas.openxmlformats.org/officeDocument/2006/relationships/hyperlink" Target="https://www.daloopa.com/src/8793838" TargetMode="External"/><Relationship Id="rId5438" Type="http://schemas.openxmlformats.org/officeDocument/2006/relationships/hyperlink" Target="https://www.daloopa.com/src/10330596" TargetMode="External"/><Relationship Id="rId11989" Type="http://schemas.openxmlformats.org/officeDocument/2006/relationships/hyperlink" Target="https://www.daloopa.com/src/1569400" TargetMode="External"/><Relationship Id="rId15860" Type="http://schemas.openxmlformats.org/officeDocument/2006/relationships/hyperlink" Target="https://www.daloopa.com/src/78144543" TargetMode="External"/><Relationship Id="rId16911" Type="http://schemas.openxmlformats.org/officeDocument/2006/relationships/hyperlink" Target="https://www.daloopa.com/src/58793794" TargetMode="External"/><Relationship Id="rId3470" Type="http://schemas.openxmlformats.org/officeDocument/2006/relationships/hyperlink" Target="https://www.daloopa.com/src/43338965" TargetMode="External"/><Relationship Id="rId13064" Type="http://schemas.openxmlformats.org/officeDocument/2006/relationships/hyperlink" Target="https://www.daloopa.com/src/154395085" TargetMode="External"/><Relationship Id="rId14462" Type="http://schemas.openxmlformats.org/officeDocument/2006/relationships/hyperlink" Target="https://www.daloopa.com/src/113380281" TargetMode="External"/><Relationship Id="rId15513" Type="http://schemas.openxmlformats.org/officeDocument/2006/relationships/hyperlink" Target="https://www.daloopa.com/src/63082672" TargetMode="External"/><Relationship Id="rId391" Type="http://schemas.openxmlformats.org/officeDocument/2006/relationships/hyperlink" Target="https://www.daloopa.com/document/24480360" TargetMode="External"/><Relationship Id="rId2072" Type="http://schemas.openxmlformats.org/officeDocument/2006/relationships/hyperlink" Target="https://www.daloopa.com/src/1571482" TargetMode="External"/><Relationship Id="rId3123" Type="http://schemas.openxmlformats.org/officeDocument/2006/relationships/hyperlink" Target="https://www.daloopa.com/src/1571855" TargetMode="External"/><Relationship Id="rId4521" Type="http://schemas.openxmlformats.org/officeDocument/2006/relationships/hyperlink" Target="https://www.daloopa.com/src/8801424" TargetMode="External"/><Relationship Id="rId14115" Type="http://schemas.openxmlformats.org/officeDocument/2006/relationships/hyperlink" Target="https://www.daloopa.com/src/67019026" TargetMode="External"/><Relationship Id="rId17685" Type="http://schemas.openxmlformats.org/officeDocument/2006/relationships/hyperlink" Target="https://www.daloopa.com/src/107834467" TargetMode="External"/><Relationship Id="rId18736" Type="http://schemas.openxmlformats.org/officeDocument/2006/relationships/hyperlink" Target="https://www.daloopa.com/src/65169551" TargetMode="External"/><Relationship Id="rId6693" Type="http://schemas.openxmlformats.org/officeDocument/2006/relationships/hyperlink" Target="https://marketplace.daloopa.com/src/110683994" TargetMode="External"/><Relationship Id="rId7744" Type="http://schemas.openxmlformats.org/officeDocument/2006/relationships/hyperlink" Target="https://www.daloopa.com/src/1565928" TargetMode="External"/><Relationship Id="rId10725" Type="http://schemas.openxmlformats.org/officeDocument/2006/relationships/hyperlink" Target="https://www.daloopa.com/src/66982752" TargetMode="External"/><Relationship Id="rId16287" Type="http://schemas.openxmlformats.org/officeDocument/2006/relationships/hyperlink" Target="https://www.daloopa.com/document/26799693" TargetMode="External"/><Relationship Id="rId17338" Type="http://schemas.openxmlformats.org/officeDocument/2006/relationships/hyperlink" Target="https://marketplace.daloopa.com/src/154209476" TargetMode="External"/><Relationship Id="rId5295" Type="http://schemas.openxmlformats.org/officeDocument/2006/relationships/hyperlink" Target="https://www.daloopa.com/src/1564027" TargetMode="External"/><Relationship Id="rId6346" Type="http://schemas.openxmlformats.org/officeDocument/2006/relationships/hyperlink" Target="https://marketplace.daloopa.com/src/110683935" TargetMode="External"/><Relationship Id="rId12897" Type="http://schemas.openxmlformats.org/officeDocument/2006/relationships/hyperlink" Target="https://www.daloopa.com/src/1572412" TargetMode="External"/><Relationship Id="rId2956" Type="http://schemas.openxmlformats.org/officeDocument/2006/relationships/hyperlink" Target="https://www.daloopa.com/src/42838042" TargetMode="External"/><Relationship Id="rId9569" Type="http://schemas.openxmlformats.org/officeDocument/2006/relationships/hyperlink" Target="https://www.daloopa.com/src/43297313" TargetMode="External"/><Relationship Id="rId11499" Type="http://schemas.openxmlformats.org/officeDocument/2006/relationships/hyperlink" Target="https://www.daloopa.com/src/43317704" TargetMode="External"/><Relationship Id="rId13948" Type="http://schemas.openxmlformats.org/officeDocument/2006/relationships/hyperlink" Target="https://www.daloopa.com/document/24792640" TargetMode="External"/><Relationship Id="rId15370" Type="http://schemas.openxmlformats.org/officeDocument/2006/relationships/hyperlink" Target="https://www.daloopa.com/src/145147116" TargetMode="External"/><Relationship Id="rId16421" Type="http://schemas.openxmlformats.org/officeDocument/2006/relationships/hyperlink" Target="https://www.daloopa.com/src/72185878" TargetMode="External"/><Relationship Id="rId928" Type="http://schemas.openxmlformats.org/officeDocument/2006/relationships/hyperlink" Target="https://www.daloopa.com/src/78150852" TargetMode="External"/><Relationship Id="rId1558" Type="http://schemas.openxmlformats.org/officeDocument/2006/relationships/hyperlink" Target="https://www.daloopa.com/src/8801441" TargetMode="External"/><Relationship Id="rId2609" Type="http://schemas.openxmlformats.org/officeDocument/2006/relationships/hyperlink" Target="https://www.daloopa.com/document/26799693" TargetMode="External"/><Relationship Id="rId15023" Type="http://schemas.openxmlformats.org/officeDocument/2006/relationships/hyperlink" Target="https://www.daloopa.com/document/26799693" TargetMode="External"/><Relationship Id="rId4031" Type="http://schemas.openxmlformats.org/officeDocument/2006/relationships/hyperlink" Target="https://www.daloopa.com/src/1572931" TargetMode="External"/><Relationship Id="rId11980" Type="http://schemas.openxmlformats.org/officeDocument/2006/relationships/hyperlink" Target="https://www.daloopa.com/src/1568843" TargetMode="External"/><Relationship Id="rId17195" Type="http://schemas.openxmlformats.org/officeDocument/2006/relationships/hyperlink" Target="https://www.daloopa.com/src/113368371" TargetMode="External"/><Relationship Id="rId18593" Type="http://schemas.openxmlformats.org/officeDocument/2006/relationships/hyperlink" Target="https://www.daloopa.com/document/8266" TargetMode="External"/><Relationship Id="rId19644" Type="http://schemas.openxmlformats.org/officeDocument/2006/relationships/hyperlink" Target="https://www.daloopa.com/src/125176274" TargetMode="External"/><Relationship Id="rId7254" Type="http://schemas.openxmlformats.org/officeDocument/2006/relationships/hyperlink" Target="https://www.daloopa.com/src/1565796" TargetMode="External"/><Relationship Id="rId8305" Type="http://schemas.openxmlformats.org/officeDocument/2006/relationships/hyperlink" Target="https://www.daloopa.com/src/1566854" TargetMode="External"/><Relationship Id="rId8652" Type="http://schemas.openxmlformats.org/officeDocument/2006/relationships/hyperlink" Target="https://www.daloopa.com/src/1567573" TargetMode="External"/><Relationship Id="rId9703" Type="http://schemas.openxmlformats.org/officeDocument/2006/relationships/hyperlink" Target="https://www.daloopa.com/src/87381687" TargetMode="External"/><Relationship Id="rId10582" Type="http://schemas.openxmlformats.org/officeDocument/2006/relationships/hyperlink" Target="https://www.daloopa.com/src/107683077" TargetMode="External"/><Relationship Id="rId11633" Type="http://schemas.openxmlformats.org/officeDocument/2006/relationships/hyperlink" Target="https://www.daloopa.com/src/1569438" TargetMode="External"/><Relationship Id="rId18246" Type="http://schemas.openxmlformats.org/officeDocument/2006/relationships/hyperlink" Target="https://marketplace.daloopa.com/src/134722745" TargetMode="External"/><Relationship Id="rId10235" Type="http://schemas.openxmlformats.org/officeDocument/2006/relationships/hyperlink" Target="https://www.daloopa.com/src/107680827" TargetMode="External"/><Relationship Id="rId14856" Type="http://schemas.openxmlformats.org/officeDocument/2006/relationships/hyperlink" Target="https://www.daloopa.com/src/43516786" TargetMode="External"/><Relationship Id="rId15907" Type="http://schemas.openxmlformats.org/officeDocument/2006/relationships/hyperlink" Target="https://marketplace.daloopa.com/src/134722539" TargetMode="External"/><Relationship Id="rId3864" Type="http://schemas.openxmlformats.org/officeDocument/2006/relationships/hyperlink" Target="https://www.daloopa.com/src/68727796" TargetMode="External"/><Relationship Id="rId4915" Type="http://schemas.openxmlformats.org/officeDocument/2006/relationships/hyperlink" Target="https://www.daloopa.com/src/136426157" TargetMode="External"/><Relationship Id="rId13458" Type="http://schemas.openxmlformats.org/officeDocument/2006/relationships/hyperlink" Target="https://www.daloopa.com/src/8786951" TargetMode="External"/><Relationship Id="rId14509" Type="http://schemas.openxmlformats.org/officeDocument/2006/relationships/hyperlink" Target="https://www.daloopa.com/src/102402690" TargetMode="External"/><Relationship Id="rId785" Type="http://schemas.openxmlformats.org/officeDocument/2006/relationships/hyperlink" Target="https://www.daloopa.com/src/1604325" TargetMode="External"/><Relationship Id="rId2466" Type="http://schemas.openxmlformats.org/officeDocument/2006/relationships/hyperlink" Target="https://www.daloopa.com/src/78147092" TargetMode="External"/><Relationship Id="rId3517" Type="http://schemas.openxmlformats.org/officeDocument/2006/relationships/hyperlink" Target="https://www.daloopa.com/src/136435427" TargetMode="External"/><Relationship Id="rId9079" Type="http://schemas.openxmlformats.org/officeDocument/2006/relationships/hyperlink" Target="https://www.daloopa.com/src/154222605" TargetMode="External"/><Relationship Id="rId438" Type="http://schemas.openxmlformats.org/officeDocument/2006/relationships/hyperlink" Target="https://www.daloopa.com/src/72080378" TargetMode="External"/><Relationship Id="rId1068" Type="http://schemas.openxmlformats.org/officeDocument/2006/relationships/hyperlink" Target="https://www.daloopa.com/src/88976719" TargetMode="External"/><Relationship Id="rId2119" Type="http://schemas.openxmlformats.org/officeDocument/2006/relationships/hyperlink" Target="https://www.daloopa.com/src/66982765" TargetMode="External"/><Relationship Id="rId5689" Type="http://schemas.openxmlformats.org/officeDocument/2006/relationships/hyperlink" Target="https://www.daloopa.com/src/1564630" TargetMode="External"/><Relationship Id="rId9560" Type="http://schemas.openxmlformats.org/officeDocument/2006/relationships/hyperlink" Target="https://www.daloopa.com/src/87381673" TargetMode="External"/><Relationship Id="rId19154" Type="http://schemas.openxmlformats.org/officeDocument/2006/relationships/hyperlink" Target="https://www.daloopa.com/src/113031442" TargetMode="External"/><Relationship Id="rId8162" Type="http://schemas.openxmlformats.org/officeDocument/2006/relationships/hyperlink" Target="https://www.daloopa.com/src/43299073" TargetMode="External"/><Relationship Id="rId9213" Type="http://schemas.openxmlformats.org/officeDocument/2006/relationships/hyperlink" Target="https://www.daloopa.com/src/102328155" TargetMode="External"/><Relationship Id="rId10092" Type="http://schemas.openxmlformats.org/officeDocument/2006/relationships/hyperlink" Target="https://www.daloopa.com/src/66982745" TargetMode="External"/><Relationship Id="rId11143" Type="http://schemas.openxmlformats.org/officeDocument/2006/relationships/hyperlink" Target="https://www.daloopa.com/src/1569304" TargetMode="External"/><Relationship Id="rId11490" Type="http://schemas.openxmlformats.org/officeDocument/2006/relationships/hyperlink" Target="https://www.daloopa.com/src/1569264" TargetMode="External"/><Relationship Id="rId12541" Type="http://schemas.openxmlformats.org/officeDocument/2006/relationships/hyperlink" Target="https://www.daloopa.com/src/1572054" TargetMode="External"/><Relationship Id="rId1202" Type="http://schemas.openxmlformats.org/officeDocument/2006/relationships/hyperlink" Target="https://www.daloopa.com/src/4742118" TargetMode="External"/><Relationship Id="rId2600" Type="http://schemas.openxmlformats.org/officeDocument/2006/relationships/hyperlink" Target="https://marketplace.daloopa.com/src?seriesId=7741497" TargetMode="External"/><Relationship Id="rId15764" Type="http://schemas.openxmlformats.org/officeDocument/2006/relationships/hyperlink" Target="https://marketplace.daloopa.com/src?seriesId=3669101" TargetMode="External"/><Relationship Id="rId16815" Type="http://schemas.openxmlformats.org/officeDocument/2006/relationships/hyperlink" Target="https://www.daloopa.com/src/20983854" TargetMode="External"/><Relationship Id="rId4772" Type="http://schemas.openxmlformats.org/officeDocument/2006/relationships/hyperlink" Target="https://www.daloopa.com/src/72080211" TargetMode="External"/><Relationship Id="rId5823" Type="http://schemas.openxmlformats.org/officeDocument/2006/relationships/hyperlink" Target="https://www.daloopa.com/src/1564632" TargetMode="External"/><Relationship Id="rId14366" Type="http://schemas.openxmlformats.org/officeDocument/2006/relationships/hyperlink" Target="https://www.daloopa.com/src/43769542" TargetMode="External"/><Relationship Id="rId15417" Type="http://schemas.openxmlformats.org/officeDocument/2006/relationships/hyperlink" Target="https://marketplace.daloopa.com/src/154393116" TargetMode="External"/><Relationship Id="rId18987" Type="http://schemas.openxmlformats.org/officeDocument/2006/relationships/hyperlink" Target="https://www.daloopa.com/src/154393465" TargetMode="External"/><Relationship Id="rId295" Type="http://schemas.openxmlformats.org/officeDocument/2006/relationships/hyperlink" Target="https://www.daloopa.com/src/63032766" TargetMode="External"/><Relationship Id="rId3374" Type="http://schemas.openxmlformats.org/officeDocument/2006/relationships/hyperlink" Target="https://www.daloopa.com/src/72082788" TargetMode="External"/><Relationship Id="rId4425" Type="http://schemas.openxmlformats.org/officeDocument/2006/relationships/hyperlink" Target="https://www.daloopa.com/src/8794037" TargetMode="External"/><Relationship Id="rId7995" Type="http://schemas.openxmlformats.org/officeDocument/2006/relationships/hyperlink" Target="https://www.daloopa.com/src/43302635" TargetMode="External"/><Relationship Id="rId10976" Type="http://schemas.openxmlformats.org/officeDocument/2006/relationships/hyperlink" Target="https://www.daloopa.com/src/94501161" TargetMode="External"/><Relationship Id="rId14019" Type="http://schemas.openxmlformats.org/officeDocument/2006/relationships/hyperlink" Target="https://www.daloopa.com/src/8787970" TargetMode="External"/><Relationship Id="rId17589" Type="http://schemas.openxmlformats.org/officeDocument/2006/relationships/hyperlink" Target="https://www.daloopa.com/src/65074976" TargetMode="External"/><Relationship Id="rId3027" Type="http://schemas.openxmlformats.org/officeDocument/2006/relationships/hyperlink" Target="https://www.daloopa.com/src/72185736" TargetMode="External"/><Relationship Id="rId6597" Type="http://schemas.openxmlformats.org/officeDocument/2006/relationships/hyperlink" Target="https://www.daloopa.com/src/14160931" TargetMode="External"/><Relationship Id="rId7648" Type="http://schemas.openxmlformats.org/officeDocument/2006/relationships/hyperlink" Target="https://www.daloopa.com/src/82224834" TargetMode="External"/><Relationship Id="rId10629" Type="http://schemas.openxmlformats.org/officeDocument/2006/relationships/hyperlink" Target="https://www.daloopa.com/src/20882406" TargetMode="External"/><Relationship Id="rId14500" Type="http://schemas.openxmlformats.org/officeDocument/2006/relationships/hyperlink" Target="https://www.daloopa.com/src/107839732" TargetMode="External"/><Relationship Id="rId5199" Type="http://schemas.openxmlformats.org/officeDocument/2006/relationships/hyperlink" Target="https://www.daloopa.com/src/43643164" TargetMode="External"/><Relationship Id="rId9070" Type="http://schemas.openxmlformats.org/officeDocument/2006/relationships/hyperlink" Target="https://www.daloopa.com/src/43301782" TargetMode="External"/><Relationship Id="rId12051" Type="http://schemas.openxmlformats.org/officeDocument/2006/relationships/hyperlink" Target="https://www.daloopa.com/src/1570510" TargetMode="External"/><Relationship Id="rId13102" Type="http://schemas.openxmlformats.org/officeDocument/2006/relationships/hyperlink" Target="https://www.daloopa.com/src/8787160" TargetMode="External"/><Relationship Id="rId2110" Type="http://schemas.openxmlformats.org/officeDocument/2006/relationships/hyperlink" Target="https://www.daloopa.com/src/1571781" TargetMode="External"/><Relationship Id="rId5680" Type="http://schemas.openxmlformats.org/officeDocument/2006/relationships/hyperlink" Target="https://www.daloopa.com/src/85750408" TargetMode="External"/><Relationship Id="rId15274" Type="http://schemas.openxmlformats.org/officeDocument/2006/relationships/hyperlink" Target="https://www.daloopa.com/src/43518518" TargetMode="External"/><Relationship Id="rId16672" Type="http://schemas.openxmlformats.org/officeDocument/2006/relationships/hyperlink" Target="https://marketplace.daloopa.com/src/65218257" TargetMode="External"/><Relationship Id="rId17723" Type="http://schemas.openxmlformats.org/officeDocument/2006/relationships/hyperlink" Target="https://www.daloopa.com/src/65074666" TargetMode="External"/><Relationship Id="rId4282" Type="http://schemas.openxmlformats.org/officeDocument/2006/relationships/hyperlink" Target="https://www.daloopa.com/src/43322081" TargetMode="External"/><Relationship Id="rId5333" Type="http://schemas.openxmlformats.org/officeDocument/2006/relationships/hyperlink" Target="https://www.daloopa.com/src/43643166" TargetMode="External"/><Relationship Id="rId6731" Type="http://schemas.openxmlformats.org/officeDocument/2006/relationships/hyperlink" Target="https://www.daloopa.com/src/58740145" TargetMode="External"/><Relationship Id="rId16325" Type="http://schemas.openxmlformats.org/officeDocument/2006/relationships/hyperlink" Target="https://www.daloopa.com/src/43525166" TargetMode="External"/><Relationship Id="rId9954" Type="http://schemas.openxmlformats.org/officeDocument/2006/relationships/hyperlink" Target="https://www.daloopa.com/src/2600199" TargetMode="External"/><Relationship Id="rId11884" Type="http://schemas.openxmlformats.org/officeDocument/2006/relationships/hyperlink" Target="https://www.daloopa.com/src/1569282" TargetMode="External"/><Relationship Id="rId12935" Type="http://schemas.openxmlformats.org/officeDocument/2006/relationships/hyperlink" Target="https://www.daloopa.com/src/94638292" TargetMode="External"/><Relationship Id="rId18497" Type="http://schemas.openxmlformats.org/officeDocument/2006/relationships/hyperlink" Target="https://www.daloopa.com/src/72083447" TargetMode="External"/><Relationship Id="rId19548" Type="http://schemas.openxmlformats.org/officeDocument/2006/relationships/hyperlink" Target="https://www.daloopa.com/src/113023915" TargetMode="External"/><Relationship Id="rId1943" Type="http://schemas.openxmlformats.org/officeDocument/2006/relationships/hyperlink" Target="https://www.daloopa.com/src/154230929" TargetMode="External"/><Relationship Id="rId8556" Type="http://schemas.openxmlformats.org/officeDocument/2006/relationships/hyperlink" Target="https://www.daloopa.com/src/43306471" TargetMode="External"/><Relationship Id="rId9607" Type="http://schemas.openxmlformats.org/officeDocument/2006/relationships/hyperlink" Target="https://www.daloopa.com/src/113262691" TargetMode="External"/><Relationship Id="rId10486" Type="http://schemas.openxmlformats.org/officeDocument/2006/relationships/hyperlink" Target="https://www.daloopa.com/src/154251322" TargetMode="External"/><Relationship Id="rId11537" Type="http://schemas.openxmlformats.org/officeDocument/2006/relationships/hyperlink" Target="https://www.daloopa.com/src/43316581" TargetMode="External"/><Relationship Id="rId17099" Type="http://schemas.openxmlformats.org/officeDocument/2006/relationships/hyperlink" Target="https://marketplace.daloopa.com/src/154209421" TargetMode="External"/><Relationship Id="rId7158" Type="http://schemas.openxmlformats.org/officeDocument/2006/relationships/hyperlink" Target="https://www.daloopa.com/src/94490833" TargetMode="External"/><Relationship Id="rId8209" Type="http://schemas.openxmlformats.org/officeDocument/2006/relationships/hyperlink" Target="https://www.daloopa.com/src/154249510" TargetMode="External"/><Relationship Id="rId10139" Type="http://schemas.openxmlformats.org/officeDocument/2006/relationships/hyperlink" Target="https://www.daloopa.com/src/1568441" TargetMode="External"/><Relationship Id="rId14010" Type="http://schemas.openxmlformats.org/officeDocument/2006/relationships/hyperlink" Target="https://www.daloopa.com/src/8788124" TargetMode="External"/><Relationship Id="rId17580" Type="http://schemas.openxmlformats.org/officeDocument/2006/relationships/hyperlink" Target="https://www.daloopa.com/document/24792640" TargetMode="External"/><Relationship Id="rId18631" Type="http://schemas.openxmlformats.org/officeDocument/2006/relationships/hyperlink" Target="https://www.daloopa.com/src/65161903" TargetMode="External"/><Relationship Id="rId3768" Type="http://schemas.openxmlformats.org/officeDocument/2006/relationships/hyperlink" Target="https://www.daloopa.com/src/20882664" TargetMode="External"/><Relationship Id="rId4819" Type="http://schemas.openxmlformats.org/officeDocument/2006/relationships/hyperlink" Target="https://www.daloopa.com/src/1564020" TargetMode="External"/><Relationship Id="rId16182" Type="http://schemas.openxmlformats.org/officeDocument/2006/relationships/hyperlink" Target="https://www.daloopa.com/document/26799693" TargetMode="External"/><Relationship Id="rId17233" Type="http://schemas.openxmlformats.org/officeDocument/2006/relationships/hyperlink" Target="https://marketplace.daloopa.com/src/154209449" TargetMode="External"/><Relationship Id="rId689" Type="http://schemas.openxmlformats.org/officeDocument/2006/relationships/hyperlink" Target="https://www.daloopa.com/src/8792849" TargetMode="External"/><Relationship Id="rId5190" Type="http://schemas.openxmlformats.org/officeDocument/2006/relationships/hyperlink" Target="https://www.daloopa.com/src/136426161" TargetMode="External"/><Relationship Id="rId6241" Type="http://schemas.openxmlformats.org/officeDocument/2006/relationships/hyperlink" Target="https://www.daloopa.com/src/1565453" TargetMode="External"/><Relationship Id="rId10620" Type="http://schemas.openxmlformats.org/officeDocument/2006/relationships/hyperlink" Target="https://www.daloopa.com/src/1569891" TargetMode="External"/><Relationship Id="rId9464" Type="http://schemas.openxmlformats.org/officeDocument/2006/relationships/hyperlink" Target="https://www.daloopa.com/src/1566668" TargetMode="External"/><Relationship Id="rId12792" Type="http://schemas.openxmlformats.org/officeDocument/2006/relationships/hyperlink" Target="https://www.daloopa.com/src/46627933" TargetMode="External"/><Relationship Id="rId13843" Type="http://schemas.openxmlformats.org/officeDocument/2006/relationships/hyperlink" Target="https://www.daloopa.com/src/8787673" TargetMode="External"/><Relationship Id="rId19058" Type="http://schemas.openxmlformats.org/officeDocument/2006/relationships/hyperlink" Target="https://www.daloopa.com/src/136586998" TargetMode="External"/><Relationship Id="rId2851" Type="http://schemas.openxmlformats.org/officeDocument/2006/relationships/hyperlink" Target="https://www.daloopa.com/src/53538622" TargetMode="External"/><Relationship Id="rId3902" Type="http://schemas.openxmlformats.org/officeDocument/2006/relationships/hyperlink" Target="https://www.daloopa.com/src/20882662" TargetMode="External"/><Relationship Id="rId8066" Type="http://schemas.openxmlformats.org/officeDocument/2006/relationships/hyperlink" Target="https://www.daloopa.com/src/2600172" TargetMode="External"/><Relationship Id="rId9117" Type="http://schemas.openxmlformats.org/officeDocument/2006/relationships/hyperlink" Target="https://www.daloopa.com/src/37971634" TargetMode="External"/><Relationship Id="rId11394" Type="http://schemas.openxmlformats.org/officeDocument/2006/relationships/hyperlink" Target="https://www.daloopa.com/src/43319926" TargetMode="External"/><Relationship Id="rId12445" Type="http://schemas.openxmlformats.org/officeDocument/2006/relationships/hyperlink" Target="https://marketplace.daloopa.com/src/154393093" TargetMode="External"/><Relationship Id="rId823" Type="http://schemas.openxmlformats.org/officeDocument/2006/relationships/hyperlink" Target="https://www.daloopa.com/src/1602358" TargetMode="External"/><Relationship Id="rId1453" Type="http://schemas.openxmlformats.org/officeDocument/2006/relationships/hyperlink" Target="https://www.daloopa.com/src/65108942" TargetMode="External"/><Relationship Id="rId2504" Type="http://schemas.openxmlformats.org/officeDocument/2006/relationships/hyperlink" Target="https://www.daloopa.com/src/67018624" TargetMode="External"/><Relationship Id="rId11047" Type="http://schemas.openxmlformats.org/officeDocument/2006/relationships/hyperlink" Target="https://www.daloopa.com/src/125054413" TargetMode="External"/><Relationship Id="rId15668" Type="http://schemas.openxmlformats.org/officeDocument/2006/relationships/hyperlink" Target="https://marketplace.daloopa.com/src/134722513" TargetMode="External"/><Relationship Id="rId16719" Type="http://schemas.openxmlformats.org/officeDocument/2006/relationships/hyperlink" Target="https://www.daloopa.com/src/65062796" TargetMode="External"/><Relationship Id="rId1106" Type="http://schemas.openxmlformats.org/officeDocument/2006/relationships/hyperlink" Target="https://www.daloopa.com/src/78017644" TargetMode="External"/><Relationship Id="rId4676" Type="http://schemas.openxmlformats.org/officeDocument/2006/relationships/hyperlink" Target="https://www.daloopa.com/src/1564196" TargetMode="External"/><Relationship Id="rId5727" Type="http://schemas.openxmlformats.org/officeDocument/2006/relationships/hyperlink" Target="https://www.daloopa.com/src/63033465" TargetMode="External"/><Relationship Id="rId17090" Type="http://schemas.openxmlformats.org/officeDocument/2006/relationships/hyperlink" Target="https://www.daloopa.com/src/65059010" TargetMode="External"/><Relationship Id="rId18141" Type="http://schemas.openxmlformats.org/officeDocument/2006/relationships/hyperlink" Target="https://marketplace.daloopa.com/src/154393212" TargetMode="External"/><Relationship Id="rId3278" Type="http://schemas.openxmlformats.org/officeDocument/2006/relationships/hyperlink" Target="https://www.daloopa.com/src/8795888" TargetMode="External"/><Relationship Id="rId4329" Type="http://schemas.openxmlformats.org/officeDocument/2006/relationships/hyperlink" Target="https://www.daloopa.com/src/43321989" TargetMode="External"/><Relationship Id="rId7899" Type="http://schemas.openxmlformats.org/officeDocument/2006/relationships/hyperlink" Target="https://www.daloopa.com/src/1567599" TargetMode="External"/><Relationship Id="rId8200" Type="http://schemas.openxmlformats.org/officeDocument/2006/relationships/hyperlink" Target="https://www.daloopa.com/src/1566917" TargetMode="External"/><Relationship Id="rId10130" Type="http://schemas.openxmlformats.org/officeDocument/2006/relationships/hyperlink" Target="https://www.daloopa.com/src/1567891" TargetMode="External"/><Relationship Id="rId199" Type="http://schemas.openxmlformats.org/officeDocument/2006/relationships/hyperlink" Target="https://www.daloopa.com/src/47552215" TargetMode="External"/><Relationship Id="rId13353" Type="http://schemas.openxmlformats.org/officeDocument/2006/relationships/hyperlink" Target="https://www.daloopa.com/src/154395112" TargetMode="External"/><Relationship Id="rId14751" Type="http://schemas.openxmlformats.org/officeDocument/2006/relationships/hyperlink" Target="https://marketplace.daloopa.com/src/134722326" TargetMode="External"/><Relationship Id="rId15802" Type="http://schemas.openxmlformats.org/officeDocument/2006/relationships/hyperlink" Target="https://marketplace.daloopa.com/src?seriesId=3669103" TargetMode="External"/><Relationship Id="rId680" Type="http://schemas.openxmlformats.org/officeDocument/2006/relationships/hyperlink" Target="https://www.daloopa.com/src/87386176" TargetMode="External"/><Relationship Id="rId2361" Type="http://schemas.openxmlformats.org/officeDocument/2006/relationships/hyperlink" Target="https://www.daloopa.com/src/53535148" TargetMode="External"/><Relationship Id="rId3412" Type="http://schemas.openxmlformats.org/officeDocument/2006/relationships/hyperlink" Target="https://www.daloopa.com/src/8795890" TargetMode="External"/><Relationship Id="rId4810" Type="http://schemas.openxmlformats.org/officeDocument/2006/relationships/hyperlink" Target="https://www.daloopa.com/src/1564198" TargetMode="External"/><Relationship Id="rId13006" Type="http://schemas.openxmlformats.org/officeDocument/2006/relationships/hyperlink" Target="https://www.daloopa.com/src/8787102" TargetMode="External"/><Relationship Id="rId14404" Type="http://schemas.openxmlformats.org/officeDocument/2006/relationships/hyperlink" Target="https://www.daloopa.com/src/67019033" TargetMode="External"/><Relationship Id="rId17974" Type="http://schemas.openxmlformats.org/officeDocument/2006/relationships/hyperlink" Target="https://www.daloopa.com/src/113362567" TargetMode="External"/><Relationship Id="rId333" Type="http://schemas.openxmlformats.org/officeDocument/2006/relationships/hyperlink" Target="https://www.daloopa.com/src/102306921" TargetMode="External"/><Relationship Id="rId2014" Type="http://schemas.openxmlformats.org/officeDocument/2006/relationships/hyperlink" Target="https://marketplace.daloopa.com/src?seriesId=5697145" TargetMode="External"/><Relationship Id="rId6982" Type="http://schemas.openxmlformats.org/officeDocument/2006/relationships/hyperlink" Target="https://www.daloopa.com/src/7961806" TargetMode="External"/><Relationship Id="rId16576" Type="http://schemas.openxmlformats.org/officeDocument/2006/relationships/hyperlink" Target="https://marketplace.daloopa.com/src?seriesId=2541641" TargetMode="External"/><Relationship Id="rId17627" Type="http://schemas.openxmlformats.org/officeDocument/2006/relationships/hyperlink" Target="https://www.daloopa.com/src/65074852" TargetMode="External"/><Relationship Id="rId4186" Type="http://schemas.openxmlformats.org/officeDocument/2006/relationships/hyperlink" Target="https://www.daloopa.com/src/43322565" TargetMode="External"/><Relationship Id="rId5584" Type="http://schemas.openxmlformats.org/officeDocument/2006/relationships/hyperlink" Target="https://www.daloopa.com/src/82223211" TargetMode="External"/><Relationship Id="rId6635" Type="http://schemas.openxmlformats.org/officeDocument/2006/relationships/hyperlink" Target="https://www.daloopa.com/src/20882352" TargetMode="External"/><Relationship Id="rId15178" Type="http://schemas.openxmlformats.org/officeDocument/2006/relationships/hyperlink" Target="https://www.daloopa.com/src/43518851" TargetMode="External"/><Relationship Id="rId16229" Type="http://schemas.openxmlformats.org/officeDocument/2006/relationships/hyperlink" Target="https://www.daloopa.com/src/8788855" TargetMode="External"/><Relationship Id="rId5237" Type="http://schemas.openxmlformats.org/officeDocument/2006/relationships/hyperlink" Target="https://www.daloopa.com/src/7961770" TargetMode="External"/><Relationship Id="rId9858" Type="http://schemas.openxmlformats.org/officeDocument/2006/relationships/hyperlink" Target="https://marketplace.daloopa.com/src?seriesId=2541578" TargetMode="External"/><Relationship Id="rId11788" Type="http://schemas.openxmlformats.org/officeDocument/2006/relationships/hyperlink" Target="https://www.daloopa.com/src/1568949" TargetMode="External"/><Relationship Id="rId12839" Type="http://schemas.openxmlformats.org/officeDocument/2006/relationships/hyperlink" Target="https://www.daloopa.com/src/1572308" TargetMode="External"/><Relationship Id="rId16710" Type="http://schemas.openxmlformats.org/officeDocument/2006/relationships/hyperlink" Target="https://www.daloopa.com/document/26799693" TargetMode="External"/><Relationship Id="rId1847" Type="http://schemas.openxmlformats.org/officeDocument/2006/relationships/hyperlink" Target="https://www.daloopa.com/src/14007733" TargetMode="External"/><Relationship Id="rId14261" Type="http://schemas.openxmlformats.org/officeDocument/2006/relationships/hyperlink" Target="https://www.daloopa.com/src/8787935" TargetMode="External"/><Relationship Id="rId15312" Type="http://schemas.openxmlformats.org/officeDocument/2006/relationships/hyperlink" Target="https://marketplace.daloopa.com/src/134722441" TargetMode="External"/><Relationship Id="rId4320" Type="http://schemas.openxmlformats.org/officeDocument/2006/relationships/hyperlink" Target="https://marketplace.daloopa.com/src?seriesId=2541454" TargetMode="External"/><Relationship Id="rId7890" Type="http://schemas.openxmlformats.org/officeDocument/2006/relationships/hyperlink" Target="https://www.daloopa.com/src/1567092" TargetMode="External"/><Relationship Id="rId17484" Type="http://schemas.openxmlformats.org/officeDocument/2006/relationships/hyperlink" Target="https://www.daloopa.com/src/107838629" TargetMode="External"/><Relationship Id="rId18882" Type="http://schemas.openxmlformats.org/officeDocument/2006/relationships/hyperlink" Target="https://www.daloopa.com/src/154356792" TargetMode="External"/><Relationship Id="rId190" Type="http://schemas.openxmlformats.org/officeDocument/2006/relationships/hyperlink" Target="https://www.daloopa.com/src/125057974" TargetMode="External"/><Relationship Id="rId6492" Type="http://schemas.openxmlformats.org/officeDocument/2006/relationships/hyperlink" Target="https://marketplace.daloopa.com/src/110683963" TargetMode="External"/><Relationship Id="rId7543" Type="http://schemas.openxmlformats.org/officeDocument/2006/relationships/hyperlink" Target="https://www.daloopa.com/src/1565925" TargetMode="External"/><Relationship Id="rId8941" Type="http://schemas.openxmlformats.org/officeDocument/2006/relationships/hyperlink" Target="https://www.daloopa.com/src/46535306" TargetMode="External"/><Relationship Id="rId10871" Type="http://schemas.openxmlformats.org/officeDocument/2006/relationships/hyperlink" Target="https://www.daloopa.com/src/1569075" TargetMode="External"/><Relationship Id="rId11922" Type="http://schemas.openxmlformats.org/officeDocument/2006/relationships/hyperlink" Target="https://www.daloopa.com/src/1568955" TargetMode="External"/><Relationship Id="rId16086" Type="http://schemas.openxmlformats.org/officeDocument/2006/relationships/hyperlink" Target="https://www.daloopa.com/src/46628670" TargetMode="External"/><Relationship Id="rId17137" Type="http://schemas.openxmlformats.org/officeDocument/2006/relationships/hyperlink" Target="https://marketplace.daloopa.com/src/154209431" TargetMode="External"/><Relationship Id="rId18535" Type="http://schemas.openxmlformats.org/officeDocument/2006/relationships/hyperlink" Target="https://www.daloopa.com/document/24791242" TargetMode="External"/><Relationship Id="rId5094" Type="http://schemas.openxmlformats.org/officeDocument/2006/relationships/hyperlink" Target="https://www.daloopa.com/src/1564043" TargetMode="External"/><Relationship Id="rId6145" Type="http://schemas.openxmlformats.org/officeDocument/2006/relationships/hyperlink" Target="https://www.daloopa.com/src/68541657" TargetMode="External"/><Relationship Id="rId10524" Type="http://schemas.openxmlformats.org/officeDocument/2006/relationships/hyperlink" Target="https://www.daloopa.com/src/46537937" TargetMode="External"/><Relationship Id="rId12696" Type="http://schemas.openxmlformats.org/officeDocument/2006/relationships/hyperlink" Target="https://www.daloopa.com/src/1572409" TargetMode="External"/><Relationship Id="rId13747" Type="http://schemas.openxmlformats.org/officeDocument/2006/relationships/hyperlink" Target="https://www.daloopa.com/src/154395128" TargetMode="External"/><Relationship Id="rId2755" Type="http://schemas.openxmlformats.org/officeDocument/2006/relationships/hyperlink" Target="https://www.daloopa.com/src/47675662" TargetMode="External"/><Relationship Id="rId3806" Type="http://schemas.openxmlformats.org/officeDocument/2006/relationships/hyperlink" Target="https://www.daloopa.com/src/43340811" TargetMode="External"/><Relationship Id="rId9368" Type="http://schemas.openxmlformats.org/officeDocument/2006/relationships/hyperlink" Target="https://www.daloopa.com/src/1566388" TargetMode="External"/><Relationship Id="rId11298" Type="http://schemas.openxmlformats.org/officeDocument/2006/relationships/hyperlink" Target="https://www.daloopa.com/src/14161076" TargetMode="External"/><Relationship Id="rId12349" Type="http://schemas.openxmlformats.org/officeDocument/2006/relationships/hyperlink" Target="https://www.daloopa.com/src/46627926" TargetMode="External"/><Relationship Id="rId16220" Type="http://schemas.openxmlformats.org/officeDocument/2006/relationships/hyperlink" Target="https://www.daloopa.com/src/14278606" TargetMode="External"/><Relationship Id="rId727" Type="http://schemas.openxmlformats.org/officeDocument/2006/relationships/hyperlink" Target="https://www.daloopa.com/src/10356448" TargetMode="External"/><Relationship Id="rId1357" Type="http://schemas.openxmlformats.org/officeDocument/2006/relationships/hyperlink" Target="https://www.daloopa.com/src/65435080" TargetMode="External"/><Relationship Id="rId2408" Type="http://schemas.openxmlformats.org/officeDocument/2006/relationships/hyperlink" Target="https://www.daloopa.com/src/46548281" TargetMode="External"/><Relationship Id="rId5978" Type="http://schemas.openxmlformats.org/officeDocument/2006/relationships/hyperlink" Target="https://www.daloopa.com/src/1565138" TargetMode="External"/><Relationship Id="rId18392" Type="http://schemas.openxmlformats.org/officeDocument/2006/relationships/hyperlink" Target="https://www.daloopa.com/src/69045146" TargetMode="External"/><Relationship Id="rId19443" Type="http://schemas.openxmlformats.org/officeDocument/2006/relationships/hyperlink" Target="https://www.daloopa.com/src/154393499" TargetMode="External"/><Relationship Id="rId63" Type="http://schemas.openxmlformats.org/officeDocument/2006/relationships/hyperlink" Target="https://www.daloopa.com/document/210100" TargetMode="External"/><Relationship Id="rId8451" Type="http://schemas.openxmlformats.org/officeDocument/2006/relationships/hyperlink" Target="https://www.daloopa.com/src/1567247" TargetMode="External"/><Relationship Id="rId9502" Type="http://schemas.openxmlformats.org/officeDocument/2006/relationships/hyperlink" Target="https://www.daloopa.com/src/1567494" TargetMode="External"/><Relationship Id="rId10381" Type="http://schemas.openxmlformats.org/officeDocument/2006/relationships/hyperlink" Target="https://www.daloopa.com/src/136434034" TargetMode="External"/><Relationship Id="rId11432" Type="http://schemas.openxmlformats.org/officeDocument/2006/relationships/hyperlink" Target="https://www.daloopa.com/src/43319077" TargetMode="External"/><Relationship Id="rId12830" Type="http://schemas.openxmlformats.org/officeDocument/2006/relationships/hyperlink" Target="https://www.daloopa.com/src/1572411" TargetMode="External"/><Relationship Id="rId18045" Type="http://schemas.openxmlformats.org/officeDocument/2006/relationships/hyperlink" Target="https://www.daloopa.com/src/65125633" TargetMode="External"/><Relationship Id="rId7053" Type="http://schemas.openxmlformats.org/officeDocument/2006/relationships/hyperlink" Target="https://www.daloopa.com/src/32357705" TargetMode="External"/><Relationship Id="rId8104" Type="http://schemas.openxmlformats.org/officeDocument/2006/relationships/hyperlink" Target="https://marketplace.daloopa.com/src?seriesId=2541551" TargetMode="External"/><Relationship Id="rId10034" Type="http://schemas.openxmlformats.org/officeDocument/2006/relationships/hyperlink" Target="https://www.daloopa.com/src/1568397" TargetMode="External"/><Relationship Id="rId14655" Type="http://schemas.openxmlformats.org/officeDocument/2006/relationships/hyperlink" Target="https://www.daloopa.com/src/43517389" TargetMode="External"/><Relationship Id="rId15706" Type="http://schemas.openxmlformats.org/officeDocument/2006/relationships/hyperlink" Target="https://www.daloopa.com/src/43516612" TargetMode="External"/><Relationship Id="rId584" Type="http://schemas.openxmlformats.org/officeDocument/2006/relationships/hyperlink" Target="https://www.daloopa.com/src/14161328" TargetMode="External"/><Relationship Id="rId2265" Type="http://schemas.openxmlformats.org/officeDocument/2006/relationships/hyperlink" Target="https://www.daloopa.com/src/1571737" TargetMode="External"/><Relationship Id="rId3663" Type="http://schemas.openxmlformats.org/officeDocument/2006/relationships/hyperlink" Target="https://www.daloopa.com/src/68727790" TargetMode="External"/><Relationship Id="rId4714" Type="http://schemas.openxmlformats.org/officeDocument/2006/relationships/hyperlink" Target="https://www.daloopa.com/src/136426154" TargetMode="External"/><Relationship Id="rId13257" Type="http://schemas.openxmlformats.org/officeDocument/2006/relationships/hyperlink" Target="https://www.daloopa.com/src/8787565" TargetMode="External"/><Relationship Id="rId14308" Type="http://schemas.openxmlformats.org/officeDocument/2006/relationships/hyperlink" Target="https://www.daloopa.com/src/8788131" TargetMode="External"/><Relationship Id="rId17878" Type="http://schemas.openxmlformats.org/officeDocument/2006/relationships/hyperlink" Target="https://marketplace.daloopa.com/src/134722589" TargetMode="External"/><Relationship Id="rId18929" Type="http://schemas.openxmlformats.org/officeDocument/2006/relationships/hyperlink" Target="https://www.daloopa.com/src/113029442" TargetMode="External"/><Relationship Id="rId237" Type="http://schemas.openxmlformats.org/officeDocument/2006/relationships/hyperlink" Target="https://marketplace.daloopa.com/src/134722117" TargetMode="External"/><Relationship Id="rId3316" Type="http://schemas.openxmlformats.org/officeDocument/2006/relationships/hyperlink" Target="https://www.daloopa.com/src/136435424" TargetMode="External"/><Relationship Id="rId6886" Type="http://schemas.openxmlformats.org/officeDocument/2006/relationships/hyperlink" Target="https://www.daloopa.com/src/1566033" TargetMode="External"/><Relationship Id="rId7937" Type="http://schemas.openxmlformats.org/officeDocument/2006/relationships/hyperlink" Target="https://www.daloopa.com/src/113262707" TargetMode="External"/><Relationship Id="rId10918" Type="http://schemas.openxmlformats.org/officeDocument/2006/relationships/hyperlink" Target="https://www.daloopa.com/src/43296442" TargetMode="External"/><Relationship Id="rId5488" Type="http://schemas.openxmlformats.org/officeDocument/2006/relationships/hyperlink" Target="https://www.daloopa.com/src/1564168" TargetMode="External"/><Relationship Id="rId6539" Type="http://schemas.openxmlformats.org/officeDocument/2006/relationships/hyperlink" Target="https://www.daloopa.com/src/72081256" TargetMode="External"/><Relationship Id="rId12340" Type="http://schemas.openxmlformats.org/officeDocument/2006/relationships/hyperlink" Target="https://www.daloopa.com/src/1572051" TargetMode="External"/><Relationship Id="rId9012" Type="http://schemas.openxmlformats.org/officeDocument/2006/relationships/hyperlink" Target="https://www.daloopa.com/src/43306448" TargetMode="External"/><Relationship Id="rId15563" Type="http://schemas.openxmlformats.org/officeDocument/2006/relationships/hyperlink" Target="https://www.daloopa.com/document/26799693" TargetMode="External"/><Relationship Id="rId16961" Type="http://schemas.openxmlformats.org/officeDocument/2006/relationships/hyperlink" Target="https://www.daloopa.com/src/65059006" TargetMode="External"/><Relationship Id="rId1001" Type="http://schemas.openxmlformats.org/officeDocument/2006/relationships/hyperlink" Target="https://www.daloopa.com/src/8793569" TargetMode="External"/><Relationship Id="rId4571" Type="http://schemas.openxmlformats.org/officeDocument/2006/relationships/hyperlink" Target="https://www.daloopa.com/src/8793837" TargetMode="External"/><Relationship Id="rId5622" Type="http://schemas.openxmlformats.org/officeDocument/2006/relationships/hyperlink" Target="https://www.daloopa.com/src/1564170" TargetMode="External"/><Relationship Id="rId14165" Type="http://schemas.openxmlformats.org/officeDocument/2006/relationships/hyperlink" Target="https://www.daloopa.com/src/8788252" TargetMode="External"/><Relationship Id="rId15216" Type="http://schemas.openxmlformats.org/officeDocument/2006/relationships/hyperlink" Target="https://marketplace.daloopa.com/src/134722419" TargetMode="External"/><Relationship Id="rId16614" Type="http://schemas.openxmlformats.org/officeDocument/2006/relationships/hyperlink" Target="https://www.daloopa.com/src/8789048" TargetMode="External"/><Relationship Id="rId3173" Type="http://schemas.openxmlformats.org/officeDocument/2006/relationships/hyperlink" Target="https://www.daloopa.com/src/72185732" TargetMode="External"/><Relationship Id="rId4224" Type="http://schemas.openxmlformats.org/officeDocument/2006/relationships/hyperlink" Target="https://www.daloopa.com/src/72082688" TargetMode="External"/><Relationship Id="rId18786" Type="http://schemas.openxmlformats.org/officeDocument/2006/relationships/hyperlink" Target="https://www.daloopa.com/src/65169568" TargetMode="External"/><Relationship Id="rId6396" Type="http://schemas.openxmlformats.org/officeDocument/2006/relationships/hyperlink" Target="https://www.daloopa.com/src/63033538" TargetMode="External"/><Relationship Id="rId7794" Type="http://schemas.openxmlformats.org/officeDocument/2006/relationships/hyperlink" Target="https://marketplace.daloopa.com/src/110684168" TargetMode="External"/><Relationship Id="rId8845" Type="http://schemas.openxmlformats.org/officeDocument/2006/relationships/hyperlink" Target="https://www.daloopa.com/src/14161209" TargetMode="External"/><Relationship Id="rId10775" Type="http://schemas.openxmlformats.org/officeDocument/2006/relationships/hyperlink" Target="https://www.daloopa.com/src/94501170" TargetMode="External"/><Relationship Id="rId11826" Type="http://schemas.openxmlformats.org/officeDocument/2006/relationships/hyperlink" Target="https://www.daloopa.com/src/43319102" TargetMode="External"/><Relationship Id="rId17388" Type="http://schemas.openxmlformats.org/officeDocument/2006/relationships/hyperlink" Target="https://www.daloopa.com/src/154364419" TargetMode="External"/><Relationship Id="rId18439" Type="http://schemas.openxmlformats.org/officeDocument/2006/relationships/hyperlink" Target="https://www.daloopa.com/document/24791242" TargetMode="External"/><Relationship Id="rId6049" Type="http://schemas.openxmlformats.org/officeDocument/2006/relationships/hyperlink" Target="https://www.daloopa.com/src/1564854" TargetMode="External"/><Relationship Id="rId7447" Type="http://schemas.openxmlformats.org/officeDocument/2006/relationships/hyperlink" Target="https://www.daloopa.com/document/26798424" TargetMode="External"/><Relationship Id="rId10428" Type="http://schemas.openxmlformats.org/officeDocument/2006/relationships/hyperlink" Target="https://www.daloopa.com/src/1569115" TargetMode="External"/><Relationship Id="rId13998" Type="http://schemas.openxmlformats.org/officeDocument/2006/relationships/hyperlink" Target="https://www.daloopa.com/src/8787773" TargetMode="External"/><Relationship Id="rId18920" Type="http://schemas.openxmlformats.org/officeDocument/2006/relationships/hyperlink" Target="https://www.daloopa.com/src/113027306" TargetMode="External"/><Relationship Id="rId16471" Type="http://schemas.openxmlformats.org/officeDocument/2006/relationships/hyperlink" Target="https://www.daloopa.com/src/8788550" TargetMode="External"/><Relationship Id="rId17522" Type="http://schemas.openxmlformats.org/officeDocument/2006/relationships/hyperlink" Target="https://marketplace.daloopa.com/src/154393195" TargetMode="External"/><Relationship Id="rId978" Type="http://schemas.openxmlformats.org/officeDocument/2006/relationships/hyperlink" Target="https://www.daloopa.com/src/8802525" TargetMode="External"/><Relationship Id="rId2659" Type="http://schemas.openxmlformats.org/officeDocument/2006/relationships/hyperlink" Target="https://www.daloopa.com/src/102333750" TargetMode="External"/><Relationship Id="rId6530" Type="http://schemas.openxmlformats.org/officeDocument/2006/relationships/hyperlink" Target="https://www.daloopa.com/src/14160936" TargetMode="External"/><Relationship Id="rId15073" Type="http://schemas.openxmlformats.org/officeDocument/2006/relationships/hyperlink" Target="https://www.daloopa.com/src/46631513" TargetMode="External"/><Relationship Id="rId16124" Type="http://schemas.openxmlformats.org/officeDocument/2006/relationships/hyperlink" Target="https://www.daloopa.com/src/8788848" TargetMode="External"/><Relationship Id="rId19694" Type="http://schemas.openxmlformats.org/officeDocument/2006/relationships/hyperlink" Target="https://www.daloopa.com/src/113381203" TargetMode="External"/><Relationship Id="rId4081" Type="http://schemas.openxmlformats.org/officeDocument/2006/relationships/hyperlink" Target="https://www.daloopa.com/src/1573043" TargetMode="External"/><Relationship Id="rId5132" Type="http://schemas.openxmlformats.org/officeDocument/2006/relationships/hyperlink" Target="https://www.daloopa.com/src/43643170" TargetMode="External"/><Relationship Id="rId9753" Type="http://schemas.openxmlformats.org/officeDocument/2006/relationships/hyperlink" Target="https://www.daloopa.com/src/2600196" TargetMode="External"/><Relationship Id="rId18296" Type="http://schemas.openxmlformats.org/officeDocument/2006/relationships/hyperlink" Target="https://www.daloopa.com/src/94645329" TargetMode="External"/><Relationship Id="rId19347" Type="http://schemas.openxmlformats.org/officeDocument/2006/relationships/hyperlink" Target="https://www.daloopa.com/src/125199635" TargetMode="External"/><Relationship Id="rId8355" Type="http://schemas.openxmlformats.org/officeDocument/2006/relationships/hyperlink" Target="https://www.daloopa.com/src/66982582" TargetMode="External"/><Relationship Id="rId9406" Type="http://schemas.openxmlformats.org/officeDocument/2006/relationships/hyperlink" Target="https://www.daloopa.com/src/78018609" TargetMode="External"/><Relationship Id="rId11683" Type="http://schemas.openxmlformats.org/officeDocument/2006/relationships/hyperlink" Target="https://www.daloopa.com/src/1569386" TargetMode="External"/><Relationship Id="rId12734" Type="http://schemas.openxmlformats.org/officeDocument/2006/relationships/hyperlink" Target="https://www.daloopa.com/src/94638289" TargetMode="External"/><Relationship Id="rId1742" Type="http://schemas.openxmlformats.org/officeDocument/2006/relationships/hyperlink" Target="https://www.daloopa.com/src/8797089" TargetMode="External"/><Relationship Id="rId8008" Type="http://schemas.openxmlformats.org/officeDocument/2006/relationships/hyperlink" Target="https://www.daloopa.com/src/1566202" TargetMode="External"/><Relationship Id="rId10285" Type="http://schemas.openxmlformats.org/officeDocument/2006/relationships/hyperlink" Target="https://www.daloopa.com/src/1567757" TargetMode="External"/><Relationship Id="rId11336" Type="http://schemas.openxmlformats.org/officeDocument/2006/relationships/hyperlink" Target="https://www.daloopa.com/src/1568816" TargetMode="External"/><Relationship Id="rId15957" Type="http://schemas.openxmlformats.org/officeDocument/2006/relationships/hyperlink" Target="https://www.daloopa.com/src/107837920" TargetMode="External"/><Relationship Id="rId4965" Type="http://schemas.openxmlformats.org/officeDocument/2006/relationships/hyperlink" Target="https://www.daloopa.com/src/20882337" TargetMode="External"/><Relationship Id="rId14559" Type="http://schemas.openxmlformats.org/officeDocument/2006/relationships/hyperlink" Target="https://www.daloopa.com/src/43518959" TargetMode="External"/><Relationship Id="rId18430" Type="http://schemas.openxmlformats.org/officeDocument/2006/relationships/hyperlink" Target="https://marketplace.daloopa.com/src?seriesId=3805099" TargetMode="External"/><Relationship Id="rId3567" Type="http://schemas.openxmlformats.org/officeDocument/2006/relationships/hyperlink" Target="https://www.daloopa.com/src/20882688" TargetMode="External"/><Relationship Id="rId4618" Type="http://schemas.openxmlformats.org/officeDocument/2006/relationships/hyperlink" Target="https://www.daloopa.com/src/1564017" TargetMode="External"/><Relationship Id="rId17032" Type="http://schemas.openxmlformats.org/officeDocument/2006/relationships/hyperlink" Target="https://www.daloopa.com/src/154364339" TargetMode="External"/><Relationship Id="rId488" Type="http://schemas.openxmlformats.org/officeDocument/2006/relationships/hyperlink" Target="https://www.daloopa.com/src/43530949" TargetMode="External"/><Relationship Id="rId2169" Type="http://schemas.openxmlformats.org/officeDocument/2006/relationships/hyperlink" Target="https://www.daloopa.com/src/102327287" TargetMode="External"/><Relationship Id="rId6040" Type="http://schemas.openxmlformats.org/officeDocument/2006/relationships/hyperlink" Target="https://www.daloopa.com/src/1564669" TargetMode="External"/><Relationship Id="rId12591" Type="http://schemas.openxmlformats.org/officeDocument/2006/relationships/hyperlink" Target="https://www.daloopa.com/src/1572399" TargetMode="External"/><Relationship Id="rId13642" Type="http://schemas.openxmlformats.org/officeDocument/2006/relationships/hyperlink" Target="https://www.daloopa.com/src/8787374" TargetMode="External"/><Relationship Id="rId2650" Type="http://schemas.openxmlformats.org/officeDocument/2006/relationships/hyperlink" Target="https://www.daloopa.com/src/53538640" TargetMode="External"/><Relationship Id="rId3701" Type="http://schemas.openxmlformats.org/officeDocument/2006/relationships/hyperlink" Target="https://www.daloopa.com/src/20882666" TargetMode="External"/><Relationship Id="rId9263" Type="http://schemas.openxmlformats.org/officeDocument/2006/relationships/hyperlink" Target="https://www.daloopa.com/src/1567491" TargetMode="External"/><Relationship Id="rId11193" Type="http://schemas.openxmlformats.org/officeDocument/2006/relationships/hyperlink" Target="https://www.daloopa.com/src/46537919" TargetMode="External"/><Relationship Id="rId12244" Type="http://schemas.openxmlformats.org/officeDocument/2006/relationships/hyperlink" Target="https://www.daloopa.com/src/66971463" TargetMode="External"/><Relationship Id="rId622" Type="http://schemas.openxmlformats.org/officeDocument/2006/relationships/hyperlink" Target="https://www.daloopa.com/src/8795912" TargetMode="External"/><Relationship Id="rId1252" Type="http://schemas.openxmlformats.org/officeDocument/2006/relationships/hyperlink" Target="https://www.daloopa.com/src/8796165" TargetMode="External"/><Relationship Id="rId2303" Type="http://schemas.openxmlformats.org/officeDocument/2006/relationships/hyperlink" Target="https://www.daloopa.com/src/94501293" TargetMode="External"/><Relationship Id="rId16865" Type="http://schemas.openxmlformats.org/officeDocument/2006/relationships/hyperlink" Target="https://www.daloopa.com/src/20983960" TargetMode="External"/><Relationship Id="rId17916" Type="http://schemas.openxmlformats.org/officeDocument/2006/relationships/hyperlink" Target="https://www.daloopa.com/src/65125811" TargetMode="External"/><Relationship Id="rId4475" Type="http://schemas.openxmlformats.org/officeDocument/2006/relationships/hyperlink" Target="https://www.daloopa.com/src/8801423" TargetMode="External"/><Relationship Id="rId5873" Type="http://schemas.openxmlformats.org/officeDocument/2006/relationships/hyperlink" Target="https://www.daloopa.com/src/145118832" TargetMode="External"/><Relationship Id="rId6924" Type="http://schemas.openxmlformats.org/officeDocument/2006/relationships/hyperlink" Target="https://www.daloopa.com/src/63033540" TargetMode="External"/><Relationship Id="rId14069" Type="http://schemas.openxmlformats.org/officeDocument/2006/relationships/hyperlink" Target="https://www.daloopa.com/src/8788071" TargetMode="External"/><Relationship Id="rId15467" Type="http://schemas.openxmlformats.org/officeDocument/2006/relationships/hyperlink" Target="https://www.daloopa.com/src/43519178" TargetMode="External"/><Relationship Id="rId16518" Type="http://schemas.openxmlformats.org/officeDocument/2006/relationships/hyperlink" Target="https://www.daloopa.com/src/32426193" TargetMode="External"/><Relationship Id="rId3077" Type="http://schemas.openxmlformats.org/officeDocument/2006/relationships/hyperlink" Target="https://www.daloopa.com/src/125181293" TargetMode="External"/><Relationship Id="rId4128" Type="http://schemas.openxmlformats.org/officeDocument/2006/relationships/hyperlink" Target="https://marketplace.daloopa.com/src/144951407" TargetMode="External"/><Relationship Id="rId5526" Type="http://schemas.openxmlformats.org/officeDocument/2006/relationships/hyperlink" Target="https://www.daloopa.com/src/154216186" TargetMode="External"/><Relationship Id="rId7698" Type="http://schemas.openxmlformats.org/officeDocument/2006/relationships/hyperlink" Target="https://www.daloopa.com/src/1565249" TargetMode="External"/><Relationship Id="rId8749" Type="http://schemas.openxmlformats.org/officeDocument/2006/relationships/hyperlink" Target="https://www.daloopa.com/src/1566311" TargetMode="External"/><Relationship Id="rId10679" Type="http://schemas.openxmlformats.org/officeDocument/2006/relationships/hyperlink" Target="https://www.daloopa.com/src/1569642" TargetMode="External"/><Relationship Id="rId14550" Type="http://schemas.openxmlformats.org/officeDocument/2006/relationships/hyperlink" Target="https://marketplace.daloopa.com/src/134722287" TargetMode="External"/><Relationship Id="rId15601" Type="http://schemas.openxmlformats.org/officeDocument/2006/relationships/hyperlink" Target="https://www.daloopa.com/src/87498617" TargetMode="External"/><Relationship Id="rId13152" Type="http://schemas.openxmlformats.org/officeDocument/2006/relationships/hyperlink" Target="https://www.daloopa.com/src/8787602" TargetMode="External"/><Relationship Id="rId14203" Type="http://schemas.openxmlformats.org/officeDocument/2006/relationships/hyperlink" Target="https://www.daloopa.com/src/53601417" TargetMode="External"/><Relationship Id="rId17773" Type="http://schemas.openxmlformats.org/officeDocument/2006/relationships/hyperlink" Target="https://www.daloopa.com/src/65074822" TargetMode="External"/><Relationship Id="rId2160" Type="http://schemas.openxmlformats.org/officeDocument/2006/relationships/hyperlink" Target="https://www.daloopa.com/src/53535147" TargetMode="External"/><Relationship Id="rId3211" Type="http://schemas.openxmlformats.org/officeDocument/2006/relationships/hyperlink" Target="https://www.daloopa.com/src/42838065" TargetMode="External"/><Relationship Id="rId6781" Type="http://schemas.openxmlformats.org/officeDocument/2006/relationships/hyperlink" Target="https://www.daloopa.com/src/58740150" TargetMode="External"/><Relationship Id="rId7832" Type="http://schemas.openxmlformats.org/officeDocument/2006/relationships/hyperlink" Target="https://www.daloopa.com/src/1565251" TargetMode="External"/><Relationship Id="rId16375" Type="http://schemas.openxmlformats.org/officeDocument/2006/relationships/hyperlink" Target="https://www.daloopa.com/src/43525098" TargetMode="External"/><Relationship Id="rId17426" Type="http://schemas.openxmlformats.org/officeDocument/2006/relationships/hyperlink" Target="https://www.daloopa.com/src/145157243" TargetMode="External"/><Relationship Id="rId18824" Type="http://schemas.openxmlformats.org/officeDocument/2006/relationships/hyperlink" Target="https://marketplace.daloopa.com/src?seriesId=3669178" TargetMode="External"/><Relationship Id="rId132" Type="http://schemas.openxmlformats.org/officeDocument/2006/relationships/hyperlink" Target="https://marketplace.daloopa.com/src/134722099" TargetMode="External"/><Relationship Id="rId5383" Type="http://schemas.openxmlformats.org/officeDocument/2006/relationships/hyperlink" Target="https://www.daloopa.com/src/1564183" TargetMode="External"/><Relationship Id="rId6434" Type="http://schemas.openxmlformats.org/officeDocument/2006/relationships/hyperlink" Target="https://www.daloopa.com/src/1565968" TargetMode="External"/><Relationship Id="rId10813" Type="http://schemas.openxmlformats.org/officeDocument/2006/relationships/hyperlink" Target="https://www.daloopa.com/src/1569644" TargetMode="External"/><Relationship Id="rId16028" Type="http://schemas.openxmlformats.org/officeDocument/2006/relationships/hyperlink" Target="https://www.daloopa.com/src/87502948" TargetMode="External"/><Relationship Id="rId5036" Type="http://schemas.openxmlformats.org/officeDocument/2006/relationships/hyperlink" Target="https://www.daloopa.com/src/53534084" TargetMode="External"/><Relationship Id="rId12985" Type="http://schemas.openxmlformats.org/officeDocument/2006/relationships/hyperlink" Target="https://www.daloopa.com/src/154395073" TargetMode="External"/><Relationship Id="rId19598" Type="http://schemas.openxmlformats.org/officeDocument/2006/relationships/hyperlink" Target="https://www.daloopa.com/src/114576834" TargetMode="External"/><Relationship Id="rId1993" Type="http://schemas.openxmlformats.org/officeDocument/2006/relationships/hyperlink" Target="https://www.daloopa.com/src/102334759" TargetMode="External"/><Relationship Id="rId8259" Type="http://schemas.openxmlformats.org/officeDocument/2006/relationships/hyperlink" Target="https://www.daloopa.com/src/14161200" TargetMode="External"/><Relationship Id="rId9657" Type="http://schemas.openxmlformats.org/officeDocument/2006/relationships/hyperlink" Target="https://www.daloopa.com/src/154249533" TargetMode="External"/><Relationship Id="rId11587" Type="http://schemas.openxmlformats.org/officeDocument/2006/relationships/hyperlink" Target="https://www.daloopa.com/src/1568940" TargetMode="External"/><Relationship Id="rId12638" Type="http://schemas.openxmlformats.org/officeDocument/2006/relationships/hyperlink" Target="https://www.daloopa.com/src/94638287" TargetMode="External"/><Relationship Id="rId1646" Type="http://schemas.openxmlformats.org/officeDocument/2006/relationships/hyperlink" Target="https://www.daloopa.com/src/43328912" TargetMode="External"/><Relationship Id="rId10189" Type="http://schemas.openxmlformats.org/officeDocument/2006/relationships/hyperlink" Target="https://www.daloopa.com/src/14161296" TargetMode="External"/><Relationship Id="rId14060" Type="http://schemas.openxmlformats.org/officeDocument/2006/relationships/hyperlink" Target="https://www.daloopa.com/src/87502118" TargetMode="External"/><Relationship Id="rId15111" Type="http://schemas.openxmlformats.org/officeDocument/2006/relationships/hyperlink" Target="https://www.daloopa.com/src/43507632" TargetMode="External"/><Relationship Id="rId18681" Type="http://schemas.openxmlformats.org/officeDocument/2006/relationships/hyperlink" Target="https://www.daloopa.com/src/65161039" TargetMode="External"/><Relationship Id="rId19732" Type="http://schemas.openxmlformats.org/officeDocument/2006/relationships/hyperlink" Target="https://www.daloopa.com/src/154356797" TargetMode="External"/><Relationship Id="rId4869" Type="http://schemas.openxmlformats.org/officeDocument/2006/relationships/hyperlink" Target="https://www.daloopa.com/src/1564494" TargetMode="External"/><Relationship Id="rId8740" Type="http://schemas.openxmlformats.org/officeDocument/2006/relationships/hyperlink" Target="https://marketplace.daloopa.com/src?seriesId=2399809" TargetMode="External"/><Relationship Id="rId10670" Type="http://schemas.openxmlformats.org/officeDocument/2006/relationships/hyperlink" Target="https://www.daloopa.com/src/1569072" TargetMode="External"/><Relationship Id="rId11721" Type="http://schemas.openxmlformats.org/officeDocument/2006/relationships/hyperlink" Target="https://www.daloopa.com/src/1568832" TargetMode="External"/><Relationship Id="rId17283" Type="http://schemas.openxmlformats.org/officeDocument/2006/relationships/hyperlink" Target="https://marketplace.daloopa.com/src/154209463" TargetMode="External"/><Relationship Id="rId18334" Type="http://schemas.openxmlformats.org/officeDocument/2006/relationships/hyperlink" Target="https://www.daloopa.com/src/69045036" TargetMode="External"/><Relationship Id="rId6291" Type="http://schemas.openxmlformats.org/officeDocument/2006/relationships/hyperlink" Target="https://www.daloopa.com/src/1566025" TargetMode="External"/><Relationship Id="rId7342" Type="http://schemas.openxmlformats.org/officeDocument/2006/relationships/hyperlink" Target="https://www.daloopa.com/src/107675905" TargetMode="External"/><Relationship Id="rId10323" Type="http://schemas.openxmlformats.org/officeDocument/2006/relationships/hyperlink" Target="https://www.daloopa.com/src/1567710" TargetMode="External"/><Relationship Id="rId12495" Type="http://schemas.openxmlformats.org/officeDocument/2006/relationships/hyperlink" Target="https://www.daloopa.com/src/113362785" TargetMode="External"/><Relationship Id="rId13893" Type="http://schemas.openxmlformats.org/officeDocument/2006/relationships/hyperlink" Target="https://www.daloopa.com/src/8787946" TargetMode="External"/><Relationship Id="rId14944" Type="http://schemas.openxmlformats.org/officeDocument/2006/relationships/hyperlink" Target="https://marketplace.daloopa.com/src/134722361" TargetMode="External"/><Relationship Id="rId873" Type="http://schemas.openxmlformats.org/officeDocument/2006/relationships/hyperlink" Target="https://www.daloopa.com/document/26640277" TargetMode="External"/><Relationship Id="rId2554" Type="http://schemas.openxmlformats.org/officeDocument/2006/relationships/hyperlink" Target="https://www.daloopa.com/src/125177923" TargetMode="External"/><Relationship Id="rId3952" Type="http://schemas.openxmlformats.org/officeDocument/2006/relationships/hyperlink" Target="https://www.daloopa.com/src/1572930" TargetMode="External"/><Relationship Id="rId9167" Type="http://schemas.openxmlformats.org/officeDocument/2006/relationships/hyperlink" Target="https://marketplace.daloopa.com/src?seriesId=7503329" TargetMode="External"/><Relationship Id="rId11097" Type="http://schemas.openxmlformats.org/officeDocument/2006/relationships/hyperlink" Target="https://www.daloopa.com/src/14161073" TargetMode="External"/><Relationship Id="rId12148" Type="http://schemas.openxmlformats.org/officeDocument/2006/relationships/hyperlink" Target="https://www.daloopa.com/src/58788504" TargetMode="External"/><Relationship Id="rId13546" Type="http://schemas.openxmlformats.org/officeDocument/2006/relationships/hyperlink" Target="https://www.daloopa.com/src/8787583" TargetMode="External"/><Relationship Id="rId526" Type="http://schemas.openxmlformats.org/officeDocument/2006/relationships/hyperlink" Target="https://www.daloopa.com/src/1602091" TargetMode="External"/><Relationship Id="rId1156" Type="http://schemas.openxmlformats.org/officeDocument/2006/relationships/hyperlink" Target="https://www.daloopa.com/src/65052081" TargetMode="External"/><Relationship Id="rId2207" Type="http://schemas.openxmlformats.org/officeDocument/2006/relationships/hyperlink" Target="https://www.daloopa.com/src/1570966" TargetMode="External"/><Relationship Id="rId3605" Type="http://schemas.openxmlformats.org/officeDocument/2006/relationships/hyperlink" Target="https://www.daloopa.com/src/43340813" TargetMode="External"/><Relationship Id="rId16769" Type="http://schemas.openxmlformats.org/officeDocument/2006/relationships/hyperlink" Target="https://marketplace.daloopa.com/src/65218267" TargetMode="External"/><Relationship Id="rId5777" Type="http://schemas.openxmlformats.org/officeDocument/2006/relationships/hyperlink" Target="https://www.daloopa.com/src/1565135" TargetMode="External"/><Relationship Id="rId6828" Type="http://schemas.openxmlformats.org/officeDocument/2006/relationships/hyperlink" Target="https://www.daloopa.com/src/1565661" TargetMode="External"/><Relationship Id="rId18191" Type="http://schemas.openxmlformats.org/officeDocument/2006/relationships/hyperlink" Target="https://marketplace.daloopa.com/src/134722728" TargetMode="External"/><Relationship Id="rId19242" Type="http://schemas.openxmlformats.org/officeDocument/2006/relationships/hyperlink" Target="https://www.daloopa.com/src/114576803" TargetMode="External"/><Relationship Id="rId4379" Type="http://schemas.openxmlformats.org/officeDocument/2006/relationships/hyperlink" Target="https://www.daloopa.com/src/8794036" TargetMode="External"/><Relationship Id="rId8250" Type="http://schemas.openxmlformats.org/officeDocument/2006/relationships/hyperlink" Target="https://www.daloopa.com/src/1567476" TargetMode="External"/><Relationship Id="rId9301" Type="http://schemas.openxmlformats.org/officeDocument/2006/relationships/hyperlink" Target="https://www.daloopa.com/src/1566070" TargetMode="External"/><Relationship Id="rId10180" Type="http://schemas.openxmlformats.org/officeDocument/2006/relationships/hyperlink" Target="https://marketplace.daloopa.com/src?seriesId=2635959" TargetMode="External"/><Relationship Id="rId11231" Type="http://schemas.openxmlformats.org/officeDocument/2006/relationships/hyperlink" Target="https://www.daloopa.com/src/14161075" TargetMode="External"/><Relationship Id="rId15852" Type="http://schemas.openxmlformats.org/officeDocument/2006/relationships/hyperlink" Target="https://marketplace.daloopa.com/src?seriesId=3669106" TargetMode="External"/><Relationship Id="rId4860" Type="http://schemas.openxmlformats.org/officeDocument/2006/relationships/hyperlink" Target="https://www.daloopa.com/src/66982145" TargetMode="External"/><Relationship Id="rId5911" Type="http://schemas.openxmlformats.org/officeDocument/2006/relationships/hyperlink" Target="https://www.daloopa.com/src/1565137" TargetMode="External"/><Relationship Id="rId14454" Type="http://schemas.openxmlformats.org/officeDocument/2006/relationships/hyperlink" Target="https://www.daloopa.com/src/94651387" TargetMode="External"/><Relationship Id="rId15505" Type="http://schemas.openxmlformats.org/officeDocument/2006/relationships/hyperlink" Target="https://www.daloopa.com/src/43518957" TargetMode="External"/><Relationship Id="rId16903" Type="http://schemas.openxmlformats.org/officeDocument/2006/relationships/hyperlink" Target="https://www.daloopa.com/src/20983888" TargetMode="External"/><Relationship Id="rId3462" Type="http://schemas.openxmlformats.org/officeDocument/2006/relationships/hyperlink" Target="https://www.daloopa.com/src/66986942" TargetMode="External"/><Relationship Id="rId4513" Type="http://schemas.openxmlformats.org/officeDocument/2006/relationships/hyperlink" Target="https://www.daloopa.com/src/43341624" TargetMode="External"/><Relationship Id="rId13056" Type="http://schemas.openxmlformats.org/officeDocument/2006/relationships/hyperlink" Target="https://www.daloopa.com/src/154395083" TargetMode="External"/><Relationship Id="rId14107" Type="http://schemas.openxmlformats.org/officeDocument/2006/relationships/hyperlink" Target="https://www.daloopa.com/src/8788234" TargetMode="External"/><Relationship Id="rId383" Type="http://schemas.openxmlformats.org/officeDocument/2006/relationships/hyperlink" Target="https://www.daloopa.com/src/82225818" TargetMode="External"/><Relationship Id="rId2064" Type="http://schemas.openxmlformats.org/officeDocument/2006/relationships/hyperlink" Target="https://www.daloopa.com/src/1571735" TargetMode="External"/><Relationship Id="rId3115" Type="http://schemas.openxmlformats.org/officeDocument/2006/relationships/hyperlink" Target="https://www.daloopa.com/src/94638122" TargetMode="External"/><Relationship Id="rId6685" Type="http://schemas.openxmlformats.org/officeDocument/2006/relationships/hyperlink" Target="https://www.daloopa.com/src/107675923" TargetMode="External"/><Relationship Id="rId16279" Type="http://schemas.openxmlformats.org/officeDocument/2006/relationships/hyperlink" Target="https://www.daloopa.com/src/43514782" TargetMode="External"/><Relationship Id="rId17677" Type="http://schemas.openxmlformats.org/officeDocument/2006/relationships/hyperlink" Target="https://www.daloopa.com/src/65074401" TargetMode="External"/><Relationship Id="rId18728" Type="http://schemas.openxmlformats.org/officeDocument/2006/relationships/hyperlink" Target="https://www.daloopa.com/document/24305024" TargetMode="External"/><Relationship Id="rId5287" Type="http://schemas.openxmlformats.org/officeDocument/2006/relationships/hyperlink" Target="https://www.daloopa.com/src/1564181" TargetMode="External"/><Relationship Id="rId6338" Type="http://schemas.openxmlformats.org/officeDocument/2006/relationships/hyperlink" Target="https://www.daloopa.com/src/113256685" TargetMode="External"/><Relationship Id="rId7736" Type="http://schemas.openxmlformats.org/officeDocument/2006/relationships/hyperlink" Target="https://marketplace.daloopa.com/src/113266405" TargetMode="External"/><Relationship Id="rId10717" Type="http://schemas.openxmlformats.org/officeDocument/2006/relationships/hyperlink" Target="https://www.daloopa.com/src/43296441" TargetMode="External"/><Relationship Id="rId12889" Type="http://schemas.openxmlformats.org/officeDocument/2006/relationships/hyperlink" Target="https://marketplace.daloopa.com/src?seriesId=2541610" TargetMode="External"/><Relationship Id="rId16760" Type="http://schemas.openxmlformats.org/officeDocument/2006/relationships/hyperlink" Target="https://www.daloopa.com/src/82270846" TargetMode="External"/><Relationship Id="rId17811" Type="http://schemas.openxmlformats.org/officeDocument/2006/relationships/hyperlink" Target="https://www.daloopa.com/src/125191041" TargetMode="External"/><Relationship Id="rId1897" Type="http://schemas.openxmlformats.org/officeDocument/2006/relationships/hyperlink" Target="https://www.daloopa.com/src/53538448" TargetMode="External"/><Relationship Id="rId2948" Type="http://schemas.openxmlformats.org/officeDocument/2006/relationships/hyperlink" Target="https://www.daloopa.com/document/26799693" TargetMode="External"/><Relationship Id="rId15362" Type="http://schemas.openxmlformats.org/officeDocument/2006/relationships/hyperlink" Target="https://www.daloopa.com/src/43519177" TargetMode="External"/><Relationship Id="rId16413" Type="http://schemas.openxmlformats.org/officeDocument/2006/relationships/hyperlink" Target="https://www.daloopa.com/src/20973595" TargetMode="External"/><Relationship Id="rId4370" Type="http://schemas.openxmlformats.org/officeDocument/2006/relationships/hyperlink" Target="https://www.daloopa.com/src/43341972" TargetMode="External"/><Relationship Id="rId5421" Type="http://schemas.openxmlformats.org/officeDocument/2006/relationships/hyperlink" Target="https://www.daloopa.com/src/1564167" TargetMode="External"/><Relationship Id="rId8991" Type="http://schemas.openxmlformats.org/officeDocument/2006/relationships/hyperlink" Target="https://www.daloopa.com/src/14161211" TargetMode="External"/><Relationship Id="rId15015" Type="http://schemas.openxmlformats.org/officeDocument/2006/relationships/hyperlink" Target="https://marketplace.daloopa.com/src/134722379" TargetMode="External"/><Relationship Id="rId18585" Type="http://schemas.openxmlformats.org/officeDocument/2006/relationships/hyperlink" Target="https://www.daloopa.com/src/65146035" TargetMode="External"/><Relationship Id="rId19636" Type="http://schemas.openxmlformats.org/officeDocument/2006/relationships/hyperlink" Target="https://www.daloopa.com/src/113381206" TargetMode="External"/><Relationship Id="rId4023" Type="http://schemas.openxmlformats.org/officeDocument/2006/relationships/hyperlink" Target="https://www.daloopa.com/src/1573020" TargetMode="External"/><Relationship Id="rId7593" Type="http://schemas.openxmlformats.org/officeDocument/2006/relationships/hyperlink" Target="https://marketplace.daloopa.com/src/110684135" TargetMode="External"/><Relationship Id="rId8644" Type="http://schemas.openxmlformats.org/officeDocument/2006/relationships/hyperlink" Target="https://www.daloopa.com/src/1567102" TargetMode="External"/><Relationship Id="rId11972" Type="http://schemas.openxmlformats.org/officeDocument/2006/relationships/hyperlink" Target="https://www.daloopa.com/src/1569681" TargetMode="External"/><Relationship Id="rId17187" Type="http://schemas.openxmlformats.org/officeDocument/2006/relationships/hyperlink" Target="https://www.daloopa.com/src/65059361" TargetMode="External"/><Relationship Id="rId18238" Type="http://schemas.openxmlformats.org/officeDocument/2006/relationships/hyperlink" Target="https://www.daloopa.com/src/82271382" TargetMode="External"/><Relationship Id="rId6195" Type="http://schemas.openxmlformats.org/officeDocument/2006/relationships/hyperlink" Target="https://www.daloopa.com/src/1564891" TargetMode="External"/><Relationship Id="rId7246" Type="http://schemas.openxmlformats.org/officeDocument/2006/relationships/hyperlink" Target="https://marketplace.daloopa.com/src?seriesId=2541539" TargetMode="External"/><Relationship Id="rId10227" Type="http://schemas.openxmlformats.org/officeDocument/2006/relationships/hyperlink" Target="https://www.daloopa.com/src/63033816" TargetMode="External"/><Relationship Id="rId10574" Type="http://schemas.openxmlformats.org/officeDocument/2006/relationships/hyperlink" Target="https://www.daloopa.com/src/63034031" TargetMode="External"/><Relationship Id="rId11625" Type="http://schemas.openxmlformats.org/officeDocument/2006/relationships/hyperlink" Target="https://www.daloopa.com/src/1568993" TargetMode="External"/><Relationship Id="rId13797" Type="http://schemas.openxmlformats.org/officeDocument/2006/relationships/hyperlink" Target="https://www.daloopa.com/src/8788101" TargetMode="External"/><Relationship Id="rId14848" Type="http://schemas.openxmlformats.org/officeDocument/2006/relationships/hyperlink" Target="https://www.daloopa.com/src/43517539" TargetMode="External"/><Relationship Id="rId3856" Type="http://schemas.openxmlformats.org/officeDocument/2006/relationships/hyperlink" Target="https://www.daloopa.com/src/43769365" TargetMode="External"/><Relationship Id="rId4907" Type="http://schemas.openxmlformats.org/officeDocument/2006/relationships/hyperlink" Target="https://www.daloopa.com/src/78016411" TargetMode="External"/><Relationship Id="rId12399" Type="http://schemas.openxmlformats.org/officeDocument/2006/relationships/hyperlink" Target="https://www.daloopa.com/src/1572256" TargetMode="External"/><Relationship Id="rId16270" Type="http://schemas.openxmlformats.org/officeDocument/2006/relationships/hyperlink" Target="https://www.daloopa.com/src/154361746" TargetMode="External"/><Relationship Id="rId17321" Type="http://schemas.openxmlformats.org/officeDocument/2006/relationships/hyperlink" Target="https://marketplace.daloopa.com/src/154393181" TargetMode="External"/><Relationship Id="rId777" Type="http://schemas.openxmlformats.org/officeDocument/2006/relationships/hyperlink" Target="https://www.daloopa.com/src/1604335" TargetMode="External"/><Relationship Id="rId2458" Type="http://schemas.openxmlformats.org/officeDocument/2006/relationships/hyperlink" Target="https://marketplace.daloopa.com/src?seriesId=3669094" TargetMode="External"/><Relationship Id="rId3509" Type="http://schemas.openxmlformats.org/officeDocument/2006/relationships/hyperlink" Target="https://www.daloopa.com/src/78020642" TargetMode="External"/><Relationship Id="rId12880" Type="http://schemas.openxmlformats.org/officeDocument/2006/relationships/hyperlink" Target="https://marketplace.daloopa.com/src/134722266" TargetMode="External"/><Relationship Id="rId13931" Type="http://schemas.openxmlformats.org/officeDocument/2006/relationships/hyperlink" Target="https://www.daloopa.com/src/58790421" TargetMode="External"/><Relationship Id="rId19493" Type="http://schemas.openxmlformats.org/officeDocument/2006/relationships/hyperlink" Target="https://www.daloopa.com/src/113030699" TargetMode="External"/><Relationship Id="rId9552" Type="http://schemas.openxmlformats.org/officeDocument/2006/relationships/hyperlink" Target="https://www.daloopa.com/src/46535369" TargetMode="External"/><Relationship Id="rId11482" Type="http://schemas.openxmlformats.org/officeDocument/2006/relationships/hyperlink" Target="https://www.daloopa.com/src/1568883" TargetMode="External"/><Relationship Id="rId12533" Type="http://schemas.openxmlformats.org/officeDocument/2006/relationships/hyperlink" Target="https://www.daloopa.com/src/1572258" TargetMode="External"/><Relationship Id="rId18095" Type="http://schemas.openxmlformats.org/officeDocument/2006/relationships/hyperlink" Target="https://www.daloopa.com/src/65125835" TargetMode="External"/><Relationship Id="rId19146" Type="http://schemas.openxmlformats.org/officeDocument/2006/relationships/hyperlink" Target="https://www.daloopa.com/document/26696662" TargetMode="External"/><Relationship Id="rId911" Type="http://schemas.openxmlformats.org/officeDocument/2006/relationships/hyperlink" Target="https://marketplace.daloopa.com/src?seriesId=2541477" TargetMode="External"/><Relationship Id="rId1541" Type="http://schemas.openxmlformats.org/officeDocument/2006/relationships/hyperlink" Target="https://www.daloopa.com/src/65218331" TargetMode="External"/><Relationship Id="rId8154" Type="http://schemas.openxmlformats.org/officeDocument/2006/relationships/hyperlink" Target="https://www.daloopa.com/src/125048941" TargetMode="External"/><Relationship Id="rId9205" Type="http://schemas.openxmlformats.org/officeDocument/2006/relationships/hyperlink" Target="https://www.daloopa.com/src/58740276" TargetMode="External"/><Relationship Id="rId10084" Type="http://schemas.openxmlformats.org/officeDocument/2006/relationships/hyperlink" Target="https://www.daloopa.com/src/43316126" TargetMode="External"/><Relationship Id="rId11135" Type="http://schemas.openxmlformats.org/officeDocument/2006/relationships/hyperlink" Target="https://www.daloopa.com/src/1568813" TargetMode="External"/><Relationship Id="rId4764" Type="http://schemas.openxmlformats.org/officeDocument/2006/relationships/hyperlink" Target="https://www.daloopa.com/src/20882338" TargetMode="External"/><Relationship Id="rId14358" Type="http://schemas.openxmlformats.org/officeDocument/2006/relationships/hyperlink" Target="https://www.daloopa.com/src/43769540" TargetMode="External"/><Relationship Id="rId15756" Type="http://schemas.openxmlformats.org/officeDocument/2006/relationships/hyperlink" Target="https://www.daloopa.com/src/113368853" TargetMode="External"/><Relationship Id="rId16807" Type="http://schemas.openxmlformats.org/officeDocument/2006/relationships/hyperlink" Target="https://www.daloopa.com/src/20983959" TargetMode="External"/><Relationship Id="rId3366" Type="http://schemas.openxmlformats.org/officeDocument/2006/relationships/hyperlink" Target="https://www.daloopa.com/src/20882690" TargetMode="External"/><Relationship Id="rId4417" Type="http://schemas.openxmlformats.org/officeDocument/2006/relationships/hyperlink" Target="https://www.daloopa.com/src/43341928" TargetMode="External"/><Relationship Id="rId5815" Type="http://schemas.openxmlformats.org/officeDocument/2006/relationships/hyperlink" Target="https://www.daloopa.com/src/14161270" TargetMode="External"/><Relationship Id="rId15409" Type="http://schemas.openxmlformats.org/officeDocument/2006/relationships/hyperlink" Target="https://marketplace.daloopa.com/src/134722451" TargetMode="External"/><Relationship Id="rId18979" Type="http://schemas.openxmlformats.org/officeDocument/2006/relationships/hyperlink" Target="https://www.daloopa.com/src/113023217" TargetMode="External"/><Relationship Id="rId287" Type="http://schemas.openxmlformats.org/officeDocument/2006/relationships/hyperlink" Target="https://www.daloopa.com/src/154237806" TargetMode="External"/><Relationship Id="rId3019" Type="http://schemas.openxmlformats.org/officeDocument/2006/relationships/hyperlink" Target="https://www.daloopa.com/src/20972616" TargetMode="External"/><Relationship Id="rId7987" Type="http://schemas.openxmlformats.org/officeDocument/2006/relationships/hyperlink" Target="https://www.daloopa.com/src/107679930" TargetMode="External"/><Relationship Id="rId10968" Type="http://schemas.openxmlformats.org/officeDocument/2006/relationships/hyperlink" Target="https://www.daloopa.com/src/53535059" TargetMode="External"/><Relationship Id="rId6589" Type="http://schemas.openxmlformats.org/officeDocument/2006/relationships/hyperlink" Target="https://www.daloopa.com/src/1565307" TargetMode="External"/><Relationship Id="rId9062" Type="http://schemas.openxmlformats.org/officeDocument/2006/relationships/hyperlink" Target="https://www.daloopa.com/src/46535391" TargetMode="External"/><Relationship Id="rId12390" Type="http://schemas.openxmlformats.org/officeDocument/2006/relationships/hyperlink" Target="https://www.daloopa.com/src/1572378" TargetMode="External"/><Relationship Id="rId13441" Type="http://schemas.openxmlformats.org/officeDocument/2006/relationships/hyperlink" Target="https://www.daloopa.com/src/8787297" TargetMode="External"/><Relationship Id="rId3500" Type="http://schemas.openxmlformats.org/officeDocument/2006/relationships/hyperlink" Target="https://www.daloopa.com/src/20882692" TargetMode="External"/><Relationship Id="rId12043" Type="http://schemas.openxmlformats.org/officeDocument/2006/relationships/hyperlink" Target="https://www.daloopa.com/document/26799693" TargetMode="External"/><Relationship Id="rId16664" Type="http://schemas.openxmlformats.org/officeDocument/2006/relationships/hyperlink" Target="https://www.daloopa.com/src/82270843" TargetMode="External"/><Relationship Id="rId17715" Type="http://schemas.openxmlformats.org/officeDocument/2006/relationships/hyperlink" Target="https://www.daloopa.com/src/65074717" TargetMode="External"/><Relationship Id="rId421" Type="http://schemas.openxmlformats.org/officeDocument/2006/relationships/hyperlink" Target="https://www.daloopa.com/src/1602258" TargetMode="External"/><Relationship Id="rId1051" Type="http://schemas.openxmlformats.org/officeDocument/2006/relationships/hyperlink" Target="https://www.daloopa.com/src/78016649" TargetMode="External"/><Relationship Id="rId2102" Type="http://schemas.openxmlformats.org/officeDocument/2006/relationships/hyperlink" Target="https://www.daloopa.com/src/94501294" TargetMode="External"/><Relationship Id="rId5672" Type="http://schemas.openxmlformats.org/officeDocument/2006/relationships/hyperlink" Target="https://www.daloopa.com/src/113265243" TargetMode="External"/><Relationship Id="rId6723" Type="http://schemas.openxmlformats.org/officeDocument/2006/relationships/hyperlink" Target="https://www.daloopa.com/src/7961802" TargetMode="External"/><Relationship Id="rId15266" Type="http://schemas.openxmlformats.org/officeDocument/2006/relationships/hyperlink" Target="https://marketplace.daloopa.com/src/134722432" TargetMode="External"/><Relationship Id="rId16317" Type="http://schemas.openxmlformats.org/officeDocument/2006/relationships/hyperlink" Target="https://www.daloopa.com/src/154361748" TargetMode="External"/><Relationship Id="rId4274" Type="http://schemas.openxmlformats.org/officeDocument/2006/relationships/hyperlink" Target="https://marketplace.daloopa.com/src?seriesId=2541453" TargetMode="External"/><Relationship Id="rId5325" Type="http://schemas.openxmlformats.org/officeDocument/2006/relationships/hyperlink" Target="https://www.daloopa.com/src/144966777" TargetMode="External"/><Relationship Id="rId8895" Type="http://schemas.openxmlformats.org/officeDocument/2006/relationships/hyperlink" Target="https://www.daloopa.com/src/1567014" TargetMode="External"/><Relationship Id="rId18489" Type="http://schemas.openxmlformats.org/officeDocument/2006/relationships/hyperlink" Target="https://www.daloopa.com/src/72083430" TargetMode="External"/><Relationship Id="rId7497" Type="http://schemas.openxmlformats.org/officeDocument/2006/relationships/hyperlink" Target="https://www.daloopa.com/src/1565246" TargetMode="External"/><Relationship Id="rId8548" Type="http://schemas.openxmlformats.org/officeDocument/2006/relationships/hyperlink" Target="https://www.daloopa.com/src/94491565" TargetMode="External"/><Relationship Id="rId9946" Type="http://schemas.openxmlformats.org/officeDocument/2006/relationships/hyperlink" Target="https://www.daloopa.com/src/1567301" TargetMode="External"/><Relationship Id="rId11876" Type="http://schemas.openxmlformats.org/officeDocument/2006/relationships/hyperlink" Target="https://www.daloopa.com/src/1568899" TargetMode="External"/><Relationship Id="rId12927" Type="http://schemas.openxmlformats.org/officeDocument/2006/relationships/hyperlink" Target="https://www.daloopa.com/src/53599715" TargetMode="External"/><Relationship Id="rId1935" Type="http://schemas.openxmlformats.org/officeDocument/2006/relationships/hyperlink" Target="https://www.daloopa.com/src/96852719" TargetMode="External"/><Relationship Id="rId6099" Type="http://schemas.openxmlformats.org/officeDocument/2006/relationships/hyperlink" Target="https://www.daloopa.com/src/43310394" TargetMode="External"/><Relationship Id="rId10478" Type="http://schemas.openxmlformats.org/officeDocument/2006/relationships/hyperlink" Target="https://www.daloopa.com/src/43295724" TargetMode="External"/><Relationship Id="rId11529" Type="http://schemas.openxmlformats.org/officeDocument/2006/relationships/hyperlink" Target="https://www.daloopa.com/src/1569379" TargetMode="External"/><Relationship Id="rId15400" Type="http://schemas.openxmlformats.org/officeDocument/2006/relationships/hyperlink" Target="https://www.daloopa.com/src/78147055" TargetMode="External"/><Relationship Id="rId18970" Type="http://schemas.openxmlformats.org/officeDocument/2006/relationships/hyperlink" Target="https://www.daloopa.com/src/113027578" TargetMode="External"/><Relationship Id="rId3010" Type="http://schemas.openxmlformats.org/officeDocument/2006/relationships/hyperlink" Target="https://www.daloopa.com/src/42838046" TargetMode="External"/><Relationship Id="rId14002" Type="http://schemas.openxmlformats.org/officeDocument/2006/relationships/hyperlink" Target="https://www.daloopa.com/src/67019027" TargetMode="External"/><Relationship Id="rId17572" Type="http://schemas.openxmlformats.org/officeDocument/2006/relationships/hyperlink" Target="https://marketplace.daloopa.com/src?seriesId=4261656" TargetMode="External"/><Relationship Id="rId18623" Type="http://schemas.openxmlformats.org/officeDocument/2006/relationships/hyperlink" Target="https://www.daloopa.com/document/23461023" TargetMode="External"/><Relationship Id="rId6580" Type="http://schemas.openxmlformats.org/officeDocument/2006/relationships/hyperlink" Target="https://www.daloopa.com/src/1565531" TargetMode="External"/><Relationship Id="rId7631" Type="http://schemas.openxmlformats.org/officeDocument/2006/relationships/hyperlink" Target="https://www.daloopa.com/src/1565248" TargetMode="External"/><Relationship Id="rId10612" Type="http://schemas.openxmlformats.org/officeDocument/2006/relationships/hyperlink" Target="https://www.daloopa.com/src/1569687" TargetMode="External"/><Relationship Id="rId16174" Type="http://schemas.openxmlformats.org/officeDocument/2006/relationships/hyperlink" Target="https://www.daloopa.com/src/8788738" TargetMode="External"/><Relationship Id="rId17225" Type="http://schemas.openxmlformats.org/officeDocument/2006/relationships/hyperlink" Target="https://www.daloopa.com/src/65059434" TargetMode="External"/><Relationship Id="rId5182" Type="http://schemas.openxmlformats.org/officeDocument/2006/relationships/hyperlink" Target="https://www.daloopa.com/src/78016424" TargetMode="External"/><Relationship Id="rId6233" Type="http://schemas.openxmlformats.org/officeDocument/2006/relationships/hyperlink" Target="https://www.daloopa.com/src/1565653" TargetMode="External"/><Relationship Id="rId19397" Type="http://schemas.openxmlformats.org/officeDocument/2006/relationships/hyperlink" Target="https://www.daloopa.com/src/113035634" TargetMode="External"/><Relationship Id="rId1792" Type="http://schemas.openxmlformats.org/officeDocument/2006/relationships/hyperlink" Target="https://www.daloopa.com/src/8803898" TargetMode="External"/><Relationship Id="rId2843" Type="http://schemas.openxmlformats.org/officeDocument/2006/relationships/hyperlink" Target="https://www.daloopa.com/src/43537162" TargetMode="External"/><Relationship Id="rId9456" Type="http://schemas.openxmlformats.org/officeDocument/2006/relationships/hyperlink" Target="https://www.daloopa.com/document/209433" TargetMode="External"/><Relationship Id="rId11386" Type="http://schemas.openxmlformats.org/officeDocument/2006/relationships/hyperlink" Target="https://www.daloopa.com/src/1569204" TargetMode="External"/><Relationship Id="rId12437" Type="http://schemas.openxmlformats.org/officeDocument/2006/relationships/hyperlink" Target="https://marketplace.daloopa.com/src/134722168" TargetMode="External"/><Relationship Id="rId12784" Type="http://schemas.openxmlformats.org/officeDocument/2006/relationships/hyperlink" Target="https://www.daloopa.com/src/2745366" TargetMode="External"/><Relationship Id="rId13835" Type="http://schemas.openxmlformats.org/officeDocument/2006/relationships/hyperlink" Target="https://www.daloopa.com/src/8787892" TargetMode="External"/><Relationship Id="rId815" Type="http://schemas.openxmlformats.org/officeDocument/2006/relationships/hyperlink" Target="https://www.daloopa.com/src/1602366" TargetMode="External"/><Relationship Id="rId1445" Type="http://schemas.openxmlformats.org/officeDocument/2006/relationships/hyperlink" Target="https://www.daloopa.com/src/65218305" TargetMode="External"/><Relationship Id="rId8058" Type="http://schemas.openxmlformats.org/officeDocument/2006/relationships/hyperlink" Target="https://www.daloopa.com/src/1567275" TargetMode="External"/><Relationship Id="rId9109" Type="http://schemas.openxmlformats.org/officeDocument/2006/relationships/hyperlink" Target="https://www.daloopa.com/src/1567682" TargetMode="External"/><Relationship Id="rId11039" Type="http://schemas.openxmlformats.org/officeDocument/2006/relationships/hyperlink" Target="https://www.daloopa.com/src/72083096" TargetMode="External"/><Relationship Id="rId18480" Type="http://schemas.openxmlformats.org/officeDocument/2006/relationships/hyperlink" Target="https://www.daloopa.com/src/66985108" TargetMode="External"/><Relationship Id="rId19531" Type="http://schemas.openxmlformats.org/officeDocument/2006/relationships/hyperlink" Target="https://www.daloopa.com/src/113031587" TargetMode="External"/><Relationship Id="rId4668" Type="http://schemas.openxmlformats.org/officeDocument/2006/relationships/hyperlink" Target="https://www.daloopa.com/src/1564491" TargetMode="External"/><Relationship Id="rId5719" Type="http://schemas.openxmlformats.org/officeDocument/2006/relationships/hyperlink" Target="https://www.daloopa.com/src/10330608" TargetMode="External"/><Relationship Id="rId6090" Type="http://schemas.openxmlformats.org/officeDocument/2006/relationships/hyperlink" Target="https://www.daloopa.com/src/1564832" TargetMode="External"/><Relationship Id="rId7141" Type="http://schemas.openxmlformats.org/officeDocument/2006/relationships/hyperlink" Target="https://www.daloopa.com/src/2600159" TargetMode="External"/><Relationship Id="rId11520" Type="http://schemas.openxmlformats.org/officeDocument/2006/relationships/hyperlink" Target="https://www.daloopa.com/src/1568823" TargetMode="External"/><Relationship Id="rId17082" Type="http://schemas.openxmlformats.org/officeDocument/2006/relationships/hyperlink" Target="https://marketplace.daloopa.com/src/154209418" TargetMode="External"/><Relationship Id="rId18133" Type="http://schemas.openxmlformats.org/officeDocument/2006/relationships/hyperlink" Target="https://marketplace.daloopa.com/src/134722709" TargetMode="External"/><Relationship Id="rId10122" Type="http://schemas.openxmlformats.org/officeDocument/2006/relationships/hyperlink" Target="https://www.daloopa.com/src/1568023" TargetMode="External"/><Relationship Id="rId13692" Type="http://schemas.openxmlformats.org/officeDocument/2006/relationships/hyperlink" Target="https://www.daloopa.com/src/8787407" TargetMode="External"/><Relationship Id="rId14743" Type="http://schemas.openxmlformats.org/officeDocument/2006/relationships/hyperlink" Target="https://www.daloopa.com/src/94641821" TargetMode="External"/><Relationship Id="rId3751" Type="http://schemas.openxmlformats.org/officeDocument/2006/relationships/hyperlink" Target="https://www.daloopa.com/src/8802281" TargetMode="External"/><Relationship Id="rId4802" Type="http://schemas.openxmlformats.org/officeDocument/2006/relationships/hyperlink" Target="https://www.daloopa.com/src/1564493" TargetMode="External"/><Relationship Id="rId12294" Type="http://schemas.openxmlformats.org/officeDocument/2006/relationships/hyperlink" Target="https://www.daloopa.com/document/26798424" TargetMode="External"/><Relationship Id="rId13345" Type="http://schemas.openxmlformats.org/officeDocument/2006/relationships/hyperlink" Target="https://www.daloopa.com/src/154395110" TargetMode="External"/><Relationship Id="rId672" Type="http://schemas.openxmlformats.org/officeDocument/2006/relationships/hyperlink" Target="https://www.daloopa.com/src/65104719" TargetMode="External"/><Relationship Id="rId2353" Type="http://schemas.openxmlformats.org/officeDocument/2006/relationships/hyperlink" Target="https://www.daloopa.com/src/154248566" TargetMode="External"/><Relationship Id="rId3404" Type="http://schemas.openxmlformats.org/officeDocument/2006/relationships/hyperlink" Target="https://www.daloopa.com/src/43338901" TargetMode="External"/><Relationship Id="rId6974" Type="http://schemas.openxmlformats.org/officeDocument/2006/relationships/hyperlink" Target="https://www.daloopa.com/src/1565360" TargetMode="External"/><Relationship Id="rId16568" Type="http://schemas.openxmlformats.org/officeDocument/2006/relationships/hyperlink" Target="https://www.daloopa.com/src/78145936" TargetMode="External"/><Relationship Id="rId17966" Type="http://schemas.openxmlformats.org/officeDocument/2006/relationships/hyperlink" Target="https://marketplace.daloopa.com/src/134722626" TargetMode="External"/><Relationship Id="rId325" Type="http://schemas.openxmlformats.org/officeDocument/2006/relationships/hyperlink" Target="https://www.daloopa.com/src/20882380" TargetMode="External"/><Relationship Id="rId2006" Type="http://schemas.openxmlformats.org/officeDocument/2006/relationships/hyperlink" Target="https://www.daloopa.com/src/94509911" TargetMode="External"/><Relationship Id="rId5576" Type="http://schemas.openxmlformats.org/officeDocument/2006/relationships/hyperlink" Target="https://www.daloopa.com/src/37971395" TargetMode="External"/><Relationship Id="rId6627" Type="http://schemas.openxmlformats.org/officeDocument/2006/relationships/hyperlink" Target="https://marketplace.daloopa.com/src/110683986" TargetMode="External"/><Relationship Id="rId17619" Type="http://schemas.openxmlformats.org/officeDocument/2006/relationships/hyperlink" Target="https://www.daloopa.com/src/65074541" TargetMode="External"/><Relationship Id="rId19041" Type="http://schemas.openxmlformats.org/officeDocument/2006/relationships/hyperlink" Target="https://www.daloopa.com/src/113028578" TargetMode="External"/><Relationship Id="rId4178" Type="http://schemas.openxmlformats.org/officeDocument/2006/relationships/hyperlink" Target="https://www.daloopa.com/src/72082687" TargetMode="External"/><Relationship Id="rId5229" Type="http://schemas.openxmlformats.org/officeDocument/2006/relationships/hyperlink" Target="https://www.daloopa.com/src/1564006" TargetMode="External"/><Relationship Id="rId9100" Type="http://schemas.openxmlformats.org/officeDocument/2006/relationships/hyperlink" Target="https://www.daloopa.com/src/1567199" TargetMode="External"/><Relationship Id="rId8799" Type="http://schemas.openxmlformats.org/officeDocument/2006/relationships/hyperlink" Target="https://www.daloopa.com/src/43306447" TargetMode="External"/><Relationship Id="rId11030" Type="http://schemas.openxmlformats.org/officeDocument/2006/relationships/hyperlink" Target="https://www.daloopa.com/src/14161072" TargetMode="External"/><Relationship Id="rId15651" Type="http://schemas.openxmlformats.org/officeDocument/2006/relationships/hyperlink" Target="https://www.daloopa.com/src/46631524" TargetMode="External"/><Relationship Id="rId16702" Type="http://schemas.openxmlformats.org/officeDocument/2006/relationships/hyperlink" Target="https://marketplace.daloopa.com/src/65218259" TargetMode="External"/><Relationship Id="rId1839" Type="http://schemas.openxmlformats.org/officeDocument/2006/relationships/hyperlink" Target="https://www.daloopa.com/src/8797313" TargetMode="External"/><Relationship Id="rId5710" Type="http://schemas.openxmlformats.org/officeDocument/2006/relationships/hyperlink" Target="https://www.daloopa.com/src/1565134" TargetMode="External"/><Relationship Id="rId14253" Type="http://schemas.openxmlformats.org/officeDocument/2006/relationships/hyperlink" Target="https://www.daloopa.com/src/8788112" TargetMode="External"/><Relationship Id="rId15304" Type="http://schemas.openxmlformats.org/officeDocument/2006/relationships/hyperlink" Target="https://marketplace.daloopa.com/src/134722433" TargetMode="External"/><Relationship Id="rId18874" Type="http://schemas.openxmlformats.org/officeDocument/2006/relationships/hyperlink" Target="https://www.daloopa.com/src/113023214" TargetMode="External"/><Relationship Id="rId182" Type="http://schemas.openxmlformats.org/officeDocument/2006/relationships/hyperlink" Target="https://www.daloopa.com/src/65117975" TargetMode="External"/><Relationship Id="rId3261" Type="http://schemas.openxmlformats.org/officeDocument/2006/relationships/hyperlink" Target="https://www.daloopa.com/src/67018823" TargetMode="External"/><Relationship Id="rId4312" Type="http://schemas.openxmlformats.org/officeDocument/2006/relationships/hyperlink" Target="https://www.daloopa.com/src/53538259" TargetMode="External"/><Relationship Id="rId7882" Type="http://schemas.openxmlformats.org/officeDocument/2006/relationships/hyperlink" Target="https://www.daloopa.com/src/1566704" TargetMode="External"/><Relationship Id="rId8933" Type="http://schemas.openxmlformats.org/officeDocument/2006/relationships/hyperlink" Target="https://www.daloopa.com/src/43306452" TargetMode="External"/><Relationship Id="rId17476" Type="http://schemas.openxmlformats.org/officeDocument/2006/relationships/hyperlink" Target="https://www.daloopa.com/document/26799693" TargetMode="External"/><Relationship Id="rId18527" Type="http://schemas.openxmlformats.org/officeDocument/2006/relationships/hyperlink" Target="https://www.daloopa.com/document/24791242" TargetMode="External"/><Relationship Id="rId6484" Type="http://schemas.openxmlformats.org/officeDocument/2006/relationships/hyperlink" Target="https://marketplace.daloopa.com/src/110683955" TargetMode="External"/><Relationship Id="rId7535" Type="http://schemas.openxmlformats.org/officeDocument/2006/relationships/hyperlink" Target="https://marketplace.daloopa.com/src/113266402" TargetMode="External"/><Relationship Id="rId10516" Type="http://schemas.openxmlformats.org/officeDocument/2006/relationships/hyperlink" Target="https://www.daloopa.com/src/2600218" TargetMode="External"/><Relationship Id="rId10863" Type="http://schemas.openxmlformats.org/officeDocument/2006/relationships/hyperlink" Target="https://marketplace.daloopa.com/src?seriesId=2541592" TargetMode="External"/><Relationship Id="rId11914" Type="http://schemas.openxmlformats.org/officeDocument/2006/relationships/hyperlink" Target="https://www.daloopa.com/src/43319099" TargetMode="External"/><Relationship Id="rId16078" Type="http://schemas.openxmlformats.org/officeDocument/2006/relationships/hyperlink" Target="https://www.daloopa.com/src/8789043" TargetMode="External"/><Relationship Id="rId17129" Type="http://schemas.openxmlformats.org/officeDocument/2006/relationships/hyperlink" Target="https://www.daloopa.com/src/72185114" TargetMode="External"/><Relationship Id="rId5086" Type="http://schemas.openxmlformats.org/officeDocument/2006/relationships/hyperlink" Target="https://www.daloopa.com/src/1564202" TargetMode="External"/><Relationship Id="rId6137" Type="http://schemas.openxmlformats.org/officeDocument/2006/relationships/hyperlink" Target="https://www.daloopa.com/src/1564917" TargetMode="External"/><Relationship Id="rId1696" Type="http://schemas.openxmlformats.org/officeDocument/2006/relationships/hyperlink" Target="https://www.daloopa.com/src/8797147" TargetMode="External"/><Relationship Id="rId12688" Type="http://schemas.openxmlformats.org/officeDocument/2006/relationships/hyperlink" Target="https://marketplace.daloopa.com/src?seriesId=2541607" TargetMode="External"/><Relationship Id="rId13739" Type="http://schemas.openxmlformats.org/officeDocument/2006/relationships/hyperlink" Target="https://www.daloopa.com/src/154395126" TargetMode="External"/><Relationship Id="rId17610" Type="http://schemas.openxmlformats.org/officeDocument/2006/relationships/hyperlink" Target="https://www.daloopa.com/src/65074667" TargetMode="External"/><Relationship Id="rId1349" Type="http://schemas.openxmlformats.org/officeDocument/2006/relationships/hyperlink" Target="https://www.daloopa.com/src/53538381" TargetMode="External"/><Relationship Id="rId2747" Type="http://schemas.openxmlformats.org/officeDocument/2006/relationships/hyperlink" Target="https://www.daloopa.com/document/26798797" TargetMode="External"/><Relationship Id="rId5220" Type="http://schemas.openxmlformats.org/officeDocument/2006/relationships/hyperlink" Target="https://www.daloopa.com/src/1564180" TargetMode="External"/><Relationship Id="rId15161" Type="http://schemas.openxmlformats.org/officeDocument/2006/relationships/hyperlink" Target="https://www.daloopa.com/src/46631527" TargetMode="External"/><Relationship Id="rId16212" Type="http://schemas.openxmlformats.org/officeDocument/2006/relationships/hyperlink" Target="https://www.daloopa.com/document/26799693" TargetMode="External"/><Relationship Id="rId719" Type="http://schemas.openxmlformats.org/officeDocument/2006/relationships/hyperlink" Target="https://www.daloopa.com/src/8791783" TargetMode="External"/><Relationship Id="rId8790" Type="http://schemas.openxmlformats.org/officeDocument/2006/relationships/hyperlink" Target="https://www.daloopa.com/src/87381662" TargetMode="External"/><Relationship Id="rId9841" Type="http://schemas.openxmlformats.org/officeDocument/2006/relationships/hyperlink" Target="https://www.daloopa.com/src/125048960" TargetMode="External"/><Relationship Id="rId11771" Type="http://schemas.openxmlformats.org/officeDocument/2006/relationships/hyperlink" Target="https://www.daloopa.com/src/1569222" TargetMode="External"/><Relationship Id="rId12822" Type="http://schemas.openxmlformats.org/officeDocument/2006/relationships/hyperlink" Target="https://marketplace.daloopa.com/src?seriesId=2541609" TargetMode="External"/><Relationship Id="rId18384" Type="http://schemas.openxmlformats.org/officeDocument/2006/relationships/hyperlink" Target="https://marketplace.daloopa.com/src/134722795" TargetMode="External"/><Relationship Id="rId19435" Type="http://schemas.openxmlformats.org/officeDocument/2006/relationships/hyperlink" Target="https://www.daloopa.com/src/113023946" TargetMode="External"/><Relationship Id="rId55" Type="http://schemas.openxmlformats.org/officeDocument/2006/relationships/hyperlink" Target="https://www.daloopa.com/document/209962" TargetMode="External"/><Relationship Id="rId1830" Type="http://schemas.openxmlformats.org/officeDocument/2006/relationships/hyperlink" Target="https://www.daloopa.com/src/8797356" TargetMode="External"/><Relationship Id="rId7392" Type="http://schemas.openxmlformats.org/officeDocument/2006/relationships/hyperlink" Target="https://www.daloopa.com/src/1566017" TargetMode="External"/><Relationship Id="rId8443" Type="http://schemas.openxmlformats.org/officeDocument/2006/relationships/hyperlink" Target="https://www.daloopa.com/src/1566800" TargetMode="External"/><Relationship Id="rId10373" Type="http://schemas.openxmlformats.org/officeDocument/2006/relationships/hyperlink" Target="https://www.daloopa.com/src/78019359" TargetMode="External"/><Relationship Id="rId11424" Type="http://schemas.openxmlformats.org/officeDocument/2006/relationships/hyperlink" Target="https://www.daloopa.com/src/1569261" TargetMode="External"/><Relationship Id="rId14994" Type="http://schemas.openxmlformats.org/officeDocument/2006/relationships/hyperlink" Target="https://www.daloopa.com/src/46631526" TargetMode="External"/><Relationship Id="rId18037" Type="http://schemas.openxmlformats.org/officeDocument/2006/relationships/hyperlink" Target="https://www.daloopa.com/document/26799693" TargetMode="External"/><Relationship Id="rId7045" Type="http://schemas.openxmlformats.org/officeDocument/2006/relationships/hyperlink" Target="https://www.daloopa.com/src/1565239" TargetMode="External"/><Relationship Id="rId10026" Type="http://schemas.openxmlformats.org/officeDocument/2006/relationships/hyperlink" Target="https://www.daloopa.com/src/87397715" TargetMode="External"/><Relationship Id="rId13596" Type="http://schemas.openxmlformats.org/officeDocument/2006/relationships/hyperlink" Target="https://www.daloopa.com/src/8787495" TargetMode="External"/><Relationship Id="rId14647" Type="http://schemas.openxmlformats.org/officeDocument/2006/relationships/hyperlink" Target="https://www.daloopa.com/src/43518450" TargetMode="External"/><Relationship Id="rId3655" Type="http://schemas.openxmlformats.org/officeDocument/2006/relationships/hyperlink" Target="https://www.daloopa.com/src/43769374" TargetMode="External"/><Relationship Id="rId4706" Type="http://schemas.openxmlformats.org/officeDocument/2006/relationships/hyperlink" Target="https://www.daloopa.com/src/78016415" TargetMode="External"/><Relationship Id="rId12198" Type="http://schemas.openxmlformats.org/officeDocument/2006/relationships/hyperlink" Target="https://www.daloopa.com/src/43520370" TargetMode="External"/><Relationship Id="rId13249" Type="http://schemas.openxmlformats.org/officeDocument/2006/relationships/hyperlink" Target="https://www.daloopa.com/src/8787415" TargetMode="External"/><Relationship Id="rId17120" Type="http://schemas.openxmlformats.org/officeDocument/2006/relationships/hyperlink" Target="https://marketplace.daloopa.com/src/154209428" TargetMode="External"/><Relationship Id="rId576" Type="http://schemas.openxmlformats.org/officeDocument/2006/relationships/hyperlink" Target="https://www.daloopa.com/src/1602169" TargetMode="External"/><Relationship Id="rId2257" Type="http://schemas.openxmlformats.org/officeDocument/2006/relationships/hyperlink" Target="https://marketplace.daloopa.com/src?seriesId=4450592" TargetMode="External"/><Relationship Id="rId3308" Type="http://schemas.openxmlformats.org/officeDocument/2006/relationships/hyperlink" Target="https://www.daloopa.com/src/78020607" TargetMode="External"/><Relationship Id="rId19292" Type="http://schemas.openxmlformats.org/officeDocument/2006/relationships/hyperlink" Target="https://www.daloopa.com/document/26799693" TargetMode="External"/><Relationship Id="rId229" Type="http://schemas.openxmlformats.org/officeDocument/2006/relationships/hyperlink" Target="https://www.daloopa.com/src/125055850" TargetMode="External"/><Relationship Id="rId6878" Type="http://schemas.openxmlformats.org/officeDocument/2006/relationships/hyperlink" Target="https://marketplace.daloopa.com/src/110684025" TargetMode="External"/><Relationship Id="rId7929" Type="http://schemas.openxmlformats.org/officeDocument/2006/relationships/hyperlink" Target="https://www.daloopa.com/src/43301789" TargetMode="External"/><Relationship Id="rId9351" Type="http://schemas.openxmlformats.org/officeDocument/2006/relationships/hyperlink" Target="https://www.daloopa.com/src/144990528" TargetMode="External"/><Relationship Id="rId13730" Type="http://schemas.openxmlformats.org/officeDocument/2006/relationships/hyperlink" Target="https://www.daloopa.com/src/14295959" TargetMode="External"/><Relationship Id="rId9004" Type="http://schemas.openxmlformats.org/officeDocument/2006/relationships/hyperlink" Target="https://www.daloopa.com/src/94491555" TargetMode="External"/><Relationship Id="rId11281" Type="http://schemas.openxmlformats.org/officeDocument/2006/relationships/hyperlink" Target="https://www.daloopa.com/src/1569531" TargetMode="External"/><Relationship Id="rId12332" Type="http://schemas.openxmlformats.org/officeDocument/2006/relationships/hyperlink" Target="https://www.daloopa.com/src/1572255" TargetMode="External"/><Relationship Id="rId16953" Type="http://schemas.openxmlformats.org/officeDocument/2006/relationships/hyperlink" Target="https://www.daloopa.com/src/46630846" TargetMode="External"/><Relationship Id="rId710" Type="http://schemas.openxmlformats.org/officeDocument/2006/relationships/hyperlink" Target="https://www.daloopa.com/src/8792203" TargetMode="External"/><Relationship Id="rId1340" Type="http://schemas.openxmlformats.org/officeDocument/2006/relationships/hyperlink" Target="https://www.daloopa.com/src/8796095" TargetMode="External"/><Relationship Id="rId5961" Type="http://schemas.openxmlformats.org/officeDocument/2006/relationships/hyperlink" Target="https://www.daloopa.com/src/1564686" TargetMode="External"/><Relationship Id="rId15555" Type="http://schemas.openxmlformats.org/officeDocument/2006/relationships/hyperlink" Target="https://marketplace.daloopa.com/src/134722494" TargetMode="External"/><Relationship Id="rId16606" Type="http://schemas.openxmlformats.org/officeDocument/2006/relationships/hyperlink" Target="https://www.daloopa.com/src/136644452" TargetMode="External"/><Relationship Id="rId4563" Type="http://schemas.openxmlformats.org/officeDocument/2006/relationships/hyperlink" Target="https://www.daloopa.com/src/8794035" TargetMode="External"/><Relationship Id="rId5614" Type="http://schemas.openxmlformats.org/officeDocument/2006/relationships/hyperlink" Target="https://www.daloopa.com/src/1602915" TargetMode="External"/><Relationship Id="rId14157" Type="http://schemas.openxmlformats.org/officeDocument/2006/relationships/hyperlink" Target="https://www.daloopa.com/src/63082567" TargetMode="External"/><Relationship Id="rId15208" Type="http://schemas.openxmlformats.org/officeDocument/2006/relationships/hyperlink" Target="https://www.daloopa.com/src/63082670" TargetMode="External"/><Relationship Id="rId18778" Type="http://schemas.openxmlformats.org/officeDocument/2006/relationships/hyperlink" Target="https://marketplace.daloopa.com/src?seriesId=3669172" TargetMode="External"/><Relationship Id="rId3165" Type="http://schemas.openxmlformats.org/officeDocument/2006/relationships/hyperlink" Target="https://www.daloopa.com/src/20972617" TargetMode="External"/><Relationship Id="rId4216" Type="http://schemas.openxmlformats.org/officeDocument/2006/relationships/hyperlink" Target="https://www.daloopa.com/src/20882803" TargetMode="External"/><Relationship Id="rId7786" Type="http://schemas.openxmlformats.org/officeDocument/2006/relationships/hyperlink" Target="https://www.daloopa.com/src/107675903" TargetMode="External"/><Relationship Id="rId8837" Type="http://schemas.openxmlformats.org/officeDocument/2006/relationships/hyperlink" Target="https://www.daloopa.com/src/1567541" TargetMode="External"/><Relationship Id="rId6388" Type="http://schemas.openxmlformats.org/officeDocument/2006/relationships/hyperlink" Target="https://www.daloopa.com/src/10330707" TargetMode="External"/><Relationship Id="rId7439" Type="http://schemas.openxmlformats.org/officeDocument/2006/relationships/hyperlink" Target="https://marketplace.daloopa.com/src/110684115" TargetMode="External"/><Relationship Id="rId10767" Type="http://schemas.openxmlformats.org/officeDocument/2006/relationships/hyperlink" Target="https://www.daloopa.com/src/53535055" TargetMode="External"/><Relationship Id="rId11818" Type="http://schemas.openxmlformats.org/officeDocument/2006/relationships/hyperlink" Target="https://www.daloopa.com/src/1569225" TargetMode="External"/><Relationship Id="rId13240" Type="http://schemas.openxmlformats.org/officeDocument/2006/relationships/hyperlink" Target="https://www.daloopa.com/src/8787275" TargetMode="External"/><Relationship Id="rId17861" Type="http://schemas.openxmlformats.org/officeDocument/2006/relationships/hyperlink" Target="https://www.daloopa.com/src/65125787" TargetMode="External"/><Relationship Id="rId18912" Type="http://schemas.openxmlformats.org/officeDocument/2006/relationships/hyperlink" Target="https://www.daloopa.com/src/114576770" TargetMode="External"/><Relationship Id="rId220" Type="http://schemas.openxmlformats.org/officeDocument/2006/relationships/hyperlink" Target="https://www.daloopa.com/src/66979015" TargetMode="External"/><Relationship Id="rId2998" Type="http://schemas.openxmlformats.org/officeDocument/2006/relationships/hyperlink" Target="https://www.daloopa.com/src/82170032" TargetMode="External"/><Relationship Id="rId7920" Type="http://schemas.openxmlformats.org/officeDocument/2006/relationships/hyperlink" Target="https://www.daloopa.com/src/107679910" TargetMode="External"/><Relationship Id="rId10901" Type="http://schemas.openxmlformats.org/officeDocument/2006/relationships/hyperlink" Target="https://www.daloopa.com/src/53535053" TargetMode="External"/><Relationship Id="rId16463" Type="http://schemas.openxmlformats.org/officeDocument/2006/relationships/hyperlink" Target="https://marketplace.daloopa.com/src?seriesId=2541638" TargetMode="External"/><Relationship Id="rId17514" Type="http://schemas.openxmlformats.org/officeDocument/2006/relationships/hyperlink" Target="https://www.daloopa.com/src/94646080" TargetMode="External"/><Relationship Id="rId4073" Type="http://schemas.openxmlformats.org/officeDocument/2006/relationships/hyperlink" Target="https://marketplace.daloopa.com/src/144951401" TargetMode="External"/><Relationship Id="rId5471" Type="http://schemas.openxmlformats.org/officeDocument/2006/relationships/hyperlink" Target="https://www.daloopa.com/src/113265256" TargetMode="External"/><Relationship Id="rId6522" Type="http://schemas.openxmlformats.org/officeDocument/2006/relationships/hyperlink" Target="https://www.daloopa.com/src/1565306" TargetMode="External"/><Relationship Id="rId15065" Type="http://schemas.openxmlformats.org/officeDocument/2006/relationships/hyperlink" Target="https://www.daloopa.com/src/43516787" TargetMode="External"/><Relationship Id="rId16116" Type="http://schemas.openxmlformats.org/officeDocument/2006/relationships/hyperlink" Target="https://www.daloopa.com/src/46628669" TargetMode="External"/><Relationship Id="rId19686" Type="http://schemas.openxmlformats.org/officeDocument/2006/relationships/hyperlink" Target="https://www.daloopa.com/src/136587033" TargetMode="External"/><Relationship Id="rId5124" Type="http://schemas.openxmlformats.org/officeDocument/2006/relationships/hyperlink" Target="https://www.daloopa.com/src/136426160" TargetMode="External"/><Relationship Id="rId8694" Type="http://schemas.openxmlformats.org/officeDocument/2006/relationships/hyperlink" Target="https://www.daloopa.com/document/23222056" TargetMode="External"/><Relationship Id="rId9745" Type="http://schemas.openxmlformats.org/officeDocument/2006/relationships/hyperlink" Target="https://www.daloopa.com/src/1567298" TargetMode="External"/><Relationship Id="rId11675" Type="http://schemas.openxmlformats.org/officeDocument/2006/relationships/hyperlink" Target="https://www.daloopa.com/src/1568944" TargetMode="External"/><Relationship Id="rId12726" Type="http://schemas.openxmlformats.org/officeDocument/2006/relationships/hyperlink" Target="https://www.daloopa.com/src/53599712" TargetMode="External"/><Relationship Id="rId18288" Type="http://schemas.openxmlformats.org/officeDocument/2006/relationships/hyperlink" Target="https://www.daloopa.com/src/69045075" TargetMode="External"/><Relationship Id="rId19339" Type="http://schemas.openxmlformats.org/officeDocument/2006/relationships/hyperlink" Target="https://www.daloopa.com/src/113024523" TargetMode="External"/><Relationship Id="rId1734" Type="http://schemas.openxmlformats.org/officeDocument/2006/relationships/hyperlink" Target="https://www.daloopa.com/src/8797257" TargetMode="External"/><Relationship Id="rId7296" Type="http://schemas.openxmlformats.org/officeDocument/2006/relationships/hyperlink" Target="https://www.daloopa.com/src/125013461" TargetMode="External"/><Relationship Id="rId8347" Type="http://schemas.openxmlformats.org/officeDocument/2006/relationships/hyperlink" Target="https://www.daloopa.com/src/43305549" TargetMode="External"/><Relationship Id="rId10277" Type="http://schemas.openxmlformats.org/officeDocument/2006/relationships/hyperlink" Target="https://marketplace.daloopa.com/src?seriesId=7742183" TargetMode="External"/><Relationship Id="rId11328" Type="http://schemas.openxmlformats.org/officeDocument/2006/relationships/hyperlink" Target="https://www.daloopa.com/src/66982761" TargetMode="External"/><Relationship Id="rId14898" Type="http://schemas.openxmlformats.org/officeDocument/2006/relationships/hyperlink" Target="https://www.daloopa.com/src/43519235" TargetMode="External"/><Relationship Id="rId15949" Type="http://schemas.openxmlformats.org/officeDocument/2006/relationships/hyperlink" Target="https://marketplace.daloopa.com/src?seriesId=4630890" TargetMode="External"/><Relationship Id="rId3559" Type="http://schemas.openxmlformats.org/officeDocument/2006/relationships/hyperlink" Target="https://www.daloopa.com/src/8794948" TargetMode="External"/><Relationship Id="rId4957" Type="http://schemas.openxmlformats.org/officeDocument/2006/relationships/hyperlink" Target="https://www.daloopa.com/src/1563936" TargetMode="External"/><Relationship Id="rId7430" Type="http://schemas.openxmlformats.org/officeDocument/2006/relationships/hyperlink" Target="https://www.daloopa.com/src/66978132" TargetMode="External"/><Relationship Id="rId17024" Type="http://schemas.openxmlformats.org/officeDocument/2006/relationships/hyperlink" Target="https://www.daloopa.com/src/65059014" TargetMode="External"/><Relationship Id="rId17371" Type="http://schemas.openxmlformats.org/officeDocument/2006/relationships/hyperlink" Target="https://marketplace.daloopa.com/src/154209481" TargetMode="External"/><Relationship Id="rId18422" Type="http://schemas.openxmlformats.org/officeDocument/2006/relationships/hyperlink" Target="https://marketplace.daloopa.com/src?seriesId=3805098" TargetMode="External"/><Relationship Id="rId6032" Type="http://schemas.openxmlformats.org/officeDocument/2006/relationships/hyperlink" Target="https://www.daloopa.com/src/43313125" TargetMode="External"/><Relationship Id="rId10411" Type="http://schemas.openxmlformats.org/officeDocument/2006/relationships/hyperlink" Target="https://www.daloopa.com/src/94491949" TargetMode="External"/><Relationship Id="rId13981" Type="http://schemas.openxmlformats.org/officeDocument/2006/relationships/hyperlink" Target="https://www.daloopa.com/src/20973507" TargetMode="External"/><Relationship Id="rId12583" Type="http://schemas.openxmlformats.org/officeDocument/2006/relationships/hyperlink" Target="https://www.daloopa.com/document/21778404" TargetMode="External"/><Relationship Id="rId13634" Type="http://schemas.openxmlformats.org/officeDocument/2006/relationships/hyperlink" Target="https://www.daloopa.com/src/8787230" TargetMode="External"/><Relationship Id="rId19196" Type="http://schemas.openxmlformats.org/officeDocument/2006/relationships/hyperlink" Target="https://www.daloopa.com/src/113028536" TargetMode="External"/><Relationship Id="rId961" Type="http://schemas.openxmlformats.org/officeDocument/2006/relationships/hyperlink" Target="https://www.daloopa.com/src/65218512" TargetMode="External"/><Relationship Id="rId1591" Type="http://schemas.openxmlformats.org/officeDocument/2006/relationships/hyperlink" Target="https://www.daloopa.com/src/43327872" TargetMode="External"/><Relationship Id="rId2642" Type="http://schemas.openxmlformats.org/officeDocument/2006/relationships/hyperlink" Target="https://www.daloopa.com/src/43537165" TargetMode="External"/><Relationship Id="rId9255" Type="http://schemas.openxmlformats.org/officeDocument/2006/relationships/hyperlink" Target="https://www.daloopa.com/src/43301777" TargetMode="External"/><Relationship Id="rId11185" Type="http://schemas.openxmlformats.org/officeDocument/2006/relationships/hyperlink" Target="https://www.daloopa.com/src/43296603" TargetMode="External"/><Relationship Id="rId12236" Type="http://schemas.openxmlformats.org/officeDocument/2006/relationships/hyperlink" Target="https://www.daloopa.com/document/26799693" TargetMode="External"/><Relationship Id="rId16857" Type="http://schemas.openxmlformats.org/officeDocument/2006/relationships/hyperlink" Target="https://www.daloopa.com/src/46490237" TargetMode="External"/><Relationship Id="rId614" Type="http://schemas.openxmlformats.org/officeDocument/2006/relationships/hyperlink" Target="https://www.daloopa.com/src/8805995" TargetMode="External"/><Relationship Id="rId1244" Type="http://schemas.openxmlformats.org/officeDocument/2006/relationships/hyperlink" Target="https://www.daloopa.com/src/8801398" TargetMode="External"/><Relationship Id="rId5865" Type="http://schemas.openxmlformats.org/officeDocument/2006/relationships/hyperlink" Target="https://www.daloopa.com/src/82278324" TargetMode="External"/><Relationship Id="rId6916" Type="http://schemas.openxmlformats.org/officeDocument/2006/relationships/hyperlink" Target="https://www.daloopa.com/src/10330706" TargetMode="External"/><Relationship Id="rId15459" Type="http://schemas.openxmlformats.org/officeDocument/2006/relationships/hyperlink" Target="https://marketplace.daloopa.com/src/154393117" TargetMode="External"/><Relationship Id="rId17908" Type="http://schemas.openxmlformats.org/officeDocument/2006/relationships/hyperlink" Target="https://marketplace.daloopa.com/src/134722603" TargetMode="External"/><Relationship Id="rId19330" Type="http://schemas.openxmlformats.org/officeDocument/2006/relationships/hyperlink" Target="https://www.daloopa.com/src/113028448" TargetMode="External"/><Relationship Id="rId4467" Type="http://schemas.openxmlformats.org/officeDocument/2006/relationships/hyperlink" Target="https://www.daloopa.com/src/43341623" TargetMode="External"/><Relationship Id="rId5518" Type="http://schemas.openxmlformats.org/officeDocument/2006/relationships/hyperlink" Target="https://www.daloopa.com/src/87377981" TargetMode="External"/><Relationship Id="rId3069" Type="http://schemas.openxmlformats.org/officeDocument/2006/relationships/hyperlink" Target="https://www.daloopa.com/src/72185733" TargetMode="External"/><Relationship Id="rId15940" Type="http://schemas.openxmlformats.org/officeDocument/2006/relationships/hyperlink" Target="https://www.daloopa.com/src/82270615" TargetMode="External"/><Relationship Id="rId13491" Type="http://schemas.openxmlformats.org/officeDocument/2006/relationships/hyperlink" Target="https://www.daloopa.com/src/8787370" TargetMode="External"/><Relationship Id="rId14542" Type="http://schemas.openxmlformats.org/officeDocument/2006/relationships/hyperlink" Target="https://www.daloopa.com/src/43507623" TargetMode="External"/><Relationship Id="rId471" Type="http://schemas.openxmlformats.org/officeDocument/2006/relationships/hyperlink" Target="https://www.daloopa.com/src/78016650" TargetMode="External"/><Relationship Id="rId2152" Type="http://schemas.openxmlformats.org/officeDocument/2006/relationships/hyperlink" Target="https://www.daloopa.com/src/154248562" TargetMode="External"/><Relationship Id="rId3550" Type="http://schemas.openxmlformats.org/officeDocument/2006/relationships/hyperlink" Target="https://www.daloopa.com/src/8802558" TargetMode="External"/><Relationship Id="rId4601" Type="http://schemas.openxmlformats.org/officeDocument/2006/relationships/hyperlink" Target="https://www.daloopa.com/src/1564490" TargetMode="External"/><Relationship Id="rId12093" Type="http://schemas.openxmlformats.org/officeDocument/2006/relationships/hyperlink" Target="https://www.daloopa.com/src/136586987" TargetMode="External"/><Relationship Id="rId13144" Type="http://schemas.openxmlformats.org/officeDocument/2006/relationships/hyperlink" Target="https://www.daloopa.com/src/8787437" TargetMode="External"/><Relationship Id="rId17765" Type="http://schemas.openxmlformats.org/officeDocument/2006/relationships/hyperlink" Target="https://www.daloopa.com/src/65075000" TargetMode="External"/><Relationship Id="rId18816" Type="http://schemas.openxmlformats.org/officeDocument/2006/relationships/hyperlink" Target="https://www.daloopa.com/src/65174978" TargetMode="External"/><Relationship Id="rId124" Type="http://schemas.openxmlformats.org/officeDocument/2006/relationships/hyperlink" Target="https://www.daloopa.com/src/94492892" TargetMode="External"/><Relationship Id="rId3203" Type="http://schemas.openxmlformats.org/officeDocument/2006/relationships/hyperlink" Target="https://www.daloopa.com/src/42838063" TargetMode="External"/><Relationship Id="rId6773" Type="http://schemas.openxmlformats.org/officeDocument/2006/relationships/hyperlink" Target="https://www.daloopa.com/src/7961803" TargetMode="External"/><Relationship Id="rId7824" Type="http://schemas.openxmlformats.org/officeDocument/2006/relationships/hyperlink" Target="https://www.daloopa.com/src/1565474" TargetMode="External"/><Relationship Id="rId10805" Type="http://schemas.openxmlformats.org/officeDocument/2006/relationships/hyperlink" Target="https://www.daloopa.com/src/1569148" TargetMode="External"/><Relationship Id="rId16367" Type="http://schemas.openxmlformats.org/officeDocument/2006/relationships/hyperlink" Target="https://www.daloopa.com/document/26799693" TargetMode="External"/><Relationship Id="rId17418" Type="http://schemas.openxmlformats.org/officeDocument/2006/relationships/hyperlink" Target="https://www.daloopa.com/src/82270373" TargetMode="External"/><Relationship Id="rId5375" Type="http://schemas.openxmlformats.org/officeDocument/2006/relationships/hyperlink" Target="https://www.daloopa.com/src/1564455" TargetMode="External"/><Relationship Id="rId6426" Type="http://schemas.openxmlformats.org/officeDocument/2006/relationships/hyperlink" Target="https://www.daloopa.com/src/1566002" TargetMode="External"/><Relationship Id="rId9996" Type="http://schemas.openxmlformats.org/officeDocument/2006/relationships/hyperlink" Target="https://www.daloopa.com/src/1568405" TargetMode="External"/><Relationship Id="rId1985" Type="http://schemas.openxmlformats.org/officeDocument/2006/relationships/hyperlink" Target="https://www.daloopa.com/src/154230932" TargetMode="External"/><Relationship Id="rId5028" Type="http://schemas.openxmlformats.org/officeDocument/2006/relationships/hyperlink" Target="https://www.daloopa.com/src/4715232" TargetMode="External"/><Relationship Id="rId8598" Type="http://schemas.openxmlformats.org/officeDocument/2006/relationships/hyperlink" Target="https://www.daloopa.com/src/2600179" TargetMode="External"/><Relationship Id="rId9649" Type="http://schemas.openxmlformats.org/officeDocument/2006/relationships/hyperlink" Target="https://www.daloopa.com/src/43299085" TargetMode="External"/><Relationship Id="rId11579" Type="http://schemas.openxmlformats.org/officeDocument/2006/relationships/hyperlink" Target="https://www.daloopa.com/src/43319097" TargetMode="External"/><Relationship Id="rId12977" Type="http://schemas.openxmlformats.org/officeDocument/2006/relationships/hyperlink" Target="https://www.daloopa.com/src/154395071" TargetMode="External"/><Relationship Id="rId1638" Type="http://schemas.openxmlformats.org/officeDocument/2006/relationships/hyperlink" Target="https://www.daloopa.com/src/65218349" TargetMode="External"/><Relationship Id="rId14052" Type="http://schemas.openxmlformats.org/officeDocument/2006/relationships/hyperlink" Target="https://www.daloopa.com/src/8788250" TargetMode="External"/><Relationship Id="rId15103" Type="http://schemas.openxmlformats.org/officeDocument/2006/relationships/hyperlink" Target="https://www.daloopa.com/src/43517397" TargetMode="External"/><Relationship Id="rId15450" Type="http://schemas.openxmlformats.org/officeDocument/2006/relationships/hyperlink" Target="https://www.daloopa.com/src/154360596" TargetMode="External"/><Relationship Id="rId16501" Type="http://schemas.openxmlformats.org/officeDocument/2006/relationships/hyperlink" Target="https://www.daloopa.com/src/8788560" TargetMode="External"/><Relationship Id="rId3060" Type="http://schemas.openxmlformats.org/officeDocument/2006/relationships/hyperlink" Target="https://www.daloopa.com/src/42838059" TargetMode="External"/><Relationship Id="rId4111" Type="http://schemas.openxmlformats.org/officeDocument/2006/relationships/hyperlink" Target="https://www.daloopa.com/src/38110961" TargetMode="External"/><Relationship Id="rId18673" Type="http://schemas.openxmlformats.org/officeDocument/2006/relationships/hyperlink" Target="https://www.daloopa.com/src/65164848" TargetMode="External"/><Relationship Id="rId19724" Type="http://schemas.openxmlformats.org/officeDocument/2006/relationships/hyperlink" Target="https://www.daloopa.com/src/145129278" TargetMode="External"/><Relationship Id="rId6283" Type="http://schemas.openxmlformats.org/officeDocument/2006/relationships/hyperlink" Target="https://marketplace.daloopa.com/src/110683928" TargetMode="External"/><Relationship Id="rId7681" Type="http://schemas.openxmlformats.org/officeDocument/2006/relationships/hyperlink" Target="https://www.daloopa.com/src/1565698" TargetMode="External"/><Relationship Id="rId8732" Type="http://schemas.openxmlformats.org/officeDocument/2006/relationships/hyperlink" Target="https://www.daloopa.com/src/43305540" TargetMode="External"/><Relationship Id="rId10662" Type="http://schemas.openxmlformats.org/officeDocument/2006/relationships/hyperlink" Target="https://marketplace.daloopa.com/src?seriesId=2541589" TargetMode="External"/><Relationship Id="rId11713" Type="http://schemas.openxmlformats.org/officeDocument/2006/relationships/hyperlink" Target="https://www.daloopa.com/src/43316579" TargetMode="External"/><Relationship Id="rId17275" Type="http://schemas.openxmlformats.org/officeDocument/2006/relationships/hyperlink" Target="https://www.daloopa.com/src/72185135" TargetMode="External"/><Relationship Id="rId18326" Type="http://schemas.openxmlformats.org/officeDocument/2006/relationships/hyperlink" Target="https://marketplace.daloopa.com/src/134722776" TargetMode="External"/><Relationship Id="rId7334" Type="http://schemas.openxmlformats.org/officeDocument/2006/relationships/hyperlink" Target="https://www.daloopa.com/src/63033555" TargetMode="External"/><Relationship Id="rId10315" Type="http://schemas.openxmlformats.org/officeDocument/2006/relationships/hyperlink" Target="https://marketplace.daloopa.com/src?seriesId=2541586" TargetMode="External"/><Relationship Id="rId13885" Type="http://schemas.openxmlformats.org/officeDocument/2006/relationships/hyperlink" Target="https://www.daloopa.com/src/8788121" TargetMode="External"/><Relationship Id="rId14936" Type="http://schemas.openxmlformats.org/officeDocument/2006/relationships/hyperlink" Target="https://www.daloopa.com/src/82270212" TargetMode="External"/><Relationship Id="rId2893" Type="http://schemas.openxmlformats.org/officeDocument/2006/relationships/hyperlink" Target="https://www.daloopa.com/src/47658201" TargetMode="External"/><Relationship Id="rId3944" Type="http://schemas.openxmlformats.org/officeDocument/2006/relationships/hyperlink" Target="https://www.daloopa.com/src/1573018" TargetMode="External"/><Relationship Id="rId12487" Type="http://schemas.openxmlformats.org/officeDocument/2006/relationships/hyperlink" Target="https://www.daloopa.com/src/67018888" TargetMode="External"/><Relationship Id="rId13538" Type="http://schemas.openxmlformats.org/officeDocument/2006/relationships/hyperlink" Target="https://www.daloopa.com/src/8787402" TargetMode="External"/><Relationship Id="rId865" Type="http://schemas.openxmlformats.org/officeDocument/2006/relationships/hyperlink" Target="https://marketplace.daloopa.com/src/152289771" TargetMode="External"/><Relationship Id="rId1495" Type="http://schemas.openxmlformats.org/officeDocument/2006/relationships/hyperlink" Target="https://www.daloopa.com/src/65218313" TargetMode="External"/><Relationship Id="rId2546" Type="http://schemas.openxmlformats.org/officeDocument/2006/relationships/hyperlink" Target="https://www.daloopa.com/src/72185035" TargetMode="External"/><Relationship Id="rId9159" Type="http://schemas.openxmlformats.org/officeDocument/2006/relationships/hyperlink" Target="https://marketplace.daloopa.com/src?seriesId=2399816" TargetMode="External"/><Relationship Id="rId11089" Type="http://schemas.openxmlformats.org/officeDocument/2006/relationships/hyperlink" Target="https://www.daloopa.com/src/1569885" TargetMode="External"/><Relationship Id="rId16011" Type="http://schemas.openxmlformats.org/officeDocument/2006/relationships/hyperlink" Target="https://marketplace.daloopa.com/src?seriesId=5303408" TargetMode="External"/><Relationship Id="rId518" Type="http://schemas.openxmlformats.org/officeDocument/2006/relationships/hyperlink" Target="https://www.daloopa.com/src/1602112" TargetMode="External"/><Relationship Id="rId1148" Type="http://schemas.openxmlformats.org/officeDocument/2006/relationships/hyperlink" Target="https://www.daloopa.com/src/4742104" TargetMode="External"/><Relationship Id="rId5769" Type="http://schemas.openxmlformats.org/officeDocument/2006/relationships/hyperlink" Target="https://www.daloopa.com/src/1564879" TargetMode="External"/><Relationship Id="rId9640" Type="http://schemas.openxmlformats.org/officeDocument/2006/relationships/hyperlink" Target="https://www.daloopa.com/src/94491557" TargetMode="External"/><Relationship Id="rId18183" Type="http://schemas.openxmlformats.org/officeDocument/2006/relationships/hyperlink" Target="https://marketplace.daloopa.com/src/134722720" TargetMode="External"/><Relationship Id="rId19234" Type="http://schemas.openxmlformats.org/officeDocument/2006/relationships/hyperlink" Target="https://www.daloopa.com/src/113025770" TargetMode="External"/><Relationship Id="rId19581" Type="http://schemas.openxmlformats.org/officeDocument/2006/relationships/hyperlink" Target="https://www.daloopa.com/src/113024685" TargetMode="External"/><Relationship Id="rId7191" Type="http://schemas.openxmlformats.org/officeDocument/2006/relationships/hyperlink" Target="https://www.daloopa.com/src/1565642" TargetMode="External"/><Relationship Id="rId8242" Type="http://schemas.openxmlformats.org/officeDocument/2006/relationships/hyperlink" Target="https://www.daloopa.com/src/1567004" TargetMode="External"/><Relationship Id="rId11570" Type="http://schemas.openxmlformats.org/officeDocument/2006/relationships/hyperlink" Target="https://www.daloopa.com/src/1569213" TargetMode="External"/><Relationship Id="rId12621" Type="http://schemas.openxmlformats.org/officeDocument/2006/relationships/hyperlink" Target="https://marketplace.daloopa.com/src/134722209" TargetMode="External"/><Relationship Id="rId10172" Type="http://schemas.openxmlformats.org/officeDocument/2006/relationships/hyperlink" Target="https://www.daloopa.com/src/43314238" TargetMode="External"/><Relationship Id="rId11223" Type="http://schemas.openxmlformats.org/officeDocument/2006/relationships/hyperlink" Target="https://www.daloopa.com/src/1569887" TargetMode="External"/><Relationship Id="rId14793" Type="http://schemas.openxmlformats.org/officeDocument/2006/relationships/hyperlink" Target="https://www.daloopa.com/src/43507636" TargetMode="External"/><Relationship Id="rId15844" Type="http://schemas.openxmlformats.org/officeDocument/2006/relationships/hyperlink" Target="https://www.daloopa.com/src/113368858" TargetMode="External"/><Relationship Id="rId4852" Type="http://schemas.openxmlformats.org/officeDocument/2006/relationships/hyperlink" Target="https://www.daloopa.com/src/43288597" TargetMode="External"/><Relationship Id="rId5903" Type="http://schemas.openxmlformats.org/officeDocument/2006/relationships/hyperlink" Target="https://www.daloopa.com/src/1564881" TargetMode="External"/><Relationship Id="rId13395" Type="http://schemas.openxmlformats.org/officeDocument/2006/relationships/hyperlink" Target="https://www.daloopa.com/src/8787442" TargetMode="External"/><Relationship Id="rId14446" Type="http://schemas.openxmlformats.org/officeDocument/2006/relationships/hyperlink" Target="https://www.daloopa.com/src/107839738" TargetMode="External"/><Relationship Id="rId3454" Type="http://schemas.openxmlformats.org/officeDocument/2006/relationships/hyperlink" Target="https://www.daloopa.com/src/43769359" TargetMode="External"/><Relationship Id="rId4505" Type="http://schemas.openxmlformats.org/officeDocument/2006/relationships/hyperlink" Target="https://www.daloopa.com/document/24791519" TargetMode="External"/><Relationship Id="rId13048" Type="http://schemas.openxmlformats.org/officeDocument/2006/relationships/hyperlink" Target="https://www.daloopa.com/src/154395081" TargetMode="External"/><Relationship Id="rId17669" Type="http://schemas.openxmlformats.org/officeDocument/2006/relationships/hyperlink" Target="https://www.daloopa.com/src/154365067" TargetMode="External"/><Relationship Id="rId375" Type="http://schemas.openxmlformats.org/officeDocument/2006/relationships/hyperlink" Target="https://www.daloopa.com/src/37971482" TargetMode="External"/><Relationship Id="rId2056" Type="http://schemas.openxmlformats.org/officeDocument/2006/relationships/hyperlink" Target="https://marketplace.daloopa.com/src?seriesId=4450588" TargetMode="External"/><Relationship Id="rId3107" Type="http://schemas.openxmlformats.org/officeDocument/2006/relationships/hyperlink" Target="https://www.daloopa.com/src/53599504" TargetMode="External"/><Relationship Id="rId6677" Type="http://schemas.openxmlformats.org/officeDocument/2006/relationships/hyperlink" Target="https://www.daloopa.com/src/63033548" TargetMode="External"/><Relationship Id="rId7728" Type="http://schemas.openxmlformats.org/officeDocument/2006/relationships/hyperlink" Target="https://marketplace.daloopa.com/src/110684158" TargetMode="External"/><Relationship Id="rId19091" Type="http://schemas.openxmlformats.org/officeDocument/2006/relationships/hyperlink" Target="https://www.daloopa.com/src/113024131" TargetMode="External"/><Relationship Id="rId5279" Type="http://schemas.openxmlformats.org/officeDocument/2006/relationships/hyperlink" Target="https://www.daloopa.com/src/1564453" TargetMode="External"/><Relationship Id="rId9150" Type="http://schemas.openxmlformats.org/officeDocument/2006/relationships/hyperlink" Target="https://marketplace.daloopa.com/src?seriesId=2541566" TargetMode="External"/><Relationship Id="rId10709" Type="http://schemas.openxmlformats.org/officeDocument/2006/relationships/hyperlink" Target="https://www.daloopa.com/src/102328813" TargetMode="External"/><Relationship Id="rId11080" Type="http://schemas.openxmlformats.org/officeDocument/2006/relationships/hyperlink" Target="https://www.daloopa.com/src/1569528" TargetMode="External"/><Relationship Id="rId12131" Type="http://schemas.openxmlformats.org/officeDocument/2006/relationships/hyperlink" Target="https://www.daloopa.com/src/1570137" TargetMode="External"/><Relationship Id="rId16752" Type="http://schemas.openxmlformats.org/officeDocument/2006/relationships/hyperlink" Target="https://www.daloopa.com/src/65062730" TargetMode="External"/><Relationship Id="rId17803" Type="http://schemas.openxmlformats.org/officeDocument/2006/relationships/hyperlink" Target="https://www.daloopa.com/src/72185369" TargetMode="External"/><Relationship Id="rId1889" Type="http://schemas.openxmlformats.org/officeDocument/2006/relationships/hyperlink" Target="https://www.daloopa.com/src/8797282" TargetMode="External"/><Relationship Id="rId4362" Type="http://schemas.openxmlformats.org/officeDocument/2006/relationships/hyperlink" Target="https://www.daloopa.com/src/72082686" TargetMode="External"/><Relationship Id="rId5760" Type="http://schemas.openxmlformats.org/officeDocument/2006/relationships/hyperlink" Target="https://www.daloopa.com/src/1564683" TargetMode="External"/><Relationship Id="rId6811" Type="http://schemas.openxmlformats.org/officeDocument/2006/relationships/hyperlink" Target="https://www.daloopa.com/src/1566006" TargetMode="External"/><Relationship Id="rId15354" Type="http://schemas.openxmlformats.org/officeDocument/2006/relationships/hyperlink" Target="https://marketplace.daloopa.com/src/154393114" TargetMode="External"/><Relationship Id="rId16405" Type="http://schemas.openxmlformats.org/officeDocument/2006/relationships/hyperlink" Target="https://www.daloopa.com/src/8788540" TargetMode="External"/><Relationship Id="rId4015" Type="http://schemas.openxmlformats.org/officeDocument/2006/relationships/hyperlink" Target="https://www.daloopa.com/document/26799693" TargetMode="External"/><Relationship Id="rId5413" Type="http://schemas.openxmlformats.org/officeDocument/2006/relationships/hyperlink" Target="https://www.daloopa.com/src/1602912" TargetMode="External"/><Relationship Id="rId8983" Type="http://schemas.openxmlformats.org/officeDocument/2006/relationships/hyperlink" Target="https://www.daloopa.com/src/1567543" TargetMode="External"/><Relationship Id="rId11964" Type="http://schemas.openxmlformats.org/officeDocument/2006/relationships/hyperlink" Target="https://www.daloopa.com/src/1569185" TargetMode="External"/><Relationship Id="rId15007" Type="http://schemas.openxmlformats.org/officeDocument/2006/relationships/hyperlink" Target="https://www.daloopa.com/src/145147114" TargetMode="External"/><Relationship Id="rId18577" Type="http://schemas.openxmlformats.org/officeDocument/2006/relationships/hyperlink" Target="https://www.daloopa.com/src/65142344" TargetMode="External"/><Relationship Id="rId19628" Type="http://schemas.openxmlformats.org/officeDocument/2006/relationships/hyperlink" Target="https://www.daloopa.com/src/136587029" TargetMode="External"/><Relationship Id="rId7585" Type="http://schemas.openxmlformats.org/officeDocument/2006/relationships/hyperlink" Target="https://www.daloopa.com/src/107675904" TargetMode="External"/><Relationship Id="rId8636" Type="http://schemas.openxmlformats.org/officeDocument/2006/relationships/hyperlink" Target="https://www.daloopa.com/src/1566716" TargetMode="External"/><Relationship Id="rId10566" Type="http://schemas.openxmlformats.org/officeDocument/2006/relationships/hyperlink" Target="https://www.daloopa.com/src/10330850" TargetMode="External"/><Relationship Id="rId11617" Type="http://schemas.openxmlformats.org/officeDocument/2006/relationships/hyperlink" Target="https://www.daloopa.com/src/43317707" TargetMode="External"/><Relationship Id="rId17179" Type="http://schemas.openxmlformats.org/officeDocument/2006/relationships/hyperlink" Target="https://www.daloopa.com/src/65059392" TargetMode="External"/><Relationship Id="rId6187" Type="http://schemas.openxmlformats.org/officeDocument/2006/relationships/hyperlink" Target="https://www.daloopa.com/src/68541785" TargetMode="External"/><Relationship Id="rId7238" Type="http://schemas.openxmlformats.org/officeDocument/2006/relationships/hyperlink" Target="https://www.daloopa.com/src/1565747" TargetMode="External"/><Relationship Id="rId10219" Type="http://schemas.openxmlformats.org/officeDocument/2006/relationships/hyperlink" Target="https://www.daloopa.com/src/7961856" TargetMode="External"/><Relationship Id="rId13789" Type="http://schemas.openxmlformats.org/officeDocument/2006/relationships/hyperlink" Target="https://www.daloopa.com/src/67019030" TargetMode="External"/><Relationship Id="rId2797" Type="http://schemas.openxmlformats.org/officeDocument/2006/relationships/hyperlink" Target="https://www.daloopa.com/src/136436057" TargetMode="External"/><Relationship Id="rId3848" Type="http://schemas.openxmlformats.org/officeDocument/2006/relationships/hyperlink" Target="https://www.daloopa.com/src/106512849" TargetMode="External"/><Relationship Id="rId16262" Type="http://schemas.openxmlformats.org/officeDocument/2006/relationships/hyperlink" Target="https://www.daloopa.com/src/43525299" TargetMode="External"/><Relationship Id="rId17313" Type="http://schemas.openxmlformats.org/officeDocument/2006/relationships/hyperlink" Target="https://www.daloopa.com/src/82270777" TargetMode="External"/><Relationship Id="rId17660" Type="http://schemas.openxmlformats.org/officeDocument/2006/relationships/hyperlink" Target="https://www.daloopa.com/src/102436802" TargetMode="External"/><Relationship Id="rId18711" Type="http://schemas.openxmlformats.org/officeDocument/2006/relationships/hyperlink" Target="https://www.daloopa.com/src/65159040" TargetMode="External"/><Relationship Id="rId769" Type="http://schemas.openxmlformats.org/officeDocument/2006/relationships/hyperlink" Target="https://www.daloopa.com/src/1604371" TargetMode="External"/><Relationship Id="rId1399" Type="http://schemas.openxmlformats.org/officeDocument/2006/relationships/hyperlink" Target="https://www.daloopa.com/src/32362752" TargetMode="External"/><Relationship Id="rId5270" Type="http://schemas.openxmlformats.org/officeDocument/2006/relationships/hyperlink" Target="https://www.daloopa.com/src/87394065" TargetMode="External"/><Relationship Id="rId6321" Type="http://schemas.openxmlformats.org/officeDocument/2006/relationships/hyperlink" Target="https://www.daloopa.com/src/10330705" TargetMode="External"/><Relationship Id="rId10700" Type="http://schemas.openxmlformats.org/officeDocument/2006/relationships/hyperlink" Target="https://www.daloopa.com/src/53535048" TargetMode="External"/><Relationship Id="rId8493" Type="http://schemas.openxmlformats.org/officeDocument/2006/relationships/hyperlink" Target="https://www.daloopa.com/src/66982580" TargetMode="External"/><Relationship Id="rId9891" Type="http://schemas.openxmlformats.org/officeDocument/2006/relationships/hyperlink" Target="https://www.daloopa.com/src/14161225" TargetMode="External"/><Relationship Id="rId12872" Type="http://schemas.openxmlformats.org/officeDocument/2006/relationships/hyperlink" Target="https://marketplace.daloopa.com/src/125202690" TargetMode="External"/><Relationship Id="rId13923" Type="http://schemas.openxmlformats.org/officeDocument/2006/relationships/hyperlink" Target="https://www.daloopa.com/src/8787674" TargetMode="External"/><Relationship Id="rId18087" Type="http://schemas.openxmlformats.org/officeDocument/2006/relationships/hyperlink" Target="https://marketplace.daloopa.com/src/134722688" TargetMode="External"/><Relationship Id="rId19485" Type="http://schemas.openxmlformats.org/officeDocument/2006/relationships/hyperlink" Target="https://marketplace.daloopa.com/src/154209551" TargetMode="External"/><Relationship Id="rId1880" Type="http://schemas.openxmlformats.org/officeDocument/2006/relationships/hyperlink" Target="https://www.daloopa.com/src/8797324" TargetMode="External"/><Relationship Id="rId2931" Type="http://schemas.openxmlformats.org/officeDocument/2006/relationships/hyperlink" Target="https://www.daloopa.com/src/136436055" TargetMode="External"/><Relationship Id="rId7095" Type="http://schemas.openxmlformats.org/officeDocument/2006/relationships/hyperlink" Target="https://www.daloopa.com/src/82224828" TargetMode="External"/><Relationship Id="rId8146" Type="http://schemas.openxmlformats.org/officeDocument/2006/relationships/hyperlink" Target="https://www.daloopa.com/src/72081321" TargetMode="External"/><Relationship Id="rId9544" Type="http://schemas.openxmlformats.org/officeDocument/2006/relationships/hyperlink" Target="https://www.daloopa.com/src/2600192" TargetMode="External"/><Relationship Id="rId11474" Type="http://schemas.openxmlformats.org/officeDocument/2006/relationships/hyperlink" Target="https://www.daloopa.com/src/1569658" TargetMode="External"/><Relationship Id="rId12525" Type="http://schemas.openxmlformats.org/officeDocument/2006/relationships/hyperlink" Target="https://www.daloopa.com/src/1572371" TargetMode="External"/><Relationship Id="rId19138" Type="http://schemas.openxmlformats.org/officeDocument/2006/relationships/hyperlink" Target="https://www.daloopa.com/src/114576792" TargetMode="External"/><Relationship Id="rId903" Type="http://schemas.openxmlformats.org/officeDocument/2006/relationships/hyperlink" Target="https://www.daloopa.com/document/26769840" TargetMode="External"/><Relationship Id="rId1533" Type="http://schemas.openxmlformats.org/officeDocument/2006/relationships/hyperlink" Target="https://www.daloopa.com/src/14007673" TargetMode="External"/><Relationship Id="rId10076" Type="http://schemas.openxmlformats.org/officeDocument/2006/relationships/hyperlink" Target="https://www.daloopa.com/src/102328598" TargetMode="External"/><Relationship Id="rId11127" Type="http://schemas.openxmlformats.org/officeDocument/2006/relationships/hyperlink" Target="https://www.daloopa.com/src/66982758" TargetMode="External"/><Relationship Id="rId14697" Type="http://schemas.openxmlformats.org/officeDocument/2006/relationships/hyperlink" Target="https://marketplace.daloopa.com/src?seriesId=2541659" TargetMode="External"/><Relationship Id="rId15748" Type="http://schemas.openxmlformats.org/officeDocument/2006/relationships/hyperlink" Target="https://www.daloopa.com/src/65069727" TargetMode="External"/><Relationship Id="rId4756" Type="http://schemas.openxmlformats.org/officeDocument/2006/relationships/hyperlink" Target="https://www.daloopa.com/src/1563933" TargetMode="External"/><Relationship Id="rId5807" Type="http://schemas.openxmlformats.org/officeDocument/2006/relationships/hyperlink" Target="https://www.daloopa.com/src/154393269" TargetMode="External"/><Relationship Id="rId13299" Type="http://schemas.openxmlformats.org/officeDocument/2006/relationships/hyperlink" Target="https://www.daloopa.com/src/154395100" TargetMode="External"/><Relationship Id="rId17170" Type="http://schemas.openxmlformats.org/officeDocument/2006/relationships/hyperlink" Target="https://www.daloopa.com/src/154364347" TargetMode="External"/><Relationship Id="rId18221" Type="http://schemas.openxmlformats.org/officeDocument/2006/relationships/hyperlink" Target="https://marketplace.daloopa.com/src/134722742" TargetMode="External"/><Relationship Id="rId3358" Type="http://schemas.openxmlformats.org/officeDocument/2006/relationships/hyperlink" Target="https://www.daloopa.com/src/8794950" TargetMode="External"/><Relationship Id="rId4409" Type="http://schemas.openxmlformats.org/officeDocument/2006/relationships/hyperlink" Target="https://www.daloopa.com/src/78020873" TargetMode="External"/><Relationship Id="rId7979" Type="http://schemas.openxmlformats.org/officeDocument/2006/relationships/hyperlink" Target="https://www.daloopa.com/src/63033690" TargetMode="External"/><Relationship Id="rId10210" Type="http://schemas.openxmlformats.org/officeDocument/2006/relationships/hyperlink" Target="https://www.daloopa.com/src/14161299" TargetMode="External"/><Relationship Id="rId279" Type="http://schemas.openxmlformats.org/officeDocument/2006/relationships/hyperlink" Target="https://www.daloopa.com/src/78019474" TargetMode="External"/><Relationship Id="rId13780" Type="http://schemas.openxmlformats.org/officeDocument/2006/relationships/hyperlink" Target="https://www.daloopa.com/src/8788210" TargetMode="External"/><Relationship Id="rId14831" Type="http://schemas.openxmlformats.org/officeDocument/2006/relationships/hyperlink" Target="https://www.daloopa.com/src/43519330" TargetMode="External"/><Relationship Id="rId760" Type="http://schemas.openxmlformats.org/officeDocument/2006/relationships/hyperlink" Target="https://www.daloopa.com/src/154248171" TargetMode="External"/><Relationship Id="rId1390" Type="http://schemas.openxmlformats.org/officeDocument/2006/relationships/hyperlink" Target="https://www.daloopa.com/src/8796235" TargetMode="External"/><Relationship Id="rId2441" Type="http://schemas.openxmlformats.org/officeDocument/2006/relationships/hyperlink" Target="https://www.daloopa.com/src/65064118" TargetMode="External"/><Relationship Id="rId9054" Type="http://schemas.openxmlformats.org/officeDocument/2006/relationships/hyperlink" Target="https://www.daloopa.com/src/2600186" TargetMode="External"/><Relationship Id="rId12382" Type="http://schemas.openxmlformats.org/officeDocument/2006/relationships/hyperlink" Target="https://www.daloopa.com/src/1572485" TargetMode="External"/><Relationship Id="rId13433" Type="http://schemas.openxmlformats.org/officeDocument/2006/relationships/hyperlink" Target="https://www.daloopa.com/src/87502071" TargetMode="External"/><Relationship Id="rId413" Type="http://schemas.openxmlformats.org/officeDocument/2006/relationships/hyperlink" Target="https://www.daloopa.com/src/1604298" TargetMode="External"/><Relationship Id="rId1043" Type="http://schemas.openxmlformats.org/officeDocument/2006/relationships/hyperlink" Target="https://www.daloopa.com/src/32357446" TargetMode="External"/><Relationship Id="rId12035" Type="http://schemas.openxmlformats.org/officeDocument/2006/relationships/hyperlink" Target="https://www.daloopa.com/src/1569513" TargetMode="External"/><Relationship Id="rId16656" Type="http://schemas.openxmlformats.org/officeDocument/2006/relationships/hyperlink" Target="https://www.daloopa.com/src/65062731" TargetMode="External"/><Relationship Id="rId17707" Type="http://schemas.openxmlformats.org/officeDocument/2006/relationships/hyperlink" Target="https://www.daloopa.com/src/65074847" TargetMode="External"/><Relationship Id="rId5664" Type="http://schemas.openxmlformats.org/officeDocument/2006/relationships/hyperlink" Target="https://www.daloopa.com/src/43287835" TargetMode="External"/><Relationship Id="rId6715" Type="http://schemas.openxmlformats.org/officeDocument/2006/relationships/hyperlink" Target="https://www.daloopa.com/src/1565356" TargetMode="External"/><Relationship Id="rId15258" Type="http://schemas.openxmlformats.org/officeDocument/2006/relationships/hyperlink" Target="https://marketplace.daloopa.com/src/134722424" TargetMode="External"/><Relationship Id="rId16309" Type="http://schemas.openxmlformats.org/officeDocument/2006/relationships/hyperlink" Target="https://www.daloopa.com/src/43514780" TargetMode="External"/><Relationship Id="rId4266" Type="http://schemas.openxmlformats.org/officeDocument/2006/relationships/hyperlink" Target="https://www.daloopa.com/src/53538258" TargetMode="External"/><Relationship Id="rId5317" Type="http://schemas.openxmlformats.org/officeDocument/2006/relationships/hyperlink" Target="https://www.daloopa.com/src/82223212" TargetMode="External"/><Relationship Id="rId8887" Type="http://schemas.openxmlformats.org/officeDocument/2006/relationships/hyperlink" Target="https://www.daloopa.com/src/1566623" TargetMode="External"/><Relationship Id="rId9938" Type="http://schemas.openxmlformats.org/officeDocument/2006/relationships/hyperlink" Target="https://www.daloopa.com/src/1566876" TargetMode="External"/><Relationship Id="rId11868" Type="http://schemas.openxmlformats.org/officeDocument/2006/relationships/hyperlink" Target="https://www.daloopa.com/src/1569676" TargetMode="External"/><Relationship Id="rId1927" Type="http://schemas.openxmlformats.org/officeDocument/2006/relationships/hyperlink" Target="https://www.daloopa.com/src/136424908" TargetMode="External"/><Relationship Id="rId7489" Type="http://schemas.openxmlformats.org/officeDocument/2006/relationships/hyperlink" Target="https://www.daloopa.com/src/1565469" TargetMode="External"/><Relationship Id="rId12919" Type="http://schemas.openxmlformats.org/officeDocument/2006/relationships/hyperlink" Target="https://www.daloopa.com/src/4742081" TargetMode="External"/><Relationship Id="rId13290" Type="http://schemas.openxmlformats.org/officeDocument/2006/relationships/hyperlink" Target="https://marketplace.daloopa.com/src?seriesId=4979946" TargetMode="External"/><Relationship Id="rId14341" Type="http://schemas.openxmlformats.org/officeDocument/2006/relationships/hyperlink" Target="https://www.daloopa.com/src/8788279" TargetMode="External"/><Relationship Id="rId4400" Type="http://schemas.openxmlformats.org/officeDocument/2006/relationships/hyperlink" Target="https://www.daloopa.com/src/20882573" TargetMode="External"/><Relationship Id="rId18962" Type="http://schemas.openxmlformats.org/officeDocument/2006/relationships/hyperlink" Target="https://www.daloopa.com/src/113032716" TargetMode="External"/><Relationship Id="rId270" Type="http://schemas.openxmlformats.org/officeDocument/2006/relationships/hyperlink" Target="https://marketplace.daloopa.com/src/154257775" TargetMode="External"/><Relationship Id="rId3002" Type="http://schemas.openxmlformats.org/officeDocument/2006/relationships/hyperlink" Target="https://www.daloopa.com/src/82169705" TargetMode="External"/><Relationship Id="rId6572" Type="http://schemas.openxmlformats.org/officeDocument/2006/relationships/hyperlink" Target="https://www.daloopa.com/src/1565786" TargetMode="External"/><Relationship Id="rId7970" Type="http://schemas.openxmlformats.org/officeDocument/2006/relationships/hyperlink" Target="https://www.daloopa.com/src/7961821" TargetMode="External"/><Relationship Id="rId10951" Type="http://schemas.openxmlformats.org/officeDocument/2006/relationships/hyperlink" Target="https://www.daloopa.com/src/1569831" TargetMode="External"/><Relationship Id="rId16166" Type="http://schemas.openxmlformats.org/officeDocument/2006/relationships/hyperlink" Target="https://marketplace.daloopa.com/src?seriesId=2541684" TargetMode="External"/><Relationship Id="rId17564" Type="http://schemas.openxmlformats.org/officeDocument/2006/relationships/hyperlink" Target="https://marketplace.daloopa.com/src/154393198" TargetMode="External"/><Relationship Id="rId18615" Type="http://schemas.openxmlformats.org/officeDocument/2006/relationships/hyperlink" Target="https://www.daloopa.com/src/65218542" TargetMode="External"/><Relationship Id="rId5174" Type="http://schemas.openxmlformats.org/officeDocument/2006/relationships/hyperlink" Target="https://www.daloopa.com/src/32357649" TargetMode="External"/><Relationship Id="rId6225" Type="http://schemas.openxmlformats.org/officeDocument/2006/relationships/hyperlink" Target="https://www.daloopa.com/src/1565999" TargetMode="External"/><Relationship Id="rId7623" Type="http://schemas.openxmlformats.org/officeDocument/2006/relationships/hyperlink" Target="https://www.daloopa.com/src/1565471" TargetMode="External"/><Relationship Id="rId10604" Type="http://schemas.openxmlformats.org/officeDocument/2006/relationships/hyperlink" Target="https://www.daloopa.com/src/1569191" TargetMode="External"/><Relationship Id="rId17217" Type="http://schemas.openxmlformats.org/officeDocument/2006/relationships/hyperlink" Target="https://marketplace.daloopa.com/src/154209447" TargetMode="External"/><Relationship Id="rId9795" Type="http://schemas.openxmlformats.org/officeDocument/2006/relationships/hyperlink" Target="https://www.daloopa.com/src/1566326" TargetMode="External"/><Relationship Id="rId12776" Type="http://schemas.openxmlformats.org/officeDocument/2006/relationships/hyperlink" Target="https://www.daloopa.com/src/1572243" TargetMode="External"/><Relationship Id="rId13827" Type="http://schemas.openxmlformats.org/officeDocument/2006/relationships/hyperlink" Target="https://www.daloopa.com/src/8788006" TargetMode="External"/><Relationship Id="rId19389" Type="http://schemas.openxmlformats.org/officeDocument/2006/relationships/hyperlink" Target="https://www.daloopa.com/src/114576811" TargetMode="External"/><Relationship Id="rId1784" Type="http://schemas.openxmlformats.org/officeDocument/2006/relationships/hyperlink" Target="https://www.daloopa.com/src/43329461" TargetMode="External"/><Relationship Id="rId2835" Type="http://schemas.openxmlformats.org/officeDocument/2006/relationships/hyperlink" Target="https://www.daloopa.com/src/47651523" TargetMode="External"/><Relationship Id="rId8397" Type="http://schemas.openxmlformats.org/officeDocument/2006/relationships/hyperlink" Target="https://www.daloopa.com/src/14161202" TargetMode="External"/><Relationship Id="rId9448" Type="http://schemas.openxmlformats.org/officeDocument/2006/relationships/hyperlink" Target="https://www.daloopa.com/src/78018608" TargetMode="External"/><Relationship Id="rId11378" Type="http://schemas.openxmlformats.org/officeDocument/2006/relationships/hyperlink" Target="https://www.daloopa.com/src/1568672" TargetMode="External"/><Relationship Id="rId12429" Type="http://schemas.openxmlformats.org/officeDocument/2006/relationships/hyperlink" Target="https://www.daloopa.com/src/125146326" TargetMode="External"/><Relationship Id="rId15999" Type="http://schemas.openxmlformats.org/officeDocument/2006/relationships/hyperlink" Target="https://www.daloopa.com/src/67019792" TargetMode="External"/><Relationship Id="rId16300" Type="http://schemas.openxmlformats.org/officeDocument/2006/relationships/hyperlink" Target="https://www.daloopa.com/src/154361749" TargetMode="External"/><Relationship Id="rId807" Type="http://schemas.openxmlformats.org/officeDocument/2006/relationships/hyperlink" Target="https://marketplace.daloopa.com/src?seriesId=2842" TargetMode="External"/><Relationship Id="rId1437" Type="http://schemas.openxmlformats.org/officeDocument/2006/relationships/hyperlink" Target="https://www.daloopa.com/src/14189152" TargetMode="External"/><Relationship Id="rId18472" Type="http://schemas.openxmlformats.org/officeDocument/2006/relationships/hyperlink" Target="https://www.daloopa.com/src/66985109" TargetMode="External"/><Relationship Id="rId19523" Type="http://schemas.openxmlformats.org/officeDocument/2006/relationships/hyperlink" Target="https://www.daloopa.com/src/113030702" TargetMode="External"/><Relationship Id="rId7480" Type="http://schemas.openxmlformats.org/officeDocument/2006/relationships/hyperlink" Target="https://www.daloopa.com/src/1565695" TargetMode="External"/><Relationship Id="rId8531" Type="http://schemas.openxmlformats.org/officeDocument/2006/relationships/hyperlink" Target="https://www.daloopa.com/src/2600178" TargetMode="External"/><Relationship Id="rId12910" Type="http://schemas.openxmlformats.org/officeDocument/2006/relationships/hyperlink" Target="https://www.daloopa.com/src/1572245" TargetMode="External"/><Relationship Id="rId17074" Type="http://schemas.openxmlformats.org/officeDocument/2006/relationships/hyperlink" Target="https://www.daloopa.com/src/67019810" TargetMode="External"/><Relationship Id="rId18125" Type="http://schemas.openxmlformats.org/officeDocument/2006/relationships/hyperlink" Target="https://www.daloopa.com/src/65125780" TargetMode="External"/><Relationship Id="rId6082" Type="http://schemas.openxmlformats.org/officeDocument/2006/relationships/hyperlink" Target="https://www.daloopa.com/src/1564638" TargetMode="External"/><Relationship Id="rId7133" Type="http://schemas.openxmlformats.org/officeDocument/2006/relationships/hyperlink" Target="https://www.daloopa.com/src/1565421" TargetMode="External"/><Relationship Id="rId10461" Type="http://schemas.openxmlformats.org/officeDocument/2006/relationships/hyperlink" Target="https://www.daloopa.com/src/66978685" TargetMode="External"/><Relationship Id="rId11512" Type="http://schemas.openxmlformats.org/officeDocument/2006/relationships/hyperlink" Target="https://www.daloopa.com/src/1569660" TargetMode="External"/><Relationship Id="rId10114" Type="http://schemas.openxmlformats.org/officeDocument/2006/relationships/hyperlink" Target="https://www.daloopa.com/src/1568211" TargetMode="External"/><Relationship Id="rId13684" Type="http://schemas.openxmlformats.org/officeDocument/2006/relationships/hyperlink" Target="https://www.daloopa.com/src/8787285" TargetMode="External"/><Relationship Id="rId14735" Type="http://schemas.openxmlformats.org/officeDocument/2006/relationships/hyperlink" Target="https://www.daloopa.com/src/53602944" TargetMode="External"/><Relationship Id="rId1294" Type="http://schemas.openxmlformats.org/officeDocument/2006/relationships/hyperlink" Target="https://www.daloopa.com/src/8801385" TargetMode="External"/><Relationship Id="rId2692" Type="http://schemas.openxmlformats.org/officeDocument/2006/relationships/hyperlink" Target="https://www.daloopa.com/src/47658204" TargetMode="External"/><Relationship Id="rId3743" Type="http://schemas.openxmlformats.org/officeDocument/2006/relationships/hyperlink" Target="https://www.daloopa.com/src/43340561" TargetMode="External"/><Relationship Id="rId12286" Type="http://schemas.openxmlformats.org/officeDocument/2006/relationships/hyperlink" Target="https://www.daloopa.com/src/49187750" TargetMode="External"/><Relationship Id="rId13337" Type="http://schemas.openxmlformats.org/officeDocument/2006/relationships/hyperlink" Target="https://www.daloopa.com/src/154395108" TargetMode="External"/><Relationship Id="rId17958" Type="http://schemas.openxmlformats.org/officeDocument/2006/relationships/hyperlink" Target="https://www.daloopa.com/src/65125630" TargetMode="External"/><Relationship Id="rId664" Type="http://schemas.openxmlformats.org/officeDocument/2006/relationships/hyperlink" Target="https://www.daloopa.com/src/8790823" TargetMode="External"/><Relationship Id="rId2345" Type="http://schemas.openxmlformats.org/officeDocument/2006/relationships/hyperlink" Target="https://www.daloopa.com/src/144969164" TargetMode="External"/><Relationship Id="rId6966" Type="http://schemas.openxmlformats.org/officeDocument/2006/relationships/hyperlink" Target="https://www.daloopa.com/src/1565562" TargetMode="External"/><Relationship Id="rId19380" Type="http://schemas.openxmlformats.org/officeDocument/2006/relationships/hyperlink" Target="https://www.daloopa.com/src/113035631" TargetMode="External"/><Relationship Id="rId317" Type="http://schemas.openxmlformats.org/officeDocument/2006/relationships/hyperlink" Target="https://marketplace.daloopa.com/src/134722125" TargetMode="External"/><Relationship Id="rId5568" Type="http://schemas.openxmlformats.org/officeDocument/2006/relationships/hyperlink" Target="https://www.daloopa.com/src/1563907" TargetMode="External"/><Relationship Id="rId6619" Type="http://schemas.openxmlformats.org/officeDocument/2006/relationships/hyperlink" Target="https://marketplace.daloopa.com/src/110683978" TargetMode="External"/><Relationship Id="rId12420" Type="http://schemas.openxmlformats.org/officeDocument/2006/relationships/hyperlink" Target="https://www.daloopa.com/src/67018884" TargetMode="External"/><Relationship Id="rId19033" Type="http://schemas.openxmlformats.org/officeDocument/2006/relationships/hyperlink" Target="https://www.daloopa.com/document/26799693" TargetMode="External"/><Relationship Id="rId8041" Type="http://schemas.openxmlformats.org/officeDocument/2006/relationships/hyperlink" Target="https://www.daloopa.com/src/1566300" TargetMode="External"/><Relationship Id="rId11022" Type="http://schemas.openxmlformats.org/officeDocument/2006/relationships/hyperlink" Target="https://www.daloopa.com/src/1569884" TargetMode="External"/><Relationship Id="rId15990" Type="http://schemas.openxmlformats.org/officeDocument/2006/relationships/hyperlink" Target="https://www.daloopa.com/src/113367910" TargetMode="External"/><Relationship Id="rId4651" Type="http://schemas.openxmlformats.org/officeDocument/2006/relationships/hyperlink" Target="https://www.daloopa.com/src/43288599" TargetMode="External"/><Relationship Id="rId13194" Type="http://schemas.openxmlformats.org/officeDocument/2006/relationships/hyperlink" Target="https://www.daloopa.com/src/8787438" TargetMode="External"/><Relationship Id="rId14592" Type="http://schemas.openxmlformats.org/officeDocument/2006/relationships/hyperlink" Target="https://marketplace.daloopa.com/src/134722298" TargetMode="External"/><Relationship Id="rId15643" Type="http://schemas.openxmlformats.org/officeDocument/2006/relationships/hyperlink" Target="https://www.daloopa.com/src/43516795" TargetMode="External"/><Relationship Id="rId3253" Type="http://schemas.openxmlformats.org/officeDocument/2006/relationships/hyperlink" Target="https://www.daloopa.com/src/1571943" TargetMode="External"/><Relationship Id="rId4304" Type="http://schemas.openxmlformats.org/officeDocument/2006/relationships/hyperlink" Target="https://www.daloopa.com/src/8790441" TargetMode="External"/><Relationship Id="rId5702" Type="http://schemas.openxmlformats.org/officeDocument/2006/relationships/hyperlink" Target="https://www.daloopa.com/src/1564878" TargetMode="External"/><Relationship Id="rId14245" Type="http://schemas.openxmlformats.org/officeDocument/2006/relationships/hyperlink" Target="https://www.daloopa.com/src/8787873" TargetMode="External"/><Relationship Id="rId18866" Type="http://schemas.openxmlformats.org/officeDocument/2006/relationships/hyperlink" Target="https://www.daloopa.com/src/113027305" TargetMode="External"/><Relationship Id="rId174" Type="http://schemas.openxmlformats.org/officeDocument/2006/relationships/hyperlink" Target="https://marketplace.daloopa.com/src?seriesId=6882818" TargetMode="External"/><Relationship Id="rId7874" Type="http://schemas.openxmlformats.org/officeDocument/2006/relationships/hyperlink" Target="https://www.daloopa.com/src/1566049" TargetMode="External"/><Relationship Id="rId8925" Type="http://schemas.openxmlformats.org/officeDocument/2006/relationships/hyperlink" Target="https://www.daloopa.com/src/94491553" TargetMode="External"/><Relationship Id="rId10855" Type="http://schemas.openxmlformats.org/officeDocument/2006/relationships/hyperlink" Target="https://www.daloopa.com/src/43295043" TargetMode="External"/><Relationship Id="rId11906" Type="http://schemas.openxmlformats.org/officeDocument/2006/relationships/hyperlink" Target="https://www.daloopa.com/src/1569283" TargetMode="External"/><Relationship Id="rId17468" Type="http://schemas.openxmlformats.org/officeDocument/2006/relationships/hyperlink" Target="https://www.daloopa.com/src/107838628" TargetMode="External"/><Relationship Id="rId18519" Type="http://schemas.openxmlformats.org/officeDocument/2006/relationships/hyperlink" Target="https://www.daloopa.com/document/24791242" TargetMode="External"/><Relationship Id="rId5078" Type="http://schemas.openxmlformats.org/officeDocument/2006/relationships/hyperlink" Target="https://www.daloopa.com/src/43288884" TargetMode="External"/><Relationship Id="rId6476" Type="http://schemas.openxmlformats.org/officeDocument/2006/relationships/hyperlink" Target="https://www.daloopa.com/src/94490841" TargetMode="External"/><Relationship Id="rId7527" Type="http://schemas.openxmlformats.org/officeDocument/2006/relationships/hyperlink" Target="https://marketplace.daloopa.com/src/110684125" TargetMode="External"/><Relationship Id="rId10508" Type="http://schemas.openxmlformats.org/officeDocument/2006/relationships/hyperlink" Target="https://www.daloopa.com/src/1569838" TargetMode="External"/><Relationship Id="rId6129" Type="http://schemas.openxmlformats.org/officeDocument/2006/relationships/hyperlink" Target="https://www.daloopa.com/src/1564764" TargetMode="External"/><Relationship Id="rId9699" Type="http://schemas.openxmlformats.org/officeDocument/2006/relationships/hyperlink" Target="https://www.daloopa.com/src/66978288" TargetMode="External"/><Relationship Id="rId16551" Type="http://schemas.openxmlformats.org/officeDocument/2006/relationships/hyperlink" Target="https://www.daloopa.com/src/8788995" TargetMode="External"/><Relationship Id="rId17602" Type="http://schemas.openxmlformats.org/officeDocument/2006/relationships/hyperlink" Target="https://www.daloopa.com/src/65074721" TargetMode="External"/><Relationship Id="rId1688" Type="http://schemas.openxmlformats.org/officeDocument/2006/relationships/hyperlink" Target="https://www.daloopa.com/src/8797274" TargetMode="External"/><Relationship Id="rId2739" Type="http://schemas.openxmlformats.org/officeDocument/2006/relationships/hyperlink" Target="https://www.daloopa.com/src/121582514" TargetMode="External"/><Relationship Id="rId6610" Type="http://schemas.openxmlformats.org/officeDocument/2006/relationships/hyperlink" Target="https://www.daloopa.com/src/94490843" TargetMode="External"/><Relationship Id="rId15153" Type="http://schemas.openxmlformats.org/officeDocument/2006/relationships/hyperlink" Target="https://www.daloopa.com/src/43516799" TargetMode="External"/><Relationship Id="rId16204" Type="http://schemas.openxmlformats.org/officeDocument/2006/relationships/hyperlink" Target="https://www.daloopa.com/src/8788740" TargetMode="External"/><Relationship Id="rId4161" Type="http://schemas.openxmlformats.org/officeDocument/2006/relationships/hyperlink" Target="https://www.daloopa.com/src/8790731" TargetMode="External"/><Relationship Id="rId5212" Type="http://schemas.openxmlformats.org/officeDocument/2006/relationships/hyperlink" Target="https://www.daloopa.com/src/1564452" TargetMode="External"/><Relationship Id="rId8782" Type="http://schemas.openxmlformats.org/officeDocument/2006/relationships/hyperlink" Target="https://www.daloopa.com/src/46535375" TargetMode="External"/><Relationship Id="rId18376" Type="http://schemas.openxmlformats.org/officeDocument/2006/relationships/hyperlink" Target="https://marketplace.daloopa.com/src/134722787" TargetMode="External"/><Relationship Id="rId19774" Type="http://schemas.openxmlformats.org/officeDocument/2006/relationships/vmlDrawing" Target="../drawings/vmlDrawing1.vml"/><Relationship Id="rId7384" Type="http://schemas.openxmlformats.org/officeDocument/2006/relationships/hyperlink" Target="https://marketplace.daloopa.com/src/110684108" TargetMode="External"/><Relationship Id="rId8435" Type="http://schemas.openxmlformats.org/officeDocument/2006/relationships/hyperlink" Target="https://www.daloopa.com/src/1566306" TargetMode="External"/><Relationship Id="rId9833" Type="http://schemas.openxmlformats.org/officeDocument/2006/relationships/hyperlink" Target="https://www.daloopa.com/src/72081325" TargetMode="External"/><Relationship Id="rId11763" Type="http://schemas.openxmlformats.org/officeDocument/2006/relationships/hyperlink" Target="https://www.daloopa.com/src/1568688" TargetMode="External"/><Relationship Id="rId12814" Type="http://schemas.openxmlformats.org/officeDocument/2006/relationships/hyperlink" Target="https://marketplace.daloopa.com/src/134722255" TargetMode="External"/><Relationship Id="rId18029" Type="http://schemas.openxmlformats.org/officeDocument/2006/relationships/hyperlink" Target="https://marketplace.daloopa.com/src/134722662" TargetMode="External"/><Relationship Id="rId19427" Type="http://schemas.openxmlformats.org/officeDocument/2006/relationships/hyperlink" Target="https://www.daloopa.com/src/113027058" TargetMode="External"/><Relationship Id="rId47" Type="http://schemas.openxmlformats.org/officeDocument/2006/relationships/hyperlink" Target="https://www.daloopa.com/document/26237760" TargetMode="External"/><Relationship Id="rId1822" Type="http://schemas.openxmlformats.org/officeDocument/2006/relationships/hyperlink" Target="https://www.daloopa.com/src/43329525" TargetMode="External"/><Relationship Id="rId7037" Type="http://schemas.openxmlformats.org/officeDocument/2006/relationships/hyperlink" Target="https://www.daloopa.com/src/1565464" TargetMode="External"/><Relationship Id="rId10365" Type="http://schemas.openxmlformats.org/officeDocument/2006/relationships/hyperlink" Target="https://www.daloopa.com/src/32357820" TargetMode="External"/><Relationship Id="rId11416" Type="http://schemas.openxmlformats.org/officeDocument/2006/relationships/hyperlink" Target="https://www.daloopa.com/src/1568880" TargetMode="External"/><Relationship Id="rId14986" Type="http://schemas.openxmlformats.org/officeDocument/2006/relationships/hyperlink" Target="https://www.daloopa.com/src/43516798" TargetMode="External"/><Relationship Id="rId3994" Type="http://schemas.openxmlformats.org/officeDocument/2006/relationships/hyperlink" Target="https://marketplace.daloopa.com/src/144951386" TargetMode="External"/><Relationship Id="rId10018" Type="http://schemas.openxmlformats.org/officeDocument/2006/relationships/hyperlink" Target="https://www.daloopa.com/src/145796234" TargetMode="External"/><Relationship Id="rId13588" Type="http://schemas.openxmlformats.org/officeDocument/2006/relationships/hyperlink" Target="https://www.daloopa.com/src/8787319" TargetMode="External"/><Relationship Id="rId14639" Type="http://schemas.openxmlformats.org/officeDocument/2006/relationships/hyperlink" Target="https://www.daloopa.com/src/43519168" TargetMode="External"/><Relationship Id="rId18510" Type="http://schemas.openxmlformats.org/officeDocument/2006/relationships/hyperlink" Target="https://marketplace.daloopa.com/src?seriesId=3805109" TargetMode="External"/><Relationship Id="rId2596" Type="http://schemas.openxmlformats.org/officeDocument/2006/relationships/hyperlink" Target="https://marketplace.daloopa.com/src?seriesId=7741496" TargetMode="External"/><Relationship Id="rId3647" Type="http://schemas.openxmlformats.org/officeDocument/2006/relationships/hyperlink" Target="https://www.daloopa.com/src/106512846" TargetMode="External"/><Relationship Id="rId16061" Type="http://schemas.openxmlformats.org/officeDocument/2006/relationships/hyperlink" Target="https://marketplace.daloopa.com/src?seriesId=3669109" TargetMode="External"/><Relationship Id="rId17112" Type="http://schemas.openxmlformats.org/officeDocument/2006/relationships/hyperlink" Target="https://www.daloopa.com/src/78144491" TargetMode="External"/><Relationship Id="rId568" Type="http://schemas.openxmlformats.org/officeDocument/2006/relationships/hyperlink" Target="https://www.daloopa.com/src/1602235" TargetMode="External"/><Relationship Id="rId1198" Type="http://schemas.openxmlformats.org/officeDocument/2006/relationships/hyperlink" Target="https://www.daloopa.com/src/4742189" TargetMode="External"/><Relationship Id="rId2249" Type="http://schemas.openxmlformats.org/officeDocument/2006/relationships/hyperlink" Target="https://www.daloopa.com/src/154220550" TargetMode="External"/><Relationship Id="rId6120" Type="http://schemas.openxmlformats.org/officeDocument/2006/relationships/hyperlink" Target="https://www.daloopa.com/src/43311081" TargetMode="External"/><Relationship Id="rId9690" Type="http://schemas.openxmlformats.org/officeDocument/2006/relationships/hyperlink" Target="https://www.daloopa.com/src/10330752" TargetMode="External"/><Relationship Id="rId19284" Type="http://schemas.openxmlformats.org/officeDocument/2006/relationships/hyperlink" Target="https://marketplace.daloopa.com/src/154209541" TargetMode="External"/><Relationship Id="rId2730" Type="http://schemas.openxmlformats.org/officeDocument/2006/relationships/hyperlink" Target="https://www.daloopa.com/src/136436058" TargetMode="External"/><Relationship Id="rId8292" Type="http://schemas.openxmlformats.org/officeDocument/2006/relationships/hyperlink" Target="https://marketplace.daloopa.com/src?seriesId=2541553" TargetMode="External"/><Relationship Id="rId9343" Type="http://schemas.openxmlformats.org/officeDocument/2006/relationships/hyperlink" Target="https://www.daloopa.com/src/82224894" TargetMode="External"/><Relationship Id="rId11273" Type="http://schemas.openxmlformats.org/officeDocument/2006/relationships/hyperlink" Target="https://www.daloopa.com/src/1569081" TargetMode="External"/><Relationship Id="rId12671" Type="http://schemas.openxmlformats.org/officeDocument/2006/relationships/hyperlink" Target="https://www.daloopa.com/src/82268399" TargetMode="External"/><Relationship Id="rId13722" Type="http://schemas.openxmlformats.org/officeDocument/2006/relationships/hyperlink" Target="https://www.daloopa.com/src/87514835" TargetMode="External"/><Relationship Id="rId702" Type="http://schemas.openxmlformats.org/officeDocument/2006/relationships/hyperlink" Target="https://marketplace.daloopa.com/src?seriesId=4012800" TargetMode="External"/><Relationship Id="rId1332" Type="http://schemas.openxmlformats.org/officeDocument/2006/relationships/hyperlink" Target="https://www.daloopa.com/src/8796222" TargetMode="External"/><Relationship Id="rId12324" Type="http://schemas.openxmlformats.org/officeDocument/2006/relationships/hyperlink" Target="https://www.daloopa.com/src/1572368" TargetMode="External"/><Relationship Id="rId15894" Type="http://schemas.openxmlformats.org/officeDocument/2006/relationships/hyperlink" Target="https://www.daloopa.com/src/82270610" TargetMode="External"/><Relationship Id="rId16945" Type="http://schemas.openxmlformats.org/officeDocument/2006/relationships/hyperlink" Target="https://www.daloopa.com/src/63082926" TargetMode="External"/><Relationship Id="rId5953" Type="http://schemas.openxmlformats.org/officeDocument/2006/relationships/hyperlink" Target="https://www.daloopa.com/src/113360665" TargetMode="External"/><Relationship Id="rId14496" Type="http://schemas.openxmlformats.org/officeDocument/2006/relationships/hyperlink" Target="https://marketplace.daloopa.com/src?seriesId=5701276" TargetMode="External"/><Relationship Id="rId15547" Type="http://schemas.openxmlformats.org/officeDocument/2006/relationships/hyperlink" Target="https://www.daloopa.com/src/82270229" TargetMode="External"/><Relationship Id="rId3157" Type="http://schemas.openxmlformats.org/officeDocument/2006/relationships/hyperlink" Target="https://www.daloopa.com/src/1571848" TargetMode="External"/><Relationship Id="rId4555" Type="http://schemas.openxmlformats.org/officeDocument/2006/relationships/hyperlink" Target="https://www.daloopa.com/src/43341926" TargetMode="External"/><Relationship Id="rId5606" Type="http://schemas.openxmlformats.org/officeDocument/2006/relationships/hyperlink" Target="https://www.daloopa.com/src/154248821" TargetMode="External"/><Relationship Id="rId13098" Type="http://schemas.openxmlformats.org/officeDocument/2006/relationships/hyperlink" Target="https://www.daloopa.com/src/8787526" TargetMode="External"/><Relationship Id="rId14149" Type="http://schemas.openxmlformats.org/officeDocument/2006/relationships/hyperlink" Target="https://www.daloopa.com/src/10356377" TargetMode="External"/><Relationship Id="rId18020" Type="http://schemas.openxmlformats.org/officeDocument/2006/relationships/hyperlink" Target="https://www.daloopa.com/src/87501536" TargetMode="External"/><Relationship Id="rId4208" Type="http://schemas.openxmlformats.org/officeDocument/2006/relationships/hyperlink" Target="https://www.daloopa.com/src/8790705" TargetMode="External"/><Relationship Id="rId7778" Type="http://schemas.openxmlformats.org/officeDocument/2006/relationships/hyperlink" Target="https://www.daloopa.com/src/63033557" TargetMode="External"/><Relationship Id="rId8829" Type="http://schemas.openxmlformats.org/officeDocument/2006/relationships/hyperlink" Target="https://www.daloopa.com/src/1567168" TargetMode="External"/><Relationship Id="rId10759" Type="http://schemas.openxmlformats.org/officeDocument/2006/relationships/hyperlink" Target="https://www.daloopa.com/src/4715310" TargetMode="External"/><Relationship Id="rId14630" Type="http://schemas.openxmlformats.org/officeDocument/2006/relationships/hyperlink" Target="https://marketplace.daloopa.com/src/134722307" TargetMode="External"/><Relationship Id="rId12181" Type="http://schemas.openxmlformats.org/officeDocument/2006/relationships/hyperlink" Target="https://www.daloopa.com/src/66971453" TargetMode="External"/><Relationship Id="rId13232" Type="http://schemas.openxmlformats.org/officeDocument/2006/relationships/hyperlink" Target="https://www.daloopa.com/src/87502079" TargetMode="External"/><Relationship Id="rId2240" Type="http://schemas.openxmlformats.org/officeDocument/2006/relationships/hyperlink" Target="https://www.daloopa.com/src/82225366" TargetMode="External"/><Relationship Id="rId6861" Type="http://schemas.openxmlformats.org/officeDocument/2006/relationships/hyperlink" Target="https://www.daloopa.com/src/82224830" TargetMode="External"/><Relationship Id="rId16455" Type="http://schemas.openxmlformats.org/officeDocument/2006/relationships/hyperlink" Target="https://www.daloopa.com/src/72185876" TargetMode="External"/><Relationship Id="rId17853" Type="http://schemas.openxmlformats.org/officeDocument/2006/relationships/hyperlink" Target="https://marketplace.daloopa.com/src/134722580" TargetMode="External"/><Relationship Id="rId18904" Type="http://schemas.openxmlformats.org/officeDocument/2006/relationships/hyperlink" Target="https://www.daloopa.com/src/113035850" TargetMode="External"/><Relationship Id="rId212" Type="http://schemas.openxmlformats.org/officeDocument/2006/relationships/hyperlink" Target="https://www.daloopa.com/src/14160989" TargetMode="External"/><Relationship Id="rId5463" Type="http://schemas.openxmlformats.org/officeDocument/2006/relationships/hyperlink" Target="https://www.daloopa.com/src/43287838" TargetMode="External"/><Relationship Id="rId6514" Type="http://schemas.openxmlformats.org/officeDocument/2006/relationships/hyperlink" Target="https://www.daloopa.com/src/1565508" TargetMode="External"/><Relationship Id="rId7912" Type="http://schemas.openxmlformats.org/officeDocument/2006/relationships/hyperlink" Target="https://www.daloopa.com/src/63033692" TargetMode="External"/><Relationship Id="rId15057" Type="http://schemas.openxmlformats.org/officeDocument/2006/relationships/hyperlink" Target="https://www.daloopa.com/src/43517540" TargetMode="External"/><Relationship Id="rId16108" Type="http://schemas.openxmlformats.org/officeDocument/2006/relationships/hyperlink" Target="https://www.daloopa.com/src/8789045" TargetMode="External"/><Relationship Id="rId17506" Type="http://schemas.openxmlformats.org/officeDocument/2006/relationships/hyperlink" Target="https://marketplace.daloopa.com/src/154393194" TargetMode="External"/><Relationship Id="rId4065" Type="http://schemas.openxmlformats.org/officeDocument/2006/relationships/hyperlink" Target="https://marketplace.daloopa.com/src/144951393" TargetMode="External"/><Relationship Id="rId5116" Type="http://schemas.openxmlformats.org/officeDocument/2006/relationships/hyperlink" Target="https://www.daloopa.com/src/78016420" TargetMode="External"/><Relationship Id="rId19678" Type="http://schemas.openxmlformats.org/officeDocument/2006/relationships/hyperlink" Target="https://www.daloopa.com/src/113024292" TargetMode="External"/><Relationship Id="rId7288" Type="http://schemas.openxmlformats.org/officeDocument/2006/relationships/hyperlink" Target="https://www.daloopa.com/src/72081257" TargetMode="External"/><Relationship Id="rId8686" Type="http://schemas.openxmlformats.org/officeDocument/2006/relationships/hyperlink" Target="https://www.daloopa.com/src/43297293" TargetMode="External"/><Relationship Id="rId9737" Type="http://schemas.openxmlformats.org/officeDocument/2006/relationships/hyperlink" Target="https://www.daloopa.com/src/1566873" TargetMode="External"/><Relationship Id="rId11667" Type="http://schemas.openxmlformats.org/officeDocument/2006/relationships/hyperlink" Target="https://www.daloopa.com/src/1568829" TargetMode="External"/><Relationship Id="rId12718" Type="http://schemas.openxmlformats.org/officeDocument/2006/relationships/hyperlink" Target="https://www.daloopa.com/src/4742078" TargetMode="External"/><Relationship Id="rId1726" Type="http://schemas.openxmlformats.org/officeDocument/2006/relationships/hyperlink" Target="https://www.daloopa.com/src/65109544" TargetMode="External"/><Relationship Id="rId8339" Type="http://schemas.openxmlformats.org/officeDocument/2006/relationships/hyperlink" Target="https://www.daloopa.com/src/102328167" TargetMode="External"/><Relationship Id="rId10269" Type="http://schemas.openxmlformats.org/officeDocument/2006/relationships/hyperlink" Target="https://www.daloopa.com/src/72081749" TargetMode="External"/><Relationship Id="rId14140" Type="http://schemas.openxmlformats.org/officeDocument/2006/relationships/hyperlink" Target="https://www.daloopa.com/src/8787833" TargetMode="External"/><Relationship Id="rId18761" Type="http://schemas.openxmlformats.org/officeDocument/2006/relationships/hyperlink" Target="https://www.daloopa.com/src/65169526" TargetMode="External"/><Relationship Id="rId3898" Type="http://schemas.openxmlformats.org/officeDocument/2006/relationships/hyperlink" Target="https://www.daloopa.com/src/8793712" TargetMode="External"/><Relationship Id="rId4949" Type="http://schemas.openxmlformats.org/officeDocument/2006/relationships/hyperlink" Target="https://www.daloopa.com/src/1564096" TargetMode="External"/><Relationship Id="rId8820" Type="http://schemas.openxmlformats.org/officeDocument/2006/relationships/hyperlink" Target="https://www.daloopa.com/src/1566622" TargetMode="External"/><Relationship Id="rId17363" Type="http://schemas.openxmlformats.org/officeDocument/2006/relationships/hyperlink" Target="https://www.daloopa.com/src/65059424" TargetMode="External"/><Relationship Id="rId18414" Type="http://schemas.openxmlformats.org/officeDocument/2006/relationships/hyperlink" Target="https://marketplace.daloopa.com/src/134722803" TargetMode="External"/><Relationship Id="rId6371" Type="http://schemas.openxmlformats.org/officeDocument/2006/relationships/hyperlink" Target="https://www.daloopa.com/src/1565554" TargetMode="External"/><Relationship Id="rId7422" Type="http://schemas.openxmlformats.org/officeDocument/2006/relationships/hyperlink" Target="https://www.daloopa.com/src/14160917" TargetMode="External"/><Relationship Id="rId10750" Type="http://schemas.openxmlformats.org/officeDocument/2006/relationships/hyperlink" Target="https://www.daloopa.com/src/1569828" TargetMode="External"/><Relationship Id="rId11801" Type="http://schemas.openxmlformats.org/officeDocument/2006/relationships/hyperlink" Target="https://www.daloopa.com/src/43319914" TargetMode="External"/><Relationship Id="rId17016" Type="http://schemas.openxmlformats.org/officeDocument/2006/relationships/hyperlink" Target="https://marketplace.daloopa.com/src/154209402" TargetMode="External"/><Relationship Id="rId6024" Type="http://schemas.openxmlformats.org/officeDocument/2006/relationships/hyperlink" Target="https://www.daloopa.com/src/1564635" TargetMode="External"/><Relationship Id="rId9594" Type="http://schemas.openxmlformats.org/officeDocument/2006/relationships/hyperlink" Target="https://www.daloopa.com/src/43297312" TargetMode="External"/><Relationship Id="rId10403" Type="http://schemas.openxmlformats.org/officeDocument/2006/relationships/hyperlink" Target="https://www.daloopa.com/src/53534286" TargetMode="External"/><Relationship Id="rId13973" Type="http://schemas.openxmlformats.org/officeDocument/2006/relationships/hyperlink" Target="https://www.daloopa.com/src/8787751" TargetMode="External"/><Relationship Id="rId19188" Type="http://schemas.openxmlformats.org/officeDocument/2006/relationships/hyperlink" Target="https://www.daloopa.com/document/26799693" TargetMode="External"/><Relationship Id="rId1583" Type="http://schemas.openxmlformats.org/officeDocument/2006/relationships/hyperlink" Target="https://www.daloopa.com/src/65218340" TargetMode="External"/><Relationship Id="rId2981" Type="http://schemas.openxmlformats.org/officeDocument/2006/relationships/hyperlink" Target="https://www.daloopa.com/src/82169877" TargetMode="External"/><Relationship Id="rId8196" Type="http://schemas.openxmlformats.org/officeDocument/2006/relationships/hyperlink" Target="https://www.daloopa.com/src/1566708" TargetMode="External"/><Relationship Id="rId9247" Type="http://schemas.openxmlformats.org/officeDocument/2006/relationships/hyperlink" Target="https://www.daloopa.com/src/1567174" TargetMode="External"/><Relationship Id="rId12575" Type="http://schemas.openxmlformats.org/officeDocument/2006/relationships/hyperlink" Target="https://www.daloopa.com/src/145118871" TargetMode="External"/><Relationship Id="rId13626" Type="http://schemas.openxmlformats.org/officeDocument/2006/relationships/hyperlink" Target="https://www.daloopa.com/src/8787056" TargetMode="External"/><Relationship Id="rId953" Type="http://schemas.openxmlformats.org/officeDocument/2006/relationships/hyperlink" Target="https://www.daloopa.com/src/8792987" TargetMode="External"/><Relationship Id="rId1236" Type="http://schemas.openxmlformats.org/officeDocument/2006/relationships/hyperlink" Target="https://www.daloopa.com/src/43326443" TargetMode="External"/><Relationship Id="rId2634" Type="http://schemas.openxmlformats.org/officeDocument/2006/relationships/hyperlink" Target="https://www.daloopa.com/src/47651520" TargetMode="External"/><Relationship Id="rId11177" Type="http://schemas.openxmlformats.org/officeDocument/2006/relationships/hyperlink" Target="https://www.daloopa.com/src/94501165" TargetMode="External"/><Relationship Id="rId12228" Type="http://schemas.openxmlformats.org/officeDocument/2006/relationships/hyperlink" Target="https://www.daloopa.com/src/43519899" TargetMode="External"/><Relationship Id="rId15798" Type="http://schemas.openxmlformats.org/officeDocument/2006/relationships/hyperlink" Target="https://marketplace.daloopa.com/src/154209364" TargetMode="External"/><Relationship Id="rId16849" Type="http://schemas.openxmlformats.org/officeDocument/2006/relationships/hyperlink" Target="https://www.daloopa.com/src/58793792" TargetMode="External"/><Relationship Id="rId606" Type="http://schemas.openxmlformats.org/officeDocument/2006/relationships/hyperlink" Target="https://www.daloopa.com/src/43324425" TargetMode="External"/><Relationship Id="rId5857" Type="http://schemas.openxmlformats.org/officeDocument/2006/relationships/hyperlink" Target="https://www.daloopa.com/src/37971706" TargetMode="External"/><Relationship Id="rId6908" Type="http://schemas.openxmlformats.org/officeDocument/2006/relationships/hyperlink" Target="https://www.daloopa.com/src/1565333" TargetMode="External"/><Relationship Id="rId18271" Type="http://schemas.openxmlformats.org/officeDocument/2006/relationships/hyperlink" Target="https://www.daloopa.com/src/113370545" TargetMode="External"/><Relationship Id="rId19322" Type="http://schemas.openxmlformats.org/officeDocument/2006/relationships/hyperlink" Target="https://www.daloopa.com/document/26799693" TargetMode="External"/><Relationship Id="rId4459" Type="http://schemas.openxmlformats.org/officeDocument/2006/relationships/hyperlink" Target="https://www.daloopa.com/document/24791519" TargetMode="External"/><Relationship Id="rId8330" Type="http://schemas.openxmlformats.org/officeDocument/2006/relationships/hyperlink" Target="https://www.daloopa.com/src/53534271" TargetMode="External"/><Relationship Id="rId10260" Type="http://schemas.openxmlformats.org/officeDocument/2006/relationships/hyperlink" Target="https://www.daloopa.com/document/26597395" TargetMode="External"/><Relationship Id="rId11311" Type="http://schemas.openxmlformats.org/officeDocument/2006/relationships/hyperlink" Target="https://www.daloopa.com/src/94501171" TargetMode="External"/><Relationship Id="rId4940" Type="http://schemas.openxmlformats.org/officeDocument/2006/relationships/hyperlink" Target="https://www.daloopa.com/src/1564295" TargetMode="External"/><Relationship Id="rId13483" Type="http://schemas.openxmlformats.org/officeDocument/2006/relationships/hyperlink" Target="https://www.daloopa.com/src/8787226" TargetMode="External"/><Relationship Id="rId14881" Type="http://schemas.openxmlformats.org/officeDocument/2006/relationships/hyperlink" Target="https://marketplace.daloopa.com/src/134722350" TargetMode="External"/><Relationship Id="rId15932" Type="http://schemas.openxmlformats.org/officeDocument/2006/relationships/hyperlink" Target="https://www.daloopa.com/document/24792640" TargetMode="External"/><Relationship Id="rId2491" Type="http://schemas.openxmlformats.org/officeDocument/2006/relationships/hyperlink" Target="https://www.daloopa.com/src/78147575" TargetMode="External"/><Relationship Id="rId3542" Type="http://schemas.openxmlformats.org/officeDocument/2006/relationships/hyperlink" Target="https://www.daloopa.com/src/43337187" TargetMode="External"/><Relationship Id="rId12085" Type="http://schemas.openxmlformats.org/officeDocument/2006/relationships/hyperlink" Target="https://www.daloopa.com/src/78145287" TargetMode="External"/><Relationship Id="rId13136" Type="http://schemas.openxmlformats.org/officeDocument/2006/relationships/hyperlink" Target="https://www.daloopa.com/src/8787273" TargetMode="External"/><Relationship Id="rId14534" Type="http://schemas.openxmlformats.org/officeDocument/2006/relationships/hyperlink" Target="https://www.daloopa.com/src/43517388" TargetMode="External"/><Relationship Id="rId463" Type="http://schemas.openxmlformats.org/officeDocument/2006/relationships/hyperlink" Target="https://www.daloopa.com/src/32357445" TargetMode="External"/><Relationship Id="rId1093" Type="http://schemas.openxmlformats.org/officeDocument/2006/relationships/hyperlink" Target="https://www.daloopa.com/src/8797409" TargetMode="External"/><Relationship Id="rId2144" Type="http://schemas.openxmlformats.org/officeDocument/2006/relationships/hyperlink" Target="https://www.daloopa.com/src/144969198" TargetMode="External"/><Relationship Id="rId17757" Type="http://schemas.openxmlformats.org/officeDocument/2006/relationships/hyperlink" Target="https://www.daloopa.com/src/65074629" TargetMode="External"/><Relationship Id="rId18808" Type="http://schemas.openxmlformats.org/officeDocument/2006/relationships/hyperlink" Target="https://www.daloopa.com/src/65173712" TargetMode="External"/><Relationship Id="rId116" Type="http://schemas.openxmlformats.org/officeDocument/2006/relationships/hyperlink" Target="https://www.daloopa.com/src/53534225" TargetMode="External"/><Relationship Id="rId5367" Type="http://schemas.openxmlformats.org/officeDocument/2006/relationships/hyperlink" Target="https://www.daloopa.com/src/43287631" TargetMode="External"/><Relationship Id="rId6765" Type="http://schemas.openxmlformats.org/officeDocument/2006/relationships/hyperlink" Target="https://www.daloopa.com/src/1565357" TargetMode="External"/><Relationship Id="rId7816" Type="http://schemas.openxmlformats.org/officeDocument/2006/relationships/hyperlink" Target="https://www.daloopa.com/src/1565676" TargetMode="External"/><Relationship Id="rId16359" Type="http://schemas.openxmlformats.org/officeDocument/2006/relationships/hyperlink" Target="https://www.daloopa.com/src/154361752" TargetMode="External"/><Relationship Id="rId6418" Type="http://schemas.openxmlformats.org/officeDocument/2006/relationships/hyperlink" Target="https://marketplace.daloopa.com/src/110683951" TargetMode="External"/><Relationship Id="rId9988" Type="http://schemas.openxmlformats.org/officeDocument/2006/relationships/hyperlink" Target="https://www.daloopa.com/src/66982570" TargetMode="External"/><Relationship Id="rId12969" Type="http://schemas.openxmlformats.org/officeDocument/2006/relationships/hyperlink" Target="https://www.daloopa.com/src/154395069" TargetMode="External"/><Relationship Id="rId16840" Type="http://schemas.openxmlformats.org/officeDocument/2006/relationships/hyperlink" Target="https://www.daloopa.com/src/20983891" TargetMode="External"/><Relationship Id="rId1977" Type="http://schemas.openxmlformats.org/officeDocument/2006/relationships/hyperlink" Target="https://www.daloopa.com/src/96852882" TargetMode="External"/><Relationship Id="rId14391" Type="http://schemas.openxmlformats.org/officeDocument/2006/relationships/hyperlink" Target="https://www.daloopa.com/src/72185873" TargetMode="External"/><Relationship Id="rId15442" Type="http://schemas.openxmlformats.org/officeDocument/2006/relationships/hyperlink" Target="https://www.daloopa.com/src/78147061" TargetMode="External"/><Relationship Id="rId4450" Type="http://schemas.openxmlformats.org/officeDocument/2006/relationships/hyperlink" Target="https://www.daloopa.com/src/53538590" TargetMode="External"/><Relationship Id="rId5501" Type="http://schemas.openxmlformats.org/officeDocument/2006/relationships/hyperlink" Target="https://www.daloopa.com/src/1563906" TargetMode="External"/><Relationship Id="rId14044" Type="http://schemas.openxmlformats.org/officeDocument/2006/relationships/hyperlink" Target="https://www.daloopa.com/src/63082563" TargetMode="External"/><Relationship Id="rId18665" Type="http://schemas.openxmlformats.org/officeDocument/2006/relationships/hyperlink" Target="https://www.daloopa.com/src/65165730" TargetMode="External"/><Relationship Id="rId3052" Type="http://schemas.openxmlformats.org/officeDocument/2006/relationships/hyperlink" Target="https://www.daloopa.com/src/42838057" TargetMode="External"/><Relationship Id="rId4103" Type="http://schemas.openxmlformats.org/officeDocument/2006/relationships/hyperlink" Target="https://www.daloopa.com/src/1572851" TargetMode="External"/><Relationship Id="rId7673" Type="http://schemas.openxmlformats.org/officeDocument/2006/relationships/hyperlink" Target="https://www.daloopa.com/src/1566046" TargetMode="External"/><Relationship Id="rId8724" Type="http://schemas.openxmlformats.org/officeDocument/2006/relationships/hyperlink" Target="https://www.daloopa.com/src/20882431" TargetMode="External"/><Relationship Id="rId17267" Type="http://schemas.openxmlformats.org/officeDocument/2006/relationships/hyperlink" Target="https://marketplace.daloopa.com/src/154393178" TargetMode="External"/><Relationship Id="rId18318" Type="http://schemas.openxmlformats.org/officeDocument/2006/relationships/hyperlink" Target="https://marketplace.daloopa.com/src?seriesId=4147199" TargetMode="External"/><Relationship Id="rId19716" Type="http://schemas.openxmlformats.org/officeDocument/2006/relationships/hyperlink" Target="https://www.daloopa.com/src/113024216" TargetMode="External"/><Relationship Id="rId6275" Type="http://schemas.openxmlformats.org/officeDocument/2006/relationships/hyperlink" Target="https://www.daloopa.com/src/154216221" TargetMode="External"/><Relationship Id="rId7326" Type="http://schemas.openxmlformats.org/officeDocument/2006/relationships/hyperlink" Target="https://www.daloopa.com/src/1565618" TargetMode="External"/><Relationship Id="rId10654" Type="http://schemas.openxmlformats.org/officeDocument/2006/relationships/hyperlink" Target="https://www.daloopa.com/src/43295040" TargetMode="External"/><Relationship Id="rId11705" Type="http://schemas.openxmlformats.org/officeDocument/2006/relationships/hyperlink" Target="https://www.daloopa.com/src/1569387" TargetMode="External"/><Relationship Id="rId9498" Type="http://schemas.openxmlformats.org/officeDocument/2006/relationships/hyperlink" Target="https://www.daloopa.com/src/1567262" TargetMode="External"/><Relationship Id="rId10307" Type="http://schemas.openxmlformats.org/officeDocument/2006/relationships/hyperlink" Target="https://www.daloopa.com/src/102328547" TargetMode="External"/><Relationship Id="rId13877" Type="http://schemas.openxmlformats.org/officeDocument/2006/relationships/hyperlink" Target="https://www.daloopa.com/src/8787866" TargetMode="External"/><Relationship Id="rId14928" Type="http://schemas.openxmlformats.org/officeDocument/2006/relationships/hyperlink" Target="https://www.daloopa.com/src/43516520" TargetMode="External"/><Relationship Id="rId2885" Type="http://schemas.openxmlformats.org/officeDocument/2006/relationships/hyperlink" Target="https://www.daloopa.com/src/47677051" TargetMode="External"/><Relationship Id="rId3936" Type="http://schemas.openxmlformats.org/officeDocument/2006/relationships/hyperlink" Target="https://www.daloopa.com/document/26799693" TargetMode="External"/><Relationship Id="rId12479" Type="http://schemas.openxmlformats.org/officeDocument/2006/relationships/hyperlink" Target="https://www.daloopa.com/src/14274916" TargetMode="External"/><Relationship Id="rId16350" Type="http://schemas.openxmlformats.org/officeDocument/2006/relationships/hyperlink" Target="https://www.daloopa.com/src/113379756" TargetMode="External"/><Relationship Id="rId17401" Type="http://schemas.openxmlformats.org/officeDocument/2006/relationships/hyperlink" Target="https://www.daloopa.com/src/94642527" TargetMode="External"/><Relationship Id="rId857" Type="http://schemas.openxmlformats.org/officeDocument/2006/relationships/hyperlink" Target="https://marketplace.daloopa.com/src/152287426" TargetMode="External"/><Relationship Id="rId1487" Type="http://schemas.openxmlformats.org/officeDocument/2006/relationships/hyperlink" Target="https://www.daloopa.com/src/58741180" TargetMode="External"/><Relationship Id="rId2538" Type="http://schemas.openxmlformats.org/officeDocument/2006/relationships/hyperlink" Target="https://www.daloopa.com/src/65071866" TargetMode="External"/><Relationship Id="rId16003" Type="http://schemas.openxmlformats.org/officeDocument/2006/relationships/hyperlink" Target="https://www.daloopa.com/src/87502573" TargetMode="External"/><Relationship Id="rId19573" Type="http://schemas.openxmlformats.org/officeDocument/2006/relationships/hyperlink" Target="https://www.daloopa.com/src/113028353" TargetMode="External"/><Relationship Id="rId5011" Type="http://schemas.openxmlformats.org/officeDocument/2006/relationships/hyperlink" Target="https://www.daloopa.com/src/1564201" TargetMode="External"/><Relationship Id="rId8581" Type="http://schemas.openxmlformats.org/officeDocument/2006/relationships/hyperlink" Target="https://www.daloopa.com/src/1566802" TargetMode="External"/><Relationship Id="rId9632" Type="http://schemas.openxmlformats.org/officeDocument/2006/relationships/hyperlink" Target="https://www.daloopa.com/src/53534247" TargetMode="External"/><Relationship Id="rId11562" Type="http://schemas.openxmlformats.org/officeDocument/2006/relationships/hyperlink" Target="https://www.daloopa.com/src/1568679" TargetMode="External"/><Relationship Id="rId12960" Type="http://schemas.openxmlformats.org/officeDocument/2006/relationships/hyperlink" Target="https://www.daloopa.com/src/8787232" TargetMode="External"/><Relationship Id="rId18175" Type="http://schemas.openxmlformats.org/officeDocument/2006/relationships/hyperlink" Target="https://www.daloopa.com/src/65125752" TargetMode="External"/><Relationship Id="rId19226" Type="http://schemas.openxmlformats.org/officeDocument/2006/relationships/hyperlink" Target="https://www.daloopa.com/src/113028537" TargetMode="External"/><Relationship Id="rId1621" Type="http://schemas.openxmlformats.org/officeDocument/2006/relationships/hyperlink" Target="https://www.daloopa.com/src/37972340" TargetMode="External"/><Relationship Id="rId7183" Type="http://schemas.openxmlformats.org/officeDocument/2006/relationships/hyperlink" Target="https://www.daloopa.com/src/1565977" TargetMode="External"/><Relationship Id="rId8234" Type="http://schemas.openxmlformats.org/officeDocument/2006/relationships/hyperlink" Target="https://www.daloopa.com/src/1566613" TargetMode="External"/><Relationship Id="rId10164" Type="http://schemas.openxmlformats.org/officeDocument/2006/relationships/hyperlink" Target="https://www.daloopa.com/document/229124" TargetMode="External"/><Relationship Id="rId11215" Type="http://schemas.openxmlformats.org/officeDocument/2006/relationships/hyperlink" Target="https://www.daloopa.com/src/1569650" TargetMode="External"/><Relationship Id="rId12613" Type="http://schemas.openxmlformats.org/officeDocument/2006/relationships/hyperlink" Target="https://www.daloopa.com/src/7999088" TargetMode="External"/><Relationship Id="rId3793" Type="http://schemas.openxmlformats.org/officeDocument/2006/relationships/hyperlink" Target="https://www.daloopa.com/src/42838110" TargetMode="External"/><Relationship Id="rId14785" Type="http://schemas.openxmlformats.org/officeDocument/2006/relationships/hyperlink" Target="https://www.daloopa.com/src/43517401" TargetMode="External"/><Relationship Id="rId15836" Type="http://schemas.openxmlformats.org/officeDocument/2006/relationships/hyperlink" Target="https://www.daloopa.com/src/65069729" TargetMode="External"/><Relationship Id="rId2395" Type="http://schemas.openxmlformats.org/officeDocument/2006/relationships/hyperlink" Target="https://www.daloopa.com/src/72083116" TargetMode="External"/><Relationship Id="rId3446" Type="http://schemas.openxmlformats.org/officeDocument/2006/relationships/hyperlink" Target="https://www.daloopa.com/src/102332849" TargetMode="External"/><Relationship Id="rId4844" Type="http://schemas.openxmlformats.org/officeDocument/2006/relationships/hyperlink" Target="https://www.daloopa.com/src/102322036" TargetMode="External"/><Relationship Id="rId13387" Type="http://schemas.openxmlformats.org/officeDocument/2006/relationships/hyperlink" Target="https://www.daloopa.com/src/8787314" TargetMode="External"/><Relationship Id="rId14438" Type="http://schemas.openxmlformats.org/officeDocument/2006/relationships/hyperlink" Target="https://www.daloopa.com/src/145163675" TargetMode="External"/><Relationship Id="rId367" Type="http://schemas.openxmlformats.org/officeDocument/2006/relationships/hyperlink" Target="https://www.daloopa.com/src/113257333" TargetMode="External"/><Relationship Id="rId2048" Type="http://schemas.openxmlformats.org/officeDocument/2006/relationships/hyperlink" Target="https://www.daloopa.com/src/94509914" TargetMode="External"/><Relationship Id="rId6669" Type="http://schemas.openxmlformats.org/officeDocument/2006/relationships/hyperlink" Target="https://www.daloopa.com/src/10330694" TargetMode="External"/><Relationship Id="rId8091" Type="http://schemas.openxmlformats.org/officeDocument/2006/relationships/hyperlink" Target="https://www.daloopa.com/src/43306468" TargetMode="External"/><Relationship Id="rId12470" Type="http://schemas.openxmlformats.org/officeDocument/2006/relationships/hyperlink" Target="https://www.daloopa.com/src/1572184" TargetMode="External"/><Relationship Id="rId13521" Type="http://schemas.openxmlformats.org/officeDocument/2006/relationships/hyperlink" Target="https://www.daloopa.com/src/8787055" TargetMode="External"/><Relationship Id="rId19083" Type="http://schemas.openxmlformats.org/officeDocument/2006/relationships/hyperlink" Target="https://www.daloopa.com/src/113027632" TargetMode="External"/><Relationship Id="rId9142" Type="http://schemas.openxmlformats.org/officeDocument/2006/relationships/hyperlink" Target="https://www.daloopa.com/src/113256778" TargetMode="External"/><Relationship Id="rId11072" Type="http://schemas.openxmlformats.org/officeDocument/2006/relationships/hyperlink" Target="https://www.daloopa.com/src/1569078" TargetMode="External"/><Relationship Id="rId12123" Type="http://schemas.openxmlformats.org/officeDocument/2006/relationships/hyperlink" Target="https://www.daloopa.com/src/1570442" TargetMode="External"/><Relationship Id="rId15693" Type="http://schemas.openxmlformats.org/officeDocument/2006/relationships/hyperlink" Target="https://www.daloopa.com/src/43517554" TargetMode="External"/><Relationship Id="rId16744" Type="http://schemas.openxmlformats.org/officeDocument/2006/relationships/hyperlink" Target="https://www.daloopa.com/src/65063084" TargetMode="External"/><Relationship Id="rId501" Type="http://schemas.openxmlformats.org/officeDocument/2006/relationships/hyperlink" Target="https://www.daloopa.com/src/72080963" TargetMode="External"/><Relationship Id="rId1131" Type="http://schemas.openxmlformats.org/officeDocument/2006/relationships/hyperlink" Target="https://www.daloopa.com/src/154230570" TargetMode="External"/><Relationship Id="rId5752" Type="http://schemas.openxmlformats.org/officeDocument/2006/relationships/hyperlink" Target="https://www.daloopa.com/src/113360667" TargetMode="External"/><Relationship Id="rId6803" Type="http://schemas.openxmlformats.org/officeDocument/2006/relationships/hyperlink" Target="https://marketplace.daloopa.com/src/110684014" TargetMode="External"/><Relationship Id="rId14295" Type="http://schemas.openxmlformats.org/officeDocument/2006/relationships/hyperlink" Target="https://www.daloopa.com/src/8788256" TargetMode="External"/><Relationship Id="rId15346" Type="http://schemas.openxmlformats.org/officeDocument/2006/relationships/hyperlink" Target="https://www.daloopa.com/src/87498620" TargetMode="External"/><Relationship Id="rId4354" Type="http://schemas.openxmlformats.org/officeDocument/2006/relationships/hyperlink" Target="https://www.daloopa.com/src/20882801" TargetMode="External"/><Relationship Id="rId5405" Type="http://schemas.openxmlformats.org/officeDocument/2006/relationships/hyperlink" Target="https://www.daloopa.com/src/43643165" TargetMode="External"/><Relationship Id="rId4007" Type="http://schemas.openxmlformats.org/officeDocument/2006/relationships/hyperlink" Target="https://www.daloopa.com/src/1572979" TargetMode="External"/><Relationship Id="rId7577" Type="http://schemas.openxmlformats.org/officeDocument/2006/relationships/hyperlink" Target="https://www.daloopa.com/src/63033560" TargetMode="External"/><Relationship Id="rId8975" Type="http://schemas.openxmlformats.org/officeDocument/2006/relationships/hyperlink" Target="https://www.daloopa.com/src/1567170" TargetMode="External"/><Relationship Id="rId11956" Type="http://schemas.openxmlformats.org/officeDocument/2006/relationships/hyperlink" Target="https://www.daloopa.com/src/1569680" TargetMode="External"/><Relationship Id="rId18569" Type="http://schemas.openxmlformats.org/officeDocument/2006/relationships/hyperlink" Target="https://www.daloopa.com/src/65143976" TargetMode="External"/><Relationship Id="rId6179" Type="http://schemas.openxmlformats.org/officeDocument/2006/relationships/hyperlink" Target="https://www.daloopa.com/src/43312774" TargetMode="External"/><Relationship Id="rId8628" Type="http://schemas.openxmlformats.org/officeDocument/2006/relationships/hyperlink" Target="https://www.daloopa.com/src/1566061" TargetMode="External"/><Relationship Id="rId10558" Type="http://schemas.openxmlformats.org/officeDocument/2006/relationships/hyperlink" Target="https://marketplace.daloopa.com/src?seriesId=2635962" TargetMode="External"/><Relationship Id="rId11609" Type="http://schemas.openxmlformats.org/officeDocument/2006/relationships/hyperlink" Target="https://www.daloopa.com/src/1569270" TargetMode="External"/><Relationship Id="rId13031" Type="http://schemas.openxmlformats.org/officeDocument/2006/relationships/hyperlink" Target="https://www.daloopa.com/src/8787433" TargetMode="External"/><Relationship Id="rId17652" Type="http://schemas.openxmlformats.org/officeDocument/2006/relationships/hyperlink" Target="https://www.daloopa.com/src/154365066" TargetMode="External"/><Relationship Id="rId18703" Type="http://schemas.openxmlformats.org/officeDocument/2006/relationships/hyperlink" Target="https://www.daloopa.com/document/8158" TargetMode="External"/><Relationship Id="rId2789" Type="http://schemas.openxmlformats.org/officeDocument/2006/relationships/hyperlink" Target="https://www.daloopa.com/src/78021000" TargetMode="External"/><Relationship Id="rId6660" Type="http://schemas.openxmlformats.org/officeDocument/2006/relationships/hyperlink" Target="https://marketplace.daloopa.com/src/154257790" TargetMode="External"/><Relationship Id="rId7711" Type="http://schemas.openxmlformats.org/officeDocument/2006/relationships/hyperlink" Target="https://www.daloopa.com/src/63033561" TargetMode="External"/><Relationship Id="rId16254" Type="http://schemas.openxmlformats.org/officeDocument/2006/relationships/hyperlink" Target="https://www.daloopa.com/src/113379469" TargetMode="External"/><Relationship Id="rId17305" Type="http://schemas.openxmlformats.org/officeDocument/2006/relationships/hyperlink" Target="https://www.daloopa.com/document/26799693" TargetMode="External"/><Relationship Id="rId5262" Type="http://schemas.openxmlformats.org/officeDocument/2006/relationships/hyperlink" Target="https://www.daloopa.com/src/43287982" TargetMode="External"/><Relationship Id="rId6313" Type="http://schemas.openxmlformats.org/officeDocument/2006/relationships/hyperlink" Target="https://www.daloopa.com/src/1565325" TargetMode="External"/><Relationship Id="rId9883" Type="http://schemas.openxmlformats.org/officeDocument/2006/relationships/hyperlink" Target="https://www.daloopa.com/src/1567555" TargetMode="External"/><Relationship Id="rId19477" Type="http://schemas.openxmlformats.org/officeDocument/2006/relationships/hyperlink" Target="https://www.daloopa.com/src/125199640" TargetMode="External"/><Relationship Id="rId97" Type="http://schemas.openxmlformats.org/officeDocument/2006/relationships/hyperlink" Target="https://www.daloopa.com/document/25117861" TargetMode="External"/><Relationship Id="rId1872" Type="http://schemas.openxmlformats.org/officeDocument/2006/relationships/hyperlink" Target="https://www.daloopa.com/src/8797372" TargetMode="External"/><Relationship Id="rId8485" Type="http://schemas.openxmlformats.org/officeDocument/2006/relationships/hyperlink" Target="https://www.daloopa.com/src/43305553" TargetMode="External"/><Relationship Id="rId9536" Type="http://schemas.openxmlformats.org/officeDocument/2006/relationships/hyperlink" Target="https://www.daloopa.com/src/87394305" TargetMode="External"/><Relationship Id="rId12864" Type="http://schemas.openxmlformats.org/officeDocument/2006/relationships/hyperlink" Target="https://www.daloopa.com/src/72185776" TargetMode="External"/><Relationship Id="rId13915" Type="http://schemas.openxmlformats.org/officeDocument/2006/relationships/hyperlink" Target="https://www.daloopa.com/src/8787928" TargetMode="External"/><Relationship Id="rId18079" Type="http://schemas.openxmlformats.org/officeDocument/2006/relationships/hyperlink" Target="https://marketplace.daloopa.com/src/134722680" TargetMode="External"/><Relationship Id="rId1525" Type="http://schemas.openxmlformats.org/officeDocument/2006/relationships/hyperlink" Target="https://www.daloopa.com/src/8796669" TargetMode="External"/><Relationship Id="rId2923" Type="http://schemas.openxmlformats.org/officeDocument/2006/relationships/hyperlink" Target="https://www.daloopa.com/src/78020998" TargetMode="External"/><Relationship Id="rId7087" Type="http://schemas.openxmlformats.org/officeDocument/2006/relationships/hyperlink" Target="https://www.daloopa.com/src/37971441" TargetMode="External"/><Relationship Id="rId8138" Type="http://schemas.openxmlformats.org/officeDocument/2006/relationships/hyperlink" Target="https://www.daloopa.com/src/20882427" TargetMode="External"/><Relationship Id="rId10068" Type="http://schemas.openxmlformats.org/officeDocument/2006/relationships/hyperlink" Target="https://www.daloopa.com/src/58740428" TargetMode="External"/><Relationship Id="rId11466" Type="http://schemas.openxmlformats.org/officeDocument/2006/relationships/hyperlink" Target="https://www.daloopa.com/src/1569162" TargetMode="External"/><Relationship Id="rId12517" Type="http://schemas.openxmlformats.org/officeDocument/2006/relationships/hyperlink" Target="https://www.daloopa.com/src/1572464" TargetMode="External"/><Relationship Id="rId11119" Type="http://schemas.openxmlformats.org/officeDocument/2006/relationships/hyperlink" Target="https://www.daloopa.com/src/43296435" TargetMode="External"/><Relationship Id="rId14689" Type="http://schemas.openxmlformats.org/officeDocument/2006/relationships/hyperlink" Target="https://marketplace.daloopa.com/src/134722314" TargetMode="External"/><Relationship Id="rId18560" Type="http://schemas.openxmlformats.org/officeDocument/2006/relationships/hyperlink" Target="https://www.daloopa.com/src/65146734" TargetMode="External"/><Relationship Id="rId19611" Type="http://schemas.openxmlformats.org/officeDocument/2006/relationships/hyperlink" Target="https://www.daloopa.com/src/113028195" TargetMode="External"/><Relationship Id="rId2299" Type="http://schemas.openxmlformats.org/officeDocument/2006/relationships/hyperlink" Target="https://www.daloopa.com/src/72083114" TargetMode="External"/><Relationship Id="rId3697" Type="http://schemas.openxmlformats.org/officeDocument/2006/relationships/hyperlink" Target="https://www.daloopa.com/src/8793716" TargetMode="External"/><Relationship Id="rId4748" Type="http://schemas.openxmlformats.org/officeDocument/2006/relationships/hyperlink" Target="https://www.daloopa.com/src/1564093" TargetMode="External"/><Relationship Id="rId11600" Type="http://schemas.openxmlformats.org/officeDocument/2006/relationships/hyperlink" Target="https://www.daloopa.com/src/43319933" TargetMode="External"/><Relationship Id="rId17162" Type="http://schemas.openxmlformats.org/officeDocument/2006/relationships/hyperlink" Target="https://www.daloopa.com/src/65059012" TargetMode="External"/><Relationship Id="rId18213" Type="http://schemas.openxmlformats.org/officeDocument/2006/relationships/hyperlink" Target="https://marketplace.daloopa.com/src/134722734" TargetMode="External"/><Relationship Id="rId6170" Type="http://schemas.openxmlformats.org/officeDocument/2006/relationships/hyperlink" Target="https://www.daloopa.com/src/1564795" TargetMode="External"/><Relationship Id="rId7221" Type="http://schemas.openxmlformats.org/officeDocument/2006/relationships/hyperlink" Target="https://marketplace.daloopa.com/src/110684079" TargetMode="External"/><Relationship Id="rId10202" Type="http://schemas.openxmlformats.org/officeDocument/2006/relationships/hyperlink" Target="https://www.daloopa.com/src/94492192" TargetMode="External"/><Relationship Id="rId13772" Type="http://schemas.openxmlformats.org/officeDocument/2006/relationships/hyperlink" Target="https://www.daloopa.com/src/53601412" TargetMode="External"/><Relationship Id="rId2780" Type="http://schemas.openxmlformats.org/officeDocument/2006/relationships/hyperlink" Target="https://www.daloopa.com/src/43533735" TargetMode="External"/><Relationship Id="rId3831" Type="http://schemas.openxmlformats.org/officeDocument/2006/relationships/hyperlink" Target="https://www.daloopa.com/src/8793713" TargetMode="External"/><Relationship Id="rId9393" Type="http://schemas.openxmlformats.org/officeDocument/2006/relationships/hyperlink" Target="https://www.daloopa.com/src/4715292" TargetMode="External"/><Relationship Id="rId12374" Type="http://schemas.openxmlformats.org/officeDocument/2006/relationships/hyperlink" Target="https://marketplace.daloopa.com/src/134722160" TargetMode="External"/><Relationship Id="rId13425" Type="http://schemas.openxmlformats.org/officeDocument/2006/relationships/hyperlink" Target="https://www.daloopa.com/src/8787149" TargetMode="External"/><Relationship Id="rId14823" Type="http://schemas.openxmlformats.org/officeDocument/2006/relationships/hyperlink" Target="https://marketplace.daloopa.com/src/134722345" TargetMode="External"/><Relationship Id="rId752" Type="http://schemas.openxmlformats.org/officeDocument/2006/relationships/hyperlink" Target="https://www.daloopa.com/src/8792869" TargetMode="External"/><Relationship Id="rId1382" Type="http://schemas.openxmlformats.org/officeDocument/2006/relationships/hyperlink" Target="https://www.daloopa.com/src/8796346" TargetMode="External"/><Relationship Id="rId2433" Type="http://schemas.openxmlformats.org/officeDocument/2006/relationships/hyperlink" Target="https://marketplace.daloopa.com/src/134722138" TargetMode="External"/><Relationship Id="rId9046" Type="http://schemas.openxmlformats.org/officeDocument/2006/relationships/hyperlink" Target="https://www.daloopa.com/src/1567289" TargetMode="External"/><Relationship Id="rId12027" Type="http://schemas.openxmlformats.org/officeDocument/2006/relationships/hyperlink" Target="https://www.daloopa.com/src/1569059" TargetMode="External"/><Relationship Id="rId16995" Type="http://schemas.openxmlformats.org/officeDocument/2006/relationships/hyperlink" Target="https://www.daloopa.com/src/113368117" TargetMode="External"/><Relationship Id="rId405" Type="http://schemas.openxmlformats.org/officeDocument/2006/relationships/hyperlink" Target="https://www.daloopa.com/src/1604305" TargetMode="External"/><Relationship Id="rId1035" Type="http://schemas.openxmlformats.org/officeDocument/2006/relationships/hyperlink" Target="https://www.daloopa.com/src/1604318" TargetMode="External"/><Relationship Id="rId5656" Type="http://schemas.openxmlformats.org/officeDocument/2006/relationships/hyperlink" Target="https://www.daloopa.com/src/113255129" TargetMode="External"/><Relationship Id="rId14199" Type="http://schemas.openxmlformats.org/officeDocument/2006/relationships/hyperlink" Target="https://www.daloopa.com/src/10356378" TargetMode="External"/><Relationship Id="rId15597" Type="http://schemas.openxmlformats.org/officeDocument/2006/relationships/hyperlink" Target="https://www.daloopa.com/src/67019512" TargetMode="External"/><Relationship Id="rId16648" Type="http://schemas.openxmlformats.org/officeDocument/2006/relationships/hyperlink" Target="https://www.daloopa.com/src/65063086" TargetMode="External"/><Relationship Id="rId18070" Type="http://schemas.openxmlformats.org/officeDocument/2006/relationships/hyperlink" Target="https://www.daloopa.com/src/65125770" TargetMode="External"/><Relationship Id="rId4258" Type="http://schemas.openxmlformats.org/officeDocument/2006/relationships/hyperlink" Target="https://www.daloopa.com/src/8790440" TargetMode="External"/><Relationship Id="rId5309" Type="http://schemas.openxmlformats.org/officeDocument/2006/relationships/hyperlink" Target="https://www.daloopa.com/src/37971391" TargetMode="External"/><Relationship Id="rId6707" Type="http://schemas.openxmlformats.org/officeDocument/2006/relationships/hyperlink" Target="https://www.daloopa.com/src/1565558" TargetMode="External"/><Relationship Id="rId19121" Type="http://schemas.openxmlformats.org/officeDocument/2006/relationships/hyperlink" Target="https://www.daloopa.com/src/113027254" TargetMode="External"/><Relationship Id="rId8879" Type="http://schemas.openxmlformats.org/officeDocument/2006/relationships/hyperlink" Target="https://marketplace.daloopa.com/src?seriesId=2541562" TargetMode="External"/><Relationship Id="rId11110" Type="http://schemas.openxmlformats.org/officeDocument/2006/relationships/hyperlink" Target="https://www.daloopa.com/src/94501173" TargetMode="External"/><Relationship Id="rId14680" Type="http://schemas.openxmlformats.org/officeDocument/2006/relationships/hyperlink" Target="https://www.daloopa.com/src/107834383" TargetMode="External"/><Relationship Id="rId15731" Type="http://schemas.openxmlformats.org/officeDocument/2006/relationships/hyperlink" Target="https://marketplace.daloopa.com/src/134722529" TargetMode="External"/><Relationship Id="rId1919" Type="http://schemas.openxmlformats.org/officeDocument/2006/relationships/hyperlink" Target="https://www.daloopa.com/src/96852689" TargetMode="External"/><Relationship Id="rId13282" Type="http://schemas.openxmlformats.org/officeDocument/2006/relationships/hyperlink" Target="https://www.daloopa.com/src/8787127" TargetMode="External"/><Relationship Id="rId14333" Type="http://schemas.openxmlformats.org/officeDocument/2006/relationships/hyperlink" Target="https://www.daloopa.com/src/58790423" TargetMode="External"/><Relationship Id="rId18954" Type="http://schemas.openxmlformats.org/officeDocument/2006/relationships/hyperlink" Target="https://www.daloopa.com/src/114576776" TargetMode="External"/><Relationship Id="rId2290" Type="http://schemas.openxmlformats.org/officeDocument/2006/relationships/hyperlink" Target="https://www.daloopa.com/src/46548369" TargetMode="External"/><Relationship Id="rId3341" Type="http://schemas.openxmlformats.org/officeDocument/2006/relationships/hyperlink" Target="https://www.daloopa.com/src/43337189" TargetMode="External"/><Relationship Id="rId7962" Type="http://schemas.openxmlformats.org/officeDocument/2006/relationships/hyperlink" Target="https://www.daloopa.com/src/1567443" TargetMode="External"/><Relationship Id="rId17556" Type="http://schemas.openxmlformats.org/officeDocument/2006/relationships/hyperlink" Target="https://www.daloopa.com/src/94646078" TargetMode="External"/><Relationship Id="rId18607" Type="http://schemas.openxmlformats.org/officeDocument/2006/relationships/hyperlink" Target="https://www.daloopa.com/src/65153222" TargetMode="External"/><Relationship Id="rId262" Type="http://schemas.openxmlformats.org/officeDocument/2006/relationships/hyperlink" Target="https://www.daloopa.com/src/136437132" TargetMode="External"/><Relationship Id="rId6564" Type="http://schemas.openxmlformats.org/officeDocument/2006/relationships/hyperlink" Target="https://marketplace.daloopa.com/src?seriesId=2541527" TargetMode="External"/><Relationship Id="rId7615" Type="http://schemas.openxmlformats.org/officeDocument/2006/relationships/hyperlink" Target="https://www.daloopa.com/src/1565673" TargetMode="External"/><Relationship Id="rId10943" Type="http://schemas.openxmlformats.org/officeDocument/2006/relationships/hyperlink" Target="https://www.daloopa.com/src/1569364" TargetMode="External"/><Relationship Id="rId16158" Type="http://schemas.openxmlformats.org/officeDocument/2006/relationships/hyperlink" Target="https://www.daloopa.com/src/8788762" TargetMode="External"/><Relationship Id="rId17209" Type="http://schemas.openxmlformats.org/officeDocument/2006/relationships/hyperlink" Target="https://www.daloopa.com/src/72185134" TargetMode="External"/><Relationship Id="rId5166" Type="http://schemas.openxmlformats.org/officeDocument/2006/relationships/hyperlink" Target="https://www.daloopa.com/src/1563919" TargetMode="External"/><Relationship Id="rId6217" Type="http://schemas.openxmlformats.org/officeDocument/2006/relationships/hyperlink" Target="https://www.daloopa.com/src/1564921" TargetMode="External"/><Relationship Id="rId9787" Type="http://schemas.openxmlformats.org/officeDocument/2006/relationships/hyperlink" Target="https://www.daloopa.com/src/66982573" TargetMode="External"/><Relationship Id="rId8389" Type="http://schemas.openxmlformats.org/officeDocument/2006/relationships/hyperlink" Target="https://www.daloopa.com/src/1567534" TargetMode="External"/><Relationship Id="rId12768" Type="http://schemas.openxmlformats.org/officeDocument/2006/relationships/hyperlink" Target="https://www.daloopa.com/src/1572365" TargetMode="External"/><Relationship Id="rId13819" Type="http://schemas.openxmlformats.org/officeDocument/2006/relationships/hyperlink" Target="https://www.daloopa.com/src/8788141" TargetMode="External"/><Relationship Id="rId1776" Type="http://schemas.openxmlformats.org/officeDocument/2006/relationships/hyperlink" Target="https://www.daloopa.com/src/65218373" TargetMode="External"/><Relationship Id="rId2827" Type="http://schemas.openxmlformats.org/officeDocument/2006/relationships/hyperlink" Target="https://www.daloopa.com/src/47657931" TargetMode="External"/><Relationship Id="rId14190" Type="http://schemas.openxmlformats.org/officeDocument/2006/relationships/hyperlink" Target="https://www.daloopa.com/src/8787900" TargetMode="External"/><Relationship Id="rId15241" Type="http://schemas.openxmlformats.org/officeDocument/2006/relationships/hyperlink" Target="https://www.daloopa.com/src/43517009" TargetMode="External"/><Relationship Id="rId1429" Type="http://schemas.openxmlformats.org/officeDocument/2006/relationships/hyperlink" Target="https://www.daloopa.com/src/8796264" TargetMode="External"/><Relationship Id="rId4999" Type="http://schemas.openxmlformats.org/officeDocument/2006/relationships/hyperlink" Target="https://www.daloopa.com/document/26798424" TargetMode="External"/><Relationship Id="rId5300" Type="http://schemas.openxmlformats.org/officeDocument/2006/relationships/hyperlink" Target="https://www.daloopa.com/src/1563921" TargetMode="External"/><Relationship Id="rId8870" Type="http://schemas.openxmlformats.org/officeDocument/2006/relationships/hyperlink" Target="https://www.daloopa.com/src/43299076" TargetMode="External"/><Relationship Id="rId9921" Type="http://schemas.openxmlformats.org/officeDocument/2006/relationships/hyperlink" Target="https://www.daloopa.com/src/66982562" TargetMode="External"/><Relationship Id="rId11851" Type="http://schemas.openxmlformats.org/officeDocument/2006/relationships/hyperlink" Target="https://marketplace.daloopa.com/src?seriesId=2399867" TargetMode="External"/><Relationship Id="rId18464" Type="http://schemas.openxmlformats.org/officeDocument/2006/relationships/hyperlink" Target="https://www.daloopa.com/src/66985106" TargetMode="External"/><Relationship Id="rId19515" Type="http://schemas.openxmlformats.org/officeDocument/2006/relationships/hyperlink" Target="https://www.daloopa.com/src/145129277" TargetMode="External"/><Relationship Id="rId1910" Type="http://schemas.openxmlformats.org/officeDocument/2006/relationships/hyperlink" Target="https://www.daloopa.com/src/65218393" TargetMode="External"/><Relationship Id="rId7472" Type="http://schemas.openxmlformats.org/officeDocument/2006/relationships/hyperlink" Target="https://www.daloopa.com/src/1566043" TargetMode="External"/><Relationship Id="rId8523" Type="http://schemas.openxmlformats.org/officeDocument/2006/relationships/hyperlink" Target="https://www.daloopa.com/src/1567281" TargetMode="External"/><Relationship Id="rId10453" Type="http://schemas.openxmlformats.org/officeDocument/2006/relationships/hyperlink" Target="https://www.daloopa.com/src/14161077" TargetMode="External"/><Relationship Id="rId11504" Type="http://schemas.openxmlformats.org/officeDocument/2006/relationships/hyperlink" Target="https://www.daloopa.com/src/1569164" TargetMode="External"/><Relationship Id="rId12902" Type="http://schemas.openxmlformats.org/officeDocument/2006/relationships/hyperlink" Target="https://www.daloopa.com/src/1572367" TargetMode="External"/><Relationship Id="rId17066" Type="http://schemas.openxmlformats.org/officeDocument/2006/relationships/hyperlink" Target="https://marketplace.daloopa.com/src/154209416" TargetMode="External"/><Relationship Id="rId18117" Type="http://schemas.openxmlformats.org/officeDocument/2006/relationships/hyperlink" Target="https://marketplace.daloopa.com/src/134722702" TargetMode="External"/><Relationship Id="rId6074" Type="http://schemas.openxmlformats.org/officeDocument/2006/relationships/hyperlink" Target="https://www.daloopa.com/src/1564900" TargetMode="External"/><Relationship Id="rId7125" Type="http://schemas.openxmlformats.org/officeDocument/2006/relationships/hyperlink" Target="https://www.daloopa.com/src/1565614" TargetMode="External"/><Relationship Id="rId10106" Type="http://schemas.openxmlformats.org/officeDocument/2006/relationships/hyperlink" Target="https://www.daloopa.com/document/229124" TargetMode="External"/><Relationship Id="rId2684" Type="http://schemas.openxmlformats.org/officeDocument/2006/relationships/hyperlink" Target="https://www.daloopa.com/src/47677054" TargetMode="External"/><Relationship Id="rId3735" Type="http://schemas.openxmlformats.org/officeDocument/2006/relationships/hyperlink" Target="https://www.daloopa.com/document/26799693" TargetMode="External"/><Relationship Id="rId9297" Type="http://schemas.openxmlformats.org/officeDocument/2006/relationships/hyperlink" Target="https://www.daloopa.com/src/113262705" TargetMode="External"/><Relationship Id="rId12278" Type="http://schemas.openxmlformats.org/officeDocument/2006/relationships/hyperlink" Target="https://marketplace.daloopa.com/src?seriesId=2635943" TargetMode="External"/><Relationship Id="rId13329" Type="http://schemas.openxmlformats.org/officeDocument/2006/relationships/hyperlink" Target="https://www.daloopa.com/src/154395106" TargetMode="External"/><Relationship Id="rId13676" Type="http://schemas.openxmlformats.org/officeDocument/2006/relationships/hyperlink" Target="https://www.daloopa.com/src/87502075" TargetMode="External"/><Relationship Id="rId14727" Type="http://schemas.openxmlformats.org/officeDocument/2006/relationships/hyperlink" Target="https://www.daloopa.com/src/43516735" TargetMode="External"/><Relationship Id="rId656" Type="http://schemas.openxmlformats.org/officeDocument/2006/relationships/hyperlink" Target="https://www.daloopa.com/src/8791929" TargetMode="External"/><Relationship Id="rId1286" Type="http://schemas.openxmlformats.org/officeDocument/2006/relationships/hyperlink" Target="https://www.daloopa.com/src/8796257" TargetMode="External"/><Relationship Id="rId2337" Type="http://schemas.openxmlformats.org/officeDocument/2006/relationships/hyperlink" Target="https://www.daloopa.com/src/82225370" TargetMode="External"/><Relationship Id="rId16899" Type="http://schemas.openxmlformats.org/officeDocument/2006/relationships/hyperlink" Target="https://www.daloopa.com/src/20983900" TargetMode="External"/><Relationship Id="rId17200" Type="http://schemas.openxmlformats.org/officeDocument/2006/relationships/hyperlink" Target="https://marketplace.daloopa.com/src/154209444" TargetMode="External"/><Relationship Id="rId309" Type="http://schemas.openxmlformats.org/officeDocument/2006/relationships/hyperlink" Target="https://www.daloopa.com/src/87389296" TargetMode="External"/><Relationship Id="rId6958" Type="http://schemas.openxmlformats.org/officeDocument/2006/relationships/hyperlink" Target="https://www.daloopa.com/src/1565873" TargetMode="External"/><Relationship Id="rId8380" Type="http://schemas.openxmlformats.org/officeDocument/2006/relationships/hyperlink" Target="https://www.daloopa.com/src/1567006" TargetMode="External"/><Relationship Id="rId13810" Type="http://schemas.openxmlformats.org/officeDocument/2006/relationships/hyperlink" Target="https://www.daloopa.com/src/8788211" TargetMode="External"/><Relationship Id="rId19372" Type="http://schemas.openxmlformats.org/officeDocument/2006/relationships/hyperlink" Target="https://www.daloopa.com/src/113026790" TargetMode="External"/><Relationship Id="rId8033" Type="http://schemas.openxmlformats.org/officeDocument/2006/relationships/hyperlink" Target="https://www.daloopa.com/src/1566203" TargetMode="External"/><Relationship Id="rId9431" Type="http://schemas.openxmlformats.org/officeDocument/2006/relationships/hyperlink" Target="https://www.daloopa.com/src/1566072" TargetMode="External"/><Relationship Id="rId11361" Type="http://schemas.openxmlformats.org/officeDocument/2006/relationships/hyperlink" Target="https://www.daloopa.com/src/1569033" TargetMode="External"/><Relationship Id="rId12412" Type="http://schemas.openxmlformats.org/officeDocument/2006/relationships/hyperlink" Target="https://www.daloopa.com/src/14274925" TargetMode="External"/><Relationship Id="rId15982" Type="http://schemas.openxmlformats.org/officeDocument/2006/relationships/hyperlink" Target="https://www.daloopa.com/document/26799693" TargetMode="External"/><Relationship Id="rId19025" Type="http://schemas.openxmlformats.org/officeDocument/2006/relationships/hyperlink" Target="https://marketplace.daloopa.com/src/154209529" TargetMode="External"/><Relationship Id="rId1420" Type="http://schemas.openxmlformats.org/officeDocument/2006/relationships/hyperlink" Target="https://www.daloopa.com/src/8796420" TargetMode="External"/><Relationship Id="rId4990" Type="http://schemas.openxmlformats.org/officeDocument/2006/relationships/hyperlink" Target="https://www.daloopa.com/src/43287240" TargetMode="External"/><Relationship Id="rId11014" Type="http://schemas.openxmlformats.org/officeDocument/2006/relationships/hyperlink" Target="https://www.daloopa.com/src/1569647" TargetMode="External"/><Relationship Id="rId14584" Type="http://schemas.openxmlformats.org/officeDocument/2006/relationships/hyperlink" Target="https://www.daloopa.com/src/43516601" TargetMode="External"/><Relationship Id="rId15635" Type="http://schemas.openxmlformats.org/officeDocument/2006/relationships/hyperlink" Target="https://www.daloopa.com/src/43517548" TargetMode="External"/><Relationship Id="rId3592" Type="http://schemas.openxmlformats.org/officeDocument/2006/relationships/hyperlink" Target="https://www.daloopa.com/src/42838098" TargetMode="External"/><Relationship Id="rId4643" Type="http://schemas.openxmlformats.org/officeDocument/2006/relationships/hyperlink" Target="https://www.daloopa.com/src/102322033" TargetMode="External"/><Relationship Id="rId13186" Type="http://schemas.openxmlformats.org/officeDocument/2006/relationships/hyperlink" Target="https://www.daloopa.com/src/8787310" TargetMode="External"/><Relationship Id="rId14237" Type="http://schemas.openxmlformats.org/officeDocument/2006/relationships/hyperlink" Target="https://www.daloopa.com/src/8787854" TargetMode="External"/><Relationship Id="rId2194" Type="http://schemas.openxmlformats.org/officeDocument/2006/relationships/hyperlink" Target="https://www.daloopa.com/src/1571727" TargetMode="External"/><Relationship Id="rId3245" Type="http://schemas.openxmlformats.org/officeDocument/2006/relationships/hyperlink" Target="https://www.daloopa.com/src/102430735" TargetMode="External"/><Relationship Id="rId7866" Type="http://schemas.openxmlformats.org/officeDocument/2006/relationships/hyperlink" Target="https://marketplace.daloopa.com/src/110684195" TargetMode="External"/><Relationship Id="rId18858" Type="http://schemas.openxmlformats.org/officeDocument/2006/relationships/hyperlink" Target="https://www.daloopa.com/src/113031119" TargetMode="External"/><Relationship Id="rId166" Type="http://schemas.openxmlformats.org/officeDocument/2006/relationships/hyperlink" Target="https://marketplace.daloopa.com/src?seriesId=6882820" TargetMode="External"/><Relationship Id="rId6468" Type="http://schemas.openxmlformats.org/officeDocument/2006/relationships/hyperlink" Target="https://www.daloopa.com/src/53534146" TargetMode="External"/><Relationship Id="rId7519" Type="http://schemas.openxmlformats.org/officeDocument/2006/relationships/hyperlink" Target="https://www.daloopa.com/src/113256670" TargetMode="External"/><Relationship Id="rId8917" Type="http://schemas.openxmlformats.org/officeDocument/2006/relationships/hyperlink" Target="https://www.daloopa.com/src/53534270" TargetMode="External"/><Relationship Id="rId10847" Type="http://schemas.openxmlformats.org/officeDocument/2006/relationships/hyperlink" Target="https://www.daloopa.com/src/136427312" TargetMode="External"/><Relationship Id="rId13320" Type="http://schemas.openxmlformats.org/officeDocument/2006/relationships/hyperlink" Target="https://marketplace.daloopa.com/src?seriesId=3221774" TargetMode="External"/><Relationship Id="rId16890" Type="http://schemas.openxmlformats.org/officeDocument/2006/relationships/hyperlink" Target="https://www.daloopa.com/src/46490236" TargetMode="External"/><Relationship Id="rId17941" Type="http://schemas.openxmlformats.org/officeDocument/2006/relationships/hyperlink" Target="https://www.daloopa.com/document/26799693" TargetMode="External"/><Relationship Id="rId300" Type="http://schemas.openxmlformats.org/officeDocument/2006/relationships/hyperlink" Target="https://www.daloopa.com/document/26694581" TargetMode="External"/><Relationship Id="rId15492" Type="http://schemas.openxmlformats.org/officeDocument/2006/relationships/hyperlink" Target="https://www.daloopa.com/src/154360602" TargetMode="External"/><Relationship Id="rId16543" Type="http://schemas.openxmlformats.org/officeDocument/2006/relationships/hyperlink" Target="https://www.daloopa.com/document/26696662" TargetMode="External"/><Relationship Id="rId5551" Type="http://schemas.openxmlformats.org/officeDocument/2006/relationships/hyperlink" Target="https://www.daloopa.com/src/1564257" TargetMode="External"/><Relationship Id="rId6602" Type="http://schemas.openxmlformats.org/officeDocument/2006/relationships/hyperlink" Target="https://www.daloopa.com/src/53534158" TargetMode="External"/><Relationship Id="rId14094" Type="http://schemas.openxmlformats.org/officeDocument/2006/relationships/hyperlink" Target="https://www.daloopa.com/src/20973508" TargetMode="External"/><Relationship Id="rId15145" Type="http://schemas.openxmlformats.org/officeDocument/2006/relationships/hyperlink" Target="https://www.daloopa.com/src/43517552" TargetMode="External"/><Relationship Id="rId19766" Type="http://schemas.openxmlformats.org/officeDocument/2006/relationships/hyperlink" Target="https://marketplace.daloopa.com/src/154209556" TargetMode="External"/><Relationship Id="rId4153" Type="http://schemas.openxmlformats.org/officeDocument/2006/relationships/hyperlink" Target="https://www.daloopa.com/src/8804947" TargetMode="External"/><Relationship Id="rId5204" Type="http://schemas.openxmlformats.org/officeDocument/2006/relationships/hyperlink" Target="https://www.daloopa.com/src/113265254" TargetMode="External"/><Relationship Id="rId8774" Type="http://schemas.openxmlformats.org/officeDocument/2006/relationships/hyperlink" Target="https://www.daloopa.com/src/2600182" TargetMode="External"/><Relationship Id="rId9825" Type="http://schemas.openxmlformats.org/officeDocument/2006/relationships/hyperlink" Target="https://www.daloopa.com/src/20882446" TargetMode="External"/><Relationship Id="rId18368" Type="http://schemas.openxmlformats.org/officeDocument/2006/relationships/hyperlink" Target="https://www.daloopa.com/src/82271383" TargetMode="External"/><Relationship Id="rId19419" Type="http://schemas.openxmlformats.org/officeDocument/2006/relationships/hyperlink" Target="https://www.daloopa.com/src/113030827" TargetMode="External"/><Relationship Id="rId39" Type="http://schemas.openxmlformats.org/officeDocument/2006/relationships/hyperlink" Target="https://www.daloopa.com/document/23224231" TargetMode="External"/><Relationship Id="rId1814" Type="http://schemas.openxmlformats.org/officeDocument/2006/relationships/hyperlink" Target="https://www.daloopa.com/src/65218376" TargetMode="External"/><Relationship Id="rId7376" Type="http://schemas.openxmlformats.org/officeDocument/2006/relationships/hyperlink" Target="https://www.daloopa.com/src/107675899" TargetMode="External"/><Relationship Id="rId8427" Type="http://schemas.openxmlformats.org/officeDocument/2006/relationships/hyperlink" Target="https://www.daloopa.com/src/66982581" TargetMode="External"/><Relationship Id="rId10357" Type="http://schemas.openxmlformats.org/officeDocument/2006/relationships/hyperlink" Target="https://www.daloopa.com/src/1567715" TargetMode="External"/><Relationship Id="rId11755" Type="http://schemas.openxmlformats.org/officeDocument/2006/relationships/hyperlink" Target="https://www.daloopa.com/src/1569551" TargetMode="External"/><Relationship Id="rId12806" Type="http://schemas.openxmlformats.org/officeDocument/2006/relationships/hyperlink" Target="https://www.daloopa.com/src/136587011" TargetMode="External"/><Relationship Id="rId7029" Type="http://schemas.openxmlformats.org/officeDocument/2006/relationships/hyperlink" Target="https://www.daloopa.com/src/1565664" TargetMode="External"/><Relationship Id="rId11408" Type="http://schemas.openxmlformats.org/officeDocument/2006/relationships/hyperlink" Target="https://www.daloopa.com/src/1569535" TargetMode="External"/><Relationship Id="rId14978" Type="http://schemas.openxmlformats.org/officeDocument/2006/relationships/hyperlink" Target="https://www.daloopa.com/src/43517551" TargetMode="External"/><Relationship Id="rId2588" Type="http://schemas.openxmlformats.org/officeDocument/2006/relationships/hyperlink" Target="https://marketplace.daloopa.com/src?seriesId=7741494" TargetMode="External"/><Relationship Id="rId3986" Type="http://schemas.openxmlformats.org/officeDocument/2006/relationships/hyperlink" Target="https://marketplace.daloopa.com/src/144951378" TargetMode="External"/><Relationship Id="rId17451" Type="http://schemas.openxmlformats.org/officeDocument/2006/relationships/hyperlink" Target="https://marketplace.daloopa.com/src?seriesId=4261648" TargetMode="External"/><Relationship Id="rId18502" Type="http://schemas.openxmlformats.org/officeDocument/2006/relationships/hyperlink" Target="https://marketplace.daloopa.com/src?seriesId=3805108" TargetMode="External"/><Relationship Id="rId3639" Type="http://schemas.openxmlformats.org/officeDocument/2006/relationships/hyperlink" Target="https://www.daloopa.com/src/68722832" TargetMode="External"/><Relationship Id="rId5061" Type="http://schemas.openxmlformats.org/officeDocument/2006/relationships/hyperlink" Target="https://www.daloopa.com/src/66982139" TargetMode="External"/><Relationship Id="rId6112" Type="http://schemas.openxmlformats.org/officeDocument/2006/relationships/hyperlink" Target="https://www.daloopa.com/src/1564833" TargetMode="External"/><Relationship Id="rId7510" Type="http://schemas.openxmlformats.org/officeDocument/2006/relationships/hyperlink" Target="https://www.daloopa.com/src/63033559" TargetMode="External"/><Relationship Id="rId16053" Type="http://schemas.openxmlformats.org/officeDocument/2006/relationships/hyperlink" Target="https://www.daloopa.com/src/87502945" TargetMode="External"/><Relationship Id="rId17104" Type="http://schemas.openxmlformats.org/officeDocument/2006/relationships/hyperlink" Target="https://marketplace.daloopa.com/src?seriesId=3669124" TargetMode="External"/><Relationship Id="rId9682" Type="http://schemas.openxmlformats.org/officeDocument/2006/relationships/hyperlink" Target="https://www.daloopa.com/src/1567496" TargetMode="External"/><Relationship Id="rId12663" Type="http://schemas.openxmlformats.org/officeDocument/2006/relationships/hyperlink" Target="https://www.daloopa.com/src/38110880" TargetMode="External"/><Relationship Id="rId13714" Type="http://schemas.openxmlformats.org/officeDocument/2006/relationships/hyperlink" Target="https://www.daloopa.com/src/46640550" TargetMode="External"/><Relationship Id="rId19276" Type="http://schemas.openxmlformats.org/officeDocument/2006/relationships/hyperlink" Target="https://www.daloopa.com/src/113035608" TargetMode="External"/><Relationship Id="rId1671" Type="http://schemas.openxmlformats.org/officeDocument/2006/relationships/hyperlink" Target="https://www.daloopa.com/src/14188248" TargetMode="External"/><Relationship Id="rId2722" Type="http://schemas.openxmlformats.org/officeDocument/2006/relationships/hyperlink" Target="https://www.daloopa.com/src/78021001" TargetMode="External"/><Relationship Id="rId8284" Type="http://schemas.openxmlformats.org/officeDocument/2006/relationships/hyperlink" Target="https://www.daloopa.com/src/43297725" TargetMode="External"/><Relationship Id="rId9335" Type="http://schemas.openxmlformats.org/officeDocument/2006/relationships/hyperlink" Target="https://www.daloopa.com/src/37971632" TargetMode="External"/><Relationship Id="rId11265" Type="http://schemas.openxmlformats.org/officeDocument/2006/relationships/hyperlink" Target="https://marketplace.daloopa.com/src?seriesId=2541598" TargetMode="External"/><Relationship Id="rId12316" Type="http://schemas.openxmlformats.org/officeDocument/2006/relationships/hyperlink" Target="https://www.daloopa.com/src/1572465" TargetMode="External"/><Relationship Id="rId1324" Type="http://schemas.openxmlformats.org/officeDocument/2006/relationships/hyperlink" Target="https://www.daloopa.com/src/8796322" TargetMode="External"/><Relationship Id="rId4894" Type="http://schemas.openxmlformats.org/officeDocument/2006/relationships/hyperlink" Target="https://www.daloopa.com/src/4715230" TargetMode="External"/><Relationship Id="rId5945" Type="http://schemas.openxmlformats.org/officeDocument/2006/relationships/hyperlink" Target="https://www.daloopa.com/src/43310393" TargetMode="External"/><Relationship Id="rId14488" Type="http://schemas.openxmlformats.org/officeDocument/2006/relationships/hyperlink" Target="https://www.daloopa.com/src/94651384" TargetMode="External"/><Relationship Id="rId15539" Type="http://schemas.openxmlformats.org/officeDocument/2006/relationships/hyperlink" Target="https://www.daloopa.com/src/43518549" TargetMode="External"/><Relationship Id="rId15886" Type="http://schemas.openxmlformats.org/officeDocument/2006/relationships/hyperlink" Target="https://marketplace.daloopa.com/src/134722534" TargetMode="External"/><Relationship Id="rId16937" Type="http://schemas.openxmlformats.org/officeDocument/2006/relationships/hyperlink" Target="https://www.daloopa.com/src/20983881" TargetMode="External"/><Relationship Id="rId30" Type="http://schemas.openxmlformats.org/officeDocument/2006/relationships/hyperlink" Target="https://www.daloopa.com/document/11888069" TargetMode="External"/><Relationship Id="rId3496" Type="http://schemas.openxmlformats.org/officeDocument/2006/relationships/hyperlink" Target="https://www.daloopa.com/src/8794719" TargetMode="External"/><Relationship Id="rId4547" Type="http://schemas.openxmlformats.org/officeDocument/2006/relationships/hyperlink" Target="https://www.daloopa.com/src/78020876" TargetMode="External"/><Relationship Id="rId18012" Type="http://schemas.openxmlformats.org/officeDocument/2006/relationships/hyperlink" Target="https://www.daloopa.com/src/65125812" TargetMode="External"/><Relationship Id="rId19410" Type="http://schemas.openxmlformats.org/officeDocument/2006/relationships/hyperlink" Target="https://www.daloopa.com/src/136654336" TargetMode="External"/><Relationship Id="rId2098" Type="http://schemas.openxmlformats.org/officeDocument/2006/relationships/hyperlink" Target="https://www.daloopa.com/src/72083115" TargetMode="External"/><Relationship Id="rId3149" Type="http://schemas.openxmlformats.org/officeDocument/2006/relationships/hyperlink" Target="https://www.daloopa.com/src/1571914" TargetMode="External"/><Relationship Id="rId7020" Type="http://schemas.openxmlformats.org/officeDocument/2006/relationships/hyperlink" Target="https://www.daloopa.com/src/1566035" TargetMode="External"/><Relationship Id="rId9192" Type="http://schemas.openxmlformats.org/officeDocument/2006/relationships/hyperlink" Target="https://www.daloopa.com/src/1567291" TargetMode="External"/><Relationship Id="rId10001" Type="http://schemas.openxmlformats.org/officeDocument/2006/relationships/hyperlink" Target="https://www.daloopa.com/src/1568209" TargetMode="External"/><Relationship Id="rId13571" Type="http://schemas.openxmlformats.org/officeDocument/2006/relationships/hyperlink" Target="https://www.daloopa.com/src/8787557" TargetMode="External"/><Relationship Id="rId14622" Type="http://schemas.openxmlformats.org/officeDocument/2006/relationships/hyperlink" Target="https://www.daloopa.com/src/43516684" TargetMode="External"/><Relationship Id="rId3630" Type="http://schemas.openxmlformats.org/officeDocument/2006/relationships/hyperlink" Target="https://www.daloopa.com/src/8793715" TargetMode="External"/><Relationship Id="rId12173" Type="http://schemas.openxmlformats.org/officeDocument/2006/relationships/hyperlink" Target="https://marketplace.daloopa.com/src/144951436" TargetMode="External"/><Relationship Id="rId13224" Type="http://schemas.openxmlformats.org/officeDocument/2006/relationships/hyperlink" Target="https://www.daloopa.com/src/8787145" TargetMode="External"/><Relationship Id="rId16794" Type="http://schemas.openxmlformats.org/officeDocument/2006/relationships/hyperlink" Target="https://www.daloopa.com/src/82270847" TargetMode="External"/><Relationship Id="rId17845" Type="http://schemas.openxmlformats.org/officeDocument/2006/relationships/hyperlink" Target="https://marketplace.daloopa.com/src/134722572" TargetMode="External"/><Relationship Id="rId551" Type="http://schemas.openxmlformats.org/officeDocument/2006/relationships/hyperlink" Target="https://marketplace.daloopa.com/src?seriesId=2541441" TargetMode="External"/><Relationship Id="rId1181" Type="http://schemas.openxmlformats.org/officeDocument/2006/relationships/hyperlink" Target="https://www.daloopa.com/src/4742151" TargetMode="External"/><Relationship Id="rId2232" Type="http://schemas.openxmlformats.org/officeDocument/2006/relationships/hyperlink" Target="https://www.daloopa.com/src/46548522" TargetMode="External"/><Relationship Id="rId6853" Type="http://schemas.openxmlformats.org/officeDocument/2006/relationships/hyperlink" Target="https://www.daloopa.com/src/37971437" TargetMode="External"/><Relationship Id="rId7904" Type="http://schemas.openxmlformats.org/officeDocument/2006/relationships/hyperlink" Target="https://www.daloopa.com/src/10330731" TargetMode="External"/><Relationship Id="rId15396" Type="http://schemas.openxmlformats.org/officeDocument/2006/relationships/hyperlink" Target="https://www.daloopa.com/src/58793897" TargetMode="External"/><Relationship Id="rId16447" Type="http://schemas.openxmlformats.org/officeDocument/2006/relationships/hyperlink" Target="https://www.daloopa.com/src/20973594" TargetMode="External"/><Relationship Id="rId204" Type="http://schemas.openxmlformats.org/officeDocument/2006/relationships/hyperlink" Target="https://marketplace.daloopa.com/src?seriesId=7735519" TargetMode="External"/><Relationship Id="rId5455" Type="http://schemas.openxmlformats.org/officeDocument/2006/relationships/hyperlink" Target="https://www.daloopa.com/src/113255126" TargetMode="External"/><Relationship Id="rId6506" Type="http://schemas.openxmlformats.org/officeDocument/2006/relationships/hyperlink" Target="https://www.daloopa.com/src/1565737" TargetMode="External"/><Relationship Id="rId15049" Type="http://schemas.openxmlformats.org/officeDocument/2006/relationships/hyperlink" Target="https://www.daloopa.com/src/43518531" TargetMode="External"/><Relationship Id="rId4057" Type="http://schemas.openxmlformats.org/officeDocument/2006/relationships/hyperlink" Target="https://www.daloopa.com/src/78147793" TargetMode="External"/><Relationship Id="rId5108" Type="http://schemas.openxmlformats.org/officeDocument/2006/relationships/hyperlink" Target="https://www.daloopa.com/src/32357650" TargetMode="External"/><Relationship Id="rId8678" Type="http://schemas.openxmlformats.org/officeDocument/2006/relationships/hyperlink" Target="https://www.daloopa.com/src/144990518" TargetMode="External"/><Relationship Id="rId9729" Type="http://schemas.openxmlformats.org/officeDocument/2006/relationships/hyperlink" Target="https://www.daloopa.com/src/1566325" TargetMode="External"/><Relationship Id="rId11659" Type="http://schemas.openxmlformats.org/officeDocument/2006/relationships/hyperlink" Target="https://www.daloopa.com/src/43319932" TargetMode="External"/><Relationship Id="rId13081" Type="http://schemas.openxmlformats.org/officeDocument/2006/relationships/hyperlink" Target="https://marketplace.daloopa.com/src?seriesId=2635968" TargetMode="External"/><Relationship Id="rId15530" Type="http://schemas.openxmlformats.org/officeDocument/2006/relationships/hyperlink" Target="https://marketplace.daloopa.com/src/134722493" TargetMode="External"/><Relationship Id="rId1718" Type="http://schemas.openxmlformats.org/officeDocument/2006/relationships/hyperlink" Target="https://www.daloopa.com/src/65218361" TargetMode="External"/><Relationship Id="rId3140" Type="http://schemas.openxmlformats.org/officeDocument/2006/relationships/hyperlink" Target="https://www.daloopa.com/src/42838050" TargetMode="External"/><Relationship Id="rId14132" Type="http://schemas.openxmlformats.org/officeDocument/2006/relationships/hyperlink" Target="https://www.daloopa.com/src/8787972" TargetMode="External"/><Relationship Id="rId18753" Type="http://schemas.openxmlformats.org/officeDocument/2006/relationships/hyperlink" Target="https://www.daloopa.com/src/65168768" TargetMode="External"/><Relationship Id="rId7761" Type="http://schemas.openxmlformats.org/officeDocument/2006/relationships/hyperlink" Target="https://www.daloopa.com/src/1565370" TargetMode="External"/><Relationship Id="rId8812" Type="http://schemas.openxmlformats.org/officeDocument/2006/relationships/hyperlink" Target="https://marketplace.daloopa.com/src?seriesId=2541561" TargetMode="External"/><Relationship Id="rId10742" Type="http://schemas.openxmlformats.org/officeDocument/2006/relationships/hyperlink" Target="https://www.daloopa.com/src/1569361" TargetMode="External"/><Relationship Id="rId17355" Type="http://schemas.openxmlformats.org/officeDocument/2006/relationships/hyperlink" Target="https://marketplace.daloopa.com/src/154209479" TargetMode="External"/><Relationship Id="rId18406" Type="http://schemas.openxmlformats.org/officeDocument/2006/relationships/hyperlink" Target="https://www.daloopa.com/src/107834509" TargetMode="External"/><Relationship Id="rId6363" Type="http://schemas.openxmlformats.org/officeDocument/2006/relationships/hyperlink" Target="https://www.daloopa.com/src/1565866" TargetMode="External"/><Relationship Id="rId7414" Type="http://schemas.openxmlformats.org/officeDocument/2006/relationships/hyperlink" Target="https://www.daloopa.com/src/1565317" TargetMode="External"/><Relationship Id="rId17008" Type="http://schemas.openxmlformats.org/officeDocument/2006/relationships/hyperlink" Target="https://www.daloopa.com/src/67019817" TargetMode="External"/><Relationship Id="rId2973" Type="http://schemas.openxmlformats.org/officeDocument/2006/relationships/hyperlink" Target="https://www.daloopa.com/src/82169916" TargetMode="External"/><Relationship Id="rId6016" Type="http://schemas.openxmlformats.org/officeDocument/2006/relationships/hyperlink" Target="https://www.daloopa.com/src/14161273" TargetMode="External"/><Relationship Id="rId9586" Type="http://schemas.openxmlformats.org/officeDocument/2006/relationships/hyperlink" Target="https://www.daloopa.com/src/14161221" TargetMode="External"/><Relationship Id="rId12567" Type="http://schemas.openxmlformats.org/officeDocument/2006/relationships/hyperlink" Target="https://www.daloopa.com/src/82268405" TargetMode="External"/><Relationship Id="rId13618" Type="http://schemas.openxmlformats.org/officeDocument/2006/relationships/hyperlink" Target="https://www.daloopa.com/src/32426016" TargetMode="External"/><Relationship Id="rId13965" Type="http://schemas.openxmlformats.org/officeDocument/2006/relationships/hyperlink" Target="https://www.daloopa.com/src/8787929" TargetMode="External"/><Relationship Id="rId945" Type="http://schemas.openxmlformats.org/officeDocument/2006/relationships/hyperlink" Target="https://www.daloopa.com/src/87506324" TargetMode="External"/><Relationship Id="rId1575" Type="http://schemas.openxmlformats.org/officeDocument/2006/relationships/hyperlink" Target="https://www.daloopa.com/src/20882768" TargetMode="External"/><Relationship Id="rId2626" Type="http://schemas.openxmlformats.org/officeDocument/2006/relationships/hyperlink" Target="https://www.daloopa.com/src/47657934" TargetMode="External"/><Relationship Id="rId8188" Type="http://schemas.openxmlformats.org/officeDocument/2006/relationships/hyperlink" Target="https://www.daloopa.com/src/1566054" TargetMode="External"/><Relationship Id="rId9239" Type="http://schemas.openxmlformats.org/officeDocument/2006/relationships/hyperlink" Target="https://www.daloopa.com/src/1566664" TargetMode="External"/><Relationship Id="rId11169" Type="http://schemas.openxmlformats.org/officeDocument/2006/relationships/hyperlink" Target="https://www.daloopa.com/src/53535056" TargetMode="External"/><Relationship Id="rId15040" Type="http://schemas.openxmlformats.org/officeDocument/2006/relationships/hyperlink" Target="https://www.daloopa.com/src/154360598" TargetMode="External"/><Relationship Id="rId1228" Type="http://schemas.openxmlformats.org/officeDocument/2006/relationships/hyperlink" Target="https://www.daloopa.com/src/102401982" TargetMode="External"/><Relationship Id="rId4798" Type="http://schemas.openxmlformats.org/officeDocument/2006/relationships/hyperlink" Target="https://www.daloopa.com/document/26798424" TargetMode="External"/><Relationship Id="rId19661" Type="http://schemas.openxmlformats.org/officeDocument/2006/relationships/hyperlink" Target="https://www.daloopa.com/src/113032170" TargetMode="External"/><Relationship Id="rId5849" Type="http://schemas.openxmlformats.org/officeDocument/2006/relationships/hyperlink" Target="https://www.daloopa.com/src/1565185" TargetMode="External"/><Relationship Id="rId7271" Type="http://schemas.openxmlformats.org/officeDocument/2006/relationships/hyperlink" Target="https://www.daloopa.com/src/1565316" TargetMode="External"/><Relationship Id="rId8322" Type="http://schemas.openxmlformats.org/officeDocument/2006/relationships/hyperlink" Target="https://www.daloopa.com/src/4715276" TargetMode="External"/><Relationship Id="rId9720" Type="http://schemas.openxmlformats.org/officeDocument/2006/relationships/hyperlink" Target="https://www.daloopa.com/src/46535304" TargetMode="External"/><Relationship Id="rId11650" Type="http://schemas.openxmlformats.org/officeDocument/2006/relationships/hyperlink" Target="https://www.daloopa.com/src/1569171" TargetMode="External"/><Relationship Id="rId12701" Type="http://schemas.openxmlformats.org/officeDocument/2006/relationships/hyperlink" Target="https://www.daloopa.com/src/1572364" TargetMode="External"/><Relationship Id="rId18263" Type="http://schemas.openxmlformats.org/officeDocument/2006/relationships/hyperlink" Target="https://www.daloopa.com/src/69045032" TargetMode="External"/><Relationship Id="rId19314" Type="http://schemas.openxmlformats.org/officeDocument/2006/relationships/hyperlink" Target="https://www.daloopa.com/src/113035722" TargetMode="External"/><Relationship Id="rId10252" Type="http://schemas.openxmlformats.org/officeDocument/2006/relationships/hyperlink" Target="https://www.daloopa.com/src/58740431" TargetMode="External"/><Relationship Id="rId11303" Type="http://schemas.openxmlformats.org/officeDocument/2006/relationships/hyperlink" Target="https://www.daloopa.com/src/53535060" TargetMode="External"/><Relationship Id="rId14873" Type="http://schemas.openxmlformats.org/officeDocument/2006/relationships/hyperlink" Target="https://www.daloopa.com/src/94641816" TargetMode="External"/><Relationship Id="rId15924" Type="http://schemas.openxmlformats.org/officeDocument/2006/relationships/hyperlink" Target="https://marketplace.daloopa.com/src/154393133" TargetMode="External"/><Relationship Id="rId3881" Type="http://schemas.openxmlformats.org/officeDocument/2006/relationships/hyperlink" Target="https://www.daloopa.com/src/8794394" TargetMode="External"/><Relationship Id="rId4932" Type="http://schemas.openxmlformats.org/officeDocument/2006/relationships/hyperlink" Target="https://www.daloopa.com/document/26798424" TargetMode="External"/><Relationship Id="rId9096" Type="http://schemas.openxmlformats.org/officeDocument/2006/relationships/hyperlink" Target="https://www.daloopa.com/src/1566963" TargetMode="External"/><Relationship Id="rId13475" Type="http://schemas.openxmlformats.org/officeDocument/2006/relationships/hyperlink" Target="https://www.daloopa.com/src/8787054" TargetMode="External"/><Relationship Id="rId14526" Type="http://schemas.openxmlformats.org/officeDocument/2006/relationships/hyperlink" Target="https://www.daloopa.com/src/43518449" TargetMode="External"/><Relationship Id="rId2483" Type="http://schemas.openxmlformats.org/officeDocument/2006/relationships/hyperlink" Target="https://www.daloopa.com/src/65071883" TargetMode="External"/><Relationship Id="rId3534" Type="http://schemas.openxmlformats.org/officeDocument/2006/relationships/hyperlink" Target="https://www.daloopa.com/document/26798797" TargetMode="External"/><Relationship Id="rId12077" Type="http://schemas.openxmlformats.org/officeDocument/2006/relationships/hyperlink" Target="https://www.daloopa.com/src/32424608" TargetMode="External"/><Relationship Id="rId13128" Type="http://schemas.openxmlformats.org/officeDocument/2006/relationships/hyperlink" Target="https://www.daloopa.com/src/8787124" TargetMode="External"/><Relationship Id="rId16698" Type="http://schemas.openxmlformats.org/officeDocument/2006/relationships/hyperlink" Target="https://www.daloopa.com/src/82270844" TargetMode="External"/><Relationship Id="rId17749" Type="http://schemas.openxmlformats.org/officeDocument/2006/relationships/hyperlink" Target="https://www.daloopa.com/src/154393425" TargetMode="External"/><Relationship Id="rId455" Type="http://schemas.openxmlformats.org/officeDocument/2006/relationships/hyperlink" Target="https://www.daloopa.com/src/1604317" TargetMode="External"/><Relationship Id="rId1085" Type="http://schemas.openxmlformats.org/officeDocument/2006/relationships/hyperlink" Target="https://www.daloopa.com/src/88976722" TargetMode="External"/><Relationship Id="rId2136" Type="http://schemas.openxmlformats.org/officeDocument/2006/relationships/hyperlink" Target="https://www.daloopa.com/src/82225365" TargetMode="External"/><Relationship Id="rId6757" Type="http://schemas.openxmlformats.org/officeDocument/2006/relationships/hyperlink" Target="https://www.daloopa.com/src/1565559" TargetMode="External"/><Relationship Id="rId7808" Type="http://schemas.openxmlformats.org/officeDocument/2006/relationships/hyperlink" Target="https://www.daloopa.com/src/1566023" TargetMode="External"/><Relationship Id="rId19171" Type="http://schemas.openxmlformats.org/officeDocument/2006/relationships/hyperlink" Target="https://www.daloopa.com/src/113023446" TargetMode="External"/><Relationship Id="rId108" Type="http://schemas.openxmlformats.org/officeDocument/2006/relationships/hyperlink" Target="https://www.daloopa.com/document/26197618" TargetMode="External"/><Relationship Id="rId5359" Type="http://schemas.openxmlformats.org/officeDocument/2006/relationships/hyperlink" Target="https://www.daloopa.com/src/1564085" TargetMode="External"/><Relationship Id="rId9230" Type="http://schemas.openxmlformats.org/officeDocument/2006/relationships/hyperlink" Target="https://www.daloopa.com/src/87394307" TargetMode="External"/><Relationship Id="rId11160" Type="http://schemas.openxmlformats.org/officeDocument/2006/relationships/hyperlink" Target="https://www.daloopa.com/src/2600214" TargetMode="External"/><Relationship Id="rId12211" Type="http://schemas.openxmlformats.org/officeDocument/2006/relationships/hyperlink" Target="https://www.daloopa.com/src/43519632" TargetMode="External"/><Relationship Id="rId15781" Type="http://schemas.openxmlformats.org/officeDocument/2006/relationships/hyperlink" Target="https://marketplace.daloopa.com/src/154209362" TargetMode="External"/><Relationship Id="rId16832" Type="http://schemas.openxmlformats.org/officeDocument/2006/relationships/hyperlink" Target="https://www.daloopa.com/src/113366145" TargetMode="External"/><Relationship Id="rId1969" Type="http://schemas.openxmlformats.org/officeDocument/2006/relationships/hyperlink" Target="https://www.daloopa.com/src/136424911" TargetMode="External"/><Relationship Id="rId5840" Type="http://schemas.openxmlformats.org/officeDocument/2006/relationships/hyperlink" Target="https://www.daloopa.com/src/1564929" TargetMode="External"/><Relationship Id="rId14383" Type="http://schemas.openxmlformats.org/officeDocument/2006/relationships/hyperlink" Target="https://www.daloopa.com/src/20973504" TargetMode="External"/><Relationship Id="rId15434" Type="http://schemas.openxmlformats.org/officeDocument/2006/relationships/hyperlink" Target="https://www.daloopa.com/src/43518104" TargetMode="External"/><Relationship Id="rId3391" Type="http://schemas.openxmlformats.org/officeDocument/2006/relationships/hyperlink" Target="https://www.daloopa.com/src/42838080" TargetMode="External"/><Relationship Id="rId4442" Type="http://schemas.openxmlformats.org/officeDocument/2006/relationships/hyperlink" Target="https://www.daloopa.com/src/8793647" TargetMode="External"/><Relationship Id="rId10993" Type="http://schemas.openxmlformats.org/officeDocument/2006/relationships/hyperlink" Target="https://www.daloopa.com/src/66982755" TargetMode="External"/><Relationship Id="rId14036" Type="http://schemas.openxmlformats.org/officeDocument/2006/relationships/hyperlink" Target="https://www.daloopa.com/src/10356373" TargetMode="External"/><Relationship Id="rId18657" Type="http://schemas.openxmlformats.org/officeDocument/2006/relationships/hyperlink" Target="https://www.daloopa.com/src/72193297" TargetMode="External"/><Relationship Id="rId19708" Type="http://schemas.openxmlformats.org/officeDocument/2006/relationships/hyperlink" Target="https://www.daloopa.com/src/113027703" TargetMode="External"/><Relationship Id="rId3044" Type="http://schemas.openxmlformats.org/officeDocument/2006/relationships/hyperlink" Target="https://www.daloopa.com/src/87501680" TargetMode="External"/><Relationship Id="rId7665" Type="http://schemas.openxmlformats.org/officeDocument/2006/relationships/hyperlink" Target="https://marketplace.daloopa.com/src/110684151" TargetMode="External"/><Relationship Id="rId8716" Type="http://schemas.openxmlformats.org/officeDocument/2006/relationships/hyperlink" Target="https://www.daloopa.com/src/1567574" TargetMode="External"/><Relationship Id="rId10646" Type="http://schemas.openxmlformats.org/officeDocument/2006/relationships/hyperlink" Target="https://www.daloopa.com/src/136427323" TargetMode="External"/><Relationship Id="rId17259" Type="http://schemas.openxmlformats.org/officeDocument/2006/relationships/hyperlink" Target="https://www.daloopa.com/src/67019826" TargetMode="External"/><Relationship Id="rId6267" Type="http://schemas.openxmlformats.org/officeDocument/2006/relationships/hyperlink" Target="https://www.daloopa.com/src/87381330" TargetMode="External"/><Relationship Id="rId7318" Type="http://schemas.openxmlformats.org/officeDocument/2006/relationships/hyperlink" Target="https://www.daloopa.com/src/1565946" TargetMode="External"/><Relationship Id="rId2877" Type="http://schemas.openxmlformats.org/officeDocument/2006/relationships/hyperlink" Target="https://www.daloopa.com/src/87416725" TargetMode="External"/><Relationship Id="rId13869" Type="http://schemas.openxmlformats.org/officeDocument/2006/relationships/hyperlink" Target="https://www.daloopa.com/src/8787893" TargetMode="External"/><Relationship Id="rId15291" Type="http://schemas.openxmlformats.org/officeDocument/2006/relationships/hyperlink" Target="https://www.daloopa.com/src/43507639" TargetMode="External"/><Relationship Id="rId17740" Type="http://schemas.openxmlformats.org/officeDocument/2006/relationships/hyperlink" Target="https://www.daloopa.com/src/82271165" TargetMode="External"/><Relationship Id="rId849" Type="http://schemas.openxmlformats.org/officeDocument/2006/relationships/hyperlink" Target="https://marketplace.daloopa.com/src/152291345" TargetMode="External"/><Relationship Id="rId1479" Type="http://schemas.openxmlformats.org/officeDocument/2006/relationships/hyperlink" Target="https://www.daloopa.com/src/8792302" TargetMode="External"/><Relationship Id="rId3928" Type="http://schemas.openxmlformats.org/officeDocument/2006/relationships/hyperlink" Target="https://www.daloopa.com/src/42838129" TargetMode="External"/><Relationship Id="rId5350" Type="http://schemas.openxmlformats.org/officeDocument/2006/relationships/hyperlink" Target="https://www.daloopa.com/src/1564284" TargetMode="External"/><Relationship Id="rId6401" Type="http://schemas.openxmlformats.org/officeDocument/2006/relationships/hyperlink" Target="https://www.daloopa.com/src/87381325" TargetMode="External"/><Relationship Id="rId16342" Type="http://schemas.openxmlformats.org/officeDocument/2006/relationships/hyperlink" Target="https://www.daloopa.com/src/43525446" TargetMode="External"/><Relationship Id="rId5003" Type="http://schemas.openxmlformats.org/officeDocument/2006/relationships/hyperlink" Target="https://www.daloopa.com/src/1564496" TargetMode="External"/><Relationship Id="rId9971" Type="http://schemas.openxmlformats.org/officeDocument/2006/relationships/hyperlink" Target="https://www.daloopa.com/src/94491563" TargetMode="External"/><Relationship Id="rId12952" Type="http://schemas.openxmlformats.org/officeDocument/2006/relationships/hyperlink" Target="https://marketplace.daloopa.com/src/134722283" TargetMode="External"/><Relationship Id="rId19565" Type="http://schemas.openxmlformats.org/officeDocument/2006/relationships/hyperlink" Target="https://www.daloopa.com/document/26799693" TargetMode="External"/><Relationship Id="rId1960" Type="http://schemas.openxmlformats.org/officeDocument/2006/relationships/hyperlink" Target="https://www.daloopa.com/src/96852860" TargetMode="External"/><Relationship Id="rId7175" Type="http://schemas.openxmlformats.org/officeDocument/2006/relationships/hyperlink" Target="https://marketplace.daloopa.com/src/110684076" TargetMode="External"/><Relationship Id="rId8573" Type="http://schemas.openxmlformats.org/officeDocument/2006/relationships/hyperlink" Target="https://www.daloopa.com/src/1566308" TargetMode="External"/><Relationship Id="rId9624" Type="http://schemas.openxmlformats.org/officeDocument/2006/relationships/hyperlink" Target="https://www.daloopa.com/src/1567625" TargetMode="External"/><Relationship Id="rId11554" Type="http://schemas.openxmlformats.org/officeDocument/2006/relationships/hyperlink" Target="https://www.daloopa.com/src/1569542" TargetMode="External"/><Relationship Id="rId12605" Type="http://schemas.openxmlformats.org/officeDocument/2006/relationships/hyperlink" Target="https://www.daloopa.com/src/1572208" TargetMode="External"/><Relationship Id="rId18167" Type="http://schemas.openxmlformats.org/officeDocument/2006/relationships/hyperlink" Target="https://marketplace.daloopa.com/src/154393213" TargetMode="External"/><Relationship Id="rId19218" Type="http://schemas.openxmlformats.org/officeDocument/2006/relationships/hyperlink" Target="https://www.daloopa.com/document/26799693" TargetMode="External"/><Relationship Id="rId1613" Type="http://schemas.openxmlformats.org/officeDocument/2006/relationships/hyperlink" Target="https://www.daloopa.com/src/8796623" TargetMode="External"/><Relationship Id="rId8226" Type="http://schemas.openxmlformats.org/officeDocument/2006/relationships/hyperlink" Target="https://www.daloopa.com/src/1567003" TargetMode="External"/><Relationship Id="rId10156" Type="http://schemas.openxmlformats.org/officeDocument/2006/relationships/hyperlink" Target="https://www.daloopa.com/src/1567953" TargetMode="External"/><Relationship Id="rId11207" Type="http://schemas.openxmlformats.org/officeDocument/2006/relationships/hyperlink" Target="https://www.daloopa.com/src/1569154" TargetMode="External"/><Relationship Id="rId14777" Type="http://schemas.openxmlformats.org/officeDocument/2006/relationships/hyperlink" Target="https://www.daloopa.com/src/43518464" TargetMode="External"/><Relationship Id="rId15828" Type="http://schemas.openxmlformats.org/officeDocument/2006/relationships/hyperlink" Target="https://marketplace.daloopa.com/src/154209371" TargetMode="External"/><Relationship Id="rId3785" Type="http://schemas.openxmlformats.org/officeDocument/2006/relationships/hyperlink" Target="https://www.daloopa.com/src/136638910" TargetMode="External"/><Relationship Id="rId4836" Type="http://schemas.openxmlformats.org/officeDocument/2006/relationships/hyperlink" Target="https://www.daloopa.com/src/58740076" TargetMode="External"/><Relationship Id="rId13379" Type="http://schemas.openxmlformats.org/officeDocument/2006/relationships/hyperlink" Target="https://www.daloopa.com/src/8787206" TargetMode="External"/><Relationship Id="rId17250" Type="http://schemas.openxmlformats.org/officeDocument/2006/relationships/hyperlink" Target="https://www.daloopa.com/src/154364422" TargetMode="External"/><Relationship Id="rId18301" Type="http://schemas.openxmlformats.org/officeDocument/2006/relationships/hyperlink" Target="https://marketplace.daloopa.com/src/134722762" TargetMode="External"/><Relationship Id="rId2387" Type="http://schemas.openxmlformats.org/officeDocument/2006/relationships/hyperlink" Target="https://www.daloopa.com/src/46548411" TargetMode="External"/><Relationship Id="rId3438" Type="http://schemas.openxmlformats.org/officeDocument/2006/relationships/hyperlink" Target="https://www.daloopa.com/src/58741482" TargetMode="External"/><Relationship Id="rId359" Type="http://schemas.openxmlformats.org/officeDocument/2006/relationships/hyperlink" Target="https://www.daloopa.com/document/26798424" TargetMode="External"/><Relationship Id="rId9481" Type="http://schemas.openxmlformats.org/officeDocument/2006/relationships/hyperlink" Target="https://www.daloopa.com/src/1566575" TargetMode="External"/><Relationship Id="rId13860" Type="http://schemas.openxmlformats.org/officeDocument/2006/relationships/hyperlink" Target="https://www.daloopa.com/src/8788066" TargetMode="External"/><Relationship Id="rId14911" Type="http://schemas.openxmlformats.org/officeDocument/2006/relationships/hyperlink" Target="https://www.daloopa.com/src/43517718" TargetMode="External"/><Relationship Id="rId19075" Type="http://schemas.openxmlformats.org/officeDocument/2006/relationships/hyperlink" Target="https://www.daloopa.com/src/113031439" TargetMode="External"/><Relationship Id="rId8083" Type="http://schemas.openxmlformats.org/officeDocument/2006/relationships/hyperlink" Target="https://www.daloopa.com/src/94491568" TargetMode="External"/><Relationship Id="rId9134" Type="http://schemas.openxmlformats.org/officeDocument/2006/relationships/hyperlink" Target="https://www.daloopa.com/document/26798424" TargetMode="External"/><Relationship Id="rId12462" Type="http://schemas.openxmlformats.org/officeDocument/2006/relationships/hyperlink" Target="https://www.daloopa.com/src/1572319" TargetMode="External"/><Relationship Id="rId13513" Type="http://schemas.openxmlformats.org/officeDocument/2006/relationships/hyperlink" Target="https://www.daloopa.com/src/78145390" TargetMode="External"/><Relationship Id="rId840" Type="http://schemas.openxmlformats.org/officeDocument/2006/relationships/hyperlink" Target="https://marketplace.daloopa.com/src?seriesId=7263205" TargetMode="External"/><Relationship Id="rId1470" Type="http://schemas.openxmlformats.org/officeDocument/2006/relationships/hyperlink" Target="https://www.daloopa.com/src/8796300" TargetMode="External"/><Relationship Id="rId2521" Type="http://schemas.openxmlformats.org/officeDocument/2006/relationships/hyperlink" Target="https://www.daloopa.com/src/87514704" TargetMode="External"/><Relationship Id="rId11064" Type="http://schemas.openxmlformats.org/officeDocument/2006/relationships/hyperlink" Target="https://marketplace.daloopa.com/src?seriesId=2541595" TargetMode="External"/><Relationship Id="rId12115" Type="http://schemas.openxmlformats.org/officeDocument/2006/relationships/hyperlink" Target="https://www.daloopa.com/src/1570599" TargetMode="External"/><Relationship Id="rId15685" Type="http://schemas.openxmlformats.org/officeDocument/2006/relationships/hyperlink" Target="https://www.daloopa.com/src/43518550" TargetMode="External"/><Relationship Id="rId16736" Type="http://schemas.openxmlformats.org/officeDocument/2006/relationships/hyperlink" Target="https://marketplace.daloopa.com/src/67023240" TargetMode="External"/><Relationship Id="rId1123" Type="http://schemas.openxmlformats.org/officeDocument/2006/relationships/hyperlink" Target="https://www.daloopa.com/src/128080903" TargetMode="External"/><Relationship Id="rId4693" Type="http://schemas.openxmlformats.org/officeDocument/2006/relationships/hyperlink" Target="https://www.daloopa.com/src/4715227" TargetMode="External"/><Relationship Id="rId5744" Type="http://schemas.openxmlformats.org/officeDocument/2006/relationships/hyperlink" Target="https://www.daloopa.com/src/43310399" TargetMode="External"/><Relationship Id="rId14287" Type="http://schemas.openxmlformats.org/officeDocument/2006/relationships/hyperlink" Target="https://www.daloopa.com/src/8787997" TargetMode="External"/><Relationship Id="rId15338" Type="http://schemas.openxmlformats.org/officeDocument/2006/relationships/hyperlink" Target="https://www.daloopa.com/src/43519336" TargetMode="External"/><Relationship Id="rId3295" Type="http://schemas.openxmlformats.org/officeDocument/2006/relationships/hyperlink" Target="https://www.daloopa.com/src/8794716" TargetMode="External"/><Relationship Id="rId4346" Type="http://schemas.openxmlformats.org/officeDocument/2006/relationships/hyperlink" Target="https://www.daloopa.com/src/8790703" TargetMode="External"/><Relationship Id="rId8967" Type="http://schemas.openxmlformats.org/officeDocument/2006/relationships/hyperlink" Target="https://www.daloopa.com/src/1566660" TargetMode="External"/><Relationship Id="rId7569" Type="http://schemas.openxmlformats.org/officeDocument/2006/relationships/hyperlink" Target="https://www.daloopa.com/src/10330686" TargetMode="External"/><Relationship Id="rId10897" Type="http://schemas.openxmlformats.org/officeDocument/2006/relationships/hyperlink" Target="https://www.daloopa.com/src/20882408" TargetMode="External"/><Relationship Id="rId11948" Type="http://schemas.openxmlformats.org/officeDocument/2006/relationships/hyperlink" Target="https://www.daloopa.com/src/1569184" TargetMode="External"/><Relationship Id="rId13370" Type="http://schemas.openxmlformats.org/officeDocument/2006/relationships/hyperlink" Target="https://www.daloopa.com/src/8787111" TargetMode="External"/><Relationship Id="rId13023" Type="http://schemas.openxmlformats.org/officeDocument/2006/relationships/hyperlink" Target="https://www.daloopa.com/src/8787305" TargetMode="External"/><Relationship Id="rId14421" Type="http://schemas.openxmlformats.org/officeDocument/2006/relationships/hyperlink" Target="https://www.daloopa.com/src/102402694" TargetMode="External"/><Relationship Id="rId17991" Type="http://schemas.openxmlformats.org/officeDocument/2006/relationships/hyperlink" Target="https://www.daloopa.com/src/67020101" TargetMode="External"/><Relationship Id="rId350" Type="http://schemas.openxmlformats.org/officeDocument/2006/relationships/hyperlink" Target="https://www.daloopa.com/src/37976004" TargetMode="External"/><Relationship Id="rId2031" Type="http://schemas.openxmlformats.org/officeDocument/2006/relationships/hyperlink" Target="https://www.daloopa.com/src/96852291" TargetMode="External"/><Relationship Id="rId16593" Type="http://schemas.openxmlformats.org/officeDocument/2006/relationships/hyperlink" Target="https://www.daloopa.com/src/32426211" TargetMode="External"/><Relationship Id="rId17644" Type="http://schemas.openxmlformats.org/officeDocument/2006/relationships/hyperlink" Target="https://www.daloopa.com/src/107834464" TargetMode="External"/><Relationship Id="rId5254" Type="http://schemas.openxmlformats.org/officeDocument/2006/relationships/hyperlink" Target="https://www.daloopa.com/src/107674626" TargetMode="External"/><Relationship Id="rId6652" Type="http://schemas.openxmlformats.org/officeDocument/2006/relationships/hyperlink" Target="https://www.daloopa.com/src/136427060" TargetMode="External"/><Relationship Id="rId7703" Type="http://schemas.openxmlformats.org/officeDocument/2006/relationships/hyperlink" Target="https://www.daloopa.com/src/10330687" TargetMode="External"/><Relationship Id="rId15195" Type="http://schemas.openxmlformats.org/officeDocument/2006/relationships/hyperlink" Target="https://www.daloopa.com/src/43517003" TargetMode="External"/><Relationship Id="rId16246" Type="http://schemas.openxmlformats.org/officeDocument/2006/relationships/hyperlink" Target="https://www.daloopa.com/src/8788817" TargetMode="External"/><Relationship Id="rId6305" Type="http://schemas.openxmlformats.org/officeDocument/2006/relationships/hyperlink" Target="https://www.daloopa.com/src/1565527" TargetMode="External"/><Relationship Id="rId9875" Type="http://schemas.openxmlformats.org/officeDocument/2006/relationships/hyperlink" Target="https://www.daloopa.com/src/1567180" TargetMode="External"/><Relationship Id="rId12856" Type="http://schemas.openxmlformats.org/officeDocument/2006/relationships/hyperlink" Target="https://www.daloopa.com/src/20972746" TargetMode="External"/><Relationship Id="rId13907" Type="http://schemas.openxmlformats.org/officeDocument/2006/relationships/hyperlink" Target="https://www.daloopa.com/src/8788105" TargetMode="External"/><Relationship Id="rId19469" Type="http://schemas.openxmlformats.org/officeDocument/2006/relationships/hyperlink" Target="https://www.daloopa.com/src/113024522" TargetMode="External"/><Relationship Id="rId89" Type="http://schemas.openxmlformats.org/officeDocument/2006/relationships/hyperlink" Target="https://www.daloopa.com/document/22817824" TargetMode="External"/><Relationship Id="rId1864" Type="http://schemas.openxmlformats.org/officeDocument/2006/relationships/hyperlink" Target="https://www.daloopa.com/src/65109367" TargetMode="External"/><Relationship Id="rId2915" Type="http://schemas.openxmlformats.org/officeDocument/2006/relationships/hyperlink" Target="https://www.daloopa.com/src/43533518" TargetMode="External"/><Relationship Id="rId8477" Type="http://schemas.openxmlformats.org/officeDocument/2006/relationships/hyperlink" Target="https://www.daloopa.com/src/102328161" TargetMode="External"/><Relationship Id="rId9528" Type="http://schemas.openxmlformats.org/officeDocument/2006/relationships/hyperlink" Target="https://www.daloopa.com/src/136428703" TargetMode="External"/><Relationship Id="rId11458" Type="http://schemas.openxmlformats.org/officeDocument/2006/relationships/hyperlink" Target="https://www.daloopa.com/document/209433" TargetMode="External"/><Relationship Id="rId12509" Type="http://schemas.openxmlformats.org/officeDocument/2006/relationships/hyperlink" Target="https://marketplace.daloopa.com/src/134722185" TargetMode="External"/><Relationship Id="rId1517" Type="http://schemas.openxmlformats.org/officeDocument/2006/relationships/hyperlink" Target="https://www.daloopa.com/src/8796882" TargetMode="External"/><Relationship Id="rId7079" Type="http://schemas.openxmlformats.org/officeDocument/2006/relationships/hyperlink" Target="https://www.daloopa.com/src/1565201" TargetMode="External"/><Relationship Id="rId3689" Type="http://schemas.openxmlformats.org/officeDocument/2006/relationships/hyperlink" Target="https://www.daloopa.com/src/8794124" TargetMode="External"/><Relationship Id="rId7560" Type="http://schemas.openxmlformats.org/officeDocument/2006/relationships/hyperlink" Target="https://www.daloopa.com/src/1565367" TargetMode="External"/><Relationship Id="rId8611" Type="http://schemas.openxmlformats.org/officeDocument/2006/relationships/hyperlink" Target="https://www.daloopa.com/src/72081307" TargetMode="External"/><Relationship Id="rId17154" Type="http://schemas.openxmlformats.org/officeDocument/2006/relationships/hyperlink" Target="https://marketplace.daloopa.com/src/154209434" TargetMode="External"/><Relationship Id="rId18552" Type="http://schemas.openxmlformats.org/officeDocument/2006/relationships/hyperlink" Target="https://www.daloopa.com/src/65156439" TargetMode="External"/><Relationship Id="rId19603" Type="http://schemas.openxmlformats.org/officeDocument/2006/relationships/hyperlink" Target="https://www.daloopa.com/src/113032168" TargetMode="External"/><Relationship Id="rId6162" Type="http://schemas.openxmlformats.org/officeDocument/2006/relationships/hyperlink" Target="https://marketplace.daloopa.com/src?seriesId=2399788" TargetMode="External"/><Relationship Id="rId7213" Type="http://schemas.openxmlformats.org/officeDocument/2006/relationships/hyperlink" Target="https://www.daloopa.com/src/20882349" TargetMode="External"/><Relationship Id="rId10541" Type="http://schemas.openxmlformats.org/officeDocument/2006/relationships/hyperlink" Target="https://www.daloopa.com/src/43348204" TargetMode="External"/><Relationship Id="rId18205" Type="http://schemas.openxmlformats.org/officeDocument/2006/relationships/hyperlink" Target="https://www.daloopa.com/src/65125624" TargetMode="External"/><Relationship Id="rId9385" Type="http://schemas.openxmlformats.org/officeDocument/2006/relationships/hyperlink" Target="https://www.daloopa.com/src/1567431" TargetMode="External"/><Relationship Id="rId13764" Type="http://schemas.openxmlformats.org/officeDocument/2006/relationships/hyperlink" Target="https://www.daloopa.com/src/8787663" TargetMode="External"/><Relationship Id="rId14815" Type="http://schemas.openxmlformats.org/officeDocument/2006/relationships/hyperlink" Target="https://marketplace.daloopa.com/src/134722337" TargetMode="External"/><Relationship Id="rId2772" Type="http://schemas.openxmlformats.org/officeDocument/2006/relationships/hyperlink" Target="https://www.daloopa.com/src/47653522" TargetMode="External"/><Relationship Id="rId3823" Type="http://schemas.openxmlformats.org/officeDocument/2006/relationships/hyperlink" Target="https://www.daloopa.com/src/8794121" TargetMode="External"/><Relationship Id="rId9038" Type="http://schemas.openxmlformats.org/officeDocument/2006/relationships/hyperlink" Target="https://www.daloopa.com/src/1566865" TargetMode="External"/><Relationship Id="rId12366" Type="http://schemas.openxmlformats.org/officeDocument/2006/relationships/hyperlink" Target="https://marketplace.daloopa.com/src/134722152" TargetMode="External"/><Relationship Id="rId13417" Type="http://schemas.openxmlformats.org/officeDocument/2006/relationships/hyperlink" Target="https://www.daloopa.com/src/63082557" TargetMode="External"/><Relationship Id="rId16987" Type="http://schemas.openxmlformats.org/officeDocument/2006/relationships/hyperlink" Target="https://www.daloopa.com/src/65059133" TargetMode="External"/><Relationship Id="rId744" Type="http://schemas.openxmlformats.org/officeDocument/2006/relationships/hyperlink" Target="https://www.daloopa.com/src/125041970" TargetMode="External"/><Relationship Id="rId1374" Type="http://schemas.openxmlformats.org/officeDocument/2006/relationships/hyperlink" Target="https://www.daloopa.com/src/8796649" TargetMode="External"/><Relationship Id="rId2425" Type="http://schemas.openxmlformats.org/officeDocument/2006/relationships/hyperlink" Target="https://www.daloopa.com/src/94644027" TargetMode="External"/><Relationship Id="rId5995" Type="http://schemas.openxmlformats.org/officeDocument/2006/relationships/hyperlink" Target="https://www.daloopa.com/src/63033464" TargetMode="External"/><Relationship Id="rId12019" Type="http://schemas.openxmlformats.org/officeDocument/2006/relationships/hyperlink" Target="https://www.daloopa.com/src/43317085" TargetMode="External"/><Relationship Id="rId15589" Type="http://schemas.openxmlformats.org/officeDocument/2006/relationships/hyperlink" Target="https://www.daloopa.com/src/43516677" TargetMode="External"/><Relationship Id="rId19460" Type="http://schemas.openxmlformats.org/officeDocument/2006/relationships/hyperlink" Target="https://www.daloopa.com/src/113028451" TargetMode="External"/><Relationship Id="rId80" Type="http://schemas.openxmlformats.org/officeDocument/2006/relationships/hyperlink" Target="https://www.daloopa.com/document/8616654" TargetMode="External"/><Relationship Id="rId1027" Type="http://schemas.openxmlformats.org/officeDocument/2006/relationships/hyperlink" Target="https://marketplace.daloopa.com/src?seriesId=6937346" TargetMode="External"/><Relationship Id="rId4597" Type="http://schemas.openxmlformats.org/officeDocument/2006/relationships/hyperlink" Target="https://www.daloopa.com/document/26798424" TargetMode="External"/><Relationship Id="rId5648" Type="http://schemas.openxmlformats.org/officeDocument/2006/relationships/hyperlink" Target="https://www.daloopa.com/src/66976839" TargetMode="External"/><Relationship Id="rId18062" Type="http://schemas.openxmlformats.org/officeDocument/2006/relationships/hyperlink" Target="https://marketplace.daloopa.com/src/134722679" TargetMode="External"/><Relationship Id="rId19113" Type="http://schemas.openxmlformats.org/officeDocument/2006/relationships/hyperlink" Target="https://www.daloopa.com/src/113031011" TargetMode="External"/><Relationship Id="rId3199" Type="http://schemas.openxmlformats.org/officeDocument/2006/relationships/hyperlink" Target="https://www.daloopa.com/document/26799693" TargetMode="External"/><Relationship Id="rId7070" Type="http://schemas.openxmlformats.org/officeDocument/2006/relationships/hyperlink" Target="https://marketplace.daloopa.com/src/110684057" TargetMode="External"/><Relationship Id="rId8121" Type="http://schemas.openxmlformats.org/officeDocument/2006/relationships/hyperlink" Target="https://www.daloopa.com/src/1567158" TargetMode="External"/><Relationship Id="rId10051" Type="http://schemas.openxmlformats.org/officeDocument/2006/relationships/hyperlink" Target="https://www.daloopa.com/src/1567916" TargetMode="External"/><Relationship Id="rId11102" Type="http://schemas.openxmlformats.org/officeDocument/2006/relationships/hyperlink" Target="https://www.daloopa.com/src/53535057" TargetMode="External"/><Relationship Id="rId12500" Type="http://schemas.openxmlformats.org/officeDocument/2006/relationships/hyperlink" Target="https://marketplace.daloopa.com/src/134722176" TargetMode="External"/><Relationship Id="rId14672" Type="http://schemas.openxmlformats.org/officeDocument/2006/relationships/hyperlink" Target="https://www.daloopa.com/src/63082667" TargetMode="External"/><Relationship Id="rId15723" Type="http://schemas.openxmlformats.org/officeDocument/2006/relationships/hyperlink" Target="https://www.daloopa.com/src/154360604" TargetMode="External"/><Relationship Id="rId2282" Type="http://schemas.openxmlformats.org/officeDocument/2006/relationships/hyperlink" Target="https://www.daloopa.com/src/42838038" TargetMode="External"/><Relationship Id="rId3680" Type="http://schemas.openxmlformats.org/officeDocument/2006/relationships/hyperlink" Target="https://www.daloopa.com/src/8794398" TargetMode="External"/><Relationship Id="rId4731" Type="http://schemas.openxmlformats.org/officeDocument/2006/relationships/hyperlink" Target="https://www.daloopa.com/document/26798424" TargetMode="External"/><Relationship Id="rId13274" Type="http://schemas.openxmlformats.org/officeDocument/2006/relationships/hyperlink" Target="https://www.daloopa.com/src/67023284" TargetMode="External"/><Relationship Id="rId14325" Type="http://schemas.openxmlformats.org/officeDocument/2006/relationships/hyperlink" Target="https://www.daloopa.com/src/8787680" TargetMode="External"/><Relationship Id="rId17895" Type="http://schemas.openxmlformats.org/officeDocument/2006/relationships/hyperlink" Target="https://www.daloopa.com/src/67020111" TargetMode="External"/><Relationship Id="rId18946" Type="http://schemas.openxmlformats.org/officeDocument/2006/relationships/hyperlink" Target="https://www.daloopa.com/src/114576778" TargetMode="External"/><Relationship Id="rId254" Type="http://schemas.openxmlformats.org/officeDocument/2006/relationships/hyperlink" Target="https://www.daloopa.com/src/78019473" TargetMode="External"/><Relationship Id="rId3333" Type="http://schemas.openxmlformats.org/officeDocument/2006/relationships/hyperlink" Target="https://www.daloopa.com/document/26798797" TargetMode="External"/><Relationship Id="rId7954" Type="http://schemas.openxmlformats.org/officeDocument/2006/relationships/hyperlink" Target="https://www.daloopa.com/src/1566945" TargetMode="External"/><Relationship Id="rId10935" Type="http://schemas.openxmlformats.org/officeDocument/2006/relationships/hyperlink" Target="https://www.daloopa.com/src/1568924" TargetMode="External"/><Relationship Id="rId16497" Type="http://schemas.openxmlformats.org/officeDocument/2006/relationships/hyperlink" Target="https://www.daloopa.com/src/125187156" TargetMode="External"/><Relationship Id="rId17548" Type="http://schemas.openxmlformats.org/officeDocument/2006/relationships/hyperlink" Target="https://marketplace.daloopa.com/src/154393197" TargetMode="External"/><Relationship Id="rId6556" Type="http://schemas.openxmlformats.org/officeDocument/2006/relationships/hyperlink" Target="https://marketplace.daloopa.com/src/110683971" TargetMode="External"/><Relationship Id="rId7607" Type="http://schemas.openxmlformats.org/officeDocument/2006/relationships/hyperlink" Target="https://www.daloopa.com/src/1566020" TargetMode="External"/><Relationship Id="rId15099" Type="http://schemas.openxmlformats.org/officeDocument/2006/relationships/hyperlink" Target="https://www.daloopa.com/src/43517719" TargetMode="External"/><Relationship Id="rId5158" Type="http://schemas.openxmlformats.org/officeDocument/2006/relationships/hyperlink" Target="https://www.daloopa.com/src/1564082" TargetMode="External"/><Relationship Id="rId6209" Type="http://schemas.openxmlformats.org/officeDocument/2006/relationships/hyperlink" Target="https://www.daloopa.com/src/1564768" TargetMode="External"/><Relationship Id="rId9779" Type="http://schemas.openxmlformats.org/officeDocument/2006/relationships/hyperlink" Target="https://www.daloopa.com/src/43305558" TargetMode="External"/><Relationship Id="rId12010" Type="http://schemas.openxmlformats.org/officeDocument/2006/relationships/hyperlink" Target="https://www.daloopa.com/src/1569338" TargetMode="External"/><Relationship Id="rId15580" Type="http://schemas.openxmlformats.org/officeDocument/2006/relationships/hyperlink" Target="https://www.daloopa.com/src/43517304" TargetMode="External"/><Relationship Id="rId1768" Type="http://schemas.openxmlformats.org/officeDocument/2006/relationships/hyperlink" Target="https://www.daloopa.com/src/65218365" TargetMode="External"/><Relationship Id="rId2819" Type="http://schemas.openxmlformats.org/officeDocument/2006/relationships/hyperlink" Target="https://www.daloopa.com/src/49236598" TargetMode="External"/><Relationship Id="rId14182" Type="http://schemas.openxmlformats.org/officeDocument/2006/relationships/hyperlink" Target="https://www.daloopa.com/src/8788050" TargetMode="External"/><Relationship Id="rId15233" Type="http://schemas.openxmlformats.org/officeDocument/2006/relationships/hyperlink" Target="https://www.daloopa.com/src/43517720" TargetMode="External"/><Relationship Id="rId16631" Type="http://schemas.openxmlformats.org/officeDocument/2006/relationships/hyperlink" Target="https://www.daloopa.com/src/46628569" TargetMode="External"/><Relationship Id="rId3190" Type="http://schemas.openxmlformats.org/officeDocument/2006/relationships/hyperlink" Target="https://www.daloopa.com/src/1571856" TargetMode="External"/><Relationship Id="rId4241" Type="http://schemas.openxmlformats.org/officeDocument/2006/relationships/hyperlink" Target="https://www.daloopa.com/src/8791800" TargetMode="External"/><Relationship Id="rId7464" Type="http://schemas.openxmlformats.org/officeDocument/2006/relationships/hyperlink" Target="https://www.daloopa.com/src/125013438" TargetMode="External"/><Relationship Id="rId8862" Type="http://schemas.openxmlformats.org/officeDocument/2006/relationships/hyperlink" Target="https://www.daloopa.com/src/125048949" TargetMode="External"/><Relationship Id="rId9913" Type="http://schemas.openxmlformats.org/officeDocument/2006/relationships/hyperlink" Target="https://www.daloopa.com/src/43305556" TargetMode="External"/><Relationship Id="rId10792" Type="http://schemas.openxmlformats.org/officeDocument/2006/relationships/hyperlink" Target="https://www.daloopa.com/src/66982756" TargetMode="External"/><Relationship Id="rId11843" Type="http://schemas.openxmlformats.org/officeDocument/2006/relationships/hyperlink" Target="https://www.daloopa.com/src/1569448" TargetMode="External"/><Relationship Id="rId18456" Type="http://schemas.openxmlformats.org/officeDocument/2006/relationships/hyperlink" Target="https://www.daloopa.com/src/66985063" TargetMode="External"/><Relationship Id="rId19507" Type="http://schemas.openxmlformats.org/officeDocument/2006/relationships/hyperlink" Target="https://www.daloopa.com/src/113024288" TargetMode="External"/><Relationship Id="rId1902" Type="http://schemas.openxmlformats.org/officeDocument/2006/relationships/hyperlink" Target="https://www.daloopa.com/src/78017528" TargetMode="External"/><Relationship Id="rId6066" Type="http://schemas.openxmlformats.org/officeDocument/2006/relationships/hyperlink" Target="https://www.daloopa.com/src/1564733" TargetMode="External"/><Relationship Id="rId7117" Type="http://schemas.openxmlformats.org/officeDocument/2006/relationships/hyperlink" Target="https://www.daloopa.com/src/1565942" TargetMode="External"/><Relationship Id="rId8515" Type="http://schemas.openxmlformats.org/officeDocument/2006/relationships/hyperlink" Target="https://www.daloopa.com/src/1566857" TargetMode="External"/><Relationship Id="rId10445" Type="http://schemas.openxmlformats.org/officeDocument/2006/relationships/hyperlink" Target="https://www.daloopa.com/src/1569889" TargetMode="External"/><Relationship Id="rId17058" Type="http://schemas.openxmlformats.org/officeDocument/2006/relationships/hyperlink" Target="https://www.daloopa.com/src/78144490" TargetMode="External"/><Relationship Id="rId18109" Type="http://schemas.openxmlformats.org/officeDocument/2006/relationships/hyperlink" Target="https://marketplace.daloopa.com/src/134722694" TargetMode="External"/><Relationship Id="rId13668" Type="http://schemas.openxmlformats.org/officeDocument/2006/relationships/hyperlink" Target="https://www.daloopa.com/src/8787155" TargetMode="External"/><Relationship Id="rId14719" Type="http://schemas.openxmlformats.org/officeDocument/2006/relationships/hyperlink" Target="https://www.daloopa.com/src/43517483" TargetMode="External"/><Relationship Id="rId995" Type="http://schemas.openxmlformats.org/officeDocument/2006/relationships/hyperlink" Target="https://www.daloopa.com/src/8793160" TargetMode="External"/><Relationship Id="rId2676" Type="http://schemas.openxmlformats.org/officeDocument/2006/relationships/hyperlink" Target="https://www.daloopa.com/src/87416718" TargetMode="External"/><Relationship Id="rId3727" Type="http://schemas.openxmlformats.org/officeDocument/2006/relationships/hyperlink" Target="https://www.daloopa.com/src/42838123" TargetMode="External"/><Relationship Id="rId9289" Type="http://schemas.openxmlformats.org/officeDocument/2006/relationships/hyperlink" Target="https://www.daloopa.com/src/154222608" TargetMode="External"/><Relationship Id="rId15090" Type="http://schemas.openxmlformats.org/officeDocument/2006/relationships/hyperlink" Target="https://www.daloopa.com/src/43518858" TargetMode="External"/><Relationship Id="rId16141" Type="http://schemas.openxmlformats.org/officeDocument/2006/relationships/hyperlink" Target="https://www.daloopa.com/src/8788810" TargetMode="External"/><Relationship Id="rId648" Type="http://schemas.openxmlformats.org/officeDocument/2006/relationships/hyperlink" Target="https://www.daloopa.com/src/8792322" TargetMode="External"/><Relationship Id="rId1278" Type="http://schemas.openxmlformats.org/officeDocument/2006/relationships/hyperlink" Target="https://www.daloopa.com/src/8796350" TargetMode="External"/><Relationship Id="rId2329" Type="http://schemas.openxmlformats.org/officeDocument/2006/relationships/hyperlink" Target="https://www.daloopa.com/src/46548520" TargetMode="External"/><Relationship Id="rId5899" Type="http://schemas.openxmlformats.org/officeDocument/2006/relationships/hyperlink" Target="https://www.daloopa.com/src/1564813" TargetMode="External"/><Relationship Id="rId6200" Type="http://schemas.openxmlformats.org/officeDocument/2006/relationships/hyperlink" Target="https://www.daloopa.com/src/43311078" TargetMode="External"/><Relationship Id="rId9770" Type="http://schemas.openxmlformats.org/officeDocument/2006/relationships/hyperlink" Target="https://www.daloopa.com/src/94491559" TargetMode="External"/><Relationship Id="rId19364" Type="http://schemas.openxmlformats.org/officeDocument/2006/relationships/hyperlink" Target="https://www.daloopa.com/src/113030471" TargetMode="External"/><Relationship Id="rId8372" Type="http://schemas.openxmlformats.org/officeDocument/2006/relationships/hyperlink" Target="https://www.daloopa.com/src/1566615" TargetMode="External"/><Relationship Id="rId9423" Type="http://schemas.openxmlformats.org/officeDocument/2006/relationships/hyperlink" Target="https://www.daloopa.com/src/14161249" TargetMode="External"/><Relationship Id="rId12751" Type="http://schemas.openxmlformats.org/officeDocument/2006/relationships/hyperlink" Target="https://marketplace.daloopa.com/src/134722234" TargetMode="External"/><Relationship Id="rId13802" Type="http://schemas.openxmlformats.org/officeDocument/2006/relationships/hyperlink" Target="https://www.daloopa.com/src/8788005" TargetMode="External"/><Relationship Id="rId19017" Type="http://schemas.openxmlformats.org/officeDocument/2006/relationships/hyperlink" Target="https://www.daloopa.com/src/113035572" TargetMode="External"/><Relationship Id="rId2810" Type="http://schemas.openxmlformats.org/officeDocument/2006/relationships/hyperlink" Target="https://www.daloopa.com/src/87416720" TargetMode="External"/><Relationship Id="rId8025" Type="http://schemas.openxmlformats.org/officeDocument/2006/relationships/hyperlink" Target="https://www.daloopa.com/document/24791242" TargetMode="External"/><Relationship Id="rId11353" Type="http://schemas.openxmlformats.org/officeDocument/2006/relationships/hyperlink" Target="https://www.daloopa.com/src/43316558" TargetMode="External"/><Relationship Id="rId12404" Type="http://schemas.openxmlformats.org/officeDocument/2006/relationships/hyperlink" Target="https://www.daloopa.com/src/1572174" TargetMode="External"/><Relationship Id="rId15974" Type="http://schemas.openxmlformats.org/officeDocument/2006/relationships/hyperlink" Target="https://www.daloopa.com/src/107837921" TargetMode="External"/><Relationship Id="rId1412" Type="http://schemas.openxmlformats.org/officeDocument/2006/relationships/hyperlink" Target="https://www.daloopa.com/src/43326962" TargetMode="External"/><Relationship Id="rId4982" Type="http://schemas.openxmlformats.org/officeDocument/2006/relationships/hyperlink" Target="https://www.daloopa.com/src/136426158" TargetMode="External"/><Relationship Id="rId11006" Type="http://schemas.openxmlformats.org/officeDocument/2006/relationships/hyperlink" Target="https://www.daloopa.com/src/1569151" TargetMode="External"/><Relationship Id="rId14576" Type="http://schemas.openxmlformats.org/officeDocument/2006/relationships/hyperlink" Target="https://www.daloopa.com/src/43517080" TargetMode="External"/><Relationship Id="rId15627" Type="http://schemas.openxmlformats.org/officeDocument/2006/relationships/hyperlink" Target="https://www.daloopa.com/src/43518542" TargetMode="External"/><Relationship Id="rId3584" Type="http://schemas.openxmlformats.org/officeDocument/2006/relationships/hyperlink" Target="https://www.daloopa.com/src/136435423" TargetMode="External"/><Relationship Id="rId4635" Type="http://schemas.openxmlformats.org/officeDocument/2006/relationships/hyperlink" Target="https://www.daloopa.com/src/58740079" TargetMode="External"/><Relationship Id="rId13178" Type="http://schemas.openxmlformats.org/officeDocument/2006/relationships/hyperlink" Target="https://www.daloopa.com/src/8787202" TargetMode="External"/><Relationship Id="rId14229" Type="http://schemas.openxmlformats.org/officeDocument/2006/relationships/hyperlink" Target="https://www.daloopa.com/src/8788031" TargetMode="External"/><Relationship Id="rId17799" Type="http://schemas.openxmlformats.org/officeDocument/2006/relationships/hyperlink" Target="https://www.daloopa.com/src/65074476" TargetMode="External"/><Relationship Id="rId18100" Type="http://schemas.openxmlformats.org/officeDocument/2006/relationships/hyperlink" Target="https://www.daloopa.com/src/65125697" TargetMode="External"/><Relationship Id="rId158" Type="http://schemas.openxmlformats.org/officeDocument/2006/relationships/hyperlink" Target="https://marketplace.daloopa.com/src/134722104" TargetMode="External"/><Relationship Id="rId2186" Type="http://schemas.openxmlformats.org/officeDocument/2006/relationships/hyperlink" Target="https://www.daloopa.com/src/1571827" TargetMode="External"/><Relationship Id="rId3237" Type="http://schemas.openxmlformats.org/officeDocument/2006/relationships/hyperlink" Target="https://www.daloopa.com/src/58789060" TargetMode="External"/><Relationship Id="rId7858" Type="http://schemas.openxmlformats.org/officeDocument/2006/relationships/hyperlink" Target="https://www.daloopa.com/src/154216262" TargetMode="External"/><Relationship Id="rId8909" Type="http://schemas.openxmlformats.org/officeDocument/2006/relationships/hyperlink" Target="https://www.daloopa.com/src/4715285" TargetMode="External"/><Relationship Id="rId9280" Type="http://schemas.openxmlformats.org/officeDocument/2006/relationships/hyperlink" Target="https://www.daloopa.com/src/72081306" TargetMode="External"/><Relationship Id="rId10839" Type="http://schemas.openxmlformats.org/officeDocument/2006/relationships/hyperlink" Target="https://www.daloopa.com/src/78021087" TargetMode="External"/><Relationship Id="rId12261" Type="http://schemas.openxmlformats.org/officeDocument/2006/relationships/hyperlink" Target="https://www.daloopa.com/src/125189253" TargetMode="External"/><Relationship Id="rId13312" Type="http://schemas.openxmlformats.org/officeDocument/2006/relationships/hyperlink" Target="https://www.daloopa.com/src/8787530" TargetMode="External"/><Relationship Id="rId14710" Type="http://schemas.openxmlformats.org/officeDocument/2006/relationships/hyperlink" Target="https://www.daloopa.com/src/43518537" TargetMode="External"/><Relationship Id="rId2320" Type="http://schemas.openxmlformats.org/officeDocument/2006/relationships/hyperlink" Target="https://www.daloopa.com/src/66982763" TargetMode="External"/><Relationship Id="rId16882" Type="http://schemas.openxmlformats.org/officeDocument/2006/relationships/hyperlink" Target="https://www.daloopa.com/src/78147036" TargetMode="External"/><Relationship Id="rId17933" Type="http://schemas.openxmlformats.org/officeDocument/2006/relationships/hyperlink" Target="https://marketplace.daloopa.com/src/134722612" TargetMode="External"/><Relationship Id="rId4492" Type="http://schemas.openxmlformats.org/officeDocument/2006/relationships/hyperlink" Target="https://www.daloopa.com/src/20882575" TargetMode="External"/><Relationship Id="rId5543" Type="http://schemas.openxmlformats.org/officeDocument/2006/relationships/hyperlink" Target="https://www.daloopa.com/src/1564584" TargetMode="External"/><Relationship Id="rId5890" Type="http://schemas.openxmlformats.org/officeDocument/2006/relationships/hyperlink" Target="https://www.daloopa.com/src/1564633" TargetMode="External"/><Relationship Id="rId6941" Type="http://schemas.openxmlformats.org/officeDocument/2006/relationships/hyperlink" Target="https://marketplace.daloopa.com/src/110684032" TargetMode="External"/><Relationship Id="rId14086" Type="http://schemas.openxmlformats.org/officeDocument/2006/relationships/hyperlink" Target="https://www.daloopa.com/src/154395161" TargetMode="External"/><Relationship Id="rId15484" Type="http://schemas.openxmlformats.org/officeDocument/2006/relationships/hyperlink" Target="https://www.daloopa.com/src/78147066" TargetMode="External"/><Relationship Id="rId16535" Type="http://schemas.openxmlformats.org/officeDocument/2006/relationships/hyperlink" Target="https://www.daloopa.com/src/63049140" TargetMode="External"/><Relationship Id="rId3094" Type="http://schemas.openxmlformats.org/officeDocument/2006/relationships/hyperlink" Target="https://www.daloopa.com/src/42838060" TargetMode="External"/><Relationship Id="rId4145" Type="http://schemas.openxmlformats.org/officeDocument/2006/relationships/hyperlink" Target="https://www.daloopa.com/src/43321990" TargetMode="External"/><Relationship Id="rId15137" Type="http://schemas.openxmlformats.org/officeDocument/2006/relationships/hyperlink" Target="https://www.daloopa.com/src/43518546" TargetMode="External"/><Relationship Id="rId19758" Type="http://schemas.openxmlformats.org/officeDocument/2006/relationships/hyperlink" Target="https://www.daloopa.com/src/113381201" TargetMode="External"/><Relationship Id="rId8766" Type="http://schemas.openxmlformats.org/officeDocument/2006/relationships/hyperlink" Target="https://www.daloopa.com/src/1567285" TargetMode="External"/><Relationship Id="rId9817" Type="http://schemas.openxmlformats.org/officeDocument/2006/relationships/hyperlink" Target="https://www.daloopa.com/src/1567591" TargetMode="External"/><Relationship Id="rId10696" Type="http://schemas.openxmlformats.org/officeDocument/2006/relationships/hyperlink" Target="https://www.daloopa.com/src/20882401" TargetMode="External"/><Relationship Id="rId11747" Type="http://schemas.openxmlformats.org/officeDocument/2006/relationships/hyperlink" Target="https://www.daloopa.com/src/1569101" TargetMode="External"/><Relationship Id="rId1806" Type="http://schemas.openxmlformats.org/officeDocument/2006/relationships/hyperlink" Target="https://www.daloopa.com/src/8793015" TargetMode="External"/><Relationship Id="rId7368" Type="http://schemas.openxmlformats.org/officeDocument/2006/relationships/hyperlink" Target="https://www.daloopa.com/src/63033563" TargetMode="External"/><Relationship Id="rId8419" Type="http://schemas.openxmlformats.org/officeDocument/2006/relationships/hyperlink" Target="https://www.daloopa.com/src/43305548" TargetMode="External"/><Relationship Id="rId10349" Type="http://schemas.openxmlformats.org/officeDocument/2006/relationships/hyperlink" Target="https://www.daloopa.com/src/154250672" TargetMode="External"/><Relationship Id="rId14220" Type="http://schemas.openxmlformats.org/officeDocument/2006/relationships/hyperlink" Target="https://marketplace.daloopa.com/src?seriesId=233507" TargetMode="External"/><Relationship Id="rId17790" Type="http://schemas.openxmlformats.org/officeDocument/2006/relationships/hyperlink" Target="https://www.daloopa.com/src/65218536" TargetMode="External"/><Relationship Id="rId3978" Type="http://schemas.openxmlformats.org/officeDocument/2006/relationships/hyperlink" Target="https://www.daloopa.com/src/78147791" TargetMode="External"/><Relationship Id="rId8900" Type="http://schemas.openxmlformats.org/officeDocument/2006/relationships/hyperlink" Target="https://www.daloopa.com/src/1567287" TargetMode="External"/><Relationship Id="rId16392" Type="http://schemas.openxmlformats.org/officeDocument/2006/relationships/hyperlink" Target="https://www.daloopa.com/src/67019680" TargetMode="External"/><Relationship Id="rId17443" Type="http://schemas.openxmlformats.org/officeDocument/2006/relationships/hyperlink" Target="https://www.daloopa.com/src/125189595" TargetMode="External"/><Relationship Id="rId18841" Type="http://schemas.openxmlformats.org/officeDocument/2006/relationships/hyperlink" Target="https://www.daloopa.com/src/65175060" TargetMode="External"/><Relationship Id="rId899" Type="http://schemas.openxmlformats.org/officeDocument/2006/relationships/hyperlink" Target="https://www.daloopa.com/document/26769844" TargetMode="External"/><Relationship Id="rId6451" Type="http://schemas.openxmlformats.org/officeDocument/2006/relationships/hyperlink" Target="https://www.daloopa.com/src/1565412" TargetMode="External"/><Relationship Id="rId7502" Type="http://schemas.openxmlformats.org/officeDocument/2006/relationships/hyperlink" Target="https://www.daloopa.com/src/10330685" TargetMode="External"/><Relationship Id="rId10830" Type="http://schemas.openxmlformats.org/officeDocument/2006/relationships/hyperlink" Target="https://www.daloopa.com/src/20882400" TargetMode="External"/><Relationship Id="rId16045" Type="http://schemas.openxmlformats.org/officeDocument/2006/relationships/hyperlink" Target="https://marketplace.daloopa.com/src/154393143" TargetMode="External"/><Relationship Id="rId5053" Type="http://schemas.openxmlformats.org/officeDocument/2006/relationships/hyperlink" Target="https://www.daloopa.com/src/43288602" TargetMode="External"/><Relationship Id="rId6104" Type="http://schemas.openxmlformats.org/officeDocument/2006/relationships/hyperlink" Target="https://www.daloopa.com/src/1564672" TargetMode="External"/><Relationship Id="rId9674" Type="http://schemas.openxmlformats.org/officeDocument/2006/relationships/hyperlink" Target="https://www.daloopa.com/src/1567023" TargetMode="External"/><Relationship Id="rId8276" Type="http://schemas.openxmlformats.org/officeDocument/2006/relationships/hyperlink" Target="https://www.daloopa.com/src/125048942" TargetMode="External"/><Relationship Id="rId9327" Type="http://schemas.openxmlformats.org/officeDocument/2006/relationships/hyperlink" Target="https://www.daloopa.com/src/1567684" TargetMode="External"/><Relationship Id="rId12655" Type="http://schemas.openxmlformats.org/officeDocument/2006/relationships/hyperlink" Target="https://www.daloopa.com/src/1572056" TargetMode="External"/><Relationship Id="rId13706" Type="http://schemas.openxmlformats.org/officeDocument/2006/relationships/hyperlink" Target="https://www.daloopa.com/src/43769484" TargetMode="External"/><Relationship Id="rId19268" Type="http://schemas.openxmlformats.org/officeDocument/2006/relationships/hyperlink" Target="https://www.daloopa.com/src/113026775" TargetMode="External"/><Relationship Id="rId1663" Type="http://schemas.openxmlformats.org/officeDocument/2006/relationships/hyperlink" Target="https://www.daloopa.com/src/8796863" TargetMode="External"/><Relationship Id="rId2714" Type="http://schemas.openxmlformats.org/officeDocument/2006/relationships/hyperlink" Target="https://www.daloopa.com/src/43533521" TargetMode="External"/><Relationship Id="rId11257" Type="http://schemas.openxmlformats.org/officeDocument/2006/relationships/hyperlink" Target="https://www.daloopa.com/src/43295049" TargetMode="External"/><Relationship Id="rId12308" Type="http://schemas.openxmlformats.org/officeDocument/2006/relationships/hyperlink" Target="https://www.daloopa.com/src/127329708" TargetMode="External"/><Relationship Id="rId15878" Type="http://schemas.openxmlformats.org/officeDocument/2006/relationships/hyperlink" Target="https://marketplace.daloopa.com/src?seriesId=3512974" TargetMode="External"/><Relationship Id="rId16929" Type="http://schemas.openxmlformats.org/officeDocument/2006/relationships/hyperlink" Target="https://marketplace.daloopa.com/src?seriesId=3221768" TargetMode="External"/><Relationship Id="rId1316" Type="http://schemas.openxmlformats.org/officeDocument/2006/relationships/hyperlink" Target="https://www.daloopa.com/src/65108514" TargetMode="External"/><Relationship Id="rId4886" Type="http://schemas.openxmlformats.org/officeDocument/2006/relationships/hyperlink" Target="https://www.daloopa.com/src/1564021" TargetMode="External"/><Relationship Id="rId5937" Type="http://schemas.openxmlformats.org/officeDocument/2006/relationships/hyperlink" Target="https://www.daloopa.com/src/113403310" TargetMode="External"/><Relationship Id="rId18351" Type="http://schemas.openxmlformats.org/officeDocument/2006/relationships/hyperlink" Target="https://marketplace.daloopa.com/src/134722784" TargetMode="External"/><Relationship Id="rId19402" Type="http://schemas.openxmlformats.org/officeDocument/2006/relationships/hyperlink" Target="https://www.daloopa.com/src/136654334" TargetMode="External"/><Relationship Id="rId22" Type="http://schemas.openxmlformats.org/officeDocument/2006/relationships/hyperlink" Target="https://www.daloopa.com/document/8268" TargetMode="External"/><Relationship Id="rId3488" Type="http://schemas.openxmlformats.org/officeDocument/2006/relationships/hyperlink" Target="https://www.daloopa.com/src/8795494" TargetMode="External"/><Relationship Id="rId4539" Type="http://schemas.openxmlformats.org/officeDocument/2006/relationships/hyperlink" Target="https://www.daloopa.com/src/32362913" TargetMode="External"/><Relationship Id="rId8410" Type="http://schemas.openxmlformats.org/officeDocument/2006/relationships/hyperlink" Target="https://www.daloopa.com/src/94491547" TargetMode="External"/><Relationship Id="rId10340" Type="http://schemas.openxmlformats.org/officeDocument/2006/relationships/hyperlink" Target="https://www.daloopa.com/src/87388467" TargetMode="External"/><Relationship Id="rId18004" Type="http://schemas.openxmlformats.org/officeDocument/2006/relationships/hyperlink" Target="https://marketplace.daloopa.com/src/134722641" TargetMode="External"/><Relationship Id="rId7012" Type="http://schemas.openxmlformats.org/officeDocument/2006/relationships/hyperlink" Target="https://marketplace.daloopa.com/src/110684047" TargetMode="External"/><Relationship Id="rId14961" Type="http://schemas.openxmlformats.org/officeDocument/2006/relationships/hyperlink" Target="https://www.daloopa.com/src/43519338" TargetMode="External"/><Relationship Id="rId890" Type="http://schemas.openxmlformats.org/officeDocument/2006/relationships/hyperlink" Target="https://marketplace.daloopa.com/src/152293634" TargetMode="External"/><Relationship Id="rId2571" Type="http://schemas.openxmlformats.org/officeDocument/2006/relationships/hyperlink" Target="https://www.daloopa.com/src/154358208" TargetMode="External"/><Relationship Id="rId9184" Type="http://schemas.openxmlformats.org/officeDocument/2006/relationships/hyperlink" Target="https://www.daloopa.com/src/1566811" TargetMode="External"/><Relationship Id="rId12165" Type="http://schemas.openxmlformats.org/officeDocument/2006/relationships/hyperlink" Target="https://marketplace.daloopa.com/src/144951428" TargetMode="External"/><Relationship Id="rId13563" Type="http://schemas.openxmlformats.org/officeDocument/2006/relationships/hyperlink" Target="https://www.daloopa.com/src/8787354" TargetMode="External"/><Relationship Id="rId14614" Type="http://schemas.openxmlformats.org/officeDocument/2006/relationships/hyperlink" Target="https://www.daloopa.com/src/43517239" TargetMode="External"/><Relationship Id="rId543" Type="http://schemas.openxmlformats.org/officeDocument/2006/relationships/hyperlink" Target="https://www.daloopa.com/src/53534789" TargetMode="External"/><Relationship Id="rId1173" Type="http://schemas.openxmlformats.org/officeDocument/2006/relationships/hyperlink" Target="https://www.daloopa.com/src/145126093" TargetMode="External"/><Relationship Id="rId2224" Type="http://schemas.openxmlformats.org/officeDocument/2006/relationships/hyperlink" Target="https://www.daloopa.com/src/1571256" TargetMode="External"/><Relationship Id="rId3622" Type="http://schemas.openxmlformats.org/officeDocument/2006/relationships/hyperlink" Target="https://www.daloopa.com/src/8794123" TargetMode="External"/><Relationship Id="rId13216" Type="http://schemas.openxmlformats.org/officeDocument/2006/relationships/hyperlink" Target="https://www.daloopa.com/src/63082547" TargetMode="External"/><Relationship Id="rId16786" Type="http://schemas.openxmlformats.org/officeDocument/2006/relationships/hyperlink" Target="https://www.daloopa.com/src/65062729" TargetMode="External"/><Relationship Id="rId17837" Type="http://schemas.openxmlformats.org/officeDocument/2006/relationships/hyperlink" Target="https://www.daloopa.com/src/65125629" TargetMode="External"/><Relationship Id="rId5794" Type="http://schemas.openxmlformats.org/officeDocument/2006/relationships/hyperlink" Target="https://www.daloopa.com/src/63033466" TargetMode="External"/><Relationship Id="rId6845" Type="http://schemas.openxmlformats.org/officeDocument/2006/relationships/hyperlink" Target="https://www.daloopa.com/src/1565197" TargetMode="External"/><Relationship Id="rId15388" Type="http://schemas.openxmlformats.org/officeDocument/2006/relationships/hyperlink" Target="https://www.daloopa.com/src/43518662" TargetMode="External"/><Relationship Id="rId16439" Type="http://schemas.openxmlformats.org/officeDocument/2006/relationships/hyperlink" Target="https://www.daloopa.com/src/8788541" TargetMode="External"/><Relationship Id="rId4049" Type="http://schemas.openxmlformats.org/officeDocument/2006/relationships/hyperlink" Target="https://www.daloopa.com/src/32424810" TargetMode="External"/><Relationship Id="rId4396" Type="http://schemas.openxmlformats.org/officeDocument/2006/relationships/hyperlink" Target="https://www.daloopa.com/src/8793646" TargetMode="External"/><Relationship Id="rId5447" Type="http://schemas.openxmlformats.org/officeDocument/2006/relationships/hyperlink" Target="https://www.daloopa.com/src/66976841" TargetMode="External"/><Relationship Id="rId11998" Type="http://schemas.openxmlformats.org/officeDocument/2006/relationships/hyperlink" Target="https://marketplace.daloopa.com/src?seriesId=2399873" TargetMode="External"/><Relationship Id="rId14471" Type="http://schemas.openxmlformats.org/officeDocument/2006/relationships/hyperlink" Target="https://www.daloopa.com/src/136653717" TargetMode="External"/><Relationship Id="rId15522" Type="http://schemas.openxmlformats.org/officeDocument/2006/relationships/hyperlink" Target="https://www.daloopa.com/src/113367214" TargetMode="External"/><Relationship Id="rId16920" Type="http://schemas.openxmlformats.org/officeDocument/2006/relationships/hyperlink" Target="https://www.daloopa.com/src/107836718" TargetMode="External"/><Relationship Id="rId4530" Type="http://schemas.openxmlformats.org/officeDocument/2006/relationships/hyperlink" Target="https://www.daloopa.com/src/8793741" TargetMode="External"/><Relationship Id="rId13073" Type="http://schemas.openxmlformats.org/officeDocument/2006/relationships/hyperlink" Target="https://www.daloopa.com/src/8787180" TargetMode="External"/><Relationship Id="rId14124" Type="http://schemas.openxmlformats.org/officeDocument/2006/relationships/hyperlink" Target="https://www.daloopa.com/src/8788109" TargetMode="External"/><Relationship Id="rId2081" Type="http://schemas.openxmlformats.org/officeDocument/2006/relationships/hyperlink" Target="https://www.daloopa.com/src/42838022" TargetMode="External"/><Relationship Id="rId3132" Type="http://schemas.openxmlformats.org/officeDocument/2006/relationships/hyperlink" Target="https://www.daloopa.com/document/26799693" TargetMode="External"/><Relationship Id="rId7753" Type="http://schemas.openxmlformats.org/officeDocument/2006/relationships/hyperlink" Target="https://www.daloopa.com/src/1565572" TargetMode="External"/><Relationship Id="rId16296" Type="http://schemas.openxmlformats.org/officeDocument/2006/relationships/hyperlink" Target="https://www.daloopa.com/src/46632067" TargetMode="External"/><Relationship Id="rId17694" Type="http://schemas.openxmlformats.org/officeDocument/2006/relationships/hyperlink" Target="https://www.daloopa.com/src/87503077" TargetMode="External"/><Relationship Id="rId18745" Type="http://schemas.openxmlformats.org/officeDocument/2006/relationships/hyperlink" Target="https://www.daloopa.com/src/65169264" TargetMode="External"/><Relationship Id="rId6355" Type="http://schemas.openxmlformats.org/officeDocument/2006/relationships/hyperlink" Target="https://marketplace.daloopa.com/src/154257781" TargetMode="External"/><Relationship Id="rId7406" Type="http://schemas.openxmlformats.org/officeDocument/2006/relationships/hyperlink" Target="https://www.daloopa.com/src/1565519" TargetMode="External"/><Relationship Id="rId8804" Type="http://schemas.openxmlformats.org/officeDocument/2006/relationships/hyperlink" Target="https://www.daloopa.com/src/43297722" TargetMode="External"/><Relationship Id="rId10734" Type="http://schemas.openxmlformats.org/officeDocument/2006/relationships/hyperlink" Target="https://www.daloopa.com/src/1568921" TargetMode="External"/><Relationship Id="rId17347" Type="http://schemas.openxmlformats.org/officeDocument/2006/relationships/hyperlink" Target="https://www.daloopa.com/src/72185124" TargetMode="External"/><Relationship Id="rId6008" Type="http://schemas.openxmlformats.org/officeDocument/2006/relationships/hyperlink" Target="https://www.daloopa.com/src/154393272" TargetMode="External"/><Relationship Id="rId13957" Type="http://schemas.openxmlformats.org/officeDocument/2006/relationships/hyperlink" Target="https://www.daloopa.com/src/8788046" TargetMode="External"/><Relationship Id="rId2965" Type="http://schemas.openxmlformats.org/officeDocument/2006/relationships/hyperlink" Target="https://www.daloopa.com/src/1571913" TargetMode="External"/><Relationship Id="rId9578" Type="http://schemas.openxmlformats.org/officeDocument/2006/relationships/hyperlink" Target="https://www.daloopa.com/src/1567550" TargetMode="External"/><Relationship Id="rId12559" Type="http://schemas.openxmlformats.org/officeDocument/2006/relationships/hyperlink" Target="https://www.daloopa.com/document/26799693" TargetMode="External"/><Relationship Id="rId16430" Type="http://schemas.openxmlformats.org/officeDocument/2006/relationships/hyperlink" Target="https://marketplace.daloopa.com/src?seriesId=2541637" TargetMode="External"/><Relationship Id="rId937" Type="http://schemas.openxmlformats.org/officeDocument/2006/relationships/hyperlink" Target="https://www.daloopa.com/src/145127379" TargetMode="External"/><Relationship Id="rId1567" Type="http://schemas.openxmlformats.org/officeDocument/2006/relationships/hyperlink" Target="https://www.daloopa.com/src/8796640" TargetMode="External"/><Relationship Id="rId2618" Type="http://schemas.openxmlformats.org/officeDocument/2006/relationships/hyperlink" Target="https://www.daloopa.com/src/49236595" TargetMode="External"/><Relationship Id="rId15032" Type="http://schemas.openxmlformats.org/officeDocument/2006/relationships/hyperlink" Target="https://www.daloopa.com/src/145147109" TargetMode="External"/><Relationship Id="rId19653" Type="http://schemas.openxmlformats.org/officeDocument/2006/relationships/hyperlink" Target="https://www.daloopa.com/src/125176275" TargetMode="External"/><Relationship Id="rId4040" Type="http://schemas.openxmlformats.org/officeDocument/2006/relationships/hyperlink" Target="https://www.daloopa.com/src/1572799" TargetMode="External"/><Relationship Id="rId8661" Type="http://schemas.openxmlformats.org/officeDocument/2006/relationships/hyperlink" Target="https://www.daloopa.com/src/32357770" TargetMode="External"/><Relationship Id="rId9712" Type="http://schemas.openxmlformats.org/officeDocument/2006/relationships/hyperlink" Target="https://www.daloopa.com/src/43306477" TargetMode="External"/><Relationship Id="rId10591" Type="http://schemas.openxmlformats.org/officeDocument/2006/relationships/hyperlink" Target="https://www.daloopa.com/src/66982754" TargetMode="External"/><Relationship Id="rId18255" Type="http://schemas.openxmlformats.org/officeDocument/2006/relationships/hyperlink" Target="https://marketplace.daloopa.com/src/134722754" TargetMode="External"/><Relationship Id="rId19306" Type="http://schemas.openxmlformats.org/officeDocument/2006/relationships/hyperlink" Target="https://www.daloopa.com/src/113026630" TargetMode="External"/><Relationship Id="rId7263" Type="http://schemas.openxmlformats.org/officeDocument/2006/relationships/hyperlink" Target="https://www.daloopa.com/src/1565518" TargetMode="External"/><Relationship Id="rId8314" Type="http://schemas.openxmlformats.org/officeDocument/2006/relationships/hyperlink" Target="https://www.daloopa.com/src/1567415" TargetMode="External"/><Relationship Id="rId10244" Type="http://schemas.openxmlformats.org/officeDocument/2006/relationships/hyperlink" Target="https://www.daloopa.com/src/113262755" TargetMode="External"/><Relationship Id="rId11642" Type="http://schemas.openxmlformats.org/officeDocument/2006/relationships/hyperlink" Target="https://www.daloopa.com/document/209433" TargetMode="External"/><Relationship Id="rId1701" Type="http://schemas.openxmlformats.org/officeDocument/2006/relationships/hyperlink" Target="https://www.daloopa.com/src/8796954" TargetMode="External"/><Relationship Id="rId14865" Type="http://schemas.openxmlformats.org/officeDocument/2006/relationships/hyperlink" Target="https://www.daloopa.com/src/53602938" TargetMode="External"/><Relationship Id="rId15916" Type="http://schemas.openxmlformats.org/officeDocument/2006/relationships/hyperlink" Target="https://marketplace.daloopa.com/src/134722540" TargetMode="External"/><Relationship Id="rId3873" Type="http://schemas.openxmlformats.org/officeDocument/2006/relationships/hyperlink" Target="https://www.daloopa.com/src/43340810" TargetMode="External"/><Relationship Id="rId4924" Type="http://schemas.openxmlformats.org/officeDocument/2006/relationships/hyperlink" Target="https://www.daloopa.com/src/43643162" TargetMode="External"/><Relationship Id="rId9088" Type="http://schemas.openxmlformats.org/officeDocument/2006/relationships/hyperlink" Target="https://www.daloopa.com/src/1566569" TargetMode="External"/><Relationship Id="rId13467" Type="http://schemas.openxmlformats.org/officeDocument/2006/relationships/hyperlink" Target="https://www.daloopa.com/src/78145399" TargetMode="External"/><Relationship Id="rId14518" Type="http://schemas.openxmlformats.org/officeDocument/2006/relationships/hyperlink" Target="https://marketplace.daloopa.com/src?seriesId=2541656" TargetMode="External"/><Relationship Id="rId447" Type="http://schemas.openxmlformats.org/officeDocument/2006/relationships/hyperlink" Target="https://www.daloopa.com/src/136424229" TargetMode="External"/><Relationship Id="rId794" Type="http://schemas.openxmlformats.org/officeDocument/2006/relationships/hyperlink" Target="https://www.daloopa.com/src/1602356" TargetMode="External"/><Relationship Id="rId1077" Type="http://schemas.openxmlformats.org/officeDocument/2006/relationships/hyperlink" Target="https://www.daloopa.com/src/8797410" TargetMode="External"/><Relationship Id="rId2128" Type="http://schemas.openxmlformats.org/officeDocument/2006/relationships/hyperlink" Target="https://www.daloopa.com/src/46548524" TargetMode="External"/><Relationship Id="rId2475" Type="http://schemas.openxmlformats.org/officeDocument/2006/relationships/hyperlink" Target="https://marketplace.daloopa.com/src/134722144" TargetMode="External"/><Relationship Id="rId3526" Type="http://schemas.openxmlformats.org/officeDocument/2006/relationships/hyperlink" Target="https://www.daloopa.com/src/42838093" TargetMode="External"/><Relationship Id="rId12069" Type="http://schemas.openxmlformats.org/officeDocument/2006/relationships/hyperlink" Target="https://www.daloopa.com/src/1570085" TargetMode="External"/><Relationship Id="rId5698" Type="http://schemas.openxmlformats.org/officeDocument/2006/relationships/hyperlink" Target="https://www.daloopa.com/src/1564810" TargetMode="External"/><Relationship Id="rId6749" Type="http://schemas.openxmlformats.org/officeDocument/2006/relationships/hyperlink" Target="https://www.daloopa.com/document/26798424" TargetMode="External"/><Relationship Id="rId12550" Type="http://schemas.openxmlformats.org/officeDocument/2006/relationships/hyperlink" Target="https://marketplace.daloopa.com/src/134722188" TargetMode="External"/><Relationship Id="rId13601" Type="http://schemas.openxmlformats.org/officeDocument/2006/relationships/hyperlink" Target="https://marketplace.daloopa.com/src?seriesId=233491" TargetMode="External"/><Relationship Id="rId19163" Type="http://schemas.openxmlformats.org/officeDocument/2006/relationships/hyperlink" Target="https://www.daloopa.com/src/113027255" TargetMode="External"/><Relationship Id="rId8171" Type="http://schemas.openxmlformats.org/officeDocument/2006/relationships/hyperlink" Target="https://marketplace.daloopa.com/src?seriesId=4992377" TargetMode="External"/><Relationship Id="rId9222" Type="http://schemas.openxmlformats.org/officeDocument/2006/relationships/hyperlink" Target="https://www.daloopa.com/src/43302625" TargetMode="External"/><Relationship Id="rId11152" Type="http://schemas.openxmlformats.org/officeDocument/2006/relationships/hyperlink" Target="https://www.daloopa.com/src/1569834" TargetMode="External"/><Relationship Id="rId12203" Type="http://schemas.openxmlformats.org/officeDocument/2006/relationships/hyperlink" Target="https://www.daloopa.com/src/43520094" TargetMode="External"/><Relationship Id="rId1211" Type="http://schemas.openxmlformats.org/officeDocument/2006/relationships/hyperlink" Target="https://www.daloopa.com/src/10356344" TargetMode="External"/><Relationship Id="rId4781" Type="http://schemas.openxmlformats.org/officeDocument/2006/relationships/hyperlink" Target="https://www.daloopa.com/src/136426155" TargetMode="External"/><Relationship Id="rId5832" Type="http://schemas.openxmlformats.org/officeDocument/2006/relationships/hyperlink" Target="https://www.daloopa.com/src/1564812" TargetMode="External"/><Relationship Id="rId14375" Type="http://schemas.openxmlformats.org/officeDocument/2006/relationships/hyperlink" Target="https://www.daloopa.com/src/8787758" TargetMode="External"/><Relationship Id="rId15773" Type="http://schemas.openxmlformats.org/officeDocument/2006/relationships/hyperlink" Target="https://www.daloopa.com/src/82270962" TargetMode="External"/><Relationship Id="rId16824" Type="http://schemas.openxmlformats.org/officeDocument/2006/relationships/hyperlink" Target="https://www.daloopa.com/src/78147033" TargetMode="External"/><Relationship Id="rId3383" Type="http://schemas.openxmlformats.org/officeDocument/2006/relationships/hyperlink" Target="https://www.daloopa.com/src/136435425" TargetMode="External"/><Relationship Id="rId4434" Type="http://schemas.openxmlformats.org/officeDocument/2006/relationships/hyperlink" Target="https://www.daloopa.com/src/8793798" TargetMode="External"/><Relationship Id="rId14028" Type="http://schemas.openxmlformats.org/officeDocument/2006/relationships/hyperlink" Target="https://www.daloopa.com/src/8787811" TargetMode="External"/><Relationship Id="rId15426" Type="http://schemas.openxmlformats.org/officeDocument/2006/relationships/hyperlink" Target="https://www.daloopa.com/src/43519063" TargetMode="External"/><Relationship Id="rId18996" Type="http://schemas.openxmlformats.org/officeDocument/2006/relationships/hyperlink" Target="https://www.daloopa.com/document/26799693" TargetMode="External"/><Relationship Id="rId3036" Type="http://schemas.openxmlformats.org/officeDocument/2006/relationships/hyperlink" Target="https://www.daloopa.com/src/136641103" TargetMode="External"/><Relationship Id="rId10985" Type="http://schemas.openxmlformats.org/officeDocument/2006/relationships/hyperlink" Target="https://www.daloopa.com/src/43296440" TargetMode="External"/><Relationship Id="rId17598" Type="http://schemas.openxmlformats.org/officeDocument/2006/relationships/hyperlink" Target="https://www.daloopa.com/src/65074797" TargetMode="External"/><Relationship Id="rId18649" Type="http://schemas.openxmlformats.org/officeDocument/2006/relationships/hyperlink" Target="https://www.daloopa.com/src/65167036" TargetMode="External"/><Relationship Id="rId6259" Type="http://schemas.openxmlformats.org/officeDocument/2006/relationships/hyperlink" Target="https://www.daloopa.com/src/46534820" TargetMode="External"/><Relationship Id="rId7657" Type="http://schemas.openxmlformats.org/officeDocument/2006/relationships/hyperlink" Target="https://www.daloopa.com/src/154216256" TargetMode="External"/><Relationship Id="rId8708" Type="http://schemas.openxmlformats.org/officeDocument/2006/relationships/hyperlink" Target="https://www.daloopa.com/src/1567166" TargetMode="External"/><Relationship Id="rId10638" Type="http://schemas.openxmlformats.org/officeDocument/2006/relationships/hyperlink" Target="https://www.daloopa.com/src/78021097" TargetMode="External"/><Relationship Id="rId12060" Type="http://schemas.openxmlformats.org/officeDocument/2006/relationships/hyperlink" Target="https://www.daloopa.com/src/1570175" TargetMode="External"/><Relationship Id="rId13111" Type="http://schemas.openxmlformats.org/officeDocument/2006/relationships/hyperlink" Target="https://www.daloopa.com/src/8787218" TargetMode="External"/><Relationship Id="rId16681" Type="http://schemas.openxmlformats.org/officeDocument/2006/relationships/hyperlink" Target="https://www.daloopa.com/src/65063106" TargetMode="External"/><Relationship Id="rId17732" Type="http://schemas.openxmlformats.org/officeDocument/2006/relationships/hyperlink" Target="https://www.daloopa.com/src/65074528" TargetMode="External"/><Relationship Id="rId2869" Type="http://schemas.openxmlformats.org/officeDocument/2006/relationships/hyperlink" Target="https://www.daloopa.com/src/47661680" TargetMode="External"/><Relationship Id="rId6740" Type="http://schemas.openxmlformats.org/officeDocument/2006/relationships/hyperlink" Target="https://marketplace.daloopa.com/src/110683999" TargetMode="External"/><Relationship Id="rId15283" Type="http://schemas.openxmlformats.org/officeDocument/2006/relationships/hyperlink" Target="https://www.daloopa.com/src/43517404" TargetMode="External"/><Relationship Id="rId16334" Type="http://schemas.openxmlformats.org/officeDocument/2006/relationships/hyperlink" Target="https://www.daloopa.com/src/67019677" TargetMode="External"/><Relationship Id="rId4291" Type="http://schemas.openxmlformats.org/officeDocument/2006/relationships/hyperlink" Target="https://www.daloopa.com/src/8804950" TargetMode="External"/><Relationship Id="rId5342" Type="http://schemas.openxmlformats.org/officeDocument/2006/relationships/hyperlink" Target="https://www.daloopa.com/src/1564598" TargetMode="External"/><Relationship Id="rId9963" Type="http://schemas.openxmlformats.org/officeDocument/2006/relationships/hyperlink" Target="https://www.daloopa.com/src/53534265" TargetMode="External"/><Relationship Id="rId8565" Type="http://schemas.openxmlformats.org/officeDocument/2006/relationships/hyperlink" Target="https://www.daloopa.com/src/66982579" TargetMode="External"/><Relationship Id="rId9616" Type="http://schemas.openxmlformats.org/officeDocument/2006/relationships/hyperlink" Target="https://www.daloopa.com/src/1567205" TargetMode="External"/><Relationship Id="rId11893" Type="http://schemas.openxmlformats.org/officeDocument/2006/relationships/hyperlink" Target="https://www.daloopa.com/src/43317695" TargetMode="External"/><Relationship Id="rId12944" Type="http://schemas.openxmlformats.org/officeDocument/2006/relationships/hyperlink" Target="https://marketplace.daloopa.com/src/134722275" TargetMode="External"/><Relationship Id="rId18159" Type="http://schemas.openxmlformats.org/officeDocument/2006/relationships/hyperlink" Target="https://www.daloopa.com/src/113362573" TargetMode="External"/><Relationship Id="rId19557" Type="http://schemas.openxmlformats.org/officeDocument/2006/relationships/hyperlink" Target="https://www.daloopa.com/src/114576824" TargetMode="External"/><Relationship Id="rId1952" Type="http://schemas.openxmlformats.org/officeDocument/2006/relationships/hyperlink" Target="https://www.daloopa.com/src/107697319" TargetMode="External"/><Relationship Id="rId7167" Type="http://schemas.openxmlformats.org/officeDocument/2006/relationships/hyperlink" Target="https://marketplace.daloopa.com/src/110684068" TargetMode="External"/><Relationship Id="rId8218" Type="http://schemas.openxmlformats.org/officeDocument/2006/relationships/hyperlink" Target="https://www.daloopa.com/src/1566612" TargetMode="External"/><Relationship Id="rId10495" Type="http://schemas.openxmlformats.org/officeDocument/2006/relationships/hyperlink" Target="https://www.daloopa.com/src/1569116" TargetMode="External"/><Relationship Id="rId11546" Type="http://schemas.openxmlformats.org/officeDocument/2006/relationships/hyperlink" Target="https://www.daloopa.com/src/1569092" TargetMode="External"/><Relationship Id="rId1605" Type="http://schemas.openxmlformats.org/officeDocument/2006/relationships/hyperlink" Target="https://www.daloopa.com/src/8796829" TargetMode="External"/><Relationship Id="rId10148" Type="http://schemas.openxmlformats.org/officeDocument/2006/relationships/hyperlink" Target="https://www.daloopa.com/src/43316129" TargetMode="External"/><Relationship Id="rId14769" Type="http://schemas.openxmlformats.org/officeDocument/2006/relationships/hyperlink" Target="https://www.daloopa.com/src/43519176" TargetMode="External"/><Relationship Id="rId18640" Type="http://schemas.openxmlformats.org/officeDocument/2006/relationships/hyperlink" Target="https://www.daloopa.com/src/65165645" TargetMode="External"/><Relationship Id="rId3777" Type="http://schemas.openxmlformats.org/officeDocument/2006/relationships/hyperlink" Target="https://www.daloopa.com/src/78146922" TargetMode="External"/><Relationship Id="rId4828" Type="http://schemas.openxmlformats.org/officeDocument/2006/relationships/hyperlink" Target="https://www.daloopa.com/src/7961764" TargetMode="External"/><Relationship Id="rId16191" Type="http://schemas.openxmlformats.org/officeDocument/2006/relationships/hyperlink" Target="https://www.daloopa.com/src/46628755" TargetMode="External"/><Relationship Id="rId17242" Type="http://schemas.openxmlformats.org/officeDocument/2006/relationships/hyperlink" Target="https://www.daloopa.com/src/65059401" TargetMode="External"/><Relationship Id="rId698" Type="http://schemas.openxmlformats.org/officeDocument/2006/relationships/hyperlink" Target="https://www.daloopa.com/src/66983496" TargetMode="External"/><Relationship Id="rId2379" Type="http://schemas.openxmlformats.org/officeDocument/2006/relationships/hyperlink" Target="https://www.daloopa.com/src/46548313" TargetMode="External"/><Relationship Id="rId6250" Type="http://schemas.openxmlformats.org/officeDocument/2006/relationships/hyperlink" Target="https://www.daloopa.com/src/1565188" TargetMode="External"/><Relationship Id="rId7301" Type="http://schemas.openxmlformats.org/officeDocument/2006/relationships/hyperlink" Target="https://marketplace.daloopa.com/src/110684091" TargetMode="External"/><Relationship Id="rId2860" Type="http://schemas.openxmlformats.org/officeDocument/2006/relationships/hyperlink" Target="https://www.daloopa.com/src/102333753" TargetMode="External"/><Relationship Id="rId9473" Type="http://schemas.openxmlformats.org/officeDocument/2006/relationships/hyperlink" Target="https://www.daloopa.com/src/43301779" TargetMode="External"/><Relationship Id="rId12454" Type="http://schemas.openxmlformats.org/officeDocument/2006/relationships/hyperlink" Target="https://www.daloopa.com/src/1572406" TargetMode="External"/><Relationship Id="rId13852" Type="http://schemas.openxmlformats.org/officeDocument/2006/relationships/hyperlink" Target="https://www.daloopa.com/src/14296176" TargetMode="External"/><Relationship Id="rId14903" Type="http://schemas.openxmlformats.org/officeDocument/2006/relationships/hyperlink" Target="https://www.daloopa.com/src/43518793" TargetMode="External"/><Relationship Id="rId19067" Type="http://schemas.openxmlformats.org/officeDocument/2006/relationships/hyperlink" Target="https://www.daloopa.com/src/113031012" TargetMode="External"/><Relationship Id="rId832" Type="http://schemas.openxmlformats.org/officeDocument/2006/relationships/hyperlink" Target="https://www.daloopa.com/src/122888011" TargetMode="External"/><Relationship Id="rId1462" Type="http://schemas.openxmlformats.org/officeDocument/2006/relationships/hyperlink" Target="https://www.daloopa.com/src/8796586" TargetMode="External"/><Relationship Id="rId2513" Type="http://schemas.openxmlformats.org/officeDocument/2006/relationships/hyperlink" Target="https://www.daloopa.com/src/65218514" TargetMode="External"/><Relationship Id="rId3911" Type="http://schemas.openxmlformats.org/officeDocument/2006/relationships/hyperlink" Target="https://www.daloopa.com/src/78146919" TargetMode="External"/><Relationship Id="rId8075" Type="http://schemas.openxmlformats.org/officeDocument/2006/relationships/hyperlink" Target="https://www.daloopa.com/src/53534259" TargetMode="External"/><Relationship Id="rId9126" Type="http://schemas.openxmlformats.org/officeDocument/2006/relationships/hyperlink" Target="https://www.daloopa.com/src/43301786" TargetMode="External"/><Relationship Id="rId11056" Type="http://schemas.openxmlformats.org/officeDocument/2006/relationships/hyperlink" Target="https://www.daloopa.com/src/43295044" TargetMode="External"/><Relationship Id="rId12107" Type="http://schemas.openxmlformats.org/officeDocument/2006/relationships/hyperlink" Target="https://marketplace.daloopa.com/src/144951425" TargetMode="External"/><Relationship Id="rId13505" Type="http://schemas.openxmlformats.org/officeDocument/2006/relationships/hyperlink" Target="https://www.daloopa.com/src/10356364" TargetMode="External"/><Relationship Id="rId1115" Type="http://schemas.openxmlformats.org/officeDocument/2006/relationships/hyperlink" Target="https://www.daloopa.com/document/26799693" TargetMode="External"/><Relationship Id="rId15677" Type="http://schemas.openxmlformats.org/officeDocument/2006/relationships/hyperlink" Target="https://marketplace.daloopa.com/src/154393122" TargetMode="External"/><Relationship Id="rId16728" Type="http://schemas.openxmlformats.org/officeDocument/2006/relationships/hyperlink" Target="https://www.daloopa.com/src/78144513" TargetMode="External"/><Relationship Id="rId3287" Type="http://schemas.openxmlformats.org/officeDocument/2006/relationships/hyperlink" Target="https://www.daloopa.com/src/8795491" TargetMode="External"/><Relationship Id="rId4338" Type="http://schemas.openxmlformats.org/officeDocument/2006/relationships/hyperlink" Target="https://www.daloopa.com/src/8790954" TargetMode="External"/><Relationship Id="rId4685" Type="http://schemas.openxmlformats.org/officeDocument/2006/relationships/hyperlink" Target="https://www.daloopa.com/src/1564018" TargetMode="External"/><Relationship Id="rId5736" Type="http://schemas.openxmlformats.org/officeDocument/2006/relationships/hyperlink" Target="https://www.daloopa.com/src/113403307" TargetMode="External"/><Relationship Id="rId14279" Type="http://schemas.openxmlformats.org/officeDocument/2006/relationships/hyperlink" Target="https://www.daloopa.com/src/8788170" TargetMode="External"/><Relationship Id="rId18150" Type="http://schemas.openxmlformats.org/officeDocument/2006/relationships/hyperlink" Target="https://marketplace.daloopa.com/src/134722712" TargetMode="External"/><Relationship Id="rId19201" Type="http://schemas.openxmlformats.org/officeDocument/2006/relationships/hyperlink" Target="https://www.daloopa.com/src/113026773" TargetMode="External"/><Relationship Id="rId8959" Type="http://schemas.openxmlformats.org/officeDocument/2006/relationships/hyperlink" Target="https://www.daloopa.com/document/26798424" TargetMode="External"/><Relationship Id="rId10889" Type="http://schemas.openxmlformats.org/officeDocument/2006/relationships/hyperlink" Target="https://www.daloopa.com/src/1569907" TargetMode="External"/><Relationship Id="rId14760" Type="http://schemas.openxmlformats.org/officeDocument/2006/relationships/hyperlink" Target="https://marketplace.daloopa.com/src/134722335" TargetMode="External"/><Relationship Id="rId15811" Type="http://schemas.openxmlformats.org/officeDocument/2006/relationships/hyperlink" Target="https://www.daloopa.com/src/82270965" TargetMode="External"/><Relationship Id="rId13362" Type="http://schemas.openxmlformats.org/officeDocument/2006/relationships/hyperlink" Target="https://www.daloopa.com/src/72185818" TargetMode="External"/><Relationship Id="rId14413" Type="http://schemas.openxmlformats.org/officeDocument/2006/relationships/hyperlink" Target="https://www.daloopa.com/src/136653712" TargetMode="External"/><Relationship Id="rId2370" Type="http://schemas.openxmlformats.org/officeDocument/2006/relationships/hyperlink" Target="https://www.daloopa.com/src/102327291" TargetMode="External"/><Relationship Id="rId3421" Type="http://schemas.openxmlformats.org/officeDocument/2006/relationships/hyperlink" Target="https://www.daloopa.com/src/8795493" TargetMode="External"/><Relationship Id="rId6991" Type="http://schemas.openxmlformats.org/officeDocument/2006/relationships/hyperlink" Target="https://www.daloopa.com/src/63033549" TargetMode="External"/><Relationship Id="rId13015" Type="http://schemas.openxmlformats.org/officeDocument/2006/relationships/hyperlink" Target="https://www.daloopa.com/src/8787197" TargetMode="External"/><Relationship Id="rId16585" Type="http://schemas.openxmlformats.org/officeDocument/2006/relationships/hyperlink" Target="https://www.daloopa.com/src/8788978" TargetMode="External"/><Relationship Id="rId17983" Type="http://schemas.openxmlformats.org/officeDocument/2006/relationships/hyperlink" Target="https://www.daloopa.com/src/65125829" TargetMode="External"/><Relationship Id="rId342" Type="http://schemas.openxmlformats.org/officeDocument/2006/relationships/hyperlink" Target="https://marketplace.daloopa.com/src/134722132" TargetMode="External"/><Relationship Id="rId2023" Type="http://schemas.openxmlformats.org/officeDocument/2006/relationships/hyperlink" Target="https://www.daloopa.com/src/113264235" TargetMode="External"/><Relationship Id="rId5593" Type="http://schemas.openxmlformats.org/officeDocument/2006/relationships/hyperlink" Target="https://www.daloopa.com/src/154216187" TargetMode="External"/><Relationship Id="rId6644" Type="http://schemas.openxmlformats.org/officeDocument/2006/relationships/hyperlink" Target="https://www.daloopa.com/src/78018528" TargetMode="External"/><Relationship Id="rId15187" Type="http://schemas.openxmlformats.org/officeDocument/2006/relationships/hyperlink" Target="https://www.daloopa.com/src/43517714" TargetMode="External"/><Relationship Id="rId16238" Type="http://schemas.openxmlformats.org/officeDocument/2006/relationships/hyperlink" Target="https://www.daloopa.com/src/87501142" TargetMode="External"/><Relationship Id="rId17636" Type="http://schemas.openxmlformats.org/officeDocument/2006/relationships/hyperlink" Target="https://marketplace.daloopa.com/src?seriesId=4243630" TargetMode="External"/><Relationship Id="rId4195" Type="http://schemas.openxmlformats.org/officeDocument/2006/relationships/hyperlink" Target="https://www.daloopa.com/src/8791799" TargetMode="External"/><Relationship Id="rId5246" Type="http://schemas.openxmlformats.org/officeDocument/2006/relationships/hyperlink" Target="https://www.daloopa.com/src/63032893" TargetMode="External"/><Relationship Id="rId8469" Type="http://schemas.openxmlformats.org/officeDocument/2006/relationships/hyperlink" Target="https://www.daloopa.com/src/58740253" TargetMode="External"/><Relationship Id="rId9867" Type="http://schemas.openxmlformats.org/officeDocument/2006/relationships/hyperlink" Target="https://www.daloopa.com/src/1566673" TargetMode="External"/><Relationship Id="rId11797" Type="http://schemas.openxmlformats.org/officeDocument/2006/relationships/hyperlink" Target="https://www.daloopa.com/src/1569445" TargetMode="External"/><Relationship Id="rId12848" Type="http://schemas.openxmlformats.org/officeDocument/2006/relationships/hyperlink" Target="https://www.daloopa.com/src/1572160" TargetMode="External"/><Relationship Id="rId1856" Type="http://schemas.openxmlformats.org/officeDocument/2006/relationships/hyperlink" Target="https://www.daloopa.com/src/65218385" TargetMode="External"/><Relationship Id="rId2907" Type="http://schemas.openxmlformats.org/officeDocument/2006/relationships/hyperlink" Target="https://www.daloopa.com/src/47653693" TargetMode="External"/><Relationship Id="rId10399" Type="http://schemas.openxmlformats.org/officeDocument/2006/relationships/hyperlink" Target="https://www.daloopa.com/src/20882470" TargetMode="External"/><Relationship Id="rId14270" Type="http://schemas.openxmlformats.org/officeDocument/2006/relationships/hyperlink" Target="https://www.daloopa.com/src/8788276" TargetMode="External"/><Relationship Id="rId15321" Type="http://schemas.openxmlformats.org/officeDocument/2006/relationships/hyperlink" Target="https://www.daloopa.com/src/43519056" TargetMode="External"/><Relationship Id="rId18891" Type="http://schemas.openxmlformats.org/officeDocument/2006/relationships/hyperlink" Target="https://www.daloopa.com/src/113029441" TargetMode="External"/><Relationship Id="rId1509" Type="http://schemas.openxmlformats.org/officeDocument/2006/relationships/hyperlink" Target="https://www.daloopa.com/src/43327690" TargetMode="External"/><Relationship Id="rId8950" Type="http://schemas.openxmlformats.org/officeDocument/2006/relationships/hyperlink" Target="https://www.daloopa.com/src/63033682" TargetMode="External"/><Relationship Id="rId10880" Type="http://schemas.openxmlformats.org/officeDocument/2006/relationships/hyperlink" Target="https://www.daloopa.com/src/1569645" TargetMode="External"/><Relationship Id="rId17493" Type="http://schemas.openxmlformats.org/officeDocument/2006/relationships/hyperlink" Target="https://www.daloopa.com/src/75524408" TargetMode="External"/><Relationship Id="rId18544" Type="http://schemas.openxmlformats.org/officeDocument/2006/relationships/hyperlink" Target="https://www.daloopa.com/src/66985238" TargetMode="External"/><Relationship Id="rId7552" Type="http://schemas.openxmlformats.org/officeDocument/2006/relationships/hyperlink" Target="https://www.daloopa.com/src/1565569" TargetMode="External"/><Relationship Id="rId8603" Type="http://schemas.openxmlformats.org/officeDocument/2006/relationships/hyperlink" Target="https://www.daloopa.com/src/20882453" TargetMode="External"/><Relationship Id="rId10533" Type="http://schemas.openxmlformats.org/officeDocument/2006/relationships/hyperlink" Target="https://www.daloopa.com/src/94501162" TargetMode="External"/><Relationship Id="rId11931" Type="http://schemas.openxmlformats.org/officeDocument/2006/relationships/hyperlink" Target="https://www.daloopa.com/src/1569452" TargetMode="External"/><Relationship Id="rId16095" Type="http://schemas.openxmlformats.org/officeDocument/2006/relationships/hyperlink" Target="https://www.daloopa.com/src/8789010" TargetMode="External"/><Relationship Id="rId17146" Type="http://schemas.openxmlformats.org/officeDocument/2006/relationships/hyperlink" Target="https://www.daloopa.com/src/67019813" TargetMode="External"/><Relationship Id="rId6154" Type="http://schemas.openxmlformats.org/officeDocument/2006/relationships/hyperlink" Target="https://www.daloopa.com/src/1564874" TargetMode="External"/><Relationship Id="rId7205" Type="http://schemas.openxmlformats.org/officeDocument/2006/relationships/hyperlink" Target="https://www.daloopa.com/src/1565267" TargetMode="External"/><Relationship Id="rId9377" Type="http://schemas.openxmlformats.org/officeDocument/2006/relationships/hyperlink" Target="https://www.daloopa.com/src/1566666" TargetMode="External"/><Relationship Id="rId13756" Type="http://schemas.openxmlformats.org/officeDocument/2006/relationships/hyperlink" Target="https://www.daloopa.com/src/8787845" TargetMode="External"/><Relationship Id="rId14807" Type="http://schemas.openxmlformats.org/officeDocument/2006/relationships/hyperlink" Target="https://www.daloopa.com/src/87498623" TargetMode="External"/><Relationship Id="rId736" Type="http://schemas.openxmlformats.org/officeDocument/2006/relationships/hyperlink" Target="https://www.daloopa.com/src/72080440" TargetMode="External"/><Relationship Id="rId1366" Type="http://schemas.openxmlformats.org/officeDocument/2006/relationships/hyperlink" Target="https://www.daloopa.com/src/67017676" TargetMode="External"/><Relationship Id="rId2417" Type="http://schemas.openxmlformats.org/officeDocument/2006/relationships/hyperlink" Target="https://www.daloopa.com/src/65064160" TargetMode="External"/><Relationship Id="rId2764" Type="http://schemas.openxmlformats.org/officeDocument/2006/relationships/hyperlink" Target="https://www.daloopa.com/src/47656330" TargetMode="External"/><Relationship Id="rId3815" Type="http://schemas.openxmlformats.org/officeDocument/2006/relationships/hyperlink" Target="https://www.daloopa.com/src/8794374" TargetMode="External"/><Relationship Id="rId12358" Type="http://schemas.openxmlformats.org/officeDocument/2006/relationships/hyperlink" Target="https://www.daloopa.com/src/94638283" TargetMode="External"/><Relationship Id="rId13409" Type="http://schemas.openxmlformats.org/officeDocument/2006/relationships/hyperlink" Target="https://www.daloopa.com/src/10356358" TargetMode="External"/><Relationship Id="rId16979" Type="http://schemas.openxmlformats.org/officeDocument/2006/relationships/hyperlink" Target="https://marketplace.daloopa.com/src/154209383" TargetMode="External"/><Relationship Id="rId1019" Type="http://schemas.openxmlformats.org/officeDocument/2006/relationships/hyperlink" Target="https://www.daloopa.com/src/87397624" TargetMode="External"/><Relationship Id="rId5987" Type="http://schemas.openxmlformats.org/officeDocument/2006/relationships/hyperlink" Target="https://www.daloopa.com/src/10330606" TargetMode="External"/><Relationship Id="rId19452" Type="http://schemas.openxmlformats.org/officeDocument/2006/relationships/hyperlink" Target="https://www.daloopa.com/document/26799693" TargetMode="External"/><Relationship Id="rId72" Type="http://schemas.openxmlformats.org/officeDocument/2006/relationships/hyperlink" Target="https://www.daloopa.com/document/207590" TargetMode="External"/><Relationship Id="rId4589" Type="http://schemas.openxmlformats.org/officeDocument/2006/relationships/hyperlink" Target="https://www.daloopa.com/src/58741663" TargetMode="External"/><Relationship Id="rId8460" Type="http://schemas.openxmlformats.org/officeDocument/2006/relationships/hyperlink" Target="https://www.daloopa.com/src/4715278" TargetMode="External"/><Relationship Id="rId9511" Type="http://schemas.openxmlformats.org/officeDocument/2006/relationships/hyperlink" Target="https://www.daloopa.com/src/14161219" TargetMode="External"/><Relationship Id="rId10390" Type="http://schemas.openxmlformats.org/officeDocument/2006/relationships/hyperlink" Target="https://www.daloopa.com/src/1567760" TargetMode="External"/><Relationship Id="rId11441" Type="http://schemas.openxmlformats.org/officeDocument/2006/relationships/hyperlink" Target="https://www.daloopa.com/src/1568986" TargetMode="External"/><Relationship Id="rId18054" Type="http://schemas.openxmlformats.org/officeDocument/2006/relationships/hyperlink" Target="https://marketplace.daloopa.com/src/134722671" TargetMode="External"/><Relationship Id="rId19105" Type="http://schemas.openxmlformats.org/officeDocument/2006/relationships/hyperlink" Target="https://www.daloopa.com/src/114576790" TargetMode="External"/><Relationship Id="rId1500" Type="http://schemas.openxmlformats.org/officeDocument/2006/relationships/hyperlink" Target="https://www.daloopa.com/src/65218318" TargetMode="External"/><Relationship Id="rId7062" Type="http://schemas.openxmlformats.org/officeDocument/2006/relationships/hyperlink" Target="https://www.daloopa.com/src/82224819" TargetMode="External"/><Relationship Id="rId8113" Type="http://schemas.openxmlformats.org/officeDocument/2006/relationships/hyperlink" Target="https://www.daloopa.com/src/1566646" TargetMode="External"/><Relationship Id="rId10043" Type="http://schemas.openxmlformats.org/officeDocument/2006/relationships/hyperlink" Target="https://www.daloopa.com/src/1568078" TargetMode="External"/><Relationship Id="rId14664" Type="http://schemas.openxmlformats.org/officeDocument/2006/relationships/hyperlink" Target="https://www.daloopa.com/src/43516706" TargetMode="External"/><Relationship Id="rId3672" Type="http://schemas.openxmlformats.org/officeDocument/2006/relationships/hyperlink" Target="https://www.daloopa.com/src/43340814" TargetMode="External"/><Relationship Id="rId4723" Type="http://schemas.openxmlformats.org/officeDocument/2006/relationships/hyperlink" Target="https://www.daloopa.com/src/43643160" TargetMode="External"/><Relationship Id="rId13266" Type="http://schemas.openxmlformats.org/officeDocument/2006/relationships/hyperlink" Target="https://www.daloopa.com/src/154395098" TargetMode="External"/><Relationship Id="rId14317" Type="http://schemas.openxmlformats.org/officeDocument/2006/relationships/hyperlink" Target="https://www.daloopa.com/src/8787938" TargetMode="External"/><Relationship Id="rId15715" Type="http://schemas.openxmlformats.org/officeDocument/2006/relationships/hyperlink" Target="https://www.daloopa.com/src/78147068" TargetMode="External"/><Relationship Id="rId593" Type="http://schemas.openxmlformats.org/officeDocument/2006/relationships/hyperlink" Target="https://www.daloopa.com/src/72081096" TargetMode="External"/><Relationship Id="rId2274" Type="http://schemas.openxmlformats.org/officeDocument/2006/relationships/hyperlink" Target="https://www.daloopa.com/src/42838036" TargetMode="External"/><Relationship Id="rId3325" Type="http://schemas.openxmlformats.org/officeDocument/2006/relationships/hyperlink" Target="https://www.daloopa.com/src/42838075" TargetMode="External"/><Relationship Id="rId17887" Type="http://schemas.openxmlformats.org/officeDocument/2006/relationships/hyperlink" Target="https://www.daloopa.com/src/65125831" TargetMode="External"/><Relationship Id="rId18938" Type="http://schemas.openxmlformats.org/officeDocument/2006/relationships/hyperlink" Target="https://www.daloopa.com/src/113025796" TargetMode="External"/><Relationship Id="rId246" Type="http://schemas.openxmlformats.org/officeDocument/2006/relationships/hyperlink" Target="https://www.daloopa.com/src/32357376" TargetMode="External"/><Relationship Id="rId5497" Type="http://schemas.openxmlformats.org/officeDocument/2006/relationships/hyperlink" Target="https://www.daloopa.com/src/1563990" TargetMode="External"/><Relationship Id="rId6548" Type="http://schemas.openxmlformats.org/officeDocument/2006/relationships/hyperlink" Target="https://www.daloopa.com/src/136427059" TargetMode="External"/><Relationship Id="rId6895" Type="http://schemas.openxmlformats.org/officeDocument/2006/relationships/hyperlink" Target="https://www.daloopa.com/src/1565662" TargetMode="External"/><Relationship Id="rId7946" Type="http://schemas.openxmlformats.org/officeDocument/2006/relationships/hyperlink" Target="https://www.daloopa.com/src/1566550" TargetMode="External"/><Relationship Id="rId10927" Type="http://schemas.openxmlformats.org/officeDocument/2006/relationships/hyperlink" Target="https://www.daloopa.com/src/87394675" TargetMode="External"/><Relationship Id="rId16489" Type="http://schemas.openxmlformats.org/officeDocument/2006/relationships/hyperlink" Target="https://www.daloopa.com/src/63082799" TargetMode="External"/><Relationship Id="rId4099" Type="http://schemas.openxmlformats.org/officeDocument/2006/relationships/hyperlink" Target="https://www.daloopa.com/src/1572803" TargetMode="External"/><Relationship Id="rId9021" Type="http://schemas.openxmlformats.org/officeDocument/2006/relationships/hyperlink" Target="https://www.daloopa.com/src/66982563" TargetMode="External"/><Relationship Id="rId13400" Type="http://schemas.openxmlformats.org/officeDocument/2006/relationships/hyperlink" Target="https://www.daloopa.com/src/8787553" TargetMode="External"/><Relationship Id="rId16970" Type="http://schemas.openxmlformats.org/officeDocument/2006/relationships/hyperlink" Target="https://www.daloopa.com/src/65059016" TargetMode="External"/><Relationship Id="rId12002" Type="http://schemas.openxmlformats.org/officeDocument/2006/relationships/hyperlink" Target="https://www.daloopa.com/src/1568844" TargetMode="External"/><Relationship Id="rId15572" Type="http://schemas.openxmlformats.org/officeDocument/2006/relationships/hyperlink" Target="https://www.daloopa.com/src/43518098" TargetMode="External"/><Relationship Id="rId16623" Type="http://schemas.openxmlformats.org/officeDocument/2006/relationships/hyperlink" Target="https://www.daloopa.com/src/8789201" TargetMode="External"/><Relationship Id="rId1010" Type="http://schemas.openxmlformats.org/officeDocument/2006/relationships/hyperlink" Target="https://www.daloopa.com/src/94501949" TargetMode="External"/><Relationship Id="rId4580" Type="http://schemas.openxmlformats.org/officeDocument/2006/relationships/hyperlink" Target="https://www.daloopa.com/src/8793645" TargetMode="External"/><Relationship Id="rId5631" Type="http://schemas.openxmlformats.org/officeDocument/2006/relationships/hyperlink" Target="https://www.daloopa.com/src/1563992" TargetMode="External"/><Relationship Id="rId14174" Type="http://schemas.openxmlformats.org/officeDocument/2006/relationships/hyperlink" Target="https://marketplace.daloopa.com/src?seriesId=2541633" TargetMode="External"/><Relationship Id="rId15225" Type="http://schemas.openxmlformats.org/officeDocument/2006/relationships/hyperlink" Target="https://www.daloopa.com/src/43518795" TargetMode="External"/><Relationship Id="rId18795" Type="http://schemas.openxmlformats.org/officeDocument/2006/relationships/hyperlink" Target="https://www.daloopa.com/src/65169607" TargetMode="External"/><Relationship Id="rId4233" Type="http://schemas.openxmlformats.org/officeDocument/2006/relationships/hyperlink" Target="https://www.daloopa.com/src/43322399" TargetMode="External"/><Relationship Id="rId9905" Type="http://schemas.openxmlformats.org/officeDocument/2006/relationships/hyperlink" Target="https://www.daloopa.com/src/102328144" TargetMode="External"/><Relationship Id="rId17397" Type="http://schemas.openxmlformats.org/officeDocument/2006/relationships/hyperlink" Target="https://www.daloopa.com/src/72199522" TargetMode="External"/><Relationship Id="rId7456" Type="http://schemas.openxmlformats.org/officeDocument/2006/relationships/hyperlink" Target="https://marketplace.daloopa.com/src/113266400" TargetMode="External"/><Relationship Id="rId10784" Type="http://schemas.openxmlformats.org/officeDocument/2006/relationships/hyperlink" Target="https://www.daloopa.com/src/43296437" TargetMode="External"/><Relationship Id="rId7109" Type="http://schemas.openxmlformats.org/officeDocument/2006/relationships/hyperlink" Target="https://marketplace.daloopa.com/src/134722148" TargetMode="External"/><Relationship Id="rId10437" Type="http://schemas.openxmlformats.org/officeDocument/2006/relationships/hyperlink" Target="https://www.daloopa.com/src/1569685" TargetMode="External"/><Relationship Id="rId16480" Type="http://schemas.openxmlformats.org/officeDocument/2006/relationships/hyperlink" Target="https://www.daloopa.com/src/8788511" TargetMode="External"/><Relationship Id="rId3719" Type="http://schemas.openxmlformats.org/officeDocument/2006/relationships/hyperlink" Target="https://www.daloopa.com/src/145140763" TargetMode="External"/><Relationship Id="rId4090" Type="http://schemas.openxmlformats.org/officeDocument/2006/relationships/hyperlink" Target="https://www.daloopa.com/src/1572951" TargetMode="External"/><Relationship Id="rId16133" Type="http://schemas.openxmlformats.org/officeDocument/2006/relationships/hyperlink" Target="https://www.daloopa.com/src/87501144" TargetMode="External"/><Relationship Id="rId9762" Type="http://schemas.openxmlformats.org/officeDocument/2006/relationships/hyperlink" Target="https://www.daloopa.com/src/53534246" TargetMode="External"/><Relationship Id="rId12743" Type="http://schemas.openxmlformats.org/officeDocument/2006/relationships/hyperlink" Target="https://marketplace.daloopa.com/src/134722226" TargetMode="External"/><Relationship Id="rId19356" Type="http://schemas.openxmlformats.org/officeDocument/2006/relationships/hyperlink" Target="https://www.daloopa.com/src/113381129" TargetMode="External"/><Relationship Id="rId2802" Type="http://schemas.openxmlformats.org/officeDocument/2006/relationships/hyperlink" Target="https://www.daloopa.com/src/47661676" TargetMode="External"/><Relationship Id="rId9415" Type="http://schemas.openxmlformats.org/officeDocument/2006/relationships/hyperlink" Target="https://www.daloopa.com/src/144990529" TargetMode="External"/><Relationship Id="rId10294" Type="http://schemas.openxmlformats.org/officeDocument/2006/relationships/hyperlink" Target="https://www.daloopa.com/src/20882469" TargetMode="External"/><Relationship Id="rId19009" Type="http://schemas.openxmlformats.org/officeDocument/2006/relationships/hyperlink" Target="https://www.daloopa.com/src/113026739" TargetMode="External"/><Relationship Id="rId15966" Type="http://schemas.openxmlformats.org/officeDocument/2006/relationships/hyperlink" Target="https://marketplace.daloopa.com/src?seriesId=3512978" TargetMode="External"/><Relationship Id="rId3576" Type="http://schemas.openxmlformats.org/officeDocument/2006/relationships/hyperlink" Target="https://www.daloopa.com/src/78020606" TargetMode="External"/><Relationship Id="rId15619" Type="http://schemas.openxmlformats.org/officeDocument/2006/relationships/hyperlink" Target="https://marketplace.daloopa.com/src/154393121" TargetMode="External"/><Relationship Id="rId3229" Type="http://schemas.openxmlformats.org/officeDocument/2006/relationships/hyperlink" Target="https://www.daloopa.com/src/7999083" TargetMode="External"/><Relationship Id="rId6799" Type="http://schemas.openxmlformats.org/officeDocument/2006/relationships/hyperlink" Target="https://marketplace.daloopa.com/src/110684010" TargetMode="External"/><Relationship Id="rId14702" Type="http://schemas.openxmlformats.org/officeDocument/2006/relationships/hyperlink" Target="https://www.daloopa.com/src/43519283" TargetMode="External"/><Relationship Id="rId9272" Type="http://schemas.openxmlformats.org/officeDocument/2006/relationships/hyperlink" Target="https://www.daloopa.com/src/20882428" TargetMode="External"/><Relationship Id="rId12253" Type="http://schemas.openxmlformats.org/officeDocument/2006/relationships/hyperlink" Target="https://www.daloopa.com/src/72187115" TargetMode="External"/><Relationship Id="rId631" Type="http://schemas.openxmlformats.org/officeDocument/2006/relationships/hyperlink" Target="https://www.daloopa.com/src/20882792" TargetMode="External"/><Relationship Id="rId2312" Type="http://schemas.openxmlformats.org/officeDocument/2006/relationships/hyperlink" Target="https://www.daloopa.com/src/1571734" TargetMode="External"/><Relationship Id="rId5882" Type="http://schemas.openxmlformats.org/officeDocument/2006/relationships/hyperlink" Target="https://www.daloopa.com/src/14161271" TargetMode="External"/><Relationship Id="rId15476" Type="http://schemas.openxmlformats.org/officeDocument/2006/relationships/hyperlink" Target="https://www.daloopa.com/src/43518111" TargetMode="External"/><Relationship Id="rId17925" Type="http://schemas.openxmlformats.org/officeDocument/2006/relationships/hyperlink" Target="https://www.daloopa.com/src/113362564" TargetMode="External"/><Relationship Id="rId5535" Type="http://schemas.openxmlformats.org/officeDocument/2006/relationships/hyperlink" Target="https://www.daloopa.com/src/46534784" TargetMode="External"/><Relationship Id="rId15129" Type="http://schemas.openxmlformats.org/officeDocument/2006/relationships/hyperlink" Target="https://marketplace.daloopa.com/src/134722404" TargetMode="External"/><Relationship Id="rId3086" Type="http://schemas.openxmlformats.org/officeDocument/2006/relationships/hyperlink" Target="https://www.daloopa.com/src/87501679" TargetMode="External"/><Relationship Id="rId8758" Type="http://schemas.openxmlformats.org/officeDocument/2006/relationships/hyperlink" Target="https://www.daloopa.com/src/1566861" TargetMode="External"/><Relationship Id="rId18699" Type="http://schemas.openxmlformats.org/officeDocument/2006/relationships/hyperlink" Target="https://www.daloopa.com/src/65164567" TargetMode="External"/><Relationship Id="rId11739" Type="http://schemas.openxmlformats.org/officeDocument/2006/relationships/hyperlink" Target="https://marketplace.daloopa.com/src?seriesId=3853" TargetMode="External"/><Relationship Id="rId14212" Type="http://schemas.openxmlformats.org/officeDocument/2006/relationships/hyperlink" Target="https://www.daloopa.com/src/8788274" TargetMode="External"/><Relationship Id="rId17782" Type="http://schemas.openxmlformats.org/officeDocument/2006/relationships/hyperlink" Target="https://www.daloopa.com/src/65218534" TargetMode="External"/><Relationship Id="rId141" Type="http://schemas.openxmlformats.org/officeDocument/2006/relationships/hyperlink" Target="https://www.daloopa.com/src/53534226" TargetMode="External"/><Relationship Id="rId7841" Type="http://schemas.openxmlformats.org/officeDocument/2006/relationships/hyperlink" Target="https://www.daloopa.com/src/37971435" TargetMode="External"/><Relationship Id="rId10822" Type="http://schemas.openxmlformats.org/officeDocument/2006/relationships/hyperlink" Target="https://www.daloopa.com/src/1569906" TargetMode="External"/><Relationship Id="rId17435" Type="http://schemas.openxmlformats.org/officeDocument/2006/relationships/hyperlink" Target="https://www.daloopa.com/src/72199524" TargetMode="External"/><Relationship Id="rId5392" Type="http://schemas.openxmlformats.org/officeDocument/2006/relationships/hyperlink" Target="https://www.daloopa.com/src/1564008" TargetMode="External"/><Relationship Id="rId5045" Type="http://schemas.openxmlformats.org/officeDocument/2006/relationships/hyperlink" Target="https://www.daloopa.com/src/102322031" TargetMode="External"/><Relationship Id="rId11596" Type="http://schemas.openxmlformats.org/officeDocument/2006/relationships/hyperlink" Target="https://www.daloopa.com/src/1569436" TargetMode="External"/><Relationship Id="rId1655" Type="http://schemas.openxmlformats.org/officeDocument/2006/relationships/hyperlink" Target="https://www.daloopa.com/src/8801443" TargetMode="External"/><Relationship Id="rId8268" Type="http://schemas.openxmlformats.org/officeDocument/2006/relationships/hyperlink" Target="https://www.daloopa.com/src/72081322" TargetMode="External"/><Relationship Id="rId11249" Type="http://schemas.openxmlformats.org/officeDocument/2006/relationships/hyperlink" Target="https://www.daloopa.com/src/136427318" TargetMode="External"/><Relationship Id="rId1308" Type="http://schemas.openxmlformats.org/officeDocument/2006/relationships/hyperlink" Target="https://www.daloopa.com/src/65218282" TargetMode="External"/><Relationship Id="rId19741" Type="http://schemas.openxmlformats.org/officeDocument/2006/relationships/hyperlink" Target="https://www.daloopa.com/src/113029503" TargetMode="External"/><Relationship Id="rId4878" Type="http://schemas.openxmlformats.org/officeDocument/2006/relationships/hyperlink" Target="https://www.daloopa.com/src/1564175" TargetMode="External"/><Relationship Id="rId9800" Type="http://schemas.openxmlformats.org/officeDocument/2006/relationships/hyperlink" Target="https://www.daloopa.com/src/1566672" TargetMode="External"/><Relationship Id="rId17292" Type="http://schemas.openxmlformats.org/officeDocument/2006/relationships/hyperlink" Target="https://www.daloopa.com/src/67019832" TargetMode="External"/><Relationship Id="rId14" Type="http://schemas.openxmlformats.org/officeDocument/2006/relationships/hyperlink" Target="https://www.daloopa.com/document/8161" TargetMode="External"/><Relationship Id="rId7004" Type="http://schemas.openxmlformats.org/officeDocument/2006/relationships/hyperlink" Target="https://www.daloopa.com/src/154216239" TargetMode="External"/><Relationship Id="rId7351" Type="http://schemas.openxmlformats.org/officeDocument/2006/relationships/hyperlink" Target="https://marketplace.daloopa.com/src/154257799" TargetMode="External"/><Relationship Id="rId10332" Type="http://schemas.openxmlformats.org/officeDocument/2006/relationships/hyperlink" Target="https://www.daloopa.com/src/46535569" TargetMode="External"/><Relationship Id="rId3961" Type="http://schemas.openxmlformats.org/officeDocument/2006/relationships/hyperlink" Target="https://www.daloopa.com/src/1572798" TargetMode="External"/><Relationship Id="rId13555" Type="http://schemas.openxmlformats.org/officeDocument/2006/relationships/hyperlink" Target="https://www.daloopa.com/src/8787210" TargetMode="External"/><Relationship Id="rId3614" Type="http://schemas.openxmlformats.org/officeDocument/2006/relationships/hyperlink" Target="https://www.daloopa.com/src/8794376" TargetMode="External"/><Relationship Id="rId13208" Type="http://schemas.openxmlformats.org/officeDocument/2006/relationships/hyperlink" Target="https://www.daloopa.com/src/10356361" TargetMode="External"/><Relationship Id="rId1165" Type="http://schemas.openxmlformats.org/officeDocument/2006/relationships/hyperlink" Target="https://www.daloopa.com/src/82266538" TargetMode="External"/><Relationship Id="rId6837" Type="http://schemas.openxmlformats.org/officeDocument/2006/relationships/hyperlink" Target="https://www.daloopa.com/src/1565439" TargetMode="External"/><Relationship Id="rId16778" Type="http://schemas.openxmlformats.org/officeDocument/2006/relationships/hyperlink" Target="https://www.daloopa.com/src/65063087" TargetMode="External"/><Relationship Id="rId19251" Type="http://schemas.openxmlformats.org/officeDocument/2006/relationships/hyperlink" Target="https://www.daloopa.com/src/114576802" TargetMode="External"/><Relationship Id="rId4388" Type="http://schemas.openxmlformats.org/officeDocument/2006/relationships/hyperlink" Target="https://www.daloopa.com/src/8793797" TargetMode="External"/><Relationship Id="rId9310" Type="http://schemas.openxmlformats.org/officeDocument/2006/relationships/hyperlink" Target="https://www.daloopa.com/src/1566782" TargetMode="External"/><Relationship Id="rId15861" Type="http://schemas.openxmlformats.org/officeDocument/2006/relationships/hyperlink" Target="https://www.daloopa.com/src/82270967" TargetMode="External"/><Relationship Id="rId5920" Type="http://schemas.openxmlformats.org/officeDocument/2006/relationships/hyperlink" Target="https://www.daloopa.com/src/10330609" TargetMode="External"/><Relationship Id="rId15514" Type="http://schemas.openxmlformats.org/officeDocument/2006/relationships/hyperlink" Target="https://www.daloopa.com/src/67019511" TargetMode="External"/><Relationship Id="rId3471" Type="http://schemas.openxmlformats.org/officeDocument/2006/relationships/hyperlink" Target="https://www.daloopa.com/src/43338902" TargetMode="External"/><Relationship Id="rId13065" Type="http://schemas.openxmlformats.org/officeDocument/2006/relationships/hyperlink" Target="https://www.daloopa.com/src/8787525" TargetMode="External"/><Relationship Id="rId18737" Type="http://schemas.openxmlformats.org/officeDocument/2006/relationships/hyperlink" Target="https://www.daloopa.com/src/65169508" TargetMode="External"/><Relationship Id="rId3124" Type="http://schemas.openxmlformats.org/officeDocument/2006/relationships/hyperlink" Target="https://www.daloopa.com/src/2745338" TargetMode="External"/><Relationship Id="rId6694" Type="http://schemas.openxmlformats.org/officeDocument/2006/relationships/hyperlink" Target="https://marketplace.daloopa.com/src/110683995" TargetMode="External"/><Relationship Id="rId16288" Type="http://schemas.openxmlformats.org/officeDocument/2006/relationships/hyperlink" Target="https://www.daloopa.com/src/43525839" TargetMode="External"/><Relationship Id="rId6347" Type="http://schemas.openxmlformats.org/officeDocument/2006/relationships/hyperlink" Target="https://marketplace.daloopa.com/src/110683936" TargetMode="External"/><Relationship Id="rId12898" Type="http://schemas.openxmlformats.org/officeDocument/2006/relationships/hyperlink" Target="https://www.daloopa.com/src/1572403" TargetMode="External"/><Relationship Id="rId17820" Type="http://schemas.openxmlformats.org/officeDocument/2006/relationships/hyperlink" Target="https://www.daloopa.com/src/65074679" TargetMode="External"/><Relationship Id="rId2957" Type="http://schemas.openxmlformats.org/officeDocument/2006/relationships/hyperlink" Target="https://www.daloopa.com/src/1571938" TargetMode="External"/><Relationship Id="rId15371" Type="http://schemas.openxmlformats.org/officeDocument/2006/relationships/hyperlink" Target="https://www.daloopa.com/src/154360601" TargetMode="External"/><Relationship Id="rId929" Type="http://schemas.openxmlformats.org/officeDocument/2006/relationships/hyperlink" Target="https://www.daloopa.com/src/82274087" TargetMode="External"/><Relationship Id="rId5430" Type="http://schemas.openxmlformats.org/officeDocument/2006/relationships/hyperlink" Target="https://www.daloopa.com/src/1563989" TargetMode="External"/><Relationship Id="rId11981" Type="http://schemas.openxmlformats.org/officeDocument/2006/relationships/hyperlink" Target="https://www.daloopa.com/src/1568957" TargetMode="External"/><Relationship Id="rId15024" Type="http://schemas.openxmlformats.org/officeDocument/2006/relationships/hyperlink" Target="https://www.daloopa.com/src/113367211" TargetMode="External"/><Relationship Id="rId18594" Type="http://schemas.openxmlformats.org/officeDocument/2006/relationships/hyperlink" Target="https://www.daloopa.com/src/65156440" TargetMode="External"/><Relationship Id="rId8653" Type="http://schemas.openxmlformats.org/officeDocument/2006/relationships/hyperlink" Target="https://www.daloopa.com/src/1567610" TargetMode="External"/><Relationship Id="rId11634" Type="http://schemas.openxmlformats.org/officeDocument/2006/relationships/hyperlink" Target="https://www.daloopa.com/src/1569495" TargetMode="External"/><Relationship Id="rId18247" Type="http://schemas.openxmlformats.org/officeDocument/2006/relationships/hyperlink" Target="https://marketplace.daloopa.com/src/134722746" TargetMode="External"/><Relationship Id="rId8306" Type="http://schemas.openxmlformats.org/officeDocument/2006/relationships/hyperlink" Target="https://www.daloopa.com/src/1566920" TargetMode="External"/><Relationship Id="rId4916" Type="http://schemas.openxmlformats.org/officeDocument/2006/relationships/hyperlink" Target="https://www.daloopa.com/src/144966771" TargetMode="External"/><Relationship Id="rId14857" Type="http://schemas.openxmlformats.org/officeDocument/2006/relationships/hyperlink" Target="https://www.daloopa.com/src/43516730" TargetMode="External"/><Relationship Id="rId17330" Type="http://schemas.openxmlformats.org/officeDocument/2006/relationships/hyperlink" Target="https://www.daloopa.com/src/78144495" TargetMode="External"/><Relationship Id="rId786" Type="http://schemas.openxmlformats.org/officeDocument/2006/relationships/hyperlink" Target="https://www.daloopa.com/src/1604322" TargetMode="External"/><Relationship Id="rId2467" Type="http://schemas.openxmlformats.org/officeDocument/2006/relationships/hyperlink" Target="https://www.daloopa.com/src/82267270" TargetMode="External"/><Relationship Id="rId439" Type="http://schemas.openxmlformats.org/officeDocument/2006/relationships/hyperlink" Target="https://www.daloopa.com/src/78016722" TargetMode="External"/><Relationship Id="rId13940" Type="http://schemas.openxmlformats.org/officeDocument/2006/relationships/hyperlink" Target="https://www.daloopa.com/src/8787867" TargetMode="External"/><Relationship Id="rId8163" Type="http://schemas.openxmlformats.org/officeDocument/2006/relationships/hyperlink" Target="https://www.daloopa.com/src/43297724" TargetMode="External"/><Relationship Id="rId11491" Type="http://schemas.openxmlformats.org/officeDocument/2006/relationships/hyperlink" Target="https://www.daloopa.com/src/1569314" TargetMode="External"/><Relationship Id="rId1550" Type="http://schemas.openxmlformats.org/officeDocument/2006/relationships/hyperlink" Target="https://www.daloopa.com/src/43327527" TargetMode="External"/><Relationship Id="rId11144" Type="http://schemas.openxmlformats.org/officeDocument/2006/relationships/hyperlink" Target="https://www.daloopa.com/src/1569367" TargetMode="External"/><Relationship Id="rId16816" Type="http://schemas.openxmlformats.org/officeDocument/2006/relationships/hyperlink" Target="https://www.daloopa.com/src/32427887" TargetMode="External"/><Relationship Id="rId1203" Type="http://schemas.openxmlformats.org/officeDocument/2006/relationships/hyperlink" Target="https://www.daloopa.com/src/4742115" TargetMode="External"/><Relationship Id="rId4773" Type="http://schemas.openxmlformats.org/officeDocument/2006/relationships/hyperlink" Target="https://www.daloopa.com/src/78016414" TargetMode="External"/><Relationship Id="rId14367" Type="http://schemas.openxmlformats.org/officeDocument/2006/relationships/hyperlink" Target="https://www.daloopa.com/src/8787939" TargetMode="External"/><Relationship Id="rId4426" Type="http://schemas.openxmlformats.org/officeDocument/2006/relationships/hyperlink" Target="https://www.daloopa.com/src/8793971" TargetMode="External"/><Relationship Id="rId7996" Type="http://schemas.openxmlformats.org/officeDocument/2006/relationships/hyperlink" Target="https://www.daloopa.com/src/43301790" TargetMode="External"/><Relationship Id="rId296" Type="http://schemas.openxmlformats.org/officeDocument/2006/relationships/hyperlink" Target="https://www.daloopa.com/src/154237807" TargetMode="External"/><Relationship Id="rId7649" Type="http://schemas.openxmlformats.org/officeDocument/2006/relationships/hyperlink" Target="https://www.daloopa.com/src/87381338" TargetMode="External"/><Relationship Id="rId10977" Type="http://schemas.openxmlformats.org/officeDocument/2006/relationships/hyperlink" Target="https://www.daloopa.com/src/102328810" TargetMode="External"/><Relationship Id="rId13450" Type="http://schemas.openxmlformats.org/officeDocument/2006/relationships/hyperlink" Target="https://www.daloopa.com/src/8787491" TargetMode="External"/><Relationship Id="rId1060" Type="http://schemas.openxmlformats.org/officeDocument/2006/relationships/hyperlink" Target="https://www.daloopa.com/src/8797426" TargetMode="External"/><Relationship Id="rId13103" Type="http://schemas.openxmlformats.org/officeDocument/2006/relationships/hyperlink" Target="https://www.daloopa.com/src/8787142" TargetMode="External"/><Relationship Id="rId16673" Type="http://schemas.openxmlformats.org/officeDocument/2006/relationships/hyperlink" Target="https://marketplace.daloopa.com/src/65218258" TargetMode="External"/><Relationship Id="rId6732" Type="http://schemas.openxmlformats.org/officeDocument/2006/relationships/hyperlink" Target="https://www.daloopa.com/src/63033546" TargetMode="External"/><Relationship Id="rId16326" Type="http://schemas.openxmlformats.org/officeDocument/2006/relationships/hyperlink" Target="https://www.daloopa.com/src/43514779" TargetMode="External"/><Relationship Id="rId4283" Type="http://schemas.openxmlformats.org/officeDocument/2006/relationships/hyperlink" Target="https://www.daloopa.com/src/43321993" TargetMode="External"/><Relationship Id="rId9955" Type="http://schemas.openxmlformats.org/officeDocument/2006/relationships/hyperlink" Target="https://www.daloopa.com/src/4715301" TargetMode="External"/><Relationship Id="rId19549" Type="http://schemas.openxmlformats.org/officeDocument/2006/relationships/hyperlink" Target="https://www.daloopa.com/src/113035638" TargetMode="External"/><Relationship Id="rId9608" Type="http://schemas.openxmlformats.org/officeDocument/2006/relationships/hyperlink" Target="https://www.daloopa.com/src/154249530" TargetMode="External"/><Relationship Id="rId10487" Type="http://schemas.openxmlformats.org/officeDocument/2006/relationships/hyperlink" Target="https://marketplace.daloopa.com/src?seriesId=2541600" TargetMode="External"/><Relationship Id="rId12936" Type="http://schemas.openxmlformats.org/officeDocument/2006/relationships/hyperlink" Target="https://www.daloopa.com/src/102435057" TargetMode="External"/><Relationship Id="rId7159" Type="http://schemas.openxmlformats.org/officeDocument/2006/relationships/hyperlink" Target="https://www.daloopa.com/src/102324874" TargetMode="External"/><Relationship Id="rId16183" Type="http://schemas.openxmlformats.org/officeDocument/2006/relationships/hyperlink" Target="https://www.daloopa.com/src/8788865" TargetMode="External"/><Relationship Id="rId18632" Type="http://schemas.openxmlformats.org/officeDocument/2006/relationships/hyperlink" Target="https://www.daloopa.com/src/65162774" TargetMode="External"/><Relationship Id="rId3769" Type="http://schemas.openxmlformats.org/officeDocument/2006/relationships/hyperlink" Target="https://www.daloopa.com/src/32362570" TargetMode="External"/><Relationship Id="rId6242" Type="http://schemas.openxmlformats.org/officeDocument/2006/relationships/hyperlink" Target="https://www.daloopa.com/src/1565431" TargetMode="External"/><Relationship Id="rId12793" Type="http://schemas.openxmlformats.org/officeDocument/2006/relationships/hyperlink" Target="https://www.daloopa.com/src/53599714" TargetMode="External"/><Relationship Id="rId2852" Type="http://schemas.openxmlformats.org/officeDocument/2006/relationships/hyperlink" Target="https://www.daloopa.com/src/58741762" TargetMode="External"/><Relationship Id="rId9465" Type="http://schemas.openxmlformats.org/officeDocument/2006/relationships/hyperlink" Target="https://www.daloopa.com/src/1566728" TargetMode="External"/><Relationship Id="rId12446" Type="http://schemas.openxmlformats.org/officeDocument/2006/relationships/hyperlink" Target="https://marketplace.daloopa.com/src?seriesId=2541605" TargetMode="External"/><Relationship Id="rId19059" Type="http://schemas.openxmlformats.org/officeDocument/2006/relationships/hyperlink" Target="https://www.daloopa.com/src/145118827" TargetMode="External"/><Relationship Id="rId824" Type="http://schemas.openxmlformats.org/officeDocument/2006/relationships/hyperlink" Target="https://www.daloopa.com/src/1602357" TargetMode="External"/><Relationship Id="rId2505" Type="http://schemas.openxmlformats.org/officeDocument/2006/relationships/hyperlink" Target="https://www.daloopa.com/src/87500686" TargetMode="External"/><Relationship Id="rId9118" Type="http://schemas.openxmlformats.org/officeDocument/2006/relationships/hyperlink" Target="https://www.daloopa.com/src/46535366" TargetMode="External"/><Relationship Id="rId15669" Type="http://schemas.openxmlformats.org/officeDocument/2006/relationships/hyperlink" Target="https://marketplace.daloopa.com/src/134722514" TargetMode="External"/><Relationship Id="rId5728" Type="http://schemas.openxmlformats.org/officeDocument/2006/relationships/hyperlink" Target="https://www.daloopa.com/src/66977118" TargetMode="External"/><Relationship Id="rId18142" Type="http://schemas.openxmlformats.org/officeDocument/2006/relationships/hyperlink" Target="https://marketplace.daloopa.com/src?seriesId=3669157" TargetMode="External"/><Relationship Id="rId3279" Type="http://schemas.openxmlformats.org/officeDocument/2006/relationships/hyperlink" Target="https://www.daloopa.com/src/8795866" TargetMode="External"/><Relationship Id="rId8201" Type="http://schemas.openxmlformats.org/officeDocument/2006/relationships/hyperlink" Target="https://www.daloopa.com/src/1566948" TargetMode="External"/><Relationship Id="rId14752" Type="http://schemas.openxmlformats.org/officeDocument/2006/relationships/hyperlink" Target="https://marketplace.daloopa.com/src/134722327" TargetMode="External"/><Relationship Id="rId4811" Type="http://schemas.openxmlformats.org/officeDocument/2006/relationships/hyperlink" Target="https://www.daloopa.com/src/1564174" TargetMode="External"/><Relationship Id="rId14405" Type="http://schemas.openxmlformats.org/officeDocument/2006/relationships/hyperlink" Target="https://www.daloopa.com/src/87502113" TargetMode="External"/><Relationship Id="rId17975" Type="http://schemas.openxmlformats.org/officeDocument/2006/relationships/hyperlink" Target="https://www.daloopa.com/src/154362014" TargetMode="External"/><Relationship Id="rId681" Type="http://schemas.openxmlformats.org/officeDocument/2006/relationships/hyperlink" Target="https://www.daloopa.com/src/94496650" TargetMode="External"/><Relationship Id="rId2362" Type="http://schemas.openxmlformats.org/officeDocument/2006/relationships/hyperlink" Target="https://www.daloopa.com/src/58741920" TargetMode="External"/><Relationship Id="rId17628" Type="http://schemas.openxmlformats.org/officeDocument/2006/relationships/hyperlink" Target="https://www.daloopa.com/src/65074808" TargetMode="External"/><Relationship Id="rId334" Type="http://schemas.openxmlformats.org/officeDocument/2006/relationships/hyperlink" Target="https://www.daloopa.com/src/107676717" TargetMode="External"/><Relationship Id="rId2015" Type="http://schemas.openxmlformats.org/officeDocument/2006/relationships/hyperlink" Target="https://www.daloopa.com/document/26798797" TargetMode="External"/><Relationship Id="rId5585" Type="http://schemas.openxmlformats.org/officeDocument/2006/relationships/hyperlink" Target="https://www.daloopa.com/src/87377984" TargetMode="External"/><Relationship Id="rId15179" Type="http://schemas.openxmlformats.org/officeDocument/2006/relationships/hyperlink" Target="https://www.daloopa.com/src/43518787" TargetMode="External"/><Relationship Id="rId5238" Type="http://schemas.openxmlformats.org/officeDocument/2006/relationships/hyperlink" Target="https://www.daloopa.com/src/10330591" TargetMode="External"/><Relationship Id="rId11789" Type="http://schemas.openxmlformats.org/officeDocument/2006/relationships/hyperlink" Target="https://www.daloopa.com/src/1569000" TargetMode="External"/><Relationship Id="rId14262" Type="http://schemas.openxmlformats.org/officeDocument/2006/relationships/hyperlink" Target="https://www.daloopa.com/src/8787918" TargetMode="External"/><Relationship Id="rId16711" Type="http://schemas.openxmlformats.org/officeDocument/2006/relationships/hyperlink" Target="https://www.daloopa.com/src/65063123" TargetMode="External"/><Relationship Id="rId1848" Type="http://schemas.openxmlformats.org/officeDocument/2006/relationships/hyperlink" Target="https://www.daloopa.com/src/14188659" TargetMode="External"/><Relationship Id="rId4321" Type="http://schemas.openxmlformats.org/officeDocument/2006/relationships/hyperlink" Target="https://www.daloopa.com/document/24791519" TargetMode="External"/><Relationship Id="rId191" Type="http://schemas.openxmlformats.org/officeDocument/2006/relationships/hyperlink" Target="https://www.daloopa.com/src/136437227" TargetMode="External"/><Relationship Id="rId7891" Type="http://schemas.openxmlformats.org/officeDocument/2006/relationships/hyperlink" Target="https://www.daloopa.com/src/1567182" TargetMode="External"/><Relationship Id="rId10872" Type="http://schemas.openxmlformats.org/officeDocument/2006/relationships/hyperlink" Target="https://www.daloopa.com/src/1569149" TargetMode="External"/><Relationship Id="rId17485" Type="http://schemas.openxmlformats.org/officeDocument/2006/relationships/hyperlink" Target="https://www.daloopa.com/src/113370789" TargetMode="External"/><Relationship Id="rId5095" Type="http://schemas.openxmlformats.org/officeDocument/2006/relationships/hyperlink" Target="https://www.daloopa.com/src/1564024" TargetMode="External"/><Relationship Id="rId7544" Type="http://schemas.openxmlformats.org/officeDocument/2006/relationships/hyperlink" Target="https://www.daloopa.com/src/1565882" TargetMode="External"/><Relationship Id="rId10525" Type="http://schemas.openxmlformats.org/officeDocument/2006/relationships/hyperlink" Target="https://www.daloopa.com/src/53535052" TargetMode="External"/><Relationship Id="rId17138" Type="http://schemas.openxmlformats.org/officeDocument/2006/relationships/hyperlink" Target="https://marketplace.daloopa.com/src/154209432" TargetMode="External"/><Relationship Id="rId13748" Type="http://schemas.openxmlformats.org/officeDocument/2006/relationships/hyperlink" Target="https://www.daloopa.com/src/8787984" TargetMode="External"/><Relationship Id="rId3807" Type="http://schemas.openxmlformats.org/officeDocument/2006/relationships/hyperlink" Target="https://www.daloopa.com/src/43340755" TargetMode="External"/><Relationship Id="rId11299" Type="http://schemas.openxmlformats.org/officeDocument/2006/relationships/hyperlink" Target="https://www.daloopa.com/src/20882403" TargetMode="External"/><Relationship Id="rId16221" Type="http://schemas.openxmlformats.org/officeDocument/2006/relationships/hyperlink" Target="https://www.daloopa.com/src/46628761" TargetMode="External"/><Relationship Id="rId1358" Type="http://schemas.openxmlformats.org/officeDocument/2006/relationships/hyperlink" Target="https://www.daloopa.com/src/65435027" TargetMode="External"/><Relationship Id="rId64" Type="http://schemas.openxmlformats.org/officeDocument/2006/relationships/hyperlink" Target="https://www.daloopa.com/document/209448" TargetMode="External"/><Relationship Id="rId9503" Type="http://schemas.openxmlformats.org/officeDocument/2006/relationships/hyperlink" Target="https://www.daloopa.com/src/1567549" TargetMode="External"/><Relationship Id="rId9850" Type="http://schemas.openxmlformats.org/officeDocument/2006/relationships/hyperlink" Target="https://www.daloopa.com/src/43297710" TargetMode="External"/><Relationship Id="rId12831" Type="http://schemas.openxmlformats.org/officeDocument/2006/relationships/hyperlink" Target="https://www.daloopa.com/src/1572402" TargetMode="External"/><Relationship Id="rId19444" Type="http://schemas.openxmlformats.org/officeDocument/2006/relationships/hyperlink" Target="https://www.daloopa.com/src/114576817" TargetMode="External"/><Relationship Id="rId7054" Type="http://schemas.openxmlformats.org/officeDocument/2006/relationships/hyperlink" Target="https://www.daloopa.com/src/37971440" TargetMode="External"/><Relationship Id="rId10382" Type="http://schemas.openxmlformats.org/officeDocument/2006/relationships/hyperlink" Target="https://www.daloopa.com/src/144968944" TargetMode="External"/><Relationship Id="rId10035" Type="http://schemas.openxmlformats.org/officeDocument/2006/relationships/hyperlink" Target="https://www.daloopa.com/src/1568389" TargetMode="External"/><Relationship Id="rId15707" Type="http://schemas.openxmlformats.org/officeDocument/2006/relationships/hyperlink" Target="https://www.daloopa.com/src/43516570" TargetMode="External"/><Relationship Id="rId3664" Type="http://schemas.openxmlformats.org/officeDocument/2006/relationships/hyperlink" Target="https://www.daloopa.com/src/87514764" TargetMode="External"/><Relationship Id="rId13258" Type="http://schemas.openxmlformats.org/officeDocument/2006/relationships/hyperlink" Target="https://www.daloopa.com/src/154395096" TargetMode="External"/><Relationship Id="rId3317" Type="http://schemas.openxmlformats.org/officeDocument/2006/relationships/hyperlink" Target="https://www.daloopa.com/src/144999442" TargetMode="External"/><Relationship Id="rId6887" Type="http://schemas.openxmlformats.org/officeDocument/2006/relationships/hyperlink" Target="https://www.daloopa.com/src/1566008" TargetMode="External"/><Relationship Id="rId9360" Type="http://schemas.openxmlformats.org/officeDocument/2006/relationships/hyperlink" Target="https://www.daloopa.com/src/14161248" TargetMode="External"/><Relationship Id="rId12341" Type="http://schemas.openxmlformats.org/officeDocument/2006/relationships/hyperlink" Target="https://www.daloopa.com/src/2745359" TargetMode="External"/><Relationship Id="rId2400" Type="http://schemas.openxmlformats.org/officeDocument/2006/relationships/hyperlink" Target="https://www.daloopa.com/src/102327284" TargetMode="External"/><Relationship Id="rId9013" Type="http://schemas.openxmlformats.org/officeDocument/2006/relationships/hyperlink" Target="https://www.daloopa.com/src/43305542" TargetMode="External"/><Relationship Id="rId5970" Type="http://schemas.openxmlformats.org/officeDocument/2006/relationships/hyperlink" Target="https://www.daloopa.com/src/1564882" TargetMode="External"/><Relationship Id="rId15564" Type="http://schemas.openxmlformats.org/officeDocument/2006/relationships/hyperlink" Target="https://www.daloopa.com/src/43519059" TargetMode="External"/><Relationship Id="rId3174" Type="http://schemas.openxmlformats.org/officeDocument/2006/relationships/hyperlink" Target="https://www.daloopa.com/src/78144891" TargetMode="External"/><Relationship Id="rId5623" Type="http://schemas.openxmlformats.org/officeDocument/2006/relationships/hyperlink" Target="https://www.daloopa.com/src/1564149" TargetMode="External"/><Relationship Id="rId15217" Type="http://schemas.openxmlformats.org/officeDocument/2006/relationships/hyperlink" Target="https://marketplace.daloopa.com/src/134722420" TargetMode="External"/><Relationship Id="rId18787" Type="http://schemas.openxmlformats.org/officeDocument/2006/relationships/hyperlink" Target="https://www.daloopa.com/src/65169552" TargetMode="External"/><Relationship Id="rId8846" Type="http://schemas.openxmlformats.org/officeDocument/2006/relationships/hyperlink" Target="https://www.daloopa.com/src/20882433" TargetMode="External"/><Relationship Id="rId11827" Type="http://schemas.openxmlformats.org/officeDocument/2006/relationships/hyperlink" Target="https://www.daloopa.com/src/43317716" TargetMode="External"/><Relationship Id="rId6397" Type="http://schemas.openxmlformats.org/officeDocument/2006/relationships/hyperlink" Target="https://www.daloopa.com/src/66978109" TargetMode="External"/><Relationship Id="rId14300" Type="http://schemas.openxmlformats.org/officeDocument/2006/relationships/hyperlink" Target="https://www.daloopa.com/src/8787956" TargetMode="External"/><Relationship Id="rId17870" Type="http://schemas.openxmlformats.org/officeDocument/2006/relationships/hyperlink" Target="https://www.daloopa.com/src/154362008" TargetMode="External"/><Relationship Id="rId979" Type="http://schemas.openxmlformats.org/officeDocument/2006/relationships/hyperlink" Target="https://www.daloopa.com/src/14281236" TargetMode="External"/><Relationship Id="rId5480" Type="http://schemas.openxmlformats.org/officeDocument/2006/relationships/hyperlink" Target="https://www.daloopa.com/src/1602913" TargetMode="External"/><Relationship Id="rId10910" Type="http://schemas.openxmlformats.org/officeDocument/2006/relationships/hyperlink" Target="https://www.daloopa.com/src/102328809" TargetMode="External"/><Relationship Id="rId15074" Type="http://schemas.openxmlformats.org/officeDocument/2006/relationships/hyperlink" Target="https://www.daloopa.com/src/53602939" TargetMode="External"/><Relationship Id="rId17523" Type="http://schemas.openxmlformats.org/officeDocument/2006/relationships/hyperlink" Target="https://marketplace.daloopa.com/src?seriesId=6495334" TargetMode="External"/><Relationship Id="rId5133" Type="http://schemas.openxmlformats.org/officeDocument/2006/relationships/hyperlink" Target="https://www.daloopa.com/src/14161053" TargetMode="External"/><Relationship Id="rId11684" Type="http://schemas.openxmlformats.org/officeDocument/2006/relationships/hyperlink" Target="https://www.daloopa.com/src/1569440" TargetMode="External"/><Relationship Id="rId18297" Type="http://schemas.openxmlformats.org/officeDocument/2006/relationships/hyperlink" Target="https://www.daloopa.com/src/102437089" TargetMode="External"/><Relationship Id="rId1743" Type="http://schemas.openxmlformats.org/officeDocument/2006/relationships/hyperlink" Target="https://www.daloopa.com/src/8797070" TargetMode="External"/><Relationship Id="rId8009" Type="http://schemas.openxmlformats.org/officeDocument/2006/relationships/hyperlink" Target="https://www.daloopa.com/src/1566298" TargetMode="External"/><Relationship Id="rId8356" Type="http://schemas.openxmlformats.org/officeDocument/2006/relationships/hyperlink" Target="https://www.daloopa.com/src/87394306" TargetMode="External"/><Relationship Id="rId11337" Type="http://schemas.openxmlformats.org/officeDocument/2006/relationships/hyperlink" Target="https://www.daloopa.com/src/1568930" TargetMode="External"/><Relationship Id="rId4966" Type="http://schemas.openxmlformats.org/officeDocument/2006/relationships/hyperlink" Target="https://www.daloopa.com/src/32357663" TargetMode="External"/><Relationship Id="rId17380" Type="http://schemas.openxmlformats.org/officeDocument/2006/relationships/hyperlink" Target="https://www.daloopa.com/src/65059403" TargetMode="External"/><Relationship Id="rId4619" Type="http://schemas.openxmlformats.org/officeDocument/2006/relationships/hyperlink" Target="https://www.daloopa.com/src/1563997" TargetMode="External"/><Relationship Id="rId10420" Type="http://schemas.openxmlformats.org/officeDocument/2006/relationships/hyperlink" Target="https://marketplace.daloopa.com/src?seriesId=2541599" TargetMode="External"/><Relationship Id="rId17033" Type="http://schemas.openxmlformats.org/officeDocument/2006/relationships/hyperlink" Target="https://marketplace.daloopa.com/src/154209405" TargetMode="External"/><Relationship Id="rId489" Type="http://schemas.openxmlformats.org/officeDocument/2006/relationships/hyperlink" Target="https://www.daloopa.com/src/8797302" TargetMode="External"/><Relationship Id="rId13990" Type="http://schemas.openxmlformats.org/officeDocument/2006/relationships/hyperlink" Target="https://www.daloopa.com/src/78145413" TargetMode="External"/><Relationship Id="rId13643" Type="http://schemas.openxmlformats.org/officeDocument/2006/relationships/hyperlink" Target="https://www.daloopa.com/src/8787406" TargetMode="External"/><Relationship Id="rId1253" Type="http://schemas.openxmlformats.org/officeDocument/2006/relationships/hyperlink" Target="https://www.daloopa.com/src/8796116" TargetMode="External"/><Relationship Id="rId3702" Type="http://schemas.openxmlformats.org/officeDocument/2006/relationships/hyperlink" Target="https://www.daloopa.com/src/32362572" TargetMode="External"/><Relationship Id="rId11194" Type="http://schemas.openxmlformats.org/officeDocument/2006/relationships/hyperlink" Target="https://www.daloopa.com/src/66982748" TargetMode="External"/><Relationship Id="rId16866" Type="http://schemas.openxmlformats.org/officeDocument/2006/relationships/hyperlink" Target="https://www.daloopa.com/src/20983902" TargetMode="External"/><Relationship Id="rId6925" Type="http://schemas.openxmlformats.org/officeDocument/2006/relationships/hyperlink" Target="https://www.daloopa.com/src/66978121" TargetMode="External"/><Relationship Id="rId16519" Type="http://schemas.openxmlformats.org/officeDocument/2006/relationships/hyperlink" Target="https://www.daloopa.com/src/38111120" TargetMode="External"/><Relationship Id="rId4476" Type="http://schemas.openxmlformats.org/officeDocument/2006/relationships/hyperlink" Target="https://www.daloopa.com/src/8793945" TargetMode="External"/><Relationship Id="rId4129" Type="http://schemas.openxmlformats.org/officeDocument/2006/relationships/hyperlink" Target="https://marketplace.daloopa.com/src/144951408" TargetMode="External"/><Relationship Id="rId7699" Type="http://schemas.openxmlformats.org/officeDocument/2006/relationships/hyperlink" Target="https://www.daloopa.com/src/1565210" TargetMode="External"/><Relationship Id="rId13153" Type="http://schemas.openxmlformats.org/officeDocument/2006/relationships/hyperlink" Target="https://www.daloopa.com/src/8786996" TargetMode="External"/><Relationship Id="rId15602" Type="http://schemas.openxmlformats.org/officeDocument/2006/relationships/hyperlink" Target="https://www.daloopa.com/src/94641820" TargetMode="External"/><Relationship Id="rId3212" Type="http://schemas.openxmlformats.org/officeDocument/2006/relationships/hyperlink" Target="https://www.daloopa.com/src/1571928" TargetMode="External"/><Relationship Id="rId18825" Type="http://schemas.openxmlformats.org/officeDocument/2006/relationships/hyperlink" Target="https://www.daloopa.com/document/8010" TargetMode="External"/><Relationship Id="rId6782" Type="http://schemas.openxmlformats.org/officeDocument/2006/relationships/hyperlink" Target="https://www.daloopa.com/src/63033543" TargetMode="External"/><Relationship Id="rId16376" Type="http://schemas.openxmlformats.org/officeDocument/2006/relationships/hyperlink" Target="https://www.daloopa.com/src/46632064" TargetMode="External"/><Relationship Id="rId6435" Type="http://schemas.openxmlformats.org/officeDocument/2006/relationships/hyperlink" Target="https://www.daloopa.com/src/1565934" TargetMode="External"/><Relationship Id="rId12986" Type="http://schemas.openxmlformats.org/officeDocument/2006/relationships/hyperlink" Target="https://www.daloopa.com/src/8786995" TargetMode="External"/><Relationship Id="rId16029" Type="http://schemas.openxmlformats.org/officeDocument/2006/relationships/hyperlink" Target="https://www.daloopa.com/src/107838101" TargetMode="External"/><Relationship Id="rId19599" Type="http://schemas.openxmlformats.org/officeDocument/2006/relationships/hyperlink" Target="https://www.daloopa.com/src/113381208" TargetMode="External"/><Relationship Id="rId9658" Type="http://schemas.openxmlformats.org/officeDocument/2006/relationships/hyperlink" Target="https://marketplace.daloopa.com/src?seriesId=2541575" TargetMode="External"/><Relationship Id="rId12639" Type="http://schemas.openxmlformats.org/officeDocument/2006/relationships/hyperlink" Target="https://www.daloopa.com/src/102435064" TargetMode="External"/><Relationship Id="rId15112" Type="http://schemas.openxmlformats.org/officeDocument/2006/relationships/hyperlink" Target="https://www.daloopa.com/src/43516714" TargetMode="External"/><Relationship Id="rId18682" Type="http://schemas.openxmlformats.org/officeDocument/2006/relationships/hyperlink" Target="https://www.daloopa.com/src/65161800" TargetMode="External"/><Relationship Id="rId8741" Type="http://schemas.openxmlformats.org/officeDocument/2006/relationships/hyperlink" Target="https://www.daloopa.com/document/7418699" TargetMode="External"/><Relationship Id="rId18335" Type="http://schemas.openxmlformats.org/officeDocument/2006/relationships/hyperlink" Target="https://www.daloopa.com/src/69045034" TargetMode="External"/><Relationship Id="rId6292" Type="http://schemas.openxmlformats.org/officeDocument/2006/relationships/hyperlink" Target="https://www.daloopa.com/src/1566000" TargetMode="External"/><Relationship Id="rId11722" Type="http://schemas.openxmlformats.org/officeDocument/2006/relationships/hyperlink" Target="https://www.daloopa.com/src/1568946" TargetMode="External"/><Relationship Id="rId14945" Type="http://schemas.openxmlformats.org/officeDocument/2006/relationships/hyperlink" Target="https://marketplace.daloopa.com/src/134722362" TargetMode="External"/><Relationship Id="rId9168" Type="http://schemas.openxmlformats.org/officeDocument/2006/relationships/hyperlink" Target="https://www.daloopa.com/document/26798424" TargetMode="External"/><Relationship Id="rId12496" Type="http://schemas.openxmlformats.org/officeDocument/2006/relationships/hyperlink" Target="https://www.daloopa.com/src/125146327" TargetMode="External"/><Relationship Id="rId874" Type="http://schemas.openxmlformats.org/officeDocument/2006/relationships/hyperlink" Target="https://marketplace.daloopa.com/src/139479095" TargetMode="External"/><Relationship Id="rId2555" Type="http://schemas.openxmlformats.org/officeDocument/2006/relationships/hyperlink" Target="https://www.daloopa.com/src/136637237" TargetMode="External"/><Relationship Id="rId12149" Type="http://schemas.openxmlformats.org/officeDocument/2006/relationships/hyperlink" Target="https://www.daloopa.com/src/63082777" TargetMode="External"/><Relationship Id="rId527" Type="http://schemas.openxmlformats.org/officeDocument/2006/relationships/hyperlink" Target="https://www.daloopa.com/src/1602085" TargetMode="External"/><Relationship Id="rId2208" Type="http://schemas.openxmlformats.org/officeDocument/2006/relationships/hyperlink" Target="https://www.daloopa.com/src/42838030" TargetMode="External"/><Relationship Id="rId5778" Type="http://schemas.openxmlformats.org/officeDocument/2006/relationships/hyperlink" Target="https://www.daloopa.com/src/1565152" TargetMode="External"/><Relationship Id="rId18192" Type="http://schemas.openxmlformats.org/officeDocument/2006/relationships/hyperlink" Target="https://marketplace.daloopa.com/src/134722729" TargetMode="External"/><Relationship Id="rId8251" Type="http://schemas.openxmlformats.org/officeDocument/2006/relationships/hyperlink" Target="https://www.daloopa.com/src/1567532" TargetMode="External"/><Relationship Id="rId11232" Type="http://schemas.openxmlformats.org/officeDocument/2006/relationships/hyperlink" Target="https://www.daloopa.com/src/20882404" TargetMode="External"/><Relationship Id="rId16904" Type="http://schemas.openxmlformats.org/officeDocument/2006/relationships/hyperlink" Target="https://www.daloopa.com/src/20983880" TargetMode="External"/><Relationship Id="rId4861" Type="http://schemas.openxmlformats.org/officeDocument/2006/relationships/hyperlink" Target="https://www.daloopa.com/src/87394073" TargetMode="External"/><Relationship Id="rId14455" Type="http://schemas.openxmlformats.org/officeDocument/2006/relationships/hyperlink" Target="https://www.daloopa.com/src/102402688" TargetMode="External"/><Relationship Id="rId384" Type="http://schemas.openxmlformats.org/officeDocument/2006/relationships/hyperlink" Target="https://marketplace.daloopa.com/src?seriesId=2635938" TargetMode="External"/><Relationship Id="rId2065" Type="http://schemas.openxmlformats.org/officeDocument/2006/relationships/hyperlink" Target="https://www.daloopa.com/src/42838018" TargetMode="External"/><Relationship Id="rId4514" Type="http://schemas.openxmlformats.org/officeDocument/2006/relationships/hyperlink" Target="https://www.daloopa.com/src/8794109" TargetMode="External"/><Relationship Id="rId14108" Type="http://schemas.openxmlformats.org/officeDocument/2006/relationships/hyperlink" Target="https://www.daloopa.com/src/8788251" TargetMode="External"/><Relationship Id="rId17678" Type="http://schemas.openxmlformats.org/officeDocument/2006/relationships/hyperlink" Target="https://www.daloopa.com/src/67023375" TargetMode="External"/><Relationship Id="rId7737" Type="http://schemas.openxmlformats.org/officeDocument/2006/relationships/hyperlink" Target="https://marketplace.daloopa.com/src/154257806" TargetMode="External"/><Relationship Id="rId10718" Type="http://schemas.openxmlformats.org/officeDocument/2006/relationships/hyperlink" Target="https://www.daloopa.com/src/43296273" TargetMode="External"/><Relationship Id="rId5288" Type="http://schemas.openxmlformats.org/officeDocument/2006/relationships/hyperlink" Target="https://www.daloopa.com/src/1564164" TargetMode="External"/><Relationship Id="rId16761" Type="http://schemas.openxmlformats.org/officeDocument/2006/relationships/hyperlink" Target="https://www.daloopa.com/src/87502806" TargetMode="External"/><Relationship Id="rId1898" Type="http://schemas.openxmlformats.org/officeDocument/2006/relationships/hyperlink" Target="https://www.daloopa.com/src/58741218" TargetMode="External"/><Relationship Id="rId6820" Type="http://schemas.openxmlformats.org/officeDocument/2006/relationships/hyperlink" Target="https://www.daloopa.com/src/1566007" TargetMode="External"/><Relationship Id="rId16414" Type="http://schemas.openxmlformats.org/officeDocument/2006/relationships/hyperlink" Target="https://www.daloopa.com/src/32426195" TargetMode="External"/><Relationship Id="rId4371" Type="http://schemas.openxmlformats.org/officeDocument/2006/relationships/hyperlink" Target="https://www.daloopa.com/src/43341927" TargetMode="External"/><Relationship Id="rId4024" Type="http://schemas.openxmlformats.org/officeDocument/2006/relationships/hyperlink" Target="https://www.daloopa.com/src/1573008" TargetMode="External"/><Relationship Id="rId7594" Type="http://schemas.openxmlformats.org/officeDocument/2006/relationships/hyperlink" Target="https://marketplace.daloopa.com/src/110684136" TargetMode="External"/><Relationship Id="rId17188" Type="http://schemas.openxmlformats.org/officeDocument/2006/relationships/hyperlink" Target="https://www.daloopa.com/src/65059395" TargetMode="External"/><Relationship Id="rId19637" Type="http://schemas.openxmlformats.org/officeDocument/2006/relationships/hyperlink" Target="https://www.daloopa.com/src/154356802" TargetMode="External"/><Relationship Id="rId7247" Type="http://schemas.openxmlformats.org/officeDocument/2006/relationships/hyperlink" Target="https://www.daloopa.com/document/26798424" TargetMode="External"/><Relationship Id="rId10575" Type="http://schemas.openxmlformats.org/officeDocument/2006/relationships/hyperlink" Target="https://www.daloopa.com/src/66978681" TargetMode="External"/><Relationship Id="rId10228" Type="http://schemas.openxmlformats.org/officeDocument/2006/relationships/hyperlink" Target="https://www.daloopa.com/src/66978605" TargetMode="External"/><Relationship Id="rId13798" Type="http://schemas.openxmlformats.org/officeDocument/2006/relationships/hyperlink" Target="https://www.daloopa.com/src/8788064" TargetMode="External"/><Relationship Id="rId18720" Type="http://schemas.openxmlformats.org/officeDocument/2006/relationships/hyperlink" Target="https://www.daloopa.com/src/65163510" TargetMode="External"/><Relationship Id="rId3857" Type="http://schemas.openxmlformats.org/officeDocument/2006/relationships/hyperlink" Target="https://www.daloopa.com/src/42838101" TargetMode="External"/><Relationship Id="rId16271" Type="http://schemas.openxmlformats.org/officeDocument/2006/relationships/hyperlink" Target="https://marketplace.daloopa.com/src?seriesId=2541691" TargetMode="External"/><Relationship Id="rId6330" Type="http://schemas.openxmlformats.org/officeDocument/2006/relationships/hyperlink" Target="https://www.daloopa.com/src/66978115" TargetMode="External"/><Relationship Id="rId19494" Type="http://schemas.openxmlformats.org/officeDocument/2006/relationships/hyperlink" Target="https://www.daloopa.com/src/113030504" TargetMode="External"/><Relationship Id="rId9553" Type="http://schemas.openxmlformats.org/officeDocument/2006/relationships/hyperlink" Target="https://www.daloopa.com/src/53534256" TargetMode="External"/><Relationship Id="rId12881" Type="http://schemas.openxmlformats.org/officeDocument/2006/relationships/hyperlink" Target="https://marketplace.daloopa.com/src/134722267" TargetMode="External"/><Relationship Id="rId19147" Type="http://schemas.openxmlformats.org/officeDocument/2006/relationships/hyperlink" Target="https://www.daloopa.com/src/113035968" TargetMode="External"/><Relationship Id="rId2940" Type="http://schemas.openxmlformats.org/officeDocument/2006/relationships/hyperlink" Target="https://www.daloopa.com/src/121582520" TargetMode="External"/><Relationship Id="rId9206" Type="http://schemas.openxmlformats.org/officeDocument/2006/relationships/hyperlink" Target="https://www.daloopa.com/src/63033687" TargetMode="External"/><Relationship Id="rId10085" Type="http://schemas.openxmlformats.org/officeDocument/2006/relationships/hyperlink" Target="https://www.daloopa.com/src/43315931" TargetMode="External"/><Relationship Id="rId12534" Type="http://schemas.openxmlformats.org/officeDocument/2006/relationships/hyperlink" Target="https://www.daloopa.com/src/1572240" TargetMode="External"/><Relationship Id="rId912" Type="http://schemas.openxmlformats.org/officeDocument/2006/relationships/hyperlink" Target="https://www.daloopa.com/document/26799693" TargetMode="External"/><Relationship Id="rId15757" Type="http://schemas.openxmlformats.org/officeDocument/2006/relationships/hyperlink" Target="https://www.daloopa.com/src/145161341" TargetMode="External"/><Relationship Id="rId5816" Type="http://schemas.openxmlformats.org/officeDocument/2006/relationships/hyperlink" Target="https://www.daloopa.com/src/46535451" TargetMode="External"/><Relationship Id="rId18230" Type="http://schemas.openxmlformats.org/officeDocument/2006/relationships/hyperlink" Target="https://www.daloopa.com/src/69045118" TargetMode="External"/><Relationship Id="rId3367" Type="http://schemas.openxmlformats.org/officeDocument/2006/relationships/hyperlink" Target="https://www.daloopa.com/src/32362511" TargetMode="External"/><Relationship Id="rId14840" Type="http://schemas.openxmlformats.org/officeDocument/2006/relationships/hyperlink" Target="https://www.daloopa.com/src/43518530" TargetMode="External"/><Relationship Id="rId12391" Type="http://schemas.openxmlformats.org/officeDocument/2006/relationships/hyperlink" Target="https://www.daloopa.com/src/1572369" TargetMode="External"/><Relationship Id="rId2450" Type="http://schemas.openxmlformats.org/officeDocument/2006/relationships/hyperlink" Target="https://www.daloopa.com/src/113362306" TargetMode="External"/><Relationship Id="rId9063" Type="http://schemas.openxmlformats.org/officeDocument/2006/relationships/hyperlink" Target="https://www.daloopa.com/src/53534272" TargetMode="External"/><Relationship Id="rId12044" Type="http://schemas.openxmlformats.org/officeDocument/2006/relationships/hyperlink" Target="https://www.daloopa.com/src/1570656" TargetMode="External"/><Relationship Id="rId422" Type="http://schemas.openxmlformats.org/officeDocument/2006/relationships/hyperlink" Target="https://www.daloopa.com/src/1602257" TargetMode="External"/><Relationship Id="rId2103" Type="http://schemas.openxmlformats.org/officeDocument/2006/relationships/hyperlink" Target="https://www.daloopa.com/src/102327285" TargetMode="External"/><Relationship Id="rId5673" Type="http://schemas.openxmlformats.org/officeDocument/2006/relationships/hyperlink" Target="https://www.daloopa.com/src/154248822" TargetMode="External"/><Relationship Id="rId15267" Type="http://schemas.openxmlformats.org/officeDocument/2006/relationships/hyperlink" Target="https://marketplace.daloopa.com/src?seriesId=2541669" TargetMode="External"/><Relationship Id="rId17716" Type="http://schemas.openxmlformats.org/officeDocument/2006/relationships/hyperlink" Target="https://www.daloopa.com/src/65074716" TargetMode="External"/><Relationship Id="rId5326" Type="http://schemas.openxmlformats.org/officeDocument/2006/relationships/hyperlink" Target="https://www.daloopa.com/src/154216184" TargetMode="External"/><Relationship Id="rId8896" Type="http://schemas.openxmlformats.org/officeDocument/2006/relationships/hyperlink" Target="https://www.daloopa.com/src/1567169" TargetMode="External"/><Relationship Id="rId11877" Type="http://schemas.openxmlformats.org/officeDocument/2006/relationships/hyperlink" Target="https://www.daloopa.com/src/1568839" TargetMode="External"/><Relationship Id="rId1936" Type="http://schemas.openxmlformats.org/officeDocument/2006/relationships/hyperlink" Target="https://www.daloopa.com/src/94510080" TargetMode="External"/><Relationship Id="rId8549" Type="http://schemas.openxmlformats.org/officeDocument/2006/relationships/hyperlink" Target="https://www.daloopa.com/src/102328160" TargetMode="External"/><Relationship Id="rId14350" Type="http://schemas.openxmlformats.org/officeDocument/2006/relationships/hyperlink" Target="https://www.daloopa.com/document/24792640" TargetMode="External"/><Relationship Id="rId14003" Type="http://schemas.openxmlformats.org/officeDocument/2006/relationships/hyperlink" Target="https://www.daloopa.com/src/87502119" TargetMode="External"/><Relationship Id="rId17573" Type="http://schemas.openxmlformats.org/officeDocument/2006/relationships/hyperlink" Target="https://www.daloopa.com/document/24792640" TargetMode="External"/><Relationship Id="rId7632" Type="http://schemas.openxmlformats.org/officeDocument/2006/relationships/hyperlink" Target="https://www.daloopa.com/src/1565209" TargetMode="External"/><Relationship Id="rId10960" Type="http://schemas.openxmlformats.org/officeDocument/2006/relationships/hyperlink" Target="https://www.daloopa.com/src/4715313" TargetMode="External"/><Relationship Id="rId17226" Type="http://schemas.openxmlformats.org/officeDocument/2006/relationships/hyperlink" Target="https://www.daloopa.com/src/67019825" TargetMode="External"/><Relationship Id="rId5183" Type="http://schemas.openxmlformats.org/officeDocument/2006/relationships/hyperlink" Target="https://www.daloopa.com/src/82223204" TargetMode="External"/><Relationship Id="rId10613" Type="http://schemas.openxmlformats.org/officeDocument/2006/relationships/hyperlink" Target="https://www.daloopa.com/src/1569788" TargetMode="External"/><Relationship Id="rId13836" Type="http://schemas.openxmlformats.org/officeDocument/2006/relationships/hyperlink" Target="https://www.daloopa.com/src/154395146" TargetMode="External"/><Relationship Id="rId1793" Type="http://schemas.openxmlformats.org/officeDocument/2006/relationships/hyperlink" Target="https://www.daloopa.com/src/8797338" TargetMode="External"/><Relationship Id="rId8059" Type="http://schemas.openxmlformats.org/officeDocument/2006/relationships/hyperlink" Target="https://www.daloopa.com/src/1567412" TargetMode="External"/><Relationship Id="rId11387" Type="http://schemas.openxmlformats.org/officeDocument/2006/relationships/hyperlink" Target="https://www.daloopa.com/src/1569259" TargetMode="External"/><Relationship Id="rId1446" Type="http://schemas.openxmlformats.org/officeDocument/2006/relationships/hyperlink" Target="https://www.daloopa.com/src/65218306" TargetMode="External"/><Relationship Id="rId19532" Type="http://schemas.openxmlformats.org/officeDocument/2006/relationships/hyperlink" Target="https://www.daloopa.com/src/113030700" TargetMode="External"/><Relationship Id="rId4669" Type="http://schemas.openxmlformats.org/officeDocument/2006/relationships/hyperlink" Target="https://www.daloopa.com/src/1564445" TargetMode="External"/><Relationship Id="rId10470" Type="http://schemas.openxmlformats.org/officeDocument/2006/relationships/hyperlink" Target="https://www.daloopa.com/src/125054418" TargetMode="External"/><Relationship Id="rId17083" Type="http://schemas.openxmlformats.org/officeDocument/2006/relationships/hyperlink" Target="https://marketplace.daloopa.com/src/154209419" TargetMode="External"/><Relationship Id="rId7142" Type="http://schemas.openxmlformats.org/officeDocument/2006/relationships/hyperlink" Target="https://www.daloopa.com/src/4715260" TargetMode="External"/><Relationship Id="rId10123" Type="http://schemas.openxmlformats.org/officeDocument/2006/relationships/hyperlink" Target="https://www.daloopa.com/src/1568021" TargetMode="External"/><Relationship Id="rId13693" Type="http://schemas.openxmlformats.org/officeDocument/2006/relationships/hyperlink" Target="https://www.daloopa.com/src/8787426" TargetMode="External"/><Relationship Id="rId3752" Type="http://schemas.openxmlformats.org/officeDocument/2006/relationships/hyperlink" Target="https://www.daloopa.com/src/8794282" TargetMode="External"/><Relationship Id="rId13346" Type="http://schemas.openxmlformats.org/officeDocument/2006/relationships/hyperlink" Target="https://www.daloopa.com/src/8787579" TargetMode="External"/><Relationship Id="rId3405" Type="http://schemas.openxmlformats.org/officeDocument/2006/relationships/hyperlink" Target="https://www.daloopa.com/src/43337402" TargetMode="External"/><Relationship Id="rId6975" Type="http://schemas.openxmlformats.org/officeDocument/2006/relationships/hyperlink" Target="https://www.daloopa.com/src/1565334" TargetMode="External"/><Relationship Id="rId16569" Type="http://schemas.openxmlformats.org/officeDocument/2006/relationships/hyperlink" Target="https://www.daloopa.com/src/87502223" TargetMode="External"/><Relationship Id="rId4179" Type="http://schemas.openxmlformats.org/officeDocument/2006/relationships/hyperlink" Target="https://www.daloopa.com/src/78020254" TargetMode="External"/><Relationship Id="rId6628" Type="http://schemas.openxmlformats.org/officeDocument/2006/relationships/hyperlink" Target="https://marketplace.daloopa.com/src/110683987" TargetMode="External"/><Relationship Id="rId19042" Type="http://schemas.openxmlformats.org/officeDocument/2006/relationships/hyperlink" Target="https://www.daloopa.com/src/113028107" TargetMode="External"/><Relationship Id="rId9101" Type="http://schemas.openxmlformats.org/officeDocument/2006/relationships/hyperlink" Target="https://www.daloopa.com/src/1567257" TargetMode="External"/><Relationship Id="rId15652" Type="http://schemas.openxmlformats.org/officeDocument/2006/relationships/hyperlink" Target="https://www.daloopa.com/src/53602949" TargetMode="External"/><Relationship Id="rId5711" Type="http://schemas.openxmlformats.org/officeDocument/2006/relationships/hyperlink" Target="https://www.daloopa.com/src/1565151" TargetMode="External"/><Relationship Id="rId15305" Type="http://schemas.openxmlformats.org/officeDocument/2006/relationships/hyperlink" Target="https://marketplace.daloopa.com/src/134722434" TargetMode="External"/><Relationship Id="rId3262" Type="http://schemas.openxmlformats.org/officeDocument/2006/relationships/hyperlink" Target="https://www.daloopa.com/src/87501676" TargetMode="External"/><Relationship Id="rId18875" Type="http://schemas.openxmlformats.org/officeDocument/2006/relationships/hyperlink" Target="https://www.daloopa.com/src/113035568" TargetMode="External"/><Relationship Id="rId6485" Type="http://schemas.openxmlformats.org/officeDocument/2006/relationships/hyperlink" Target="https://marketplace.daloopa.com/src/110683956" TargetMode="External"/><Relationship Id="rId8934" Type="http://schemas.openxmlformats.org/officeDocument/2006/relationships/hyperlink" Target="https://www.daloopa.com/src/43305543" TargetMode="External"/><Relationship Id="rId11915" Type="http://schemas.openxmlformats.org/officeDocument/2006/relationships/hyperlink" Target="https://www.daloopa.com/src/43317714" TargetMode="External"/><Relationship Id="rId16079" Type="http://schemas.openxmlformats.org/officeDocument/2006/relationships/hyperlink" Target="https://www.daloopa.com/src/8789026" TargetMode="External"/><Relationship Id="rId18528" Type="http://schemas.openxmlformats.org/officeDocument/2006/relationships/hyperlink" Target="https://www.daloopa.com/src/66985239" TargetMode="External"/><Relationship Id="rId6138" Type="http://schemas.openxmlformats.org/officeDocument/2006/relationships/hyperlink" Target="https://www.daloopa.com/src/68541702" TargetMode="External"/><Relationship Id="rId12689" Type="http://schemas.openxmlformats.org/officeDocument/2006/relationships/hyperlink" Target="https://www.daloopa.com/document/26799693" TargetMode="External"/><Relationship Id="rId17611" Type="http://schemas.openxmlformats.org/officeDocument/2006/relationships/hyperlink" Target="https://www.daloopa.com/src/65074664" TargetMode="External"/><Relationship Id="rId2748" Type="http://schemas.openxmlformats.org/officeDocument/2006/relationships/hyperlink" Target="https://www.daloopa.com/src/47680055" TargetMode="External"/><Relationship Id="rId15162" Type="http://schemas.openxmlformats.org/officeDocument/2006/relationships/hyperlink" Target="https://www.daloopa.com/src/53602952" TargetMode="External"/><Relationship Id="rId5221" Type="http://schemas.openxmlformats.org/officeDocument/2006/relationships/hyperlink" Target="https://www.daloopa.com/src/1564163" TargetMode="External"/><Relationship Id="rId8791" Type="http://schemas.openxmlformats.org/officeDocument/2006/relationships/hyperlink" Target="https://www.daloopa.com/src/94491560" TargetMode="External"/><Relationship Id="rId18385" Type="http://schemas.openxmlformats.org/officeDocument/2006/relationships/hyperlink" Target="https://marketplace.daloopa.com/src/134722796" TargetMode="External"/><Relationship Id="rId1831" Type="http://schemas.openxmlformats.org/officeDocument/2006/relationships/hyperlink" Target="https://www.daloopa.com/src/8797346" TargetMode="External"/><Relationship Id="rId8444" Type="http://schemas.openxmlformats.org/officeDocument/2006/relationships/hyperlink" Target="https://www.daloopa.com/src/1566856" TargetMode="External"/><Relationship Id="rId11425" Type="http://schemas.openxmlformats.org/officeDocument/2006/relationships/hyperlink" Target="https://www.daloopa.com/src/1569311" TargetMode="External"/><Relationship Id="rId11772" Type="http://schemas.openxmlformats.org/officeDocument/2006/relationships/hyperlink" Target="https://www.daloopa.com/src/1569277" TargetMode="External"/><Relationship Id="rId18038" Type="http://schemas.openxmlformats.org/officeDocument/2006/relationships/hyperlink" Target="https://www.daloopa.com/src/65125860" TargetMode="External"/><Relationship Id="rId14995" Type="http://schemas.openxmlformats.org/officeDocument/2006/relationships/hyperlink" Target="https://www.daloopa.com/src/53602951" TargetMode="External"/><Relationship Id="rId12199" Type="http://schemas.openxmlformats.org/officeDocument/2006/relationships/hyperlink" Target="https://www.daloopa.com/src/43520349" TargetMode="External"/><Relationship Id="rId14648" Type="http://schemas.openxmlformats.org/officeDocument/2006/relationships/hyperlink" Target="https://www.daloopa.com/src/43518093" TargetMode="External"/><Relationship Id="rId577" Type="http://schemas.openxmlformats.org/officeDocument/2006/relationships/hyperlink" Target="https://www.daloopa.com/src/1602168" TargetMode="External"/><Relationship Id="rId2258" Type="http://schemas.openxmlformats.org/officeDocument/2006/relationships/hyperlink" Target="https://www.daloopa.com/document/26798424" TargetMode="External"/><Relationship Id="rId4707" Type="http://schemas.openxmlformats.org/officeDocument/2006/relationships/hyperlink" Target="https://www.daloopa.com/src/82223201" TargetMode="External"/><Relationship Id="rId17121" Type="http://schemas.openxmlformats.org/officeDocument/2006/relationships/hyperlink" Target="https://marketplace.daloopa.com/src/154393170" TargetMode="External"/><Relationship Id="rId13731" Type="http://schemas.openxmlformats.org/officeDocument/2006/relationships/hyperlink" Target="https://www.daloopa.com/src/46628441" TargetMode="External"/><Relationship Id="rId11282" Type="http://schemas.openxmlformats.org/officeDocument/2006/relationships/hyperlink" Target="https://www.daloopa.com/src/1569651" TargetMode="External"/><Relationship Id="rId1341" Type="http://schemas.openxmlformats.org/officeDocument/2006/relationships/hyperlink" Target="https://www.daloopa.com/src/8796088" TargetMode="External"/><Relationship Id="rId16954" Type="http://schemas.openxmlformats.org/officeDocument/2006/relationships/hyperlink" Target="https://www.daloopa.com/src/67019424" TargetMode="External"/><Relationship Id="rId4564" Type="http://schemas.openxmlformats.org/officeDocument/2006/relationships/hyperlink" Target="https://www.daloopa.com/src/8793969" TargetMode="External"/><Relationship Id="rId14158" Type="http://schemas.openxmlformats.org/officeDocument/2006/relationships/hyperlink" Target="https://www.daloopa.com/src/67023357" TargetMode="External"/><Relationship Id="rId16607" Type="http://schemas.openxmlformats.org/officeDocument/2006/relationships/hyperlink" Target="https://www.daloopa.com/src/145155328" TargetMode="External"/><Relationship Id="rId4217" Type="http://schemas.openxmlformats.org/officeDocument/2006/relationships/hyperlink" Target="https://www.daloopa.com/src/32363042" TargetMode="External"/><Relationship Id="rId7787" Type="http://schemas.openxmlformats.org/officeDocument/2006/relationships/hyperlink" Target="https://www.daloopa.com/src/113256668" TargetMode="External"/><Relationship Id="rId10768" Type="http://schemas.openxmlformats.org/officeDocument/2006/relationships/hyperlink" Target="https://www.daloopa.com/src/58741846" TargetMode="External"/><Relationship Id="rId13241" Type="http://schemas.openxmlformats.org/officeDocument/2006/relationships/hyperlink" Target="https://www.daloopa.com/src/8787293" TargetMode="External"/><Relationship Id="rId18913" Type="http://schemas.openxmlformats.org/officeDocument/2006/relationships/hyperlink" Target="https://www.daloopa.com/src/114576771" TargetMode="External"/><Relationship Id="rId3300" Type="http://schemas.openxmlformats.org/officeDocument/2006/relationships/hyperlink" Target="https://www.daloopa.com/src/32362510" TargetMode="External"/><Relationship Id="rId6870" Type="http://schemas.openxmlformats.org/officeDocument/2006/relationships/hyperlink" Target="https://www.daloopa.com/src/154216235" TargetMode="External"/><Relationship Id="rId16464" Type="http://schemas.openxmlformats.org/officeDocument/2006/relationships/hyperlink" Target="https://www.daloopa.com/document/26597395" TargetMode="External"/><Relationship Id="rId6523" Type="http://schemas.openxmlformats.org/officeDocument/2006/relationships/hyperlink" Target="https://www.daloopa.com/src/1565256" TargetMode="External"/><Relationship Id="rId16117" Type="http://schemas.openxmlformats.org/officeDocument/2006/relationships/hyperlink" Target="https://www.daloopa.com/src/67019288" TargetMode="External"/><Relationship Id="rId19687" Type="http://schemas.openxmlformats.org/officeDocument/2006/relationships/hyperlink" Target="https://www.daloopa.com/src/145129279" TargetMode="External"/><Relationship Id="rId4074" Type="http://schemas.openxmlformats.org/officeDocument/2006/relationships/hyperlink" Target="https://marketplace.daloopa.com/src/154393088" TargetMode="External"/><Relationship Id="rId9746" Type="http://schemas.openxmlformats.org/officeDocument/2006/relationships/hyperlink" Target="https://www.daloopa.com/src/1567435" TargetMode="External"/><Relationship Id="rId7297" Type="http://schemas.openxmlformats.org/officeDocument/2006/relationships/hyperlink" Target="https://www.daloopa.com/src/136427068" TargetMode="External"/><Relationship Id="rId10278" Type="http://schemas.openxmlformats.org/officeDocument/2006/relationships/hyperlink" Target="https://www.daloopa.com/document/26597395" TargetMode="External"/><Relationship Id="rId12727" Type="http://schemas.openxmlformats.org/officeDocument/2006/relationships/hyperlink" Target="https://www.daloopa.com/src/58788468" TargetMode="External"/><Relationship Id="rId15200" Type="http://schemas.openxmlformats.org/officeDocument/2006/relationships/hyperlink" Target="https://www.daloopa.com/src/43516709" TargetMode="External"/><Relationship Id="rId18770" Type="http://schemas.openxmlformats.org/officeDocument/2006/relationships/hyperlink" Target="https://www.daloopa.com/document/26799693" TargetMode="External"/><Relationship Id="rId11810" Type="http://schemas.openxmlformats.org/officeDocument/2006/relationships/hyperlink" Target="https://www.daloopa.com/src/1569001" TargetMode="External"/><Relationship Id="rId18423" Type="http://schemas.openxmlformats.org/officeDocument/2006/relationships/hyperlink" Target="https://www.daloopa.com/document/24791242" TargetMode="External"/><Relationship Id="rId6380" Type="http://schemas.openxmlformats.org/officeDocument/2006/relationships/hyperlink" Target="https://www.daloopa.com/src/1565326" TargetMode="External"/><Relationship Id="rId2990" Type="http://schemas.openxmlformats.org/officeDocument/2006/relationships/hyperlink" Target="https://www.daloopa.com/src/82169644" TargetMode="External"/><Relationship Id="rId6033" Type="http://schemas.openxmlformats.org/officeDocument/2006/relationships/hyperlink" Target="https://www.daloopa.com/src/43312778" TargetMode="External"/><Relationship Id="rId12584" Type="http://schemas.openxmlformats.org/officeDocument/2006/relationships/hyperlink" Target="https://www.daloopa.com/src/1572496" TargetMode="External"/><Relationship Id="rId19197" Type="http://schemas.openxmlformats.org/officeDocument/2006/relationships/hyperlink" Target="https://www.daloopa.com/src/113028153" TargetMode="External"/><Relationship Id="rId962" Type="http://schemas.openxmlformats.org/officeDocument/2006/relationships/hyperlink" Target="https://www.daloopa.com/src/53602381" TargetMode="External"/><Relationship Id="rId2643" Type="http://schemas.openxmlformats.org/officeDocument/2006/relationships/hyperlink" Target="https://www.daloopa.com/src/43537044" TargetMode="External"/><Relationship Id="rId9256" Type="http://schemas.openxmlformats.org/officeDocument/2006/relationships/hyperlink" Target="https://www.daloopa.com/src/43299087" TargetMode="External"/><Relationship Id="rId12237" Type="http://schemas.openxmlformats.org/officeDocument/2006/relationships/hyperlink" Target="https://www.daloopa.com/src/43516422" TargetMode="External"/><Relationship Id="rId615" Type="http://schemas.openxmlformats.org/officeDocument/2006/relationships/hyperlink" Target="https://www.daloopa.com/src/8795971" TargetMode="External"/><Relationship Id="rId17909" Type="http://schemas.openxmlformats.org/officeDocument/2006/relationships/hyperlink" Target="https://marketplace.daloopa.com/src/134722604" TargetMode="External"/><Relationship Id="rId5866" Type="http://schemas.openxmlformats.org/officeDocument/2006/relationships/hyperlink" Target="https://www.daloopa.com/src/87514771" TargetMode="External"/><Relationship Id="rId18280" Type="http://schemas.openxmlformats.org/officeDocument/2006/relationships/hyperlink" Target="https://marketplace.daloopa.com/src?seriesId=4147197" TargetMode="External"/><Relationship Id="rId5519" Type="http://schemas.openxmlformats.org/officeDocument/2006/relationships/hyperlink" Target="https://www.daloopa.com/src/94489675" TargetMode="External"/><Relationship Id="rId11320" Type="http://schemas.openxmlformats.org/officeDocument/2006/relationships/hyperlink" Target="https://www.daloopa.com/src/43296434" TargetMode="External"/><Relationship Id="rId14890" Type="http://schemas.openxmlformats.org/officeDocument/2006/relationships/hyperlink" Target="https://marketplace.daloopa.com/src/134722360" TargetMode="External"/><Relationship Id="rId14543" Type="http://schemas.openxmlformats.org/officeDocument/2006/relationships/hyperlink" Target="https://www.daloopa.com/src/43516705" TargetMode="External"/><Relationship Id="rId4602" Type="http://schemas.openxmlformats.org/officeDocument/2006/relationships/hyperlink" Target="https://www.daloopa.com/src/1564444" TargetMode="External"/><Relationship Id="rId12094" Type="http://schemas.openxmlformats.org/officeDocument/2006/relationships/hyperlink" Target="https://www.daloopa.com/src/145118874" TargetMode="External"/><Relationship Id="rId17766" Type="http://schemas.openxmlformats.org/officeDocument/2006/relationships/hyperlink" Target="https://www.daloopa.com/src/65074975" TargetMode="External"/><Relationship Id="rId472" Type="http://schemas.openxmlformats.org/officeDocument/2006/relationships/hyperlink" Target="https://www.daloopa.com/src/82223663" TargetMode="External"/><Relationship Id="rId2153" Type="http://schemas.openxmlformats.org/officeDocument/2006/relationships/hyperlink" Target="https://marketplace.daloopa.com/src?seriesId=4450590" TargetMode="External"/><Relationship Id="rId7825" Type="http://schemas.openxmlformats.org/officeDocument/2006/relationships/hyperlink" Target="https://www.daloopa.com/src/1565452" TargetMode="External"/><Relationship Id="rId17419" Type="http://schemas.openxmlformats.org/officeDocument/2006/relationships/hyperlink" Target="https://www.daloopa.com/src/87502486" TargetMode="External"/><Relationship Id="rId125" Type="http://schemas.openxmlformats.org/officeDocument/2006/relationships/hyperlink" Target="https://www.daloopa.com/src/102306202" TargetMode="External"/><Relationship Id="rId5376" Type="http://schemas.openxmlformats.org/officeDocument/2006/relationships/hyperlink" Target="https://www.daloopa.com/src/1602911" TargetMode="External"/><Relationship Id="rId10806" Type="http://schemas.openxmlformats.org/officeDocument/2006/relationships/hyperlink" Target="https://www.daloopa.com/src/1569194" TargetMode="External"/><Relationship Id="rId5029" Type="http://schemas.openxmlformats.org/officeDocument/2006/relationships/hyperlink" Target="https://www.daloopa.com/src/7961767" TargetMode="External"/><Relationship Id="rId8599" Type="http://schemas.openxmlformats.org/officeDocument/2006/relationships/hyperlink" Target="https://www.daloopa.com/src/4715280" TargetMode="External"/><Relationship Id="rId1986" Type="http://schemas.openxmlformats.org/officeDocument/2006/relationships/hyperlink" Target="https://marketplace.daloopa.com/src?seriesId=5697143" TargetMode="External"/><Relationship Id="rId16502" Type="http://schemas.openxmlformats.org/officeDocument/2006/relationships/hyperlink" Target="https://www.daloopa.com/src/8788557" TargetMode="External"/><Relationship Id="rId1639" Type="http://schemas.openxmlformats.org/officeDocument/2006/relationships/hyperlink" Target="https://www.daloopa.com/src/65218350" TargetMode="External"/><Relationship Id="rId14053" Type="http://schemas.openxmlformats.org/officeDocument/2006/relationships/hyperlink" Target="https://www.daloopa.com/src/8788271" TargetMode="External"/><Relationship Id="rId19725" Type="http://schemas.openxmlformats.org/officeDocument/2006/relationships/hyperlink" Target="https://www.daloopa.com/src/154393507" TargetMode="External"/><Relationship Id="rId4112" Type="http://schemas.openxmlformats.org/officeDocument/2006/relationships/hyperlink" Target="https://www.daloopa.com/src/46628145" TargetMode="External"/><Relationship Id="rId7682" Type="http://schemas.openxmlformats.org/officeDocument/2006/relationships/hyperlink" Target="https://www.daloopa.com/src/1565674" TargetMode="External"/><Relationship Id="rId10663" Type="http://schemas.openxmlformats.org/officeDocument/2006/relationships/hyperlink" Target="https://www.daloopa.com/document/26798424" TargetMode="External"/><Relationship Id="rId17276" Type="http://schemas.openxmlformats.org/officeDocument/2006/relationships/hyperlink" Target="https://www.daloopa.com/src/78144502" TargetMode="External"/><Relationship Id="rId7335" Type="http://schemas.openxmlformats.org/officeDocument/2006/relationships/hyperlink" Target="https://www.daloopa.com/src/66978124" TargetMode="External"/><Relationship Id="rId10316" Type="http://schemas.openxmlformats.org/officeDocument/2006/relationships/hyperlink" Target="https://www.daloopa.com/document/26798424" TargetMode="External"/><Relationship Id="rId13886" Type="http://schemas.openxmlformats.org/officeDocument/2006/relationships/hyperlink" Target="https://www.daloopa.com/src/8788104" TargetMode="External"/><Relationship Id="rId1496" Type="http://schemas.openxmlformats.org/officeDocument/2006/relationships/hyperlink" Target="https://www.daloopa.com/src/65218314" TargetMode="External"/><Relationship Id="rId3945" Type="http://schemas.openxmlformats.org/officeDocument/2006/relationships/hyperlink" Target="https://www.daloopa.com/src/1573006" TargetMode="External"/><Relationship Id="rId13539" Type="http://schemas.openxmlformats.org/officeDocument/2006/relationships/hyperlink" Target="https://www.daloopa.com/src/8787421" TargetMode="External"/><Relationship Id="rId16012" Type="http://schemas.openxmlformats.org/officeDocument/2006/relationships/hyperlink" Target="https://www.daloopa.com/document/26799693" TargetMode="External"/><Relationship Id="rId1149" Type="http://schemas.openxmlformats.org/officeDocument/2006/relationships/hyperlink" Target="https://www.daloopa.com/src/4742101" TargetMode="External"/><Relationship Id="rId19582" Type="http://schemas.openxmlformats.org/officeDocument/2006/relationships/hyperlink" Target="https://www.daloopa.com/src/113024548" TargetMode="External"/><Relationship Id="rId7192" Type="http://schemas.openxmlformats.org/officeDocument/2006/relationships/hyperlink" Target="https://www.daloopa.com/src/1565615" TargetMode="External"/><Relationship Id="rId9641" Type="http://schemas.openxmlformats.org/officeDocument/2006/relationships/hyperlink" Target="https://www.daloopa.com/src/102328152" TargetMode="External"/><Relationship Id="rId12622" Type="http://schemas.openxmlformats.org/officeDocument/2006/relationships/hyperlink" Target="https://marketplace.daloopa.com/src/134722210" TargetMode="External"/><Relationship Id="rId19235" Type="http://schemas.openxmlformats.org/officeDocument/2006/relationships/hyperlink" Target="https://www.daloopa.com/src/113024516" TargetMode="External"/><Relationship Id="rId10173" Type="http://schemas.openxmlformats.org/officeDocument/2006/relationships/hyperlink" Target="https://marketplace.daloopa.com/src?seriesId=2399843" TargetMode="External"/><Relationship Id="rId15845" Type="http://schemas.openxmlformats.org/officeDocument/2006/relationships/hyperlink" Target="https://www.daloopa.com/src/145161345" TargetMode="External"/><Relationship Id="rId5904" Type="http://schemas.openxmlformats.org/officeDocument/2006/relationships/hyperlink" Target="https://www.daloopa.com/src/1564896" TargetMode="External"/><Relationship Id="rId13396" Type="http://schemas.openxmlformats.org/officeDocument/2006/relationships/hyperlink" Target="https://www.daloopa.com/src/8787469" TargetMode="External"/><Relationship Id="rId3455" Type="http://schemas.openxmlformats.org/officeDocument/2006/relationships/hyperlink" Target="https://www.daloopa.com/src/42838083" TargetMode="External"/><Relationship Id="rId13049" Type="http://schemas.openxmlformats.org/officeDocument/2006/relationships/hyperlink" Target="https://www.daloopa.com/src/8787252" TargetMode="External"/><Relationship Id="rId3108" Type="http://schemas.openxmlformats.org/officeDocument/2006/relationships/hyperlink" Target="https://www.daloopa.com/src/58789063" TargetMode="External"/><Relationship Id="rId6678" Type="http://schemas.openxmlformats.org/officeDocument/2006/relationships/hyperlink" Target="https://www.daloopa.com/src/66978116" TargetMode="External"/><Relationship Id="rId19092" Type="http://schemas.openxmlformats.org/officeDocument/2006/relationships/hyperlink" Target="https://www.daloopa.com/src/113023444" TargetMode="External"/><Relationship Id="rId9151" Type="http://schemas.openxmlformats.org/officeDocument/2006/relationships/hyperlink" Target="https://www.daloopa.com/document/23459594" TargetMode="External"/><Relationship Id="rId12132" Type="http://schemas.openxmlformats.org/officeDocument/2006/relationships/hyperlink" Target="https://www.daloopa.com/src/1570135" TargetMode="External"/><Relationship Id="rId17804" Type="http://schemas.openxmlformats.org/officeDocument/2006/relationships/hyperlink" Target="https://www.daloopa.com/src/78147762" TargetMode="External"/><Relationship Id="rId510" Type="http://schemas.openxmlformats.org/officeDocument/2006/relationships/hyperlink" Target="https://www.daloopa.com/src/1602131" TargetMode="External"/><Relationship Id="rId5761" Type="http://schemas.openxmlformats.org/officeDocument/2006/relationships/hyperlink" Target="https://www.daloopa.com/src/1564705" TargetMode="External"/><Relationship Id="rId15355" Type="http://schemas.openxmlformats.org/officeDocument/2006/relationships/hyperlink" Target="https://marketplace.daloopa.com/src?seriesId=2399911" TargetMode="External"/><Relationship Id="rId5414" Type="http://schemas.openxmlformats.org/officeDocument/2006/relationships/hyperlink" Target="https://www.daloopa.com/src/1564335" TargetMode="External"/><Relationship Id="rId8984" Type="http://schemas.openxmlformats.org/officeDocument/2006/relationships/hyperlink" Target="https://www.daloopa.com/src/1567579" TargetMode="External"/><Relationship Id="rId15008" Type="http://schemas.openxmlformats.org/officeDocument/2006/relationships/hyperlink" Target="https://www.daloopa.com/src/154360600" TargetMode="External"/><Relationship Id="rId18578" Type="http://schemas.openxmlformats.org/officeDocument/2006/relationships/hyperlink" Target="https://www.daloopa.com/src/65142227" TargetMode="External"/><Relationship Id="rId8637" Type="http://schemas.openxmlformats.org/officeDocument/2006/relationships/hyperlink" Target="https://www.daloopa.com/src/1566772" TargetMode="External"/><Relationship Id="rId11965" Type="http://schemas.openxmlformats.org/officeDocument/2006/relationships/hyperlink" Target="https://www.daloopa.com/src/1569232" TargetMode="External"/><Relationship Id="rId6188" Type="http://schemas.openxmlformats.org/officeDocument/2006/relationships/hyperlink" Target="https://www.daloopa.com/src/1564739" TargetMode="External"/><Relationship Id="rId11618" Type="http://schemas.openxmlformats.org/officeDocument/2006/relationships/hyperlink" Target="https://www.daloopa.com/src/43316567" TargetMode="External"/><Relationship Id="rId17661" Type="http://schemas.openxmlformats.org/officeDocument/2006/relationships/hyperlink" Target="https://www.daloopa.com/src/107834463" TargetMode="External"/><Relationship Id="rId2798" Type="http://schemas.openxmlformats.org/officeDocument/2006/relationships/hyperlink" Target="https://www.daloopa.com/src/145000229" TargetMode="External"/><Relationship Id="rId5271" Type="http://schemas.openxmlformats.org/officeDocument/2006/relationships/hyperlink" Target="https://www.daloopa.com/src/113265250" TargetMode="External"/><Relationship Id="rId7720" Type="http://schemas.openxmlformats.org/officeDocument/2006/relationships/hyperlink" Target="https://www.daloopa.com/src/113256666" TargetMode="External"/><Relationship Id="rId10701" Type="http://schemas.openxmlformats.org/officeDocument/2006/relationships/hyperlink" Target="https://www.daloopa.com/src/58741847" TargetMode="External"/><Relationship Id="rId17314" Type="http://schemas.openxmlformats.org/officeDocument/2006/relationships/hyperlink" Target="https://www.daloopa.com/src/87502715" TargetMode="External"/><Relationship Id="rId13924" Type="http://schemas.openxmlformats.org/officeDocument/2006/relationships/hyperlink" Target="https://www.daloopa.com/src/8787664" TargetMode="External"/><Relationship Id="rId1881" Type="http://schemas.openxmlformats.org/officeDocument/2006/relationships/hyperlink" Target="https://www.daloopa.com/src/8797321" TargetMode="External"/><Relationship Id="rId8494" Type="http://schemas.openxmlformats.org/officeDocument/2006/relationships/hyperlink" Target="https://www.daloopa.com/src/87394309" TargetMode="External"/><Relationship Id="rId11475" Type="http://schemas.openxmlformats.org/officeDocument/2006/relationships/hyperlink" Target="https://www.daloopa.com/src/43319915" TargetMode="External"/><Relationship Id="rId18088" Type="http://schemas.openxmlformats.org/officeDocument/2006/relationships/hyperlink" Target="https://marketplace.daloopa.com/src/134722689" TargetMode="External"/><Relationship Id="rId1534" Type="http://schemas.openxmlformats.org/officeDocument/2006/relationships/hyperlink" Target="https://www.daloopa.com/src/14186954" TargetMode="External"/><Relationship Id="rId8147" Type="http://schemas.openxmlformats.org/officeDocument/2006/relationships/hyperlink" Target="https://www.daloopa.com/src/78018620" TargetMode="External"/><Relationship Id="rId11128" Type="http://schemas.openxmlformats.org/officeDocument/2006/relationships/hyperlink" Target="https://www.daloopa.com/src/87394670" TargetMode="External"/><Relationship Id="rId14698" Type="http://schemas.openxmlformats.org/officeDocument/2006/relationships/hyperlink" Target="https://www.daloopa.com/document/26799693" TargetMode="External"/><Relationship Id="rId4757" Type="http://schemas.openxmlformats.org/officeDocument/2006/relationships/hyperlink" Target="https://www.daloopa.com/src/1563913" TargetMode="External"/><Relationship Id="rId17171" Type="http://schemas.openxmlformats.org/officeDocument/2006/relationships/hyperlink" Target="https://marketplace.daloopa.com/src/154209437" TargetMode="External"/><Relationship Id="rId19620" Type="http://schemas.openxmlformats.org/officeDocument/2006/relationships/hyperlink" Target="https://www.daloopa.com/src/113024291" TargetMode="External"/><Relationship Id="rId7230" Type="http://schemas.openxmlformats.org/officeDocument/2006/relationships/hyperlink" Target="https://www.daloopa.com/document/209448" TargetMode="External"/><Relationship Id="rId10211" Type="http://schemas.openxmlformats.org/officeDocument/2006/relationships/hyperlink" Target="https://www.daloopa.com/src/46535687" TargetMode="External"/><Relationship Id="rId13781" Type="http://schemas.openxmlformats.org/officeDocument/2006/relationships/hyperlink" Target="https://www.daloopa.com/src/8788226" TargetMode="External"/><Relationship Id="rId3840" Type="http://schemas.openxmlformats.org/officeDocument/2006/relationships/hyperlink" Target="https://www.daloopa.com/src/68722835" TargetMode="External"/><Relationship Id="rId13434" Type="http://schemas.openxmlformats.org/officeDocument/2006/relationships/hyperlink" Target="https://marketplace.daloopa.com/src?seriesId=2541620" TargetMode="External"/><Relationship Id="rId1391" Type="http://schemas.openxmlformats.org/officeDocument/2006/relationships/hyperlink" Target="https://www.daloopa.com/src/8801426" TargetMode="External"/><Relationship Id="rId16657" Type="http://schemas.openxmlformats.org/officeDocument/2006/relationships/hyperlink" Target="https://www.daloopa.com/src/65062683" TargetMode="External"/><Relationship Id="rId1044" Type="http://schemas.openxmlformats.org/officeDocument/2006/relationships/hyperlink" Target="https://www.daloopa.com/src/37971599" TargetMode="External"/><Relationship Id="rId6716" Type="http://schemas.openxmlformats.org/officeDocument/2006/relationships/hyperlink" Target="https://www.daloopa.com/src/1565330" TargetMode="External"/><Relationship Id="rId19130" Type="http://schemas.openxmlformats.org/officeDocument/2006/relationships/hyperlink" Target="https://www.daloopa.com/src/113035595" TargetMode="External"/><Relationship Id="rId4267" Type="http://schemas.openxmlformats.org/officeDocument/2006/relationships/hyperlink" Target="https://www.daloopa.com/src/58741106" TargetMode="External"/><Relationship Id="rId9939" Type="http://schemas.openxmlformats.org/officeDocument/2006/relationships/hyperlink" Target="https://www.daloopa.com/src/1566943" TargetMode="External"/><Relationship Id="rId15740" Type="http://schemas.openxmlformats.org/officeDocument/2006/relationships/hyperlink" Target="https://www.daloopa.com/src/65069709" TargetMode="External"/><Relationship Id="rId3350" Type="http://schemas.openxmlformats.org/officeDocument/2006/relationships/hyperlink" Target="https://www.daloopa.com/src/8795707" TargetMode="External"/><Relationship Id="rId13291" Type="http://schemas.openxmlformats.org/officeDocument/2006/relationships/hyperlink" Target="https://www.daloopa.com/document/132633" TargetMode="External"/><Relationship Id="rId18963" Type="http://schemas.openxmlformats.org/officeDocument/2006/relationships/hyperlink" Target="https://www.daloopa.com/src/113031122" TargetMode="External"/><Relationship Id="rId3003" Type="http://schemas.openxmlformats.org/officeDocument/2006/relationships/hyperlink" Target="https://www.daloopa.com/src/87507611" TargetMode="External"/><Relationship Id="rId18616" Type="http://schemas.openxmlformats.org/officeDocument/2006/relationships/hyperlink" Target="https://www.daloopa.com/src/65178693" TargetMode="External"/><Relationship Id="rId6573" Type="http://schemas.openxmlformats.org/officeDocument/2006/relationships/hyperlink" Target="https://www.daloopa.com/src/1565738" TargetMode="External"/><Relationship Id="rId16167" Type="http://schemas.openxmlformats.org/officeDocument/2006/relationships/hyperlink" Target="https://www.daloopa.com/document/26799693" TargetMode="External"/><Relationship Id="rId6226" Type="http://schemas.openxmlformats.org/officeDocument/2006/relationships/hyperlink" Target="https://www.daloopa.com/src/1565964" TargetMode="External"/><Relationship Id="rId9796" Type="http://schemas.openxmlformats.org/officeDocument/2006/relationships/hyperlink" Target="https://www.daloopa.com/src/1566395" TargetMode="External"/><Relationship Id="rId12777" Type="http://schemas.openxmlformats.org/officeDocument/2006/relationships/hyperlink" Target="https://www.daloopa.com/src/1572219" TargetMode="External"/><Relationship Id="rId2836" Type="http://schemas.openxmlformats.org/officeDocument/2006/relationships/hyperlink" Target="https://www.daloopa.com/src/47652845" TargetMode="External"/><Relationship Id="rId9449" Type="http://schemas.openxmlformats.org/officeDocument/2006/relationships/hyperlink" Target="https://www.daloopa.com/src/107679913" TargetMode="External"/><Relationship Id="rId15250" Type="http://schemas.openxmlformats.org/officeDocument/2006/relationships/hyperlink" Target="https://www.daloopa.com/src/43516522" TargetMode="External"/><Relationship Id="rId808" Type="http://schemas.openxmlformats.org/officeDocument/2006/relationships/hyperlink" Target="https://www.daloopa.com/document/209433" TargetMode="External"/><Relationship Id="rId11860" Type="http://schemas.openxmlformats.org/officeDocument/2006/relationships/hyperlink" Target="https://www.daloopa.com/src/1569180" TargetMode="External"/><Relationship Id="rId18473" Type="http://schemas.openxmlformats.org/officeDocument/2006/relationships/hyperlink" Target="https://www.daloopa.com/src/72083429" TargetMode="External"/><Relationship Id="rId6083" Type="http://schemas.openxmlformats.org/officeDocument/2006/relationships/hyperlink" Target="https://www.daloopa.com/src/1564671" TargetMode="External"/><Relationship Id="rId8532" Type="http://schemas.openxmlformats.org/officeDocument/2006/relationships/hyperlink" Target="https://www.daloopa.com/src/4715279" TargetMode="External"/><Relationship Id="rId11513" Type="http://schemas.openxmlformats.org/officeDocument/2006/relationships/hyperlink" Target="https://www.daloopa.com/src/43319083" TargetMode="External"/><Relationship Id="rId18126" Type="http://schemas.openxmlformats.org/officeDocument/2006/relationships/hyperlink" Target="https://www.daloopa.com/src/65125768" TargetMode="External"/><Relationship Id="rId14736" Type="http://schemas.openxmlformats.org/officeDocument/2006/relationships/hyperlink" Target="https://www.daloopa.com/src/58793900" TargetMode="External"/><Relationship Id="rId2693" Type="http://schemas.openxmlformats.org/officeDocument/2006/relationships/hyperlink" Target="https://www.daloopa.com/src/47657933" TargetMode="External"/><Relationship Id="rId12287" Type="http://schemas.openxmlformats.org/officeDocument/2006/relationships/hyperlink" Target="https://www.daloopa.com/src/49187724" TargetMode="External"/><Relationship Id="rId665" Type="http://schemas.openxmlformats.org/officeDocument/2006/relationships/hyperlink" Target="https://www.daloopa.com/src/8790762" TargetMode="External"/><Relationship Id="rId2346" Type="http://schemas.openxmlformats.org/officeDocument/2006/relationships/hyperlink" Target="https://www.daloopa.com/src/154220552" TargetMode="External"/><Relationship Id="rId17959" Type="http://schemas.openxmlformats.org/officeDocument/2006/relationships/hyperlink" Target="https://www.daloopa.com/src/65125605" TargetMode="External"/><Relationship Id="rId318" Type="http://schemas.openxmlformats.org/officeDocument/2006/relationships/hyperlink" Target="https://marketplace.daloopa.com/src/134722126" TargetMode="External"/><Relationship Id="rId5569" Type="http://schemas.openxmlformats.org/officeDocument/2006/relationships/hyperlink" Target="https://www.daloopa.com/src/2600138" TargetMode="External"/><Relationship Id="rId8042" Type="http://schemas.openxmlformats.org/officeDocument/2006/relationships/hyperlink" Target="https://www.daloopa.com/src/1566367" TargetMode="External"/><Relationship Id="rId11370" Type="http://schemas.openxmlformats.org/officeDocument/2006/relationships/hyperlink" Target="https://www.daloopa.com/src/1569533" TargetMode="External"/><Relationship Id="rId11023" Type="http://schemas.openxmlformats.org/officeDocument/2006/relationships/hyperlink" Target="https://www.daloopa.com/src/1569909" TargetMode="External"/><Relationship Id="rId14593" Type="http://schemas.openxmlformats.org/officeDocument/2006/relationships/hyperlink" Target="https://marketplace.daloopa.com/src/134722299" TargetMode="External"/><Relationship Id="rId4652" Type="http://schemas.openxmlformats.org/officeDocument/2006/relationships/hyperlink" Target="https://www.daloopa.com/src/43287973" TargetMode="External"/><Relationship Id="rId14246" Type="http://schemas.openxmlformats.org/officeDocument/2006/relationships/hyperlink" Target="https://www.daloopa.com/src/8787778" TargetMode="External"/><Relationship Id="rId175" Type="http://schemas.openxmlformats.org/officeDocument/2006/relationships/hyperlink" Target="https://www.daloopa.com/document/26350018" TargetMode="External"/><Relationship Id="rId4305" Type="http://schemas.openxmlformats.org/officeDocument/2006/relationships/hyperlink" Target="https://www.daloopa.com/src/8790140" TargetMode="External"/><Relationship Id="rId7875" Type="http://schemas.openxmlformats.org/officeDocument/2006/relationships/hyperlink" Target="https://www.daloopa.com/src/1566200" TargetMode="External"/><Relationship Id="rId10856" Type="http://schemas.openxmlformats.org/officeDocument/2006/relationships/hyperlink" Target="https://www.daloopa.com/src/43294682" TargetMode="External"/><Relationship Id="rId17469" Type="http://schemas.openxmlformats.org/officeDocument/2006/relationships/hyperlink" Target="https://www.daloopa.com/src/113370788" TargetMode="External"/><Relationship Id="rId7528" Type="http://schemas.openxmlformats.org/officeDocument/2006/relationships/hyperlink" Target="https://marketplace.daloopa.com/src/110684126" TargetMode="External"/><Relationship Id="rId10509" Type="http://schemas.openxmlformats.org/officeDocument/2006/relationships/hyperlink" Target="https://www.daloopa.com/src/1569851" TargetMode="External"/><Relationship Id="rId5079" Type="http://schemas.openxmlformats.org/officeDocument/2006/relationships/hyperlink" Target="https://marketplace.daloopa.com/src?seriesId=2541507" TargetMode="External"/><Relationship Id="rId1689" Type="http://schemas.openxmlformats.org/officeDocument/2006/relationships/hyperlink" Target="https://www.daloopa.com/src/8797271" TargetMode="External"/><Relationship Id="rId16552" Type="http://schemas.openxmlformats.org/officeDocument/2006/relationships/hyperlink" Target="https://www.daloopa.com/src/8788977" TargetMode="External"/><Relationship Id="rId4162" Type="http://schemas.openxmlformats.org/officeDocument/2006/relationships/hyperlink" Target="https://www.daloopa.com/src/8790704" TargetMode="External"/><Relationship Id="rId6611" Type="http://schemas.openxmlformats.org/officeDocument/2006/relationships/hyperlink" Target="https://www.daloopa.com/src/102324888" TargetMode="External"/><Relationship Id="rId16205" Type="http://schemas.openxmlformats.org/officeDocument/2006/relationships/hyperlink" Target="https://www.daloopa.com/src/14278605" TargetMode="External"/><Relationship Id="rId19775" Type="http://schemas.openxmlformats.org/officeDocument/2006/relationships/comments" Target="../comments1.xml"/><Relationship Id="rId9834" Type="http://schemas.openxmlformats.org/officeDocument/2006/relationships/hyperlink" Target="https://www.daloopa.com/src/78018614" TargetMode="External"/><Relationship Id="rId12815" Type="http://schemas.openxmlformats.org/officeDocument/2006/relationships/hyperlink" Target="https://marketplace.daloopa.com/src/134722256" TargetMode="External"/><Relationship Id="rId19428" Type="http://schemas.openxmlformats.org/officeDocument/2006/relationships/hyperlink" Target="https://www.daloopa.com/src/113026791" TargetMode="External"/><Relationship Id="rId48" Type="http://schemas.openxmlformats.org/officeDocument/2006/relationships/hyperlink" Target="https://www.daloopa.com/document/26350576" TargetMode="External"/><Relationship Id="rId7385" Type="http://schemas.openxmlformats.org/officeDocument/2006/relationships/hyperlink" Target="https://marketplace.daloopa.com/src/110684109" TargetMode="External"/><Relationship Id="rId10366" Type="http://schemas.openxmlformats.org/officeDocument/2006/relationships/hyperlink" Target="https://www.daloopa.com/src/37971772" TargetMode="External"/><Relationship Id="rId3995" Type="http://schemas.openxmlformats.org/officeDocument/2006/relationships/hyperlink" Target="https://marketplace.daloopa.com/src/154393087" TargetMode="External"/><Relationship Id="rId7038" Type="http://schemas.openxmlformats.org/officeDocument/2006/relationships/hyperlink" Target="https://www.daloopa.com/src/1565442" TargetMode="External"/><Relationship Id="rId10019" Type="http://schemas.openxmlformats.org/officeDocument/2006/relationships/hyperlink" Target="https://www.daloopa.com/src/145796239" TargetMode="External"/><Relationship Id="rId13589" Type="http://schemas.openxmlformats.org/officeDocument/2006/relationships/hyperlink" Target="https://www.daloopa.com/src/8787337" TargetMode="External"/><Relationship Id="rId18511" Type="http://schemas.openxmlformats.org/officeDocument/2006/relationships/hyperlink" Target="https://www.daloopa.com/document/24791242" TargetMode="External"/><Relationship Id="rId3648" Type="http://schemas.openxmlformats.org/officeDocument/2006/relationships/hyperlink" Target="https://www.daloopa.com/src/107836286" TargetMode="External"/><Relationship Id="rId16062" Type="http://schemas.openxmlformats.org/officeDocument/2006/relationships/hyperlink" Target="https://www.daloopa.com/document/26799693" TargetMode="External"/><Relationship Id="rId1199" Type="http://schemas.openxmlformats.org/officeDocument/2006/relationships/hyperlink" Target="https://www.daloopa.com/src/4742186" TargetMode="External"/><Relationship Id="rId6121" Type="http://schemas.openxmlformats.org/officeDocument/2006/relationships/hyperlink" Target="https://www.daloopa.com/src/43310395" TargetMode="External"/><Relationship Id="rId9691" Type="http://schemas.openxmlformats.org/officeDocument/2006/relationships/hyperlink" Target="https://www.daloopa.com/src/14161222" TargetMode="External"/><Relationship Id="rId19285" Type="http://schemas.openxmlformats.org/officeDocument/2006/relationships/hyperlink" Target="https://marketplace.daloopa.com/src/154209542" TargetMode="External"/><Relationship Id="rId9344" Type="http://schemas.openxmlformats.org/officeDocument/2006/relationships/hyperlink" Target="https://www.daloopa.com/src/87381683" TargetMode="External"/><Relationship Id="rId12672" Type="http://schemas.openxmlformats.org/officeDocument/2006/relationships/hyperlink" Target="https://www.daloopa.com/src/87497956" TargetMode="External"/><Relationship Id="rId2731" Type="http://schemas.openxmlformats.org/officeDocument/2006/relationships/hyperlink" Target="https://www.daloopa.com/src/145000230" TargetMode="External"/><Relationship Id="rId12325" Type="http://schemas.openxmlformats.org/officeDocument/2006/relationships/hyperlink" Target="https://www.daloopa.com/src/1572359" TargetMode="External"/><Relationship Id="rId15895" Type="http://schemas.openxmlformats.org/officeDocument/2006/relationships/hyperlink" Target="https://www.daloopa.com/src/87502563" TargetMode="External"/><Relationship Id="rId703" Type="http://schemas.openxmlformats.org/officeDocument/2006/relationships/hyperlink" Target="https://www.daloopa.com/document/26798424" TargetMode="External"/><Relationship Id="rId5954" Type="http://schemas.openxmlformats.org/officeDocument/2006/relationships/hyperlink" Target="https://www.daloopa.com/src/154351898" TargetMode="External"/><Relationship Id="rId15548" Type="http://schemas.openxmlformats.org/officeDocument/2006/relationships/hyperlink" Target="https://www.daloopa.com/src/87498627" TargetMode="External"/><Relationship Id="rId5607" Type="http://schemas.openxmlformats.org/officeDocument/2006/relationships/hyperlink" Target="https://marketplace.daloopa.com/src?seriesId=2541514" TargetMode="External"/><Relationship Id="rId13099" Type="http://schemas.openxmlformats.org/officeDocument/2006/relationships/hyperlink" Target="https://www.daloopa.com/src/8787548" TargetMode="External"/><Relationship Id="rId18021" Type="http://schemas.openxmlformats.org/officeDocument/2006/relationships/hyperlink" Target="https://www.daloopa.com/src/113362569" TargetMode="External"/><Relationship Id="rId3158" Type="http://schemas.openxmlformats.org/officeDocument/2006/relationships/hyperlink" Target="https://www.daloopa.com/src/1571840" TargetMode="External"/><Relationship Id="rId12182" Type="http://schemas.openxmlformats.org/officeDocument/2006/relationships/hyperlink" Target="https://www.daloopa.com/src/43521275" TargetMode="External"/><Relationship Id="rId14631" Type="http://schemas.openxmlformats.org/officeDocument/2006/relationships/hyperlink" Target="https://marketplace.daloopa.com/src/134722308" TargetMode="External"/><Relationship Id="rId560" Type="http://schemas.openxmlformats.org/officeDocument/2006/relationships/hyperlink" Target="https://www.daloopa.com/src/1602247" TargetMode="External"/><Relationship Id="rId2241" Type="http://schemas.openxmlformats.org/officeDocument/2006/relationships/hyperlink" Target="https://www.daloopa.com/src/87382086" TargetMode="External"/><Relationship Id="rId17854" Type="http://schemas.openxmlformats.org/officeDocument/2006/relationships/hyperlink" Target="https://marketplace.daloopa.com/src/134722581" TargetMode="External"/><Relationship Id="rId213" Type="http://schemas.openxmlformats.org/officeDocument/2006/relationships/hyperlink" Target="https://www.daloopa.com/src/20882378" TargetMode="External"/><Relationship Id="rId7913" Type="http://schemas.openxmlformats.org/officeDocument/2006/relationships/hyperlink" Target="https://www.daloopa.com/src/66978269" TargetMode="External"/><Relationship Id="rId17507" Type="http://schemas.openxmlformats.org/officeDocument/2006/relationships/hyperlink" Target="https://marketplace.daloopa.com/src?seriesId=6495333" TargetMode="External"/><Relationship Id="rId5464" Type="http://schemas.openxmlformats.org/officeDocument/2006/relationships/hyperlink" Target="https://www.daloopa.com/src/43287616" TargetMode="External"/><Relationship Id="rId15058" Type="http://schemas.openxmlformats.org/officeDocument/2006/relationships/hyperlink" Target="https://www.daloopa.com/src/43517479" TargetMode="External"/><Relationship Id="rId5117" Type="http://schemas.openxmlformats.org/officeDocument/2006/relationships/hyperlink" Target="https://www.daloopa.com/src/82223209" TargetMode="External"/><Relationship Id="rId8687" Type="http://schemas.openxmlformats.org/officeDocument/2006/relationships/hyperlink" Target="https://www.daloopa.com/src/14161237" TargetMode="External"/><Relationship Id="rId11668" Type="http://schemas.openxmlformats.org/officeDocument/2006/relationships/hyperlink" Target="https://www.daloopa.com/src/1568943" TargetMode="External"/><Relationship Id="rId1727" Type="http://schemas.openxmlformats.org/officeDocument/2006/relationships/hyperlink" Target="https://www.daloopa.com/src/65109149" TargetMode="External"/><Relationship Id="rId14141" Type="http://schemas.openxmlformats.org/officeDocument/2006/relationships/hyperlink" Target="https://www.daloopa.com/src/8787813" TargetMode="External"/><Relationship Id="rId4200" Type="http://schemas.openxmlformats.org/officeDocument/2006/relationships/hyperlink" Target="https://www.daloopa.com/src/8790956" TargetMode="External"/><Relationship Id="rId7770" Type="http://schemas.openxmlformats.org/officeDocument/2006/relationships/hyperlink" Target="https://www.daloopa.com/src/10330688" TargetMode="External"/><Relationship Id="rId17364" Type="http://schemas.openxmlformats.org/officeDocument/2006/relationships/hyperlink" Target="https://www.daloopa.com/src/67019828" TargetMode="External"/><Relationship Id="rId7423" Type="http://schemas.openxmlformats.org/officeDocument/2006/relationships/hyperlink" Target="https://www.daloopa.com/src/20882363" TargetMode="External"/><Relationship Id="rId10751" Type="http://schemas.openxmlformats.org/officeDocument/2006/relationships/hyperlink" Target="https://www.daloopa.com/src/1569841" TargetMode="External"/><Relationship Id="rId17017" Type="http://schemas.openxmlformats.org/officeDocument/2006/relationships/hyperlink" Target="https://marketplace.daloopa.com/src/154209403" TargetMode="External"/><Relationship Id="rId10404" Type="http://schemas.openxmlformats.org/officeDocument/2006/relationships/hyperlink" Target="https://www.daloopa.com/src/58740368" TargetMode="External"/><Relationship Id="rId13974" Type="http://schemas.openxmlformats.org/officeDocument/2006/relationships/hyperlink" Target="https://www.daloopa.com/src/8787698" TargetMode="External"/><Relationship Id="rId8197" Type="http://schemas.openxmlformats.org/officeDocument/2006/relationships/hyperlink" Target="https://www.daloopa.com/src/1566764" TargetMode="External"/><Relationship Id="rId13627" Type="http://schemas.openxmlformats.org/officeDocument/2006/relationships/hyperlink" Target="https://www.daloopa.com/src/14277038" TargetMode="External"/><Relationship Id="rId1584" Type="http://schemas.openxmlformats.org/officeDocument/2006/relationships/hyperlink" Target="https://www.daloopa.com/src/65218341" TargetMode="External"/><Relationship Id="rId11178" Type="http://schemas.openxmlformats.org/officeDocument/2006/relationships/hyperlink" Target="https://www.daloopa.com/src/102328804" TargetMode="External"/><Relationship Id="rId16100" Type="http://schemas.openxmlformats.org/officeDocument/2006/relationships/hyperlink" Target="https://www.daloopa.com/src/14278393" TargetMode="External"/><Relationship Id="rId19670" Type="http://schemas.openxmlformats.org/officeDocument/2006/relationships/hyperlink" Target="https://www.daloopa.com/src/113027811" TargetMode="External"/><Relationship Id="rId1237" Type="http://schemas.openxmlformats.org/officeDocument/2006/relationships/hyperlink" Target="https://www.daloopa.com/src/8796389" TargetMode="External"/><Relationship Id="rId6909" Type="http://schemas.openxmlformats.org/officeDocument/2006/relationships/hyperlink" Target="https://www.daloopa.com/src/1565311" TargetMode="External"/><Relationship Id="rId19323" Type="http://schemas.openxmlformats.org/officeDocument/2006/relationships/hyperlink" Target="https://www.daloopa.com/src/113032126" TargetMode="External"/><Relationship Id="rId7280" Type="http://schemas.openxmlformats.org/officeDocument/2006/relationships/hyperlink" Target="https://www.daloopa.com/src/20882360" TargetMode="External"/><Relationship Id="rId10261" Type="http://schemas.openxmlformats.org/officeDocument/2006/relationships/hyperlink" Target="https://www.daloopa.com/src/20882473" TargetMode="External"/><Relationship Id="rId12710" Type="http://schemas.openxmlformats.org/officeDocument/2006/relationships/hyperlink" Target="https://www.daloopa.com/src/1572218" TargetMode="External"/><Relationship Id="rId15933" Type="http://schemas.openxmlformats.org/officeDocument/2006/relationships/hyperlink" Target="https://www.daloopa.com/src/78144448" TargetMode="External"/><Relationship Id="rId3890" Type="http://schemas.openxmlformats.org/officeDocument/2006/relationships/hyperlink" Target="https://www.daloopa.com/src/8794120" TargetMode="External"/><Relationship Id="rId13484" Type="http://schemas.openxmlformats.org/officeDocument/2006/relationships/hyperlink" Target="https://www.daloopa.com/src/8787244" TargetMode="External"/><Relationship Id="rId1094" Type="http://schemas.openxmlformats.org/officeDocument/2006/relationships/hyperlink" Target="https://www.daloopa.com/src/8793367" TargetMode="External"/><Relationship Id="rId3543" Type="http://schemas.openxmlformats.org/officeDocument/2006/relationships/hyperlink" Target="https://www.daloopa.com/src/8795978" TargetMode="External"/><Relationship Id="rId13137" Type="http://schemas.openxmlformats.org/officeDocument/2006/relationships/hyperlink" Target="https://www.daloopa.com/src/8787291" TargetMode="External"/><Relationship Id="rId18809" Type="http://schemas.openxmlformats.org/officeDocument/2006/relationships/hyperlink" Target="https://marketplace.daloopa.com/src?seriesId=3669176" TargetMode="External"/><Relationship Id="rId6766" Type="http://schemas.openxmlformats.org/officeDocument/2006/relationships/hyperlink" Target="https://www.daloopa.com/src/1565331" TargetMode="External"/><Relationship Id="rId19180" Type="http://schemas.openxmlformats.org/officeDocument/2006/relationships/hyperlink" Target="https://marketplace.daloopa.com/src/154209535" TargetMode="External"/><Relationship Id="rId6419" Type="http://schemas.openxmlformats.org/officeDocument/2006/relationships/hyperlink" Target="https://marketplace.daloopa.com/src/110683952" TargetMode="External"/><Relationship Id="rId9989" Type="http://schemas.openxmlformats.org/officeDocument/2006/relationships/hyperlink" Target="https://www.daloopa.com/src/87394322" TargetMode="External"/><Relationship Id="rId12220" Type="http://schemas.openxmlformats.org/officeDocument/2006/relationships/hyperlink" Target="https://www.daloopa.com/src/82274431" TargetMode="External"/><Relationship Id="rId15790" Type="http://schemas.openxmlformats.org/officeDocument/2006/relationships/hyperlink" Target="https://www.daloopa.com/src/72185175" TargetMode="External"/><Relationship Id="rId5502" Type="http://schemas.openxmlformats.org/officeDocument/2006/relationships/hyperlink" Target="https://www.daloopa.com/src/2600137" TargetMode="External"/><Relationship Id="rId15443" Type="http://schemas.openxmlformats.org/officeDocument/2006/relationships/hyperlink" Target="https://www.daloopa.com/src/82270214" TargetMode="External"/><Relationship Id="rId3053" Type="http://schemas.openxmlformats.org/officeDocument/2006/relationships/hyperlink" Target="https://www.daloopa.com/src/1571846" TargetMode="External"/><Relationship Id="rId18666" Type="http://schemas.openxmlformats.org/officeDocument/2006/relationships/hyperlink" Target="https://www.daloopa.com/src/65166805" TargetMode="External"/><Relationship Id="rId6276" Type="http://schemas.openxmlformats.org/officeDocument/2006/relationships/hyperlink" Target="https://marketplace.daloopa.com/src/110683921" TargetMode="External"/><Relationship Id="rId8725" Type="http://schemas.openxmlformats.org/officeDocument/2006/relationships/hyperlink" Target="https://www.daloopa.com/src/32357754" TargetMode="External"/><Relationship Id="rId11706" Type="http://schemas.openxmlformats.org/officeDocument/2006/relationships/hyperlink" Target="https://www.daloopa.com/src/1569441" TargetMode="External"/><Relationship Id="rId18319" Type="http://schemas.openxmlformats.org/officeDocument/2006/relationships/hyperlink" Target="https://www.daloopa.com/document/8262" TargetMode="External"/><Relationship Id="rId14929" Type="http://schemas.openxmlformats.org/officeDocument/2006/relationships/hyperlink" Target="https://www.daloopa.com/src/46631520" TargetMode="External"/><Relationship Id="rId2886" Type="http://schemas.openxmlformats.org/officeDocument/2006/relationships/hyperlink" Target="https://www.daloopa.com/src/49236599" TargetMode="External"/><Relationship Id="rId9499" Type="http://schemas.openxmlformats.org/officeDocument/2006/relationships/hyperlink" Target="https://www.daloopa.com/src/1567295" TargetMode="External"/><Relationship Id="rId17402" Type="http://schemas.openxmlformats.org/officeDocument/2006/relationships/hyperlink" Target="https://www.daloopa.com/src/102436112" TargetMode="External"/><Relationship Id="rId858" Type="http://schemas.openxmlformats.org/officeDocument/2006/relationships/hyperlink" Target="https://marketplace.daloopa.com/src/139480996" TargetMode="External"/><Relationship Id="rId2539" Type="http://schemas.openxmlformats.org/officeDocument/2006/relationships/hyperlink" Target="https://www.daloopa.com/src/65071885" TargetMode="External"/><Relationship Id="rId5012" Type="http://schemas.openxmlformats.org/officeDocument/2006/relationships/hyperlink" Target="https://www.daloopa.com/src/1564177" TargetMode="External"/><Relationship Id="rId8582" Type="http://schemas.openxmlformats.org/officeDocument/2006/relationships/hyperlink" Target="https://www.daloopa.com/src/1566858" TargetMode="External"/><Relationship Id="rId18176" Type="http://schemas.openxmlformats.org/officeDocument/2006/relationships/hyperlink" Target="https://www.daloopa.com/src/65125699" TargetMode="External"/><Relationship Id="rId8235" Type="http://schemas.openxmlformats.org/officeDocument/2006/relationships/hyperlink" Target="https://www.daloopa.com/src/1566649" TargetMode="External"/><Relationship Id="rId11563" Type="http://schemas.openxmlformats.org/officeDocument/2006/relationships/hyperlink" Target="https://www.daloopa.com/src/1568886" TargetMode="External"/><Relationship Id="rId1622" Type="http://schemas.openxmlformats.org/officeDocument/2006/relationships/hyperlink" Target="https://www.daloopa.com/src/46537533" TargetMode="External"/><Relationship Id="rId11216" Type="http://schemas.openxmlformats.org/officeDocument/2006/relationships/hyperlink" Target="https://www.daloopa.com/src/1569784" TargetMode="External"/><Relationship Id="rId14786" Type="http://schemas.openxmlformats.org/officeDocument/2006/relationships/hyperlink" Target="https://www.daloopa.com/src/43517312" TargetMode="External"/><Relationship Id="rId4845" Type="http://schemas.openxmlformats.org/officeDocument/2006/relationships/hyperlink" Target="https://www.daloopa.com/src/107674638" TargetMode="External"/><Relationship Id="rId14439" Type="http://schemas.openxmlformats.org/officeDocument/2006/relationships/hyperlink" Target="https://www.daloopa.com/src/154393401" TargetMode="External"/><Relationship Id="rId2396" Type="http://schemas.openxmlformats.org/officeDocument/2006/relationships/hyperlink" Target="https://www.daloopa.com/src/78021164" TargetMode="External"/><Relationship Id="rId368" Type="http://schemas.openxmlformats.org/officeDocument/2006/relationships/hyperlink" Target="https://www.daloopa.com/src/125070780" TargetMode="External"/><Relationship Id="rId2049" Type="http://schemas.openxmlformats.org/officeDocument/2006/relationships/hyperlink" Target="https://www.daloopa.com/src/102334757" TargetMode="External"/><Relationship Id="rId8092" Type="http://schemas.openxmlformats.org/officeDocument/2006/relationships/hyperlink" Target="https://www.daloopa.com/src/43305547" TargetMode="External"/><Relationship Id="rId11073" Type="http://schemas.openxmlformats.org/officeDocument/2006/relationships/hyperlink" Target="https://www.daloopa.com/src/1569152" TargetMode="External"/><Relationship Id="rId13522" Type="http://schemas.openxmlformats.org/officeDocument/2006/relationships/hyperlink" Target="https://www.daloopa.com/src/14277037" TargetMode="External"/><Relationship Id="rId1132" Type="http://schemas.openxmlformats.org/officeDocument/2006/relationships/hyperlink" Target="https://www.daloopa.com/src/128081647" TargetMode="External"/><Relationship Id="rId16745" Type="http://schemas.openxmlformats.org/officeDocument/2006/relationships/hyperlink" Target="https://www.daloopa.com/src/65063026" TargetMode="External"/><Relationship Id="rId4355" Type="http://schemas.openxmlformats.org/officeDocument/2006/relationships/hyperlink" Target="https://www.daloopa.com/src/32363040" TargetMode="External"/><Relationship Id="rId6804" Type="http://schemas.openxmlformats.org/officeDocument/2006/relationships/hyperlink" Target="https://marketplace.daloopa.com/src/110684015" TargetMode="External"/><Relationship Id="rId14296" Type="http://schemas.openxmlformats.org/officeDocument/2006/relationships/hyperlink" Target="https://www.daloopa.com/src/8788277" TargetMode="External"/><Relationship Id="rId4008" Type="http://schemas.openxmlformats.org/officeDocument/2006/relationships/hyperlink" Target="https://www.daloopa.com/src/1572972" TargetMode="External"/><Relationship Id="rId7578" Type="http://schemas.openxmlformats.org/officeDocument/2006/relationships/hyperlink" Target="https://www.daloopa.com/src/66978122" TargetMode="External"/><Relationship Id="rId10559" Type="http://schemas.openxmlformats.org/officeDocument/2006/relationships/hyperlink" Target="https://www.daloopa.com/document/26798424" TargetMode="External"/><Relationship Id="rId13032" Type="http://schemas.openxmlformats.org/officeDocument/2006/relationships/hyperlink" Target="https://www.daloopa.com/src/8787460" TargetMode="External"/><Relationship Id="rId6661" Type="http://schemas.openxmlformats.org/officeDocument/2006/relationships/hyperlink" Target="https://marketplace.daloopa.com/src?seriesId=2541529" TargetMode="External"/><Relationship Id="rId16255" Type="http://schemas.openxmlformats.org/officeDocument/2006/relationships/hyperlink" Target="https://www.daloopa.com/src/154361014" TargetMode="External"/><Relationship Id="rId18704" Type="http://schemas.openxmlformats.org/officeDocument/2006/relationships/hyperlink" Target="https://www.daloopa.com/src/65163032" TargetMode="External"/><Relationship Id="rId6314" Type="http://schemas.openxmlformats.org/officeDocument/2006/relationships/hyperlink" Target="https://www.daloopa.com/src/1565303" TargetMode="External"/><Relationship Id="rId9884" Type="http://schemas.openxmlformats.org/officeDocument/2006/relationships/hyperlink" Target="https://www.daloopa.com/src/1567592" TargetMode="External"/><Relationship Id="rId12865" Type="http://schemas.openxmlformats.org/officeDocument/2006/relationships/hyperlink" Target="https://www.daloopa.com/src/78145278" TargetMode="External"/><Relationship Id="rId19478" Type="http://schemas.openxmlformats.org/officeDocument/2006/relationships/hyperlink" Target="https://www.daloopa.com/src/136654335" TargetMode="External"/><Relationship Id="rId98" Type="http://schemas.openxmlformats.org/officeDocument/2006/relationships/hyperlink" Target="https://www.daloopa.com/document/26040203" TargetMode="External"/><Relationship Id="rId2924" Type="http://schemas.openxmlformats.org/officeDocument/2006/relationships/hyperlink" Target="https://www.daloopa.com/src/82233376" TargetMode="External"/><Relationship Id="rId7088" Type="http://schemas.openxmlformats.org/officeDocument/2006/relationships/hyperlink" Target="https://www.daloopa.com/src/46534829" TargetMode="External"/><Relationship Id="rId9537" Type="http://schemas.openxmlformats.org/officeDocument/2006/relationships/hyperlink" Target="https://www.daloopa.com/src/113262692" TargetMode="External"/><Relationship Id="rId12518" Type="http://schemas.openxmlformats.org/officeDocument/2006/relationships/hyperlink" Target="https://www.daloopa.com/src/1572455" TargetMode="External"/><Relationship Id="rId10069" Type="http://schemas.openxmlformats.org/officeDocument/2006/relationships/hyperlink" Target="https://www.daloopa.com/src/63033814" TargetMode="External"/><Relationship Id="rId18561" Type="http://schemas.openxmlformats.org/officeDocument/2006/relationships/hyperlink" Target="https://www.daloopa.com/src/65146245" TargetMode="External"/><Relationship Id="rId3698" Type="http://schemas.openxmlformats.org/officeDocument/2006/relationships/hyperlink" Target="https://www.daloopa.com/src/8793582" TargetMode="External"/><Relationship Id="rId8620" Type="http://schemas.openxmlformats.org/officeDocument/2006/relationships/hyperlink" Target="https://www.daloopa.com/src/43297717" TargetMode="External"/><Relationship Id="rId18214" Type="http://schemas.openxmlformats.org/officeDocument/2006/relationships/hyperlink" Target="https://marketplace.daloopa.com/src/134722735" TargetMode="External"/><Relationship Id="rId6171" Type="http://schemas.openxmlformats.org/officeDocument/2006/relationships/hyperlink" Target="https://www.daloopa.com/src/1564822" TargetMode="External"/><Relationship Id="rId11601" Type="http://schemas.openxmlformats.org/officeDocument/2006/relationships/hyperlink" Target="https://www.daloopa.com/src/43319074" TargetMode="External"/><Relationship Id="rId2781" Type="http://schemas.openxmlformats.org/officeDocument/2006/relationships/hyperlink" Target="https://www.daloopa.com/src/43533520" TargetMode="External"/><Relationship Id="rId9394" Type="http://schemas.openxmlformats.org/officeDocument/2006/relationships/hyperlink" Target="https://www.daloopa.com/src/7961841" TargetMode="External"/><Relationship Id="rId14824" Type="http://schemas.openxmlformats.org/officeDocument/2006/relationships/hyperlink" Target="https://marketplace.daloopa.com/src/134722346" TargetMode="External"/><Relationship Id="rId753" Type="http://schemas.openxmlformats.org/officeDocument/2006/relationships/hyperlink" Target="https://www.daloopa.com/src/8818672" TargetMode="External"/><Relationship Id="rId2434" Type="http://schemas.openxmlformats.org/officeDocument/2006/relationships/hyperlink" Target="https://marketplace.daloopa.com/src/134722139" TargetMode="External"/><Relationship Id="rId9047" Type="http://schemas.openxmlformats.org/officeDocument/2006/relationships/hyperlink" Target="https://www.daloopa.com/src/1567426" TargetMode="External"/><Relationship Id="rId12028" Type="http://schemas.openxmlformats.org/officeDocument/2006/relationships/hyperlink" Target="https://www.daloopa.com/src/1569114" TargetMode="External"/><Relationship Id="rId12375" Type="http://schemas.openxmlformats.org/officeDocument/2006/relationships/hyperlink" Target="https://marketplace.daloopa.com/src/134722161" TargetMode="External"/><Relationship Id="rId406" Type="http://schemas.openxmlformats.org/officeDocument/2006/relationships/hyperlink" Target="https://www.daloopa.com/src/1604304" TargetMode="External"/><Relationship Id="rId15598" Type="http://schemas.openxmlformats.org/officeDocument/2006/relationships/hyperlink" Target="https://www.daloopa.com/src/72186669" TargetMode="External"/><Relationship Id="rId5657" Type="http://schemas.openxmlformats.org/officeDocument/2006/relationships/hyperlink" Target="https://www.daloopa.com/src/125013279" TargetMode="External"/><Relationship Id="rId18071" Type="http://schemas.openxmlformats.org/officeDocument/2006/relationships/hyperlink" Target="https://www.daloopa.com/src/65125751" TargetMode="External"/><Relationship Id="rId8130" Type="http://schemas.openxmlformats.org/officeDocument/2006/relationships/hyperlink" Target="https://www.daloopa.com/src/1567565" TargetMode="External"/><Relationship Id="rId11111" Type="http://schemas.openxmlformats.org/officeDocument/2006/relationships/hyperlink" Target="https://www.daloopa.com/src/102328814" TargetMode="External"/><Relationship Id="rId14681" Type="http://schemas.openxmlformats.org/officeDocument/2006/relationships/hyperlink" Target="https://www.daloopa.com/src/113367209" TargetMode="External"/><Relationship Id="rId4740" Type="http://schemas.openxmlformats.org/officeDocument/2006/relationships/hyperlink" Target="https://www.daloopa.com/src/1564275" TargetMode="External"/><Relationship Id="rId14334" Type="http://schemas.openxmlformats.org/officeDocument/2006/relationships/hyperlink" Target="https://www.daloopa.com/src/63082570" TargetMode="External"/><Relationship Id="rId2291" Type="http://schemas.openxmlformats.org/officeDocument/2006/relationships/hyperlink" Target="https://www.daloopa.com/src/20972892" TargetMode="External"/><Relationship Id="rId263" Type="http://schemas.openxmlformats.org/officeDocument/2006/relationships/hyperlink" Target="https://www.daloopa.com/src/145001458" TargetMode="External"/><Relationship Id="rId7963" Type="http://schemas.openxmlformats.org/officeDocument/2006/relationships/hyperlink" Target="https://www.daloopa.com/src/1567473" TargetMode="External"/><Relationship Id="rId10944" Type="http://schemas.openxmlformats.org/officeDocument/2006/relationships/hyperlink" Target="https://www.daloopa.com/src/1569418" TargetMode="External"/><Relationship Id="rId17557" Type="http://schemas.openxmlformats.org/officeDocument/2006/relationships/hyperlink" Target="https://www.daloopa.com/src/102437174" TargetMode="External"/><Relationship Id="rId5167" Type="http://schemas.openxmlformats.org/officeDocument/2006/relationships/hyperlink" Target="https://www.daloopa.com/src/1563901" TargetMode="External"/><Relationship Id="rId7616" Type="http://schemas.openxmlformats.org/officeDocument/2006/relationships/hyperlink" Target="https://www.daloopa.com/src/1565649" TargetMode="External"/><Relationship Id="rId16640" Type="http://schemas.openxmlformats.org/officeDocument/2006/relationships/hyperlink" Target="https://www.daloopa.com/src/102435282" TargetMode="External"/><Relationship Id="rId1777" Type="http://schemas.openxmlformats.org/officeDocument/2006/relationships/hyperlink" Target="https://www.daloopa.com/src/66986922" TargetMode="External"/><Relationship Id="rId14191" Type="http://schemas.openxmlformats.org/officeDocument/2006/relationships/hyperlink" Target="https://www.daloopa.com/src/8787853" TargetMode="External"/><Relationship Id="rId4250" Type="http://schemas.openxmlformats.org/officeDocument/2006/relationships/hyperlink" Target="https://www.daloopa.com/src/8790871" TargetMode="External"/><Relationship Id="rId9922" Type="http://schemas.openxmlformats.org/officeDocument/2006/relationships/hyperlink" Target="https://www.daloopa.com/src/87394316" TargetMode="External"/><Relationship Id="rId19516" Type="http://schemas.openxmlformats.org/officeDocument/2006/relationships/hyperlink" Target="https://www.daloopa.com/src/113396869" TargetMode="External"/><Relationship Id="rId7473" Type="http://schemas.openxmlformats.org/officeDocument/2006/relationships/hyperlink" Target="https://www.daloopa.com/src/1566018" TargetMode="External"/><Relationship Id="rId12903" Type="http://schemas.openxmlformats.org/officeDocument/2006/relationships/hyperlink" Target="https://www.daloopa.com/src/1572353" TargetMode="External"/><Relationship Id="rId17067" Type="http://schemas.openxmlformats.org/officeDocument/2006/relationships/hyperlink" Target="https://marketplace.daloopa.com/src/154393165" TargetMode="External"/><Relationship Id="rId7126" Type="http://schemas.openxmlformats.org/officeDocument/2006/relationships/hyperlink" Target="https://www.daloopa.com/src/1565586" TargetMode="External"/><Relationship Id="rId10454" Type="http://schemas.openxmlformats.org/officeDocument/2006/relationships/hyperlink" Target="https://www.daloopa.com/src/20882411" TargetMode="External"/><Relationship Id="rId10107" Type="http://schemas.openxmlformats.org/officeDocument/2006/relationships/hyperlink" Target="https://www.daloopa.com/src/1568440" TargetMode="External"/><Relationship Id="rId13677" Type="http://schemas.openxmlformats.org/officeDocument/2006/relationships/hyperlink" Target="https://marketplace.daloopa.com/src?seriesId=2541624" TargetMode="External"/><Relationship Id="rId1287" Type="http://schemas.openxmlformats.org/officeDocument/2006/relationships/hyperlink" Target="https://www.daloopa.com/src/8796239" TargetMode="External"/><Relationship Id="rId3736" Type="http://schemas.openxmlformats.org/officeDocument/2006/relationships/hyperlink" Target="https://www.daloopa.com/src/43340993" TargetMode="External"/><Relationship Id="rId16150" Type="http://schemas.openxmlformats.org/officeDocument/2006/relationships/hyperlink" Target="https://www.daloopa.com/src/154361010" TargetMode="External"/><Relationship Id="rId6959" Type="http://schemas.openxmlformats.org/officeDocument/2006/relationships/hyperlink" Target="https://www.daloopa.com/src/1565791" TargetMode="External"/><Relationship Id="rId12760" Type="http://schemas.openxmlformats.org/officeDocument/2006/relationships/hyperlink" Target="https://www.daloopa.com/src/1572461" TargetMode="External"/><Relationship Id="rId19373" Type="http://schemas.openxmlformats.org/officeDocument/2006/relationships/hyperlink" Target="https://www.daloopa.com/src/113026632" TargetMode="External"/><Relationship Id="rId9432" Type="http://schemas.openxmlformats.org/officeDocument/2006/relationships/hyperlink" Target="https://www.daloopa.com/src/1566227" TargetMode="External"/><Relationship Id="rId12413" Type="http://schemas.openxmlformats.org/officeDocument/2006/relationships/hyperlink" Target="https://www.daloopa.com/src/20972750" TargetMode="External"/><Relationship Id="rId19026" Type="http://schemas.openxmlformats.org/officeDocument/2006/relationships/hyperlink" Target="https://marketplace.daloopa.com/src/154209530" TargetMode="External"/><Relationship Id="rId15983" Type="http://schemas.openxmlformats.org/officeDocument/2006/relationships/hyperlink" Target="https://www.daloopa.com/src/63083954" TargetMode="External"/><Relationship Id="rId3593" Type="http://schemas.openxmlformats.org/officeDocument/2006/relationships/hyperlink" Target="https://www.daloopa.com/src/42838099" TargetMode="External"/><Relationship Id="rId13187" Type="http://schemas.openxmlformats.org/officeDocument/2006/relationships/hyperlink" Target="https://www.daloopa.com/src/8787328" TargetMode="External"/><Relationship Id="rId15636" Type="http://schemas.openxmlformats.org/officeDocument/2006/relationships/hyperlink" Target="https://www.daloopa.com/src/43517487" TargetMode="External"/><Relationship Id="rId3246" Type="http://schemas.openxmlformats.org/officeDocument/2006/relationships/hyperlink" Target="https://www.daloopa.com/src/107833471" TargetMode="External"/><Relationship Id="rId18859" Type="http://schemas.openxmlformats.org/officeDocument/2006/relationships/hyperlink" Target="https://www.daloopa.com/src/113030411" TargetMode="External"/><Relationship Id="rId8918" Type="http://schemas.openxmlformats.org/officeDocument/2006/relationships/hyperlink" Target="https://www.daloopa.com/src/58740265" TargetMode="External"/><Relationship Id="rId6469" Type="http://schemas.openxmlformats.org/officeDocument/2006/relationships/hyperlink" Target="https://www.daloopa.com/src/58740141" TargetMode="External"/><Relationship Id="rId12270" Type="http://schemas.openxmlformats.org/officeDocument/2006/relationships/hyperlink" Target="https://www.daloopa.com/src/43515952" TargetMode="External"/><Relationship Id="rId17942" Type="http://schemas.openxmlformats.org/officeDocument/2006/relationships/hyperlink" Target="https://www.daloopa.com/src/65125692" TargetMode="External"/><Relationship Id="rId15493" Type="http://schemas.openxmlformats.org/officeDocument/2006/relationships/hyperlink" Target="https://marketplace.daloopa.com/src/134722480" TargetMode="External"/><Relationship Id="rId301" Type="http://schemas.openxmlformats.org/officeDocument/2006/relationships/hyperlink" Target="https://www.daloopa.com/src/4716160" TargetMode="External"/><Relationship Id="rId5552" Type="http://schemas.openxmlformats.org/officeDocument/2006/relationships/hyperlink" Target="https://www.daloopa.com/src/1564234" TargetMode="External"/><Relationship Id="rId15146" Type="http://schemas.openxmlformats.org/officeDocument/2006/relationships/hyperlink" Target="https://www.daloopa.com/src/43517491" TargetMode="External"/><Relationship Id="rId5205" Type="http://schemas.openxmlformats.org/officeDocument/2006/relationships/hyperlink" Target="https://www.daloopa.com/src/154248816" TargetMode="External"/><Relationship Id="rId8775" Type="http://schemas.openxmlformats.org/officeDocument/2006/relationships/hyperlink" Target="https://www.daloopa.com/src/4715283" TargetMode="External"/><Relationship Id="rId18369" Type="http://schemas.openxmlformats.org/officeDocument/2006/relationships/hyperlink" Target="https://www.daloopa.com/src/87503256" TargetMode="External"/><Relationship Id="rId8428" Type="http://schemas.openxmlformats.org/officeDocument/2006/relationships/hyperlink" Target="https://www.daloopa.com/src/87394308" TargetMode="External"/><Relationship Id="rId11756" Type="http://schemas.openxmlformats.org/officeDocument/2006/relationships/hyperlink" Target="https://www.daloopa.com/src/1569671" TargetMode="External"/><Relationship Id="rId1815" Type="http://schemas.openxmlformats.org/officeDocument/2006/relationships/hyperlink" Target="https://www.daloopa.com/src/65218377" TargetMode="External"/><Relationship Id="rId11409" Type="http://schemas.openxmlformats.org/officeDocument/2006/relationships/hyperlink" Target="https://www.daloopa.com/src/1569655" TargetMode="External"/><Relationship Id="rId14979" Type="http://schemas.openxmlformats.org/officeDocument/2006/relationships/hyperlink" Target="https://www.daloopa.com/src/43517490" TargetMode="External"/><Relationship Id="rId17452" Type="http://schemas.openxmlformats.org/officeDocument/2006/relationships/hyperlink" Target="https://www.daloopa.com/document/26237760" TargetMode="External"/><Relationship Id="rId2589" Type="http://schemas.openxmlformats.org/officeDocument/2006/relationships/hyperlink" Target="https://www.daloopa.com/document/26799693" TargetMode="External"/><Relationship Id="rId7511" Type="http://schemas.openxmlformats.org/officeDocument/2006/relationships/hyperlink" Target="https://www.daloopa.com/src/66978133" TargetMode="External"/><Relationship Id="rId17105" Type="http://schemas.openxmlformats.org/officeDocument/2006/relationships/hyperlink" Target="https://www.daloopa.com/document/26799693" TargetMode="External"/><Relationship Id="rId5062" Type="http://schemas.openxmlformats.org/officeDocument/2006/relationships/hyperlink" Target="https://www.daloopa.com/src/87394078" TargetMode="External"/><Relationship Id="rId1672" Type="http://schemas.openxmlformats.org/officeDocument/2006/relationships/hyperlink" Target="https://www.daloopa.com/src/20882753" TargetMode="External"/><Relationship Id="rId8285" Type="http://schemas.openxmlformats.org/officeDocument/2006/relationships/hyperlink" Target="https://www.daloopa.com/src/43297303" TargetMode="External"/><Relationship Id="rId11266" Type="http://schemas.openxmlformats.org/officeDocument/2006/relationships/hyperlink" Target="https://www.daloopa.com/document/26798424" TargetMode="External"/><Relationship Id="rId13715" Type="http://schemas.openxmlformats.org/officeDocument/2006/relationships/hyperlink" Target="https://www.daloopa.com/src/53601329" TargetMode="External"/><Relationship Id="rId1325" Type="http://schemas.openxmlformats.org/officeDocument/2006/relationships/hyperlink" Target="https://www.daloopa.com/src/8796312" TargetMode="External"/><Relationship Id="rId16938" Type="http://schemas.openxmlformats.org/officeDocument/2006/relationships/hyperlink" Target="https://www.daloopa.com/src/154395181" TargetMode="External"/><Relationship Id="rId4895" Type="http://schemas.openxmlformats.org/officeDocument/2006/relationships/hyperlink" Target="https://www.daloopa.com/src/7961765" TargetMode="External"/><Relationship Id="rId14489" Type="http://schemas.openxmlformats.org/officeDocument/2006/relationships/hyperlink" Target="https://www.daloopa.com/src/102402691" TargetMode="External"/><Relationship Id="rId19411" Type="http://schemas.openxmlformats.org/officeDocument/2006/relationships/hyperlink" Target="https://www.daloopa.com/src/145118867" TargetMode="External"/><Relationship Id="rId31" Type="http://schemas.openxmlformats.org/officeDocument/2006/relationships/hyperlink" Target="https://www.daloopa.com/document/17313395" TargetMode="External"/><Relationship Id="rId2099" Type="http://schemas.openxmlformats.org/officeDocument/2006/relationships/hyperlink" Target="https://www.daloopa.com/src/78021167" TargetMode="External"/><Relationship Id="rId4548" Type="http://schemas.openxmlformats.org/officeDocument/2006/relationships/hyperlink" Target="https://www.daloopa.com/src/82233336" TargetMode="External"/><Relationship Id="rId7021" Type="http://schemas.openxmlformats.org/officeDocument/2006/relationships/hyperlink" Target="https://www.daloopa.com/src/1566010" TargetMode="External"/><Relationship Id="rId10002" Type="http://schemas.openxmlformats.org/officeDocument/2006/relationships/hyperlink" Target="https://www.daloopa.com/src/1568125" TargetMode="External"/><Relationship Id="rId13572" Type="http://schemas.openxmlformats.org/officeDocument/2006/relationships/hyperlink" Target="https://www.daloopa.com/src/8787571" TargetMode="External"/><Relationship Id="rId3631" Type="http://schemas.openxmlformats.org/officeDocument/2006/relationships/hyperlink" Target="https://www.daloopa.com/src/8793581" TargetMode="External"/><Relationship Id="rId13225" Type="http://schemas.openxmlformats.org/officeDocument/2006/relationships/hyperlink" Target="https://www.daloopa.com/src/8787126" TargetMode="External"/><Relationship Id="rId1182" Type="http://schemas.openxmlformats.org/officeDocument/2006/relationships/hyperlink" Target="https://www.daloopa.com/src/4742120" TargetMode="External"/><Relationship Id="rId6854" Type="http://schemas.openxmlformats.org/officeDocument/2006/relationships/hyperlink" Target="https://www.daloopa.com/src/46534833" TargetMode="External"/><Relationship Id="rId16448" Type="http://schemas.openxmlformats.org/officeDocument/2006/relationships/hyperlink" Target="https://www.daloopa.com/src/32426194" TargetMode="External"/><Relationship Id="rId16795" Type="http://schemas.openxmlformats.org/officeDocument/2006/relationships/hyperlink" Target="https://www.daloopa.com/src/87502805" TargetMode="External"/><Relationship Id="rId6507" Type="http://schemas.openxmlformats.org/officeDocument/2006/relationships/hyperlink" Target="https://www.daloopa.com/src/1565681" TargetMode="External"/><Relationship Id="rId4058" Type="http://schemas.openxmlformats.org/officeDocument/2006/relationships/hyperlink" Target="https://www.daloopa.com/src/82268472" TargetMode="External"/><Relationship Id="rId15531" Type="http://schemas.openxmlformats.org/officeDocument/2006/relationships/hyperlink" Target="https://marketplace.daloopa.com/src/154393119" TargetMode="External"/><Relationship Id="rId13082" Type="http://schemas.openxmlformats.org/officeDocument/2006/relationships/hyperlink" Target="https://www.daloopa.com/document/8623217" TargetMode="External"/><Relationship Id="rId18754" Type="http://schemas.openxmlformats.org/officeDocument/2006/relationships/hyperlink" Target="https://www.daloopa.com/src/65168706" TargetMode="External"/><Relationship Id="rId3141" Type="http://schemas.openxmlformats.org/officeDocument/2006/relationships/hyperlink" Target="https://www.daloopa.com/src/1571939" TargetMode="External"/><Relationship Id="rId8813" Type="http://schemas.openxmlformats.org/officeDocument/2006/relationships/hyperlink" Target="https://www.daloopa.com/document/26798424" TargetMode="External"/><Relationship Id="rId18407" Type="http://schemas.openxmlformats.org/officeDocument/2006/relationships/hyperlink" Target="https://www.daloopa.com/src/113370550" TargetMode="External"/><Relationship Id="rId6364" Type="http://schemas.openxmlformats.org/officeDocument/2006/relationships/hyperlink" Target="https://www.daloopa.com/src/1565783" TargetMode="External"/><Relationship Id="rId6017" Type="http://schemas.openxmlformats.org/officeDocument/2006/relationships/hyperlink" Target="https://www.daloopa.com/src/46535450" TargetMode="External"/><Relationship Id="rId9587" Type="http://schemas.openxmlformats.org/officeDocument/2006/relationships/hyperlink" Target="https://www.daloopa.com/src/20882452" TargetMode="External"/><Relationship Id="rId2974" Type="http://schemas.openxmlformats.org/officeDocument/2006/relationships/hyperlink" Target="https://www.daloopa.com/src/82169934" TargetMode="External"/><Relationship Id="rId12568" Type="http://schemas.openxmlformats.org/officeDocument/2006/relationships/hyperlink" Target="https://www.daloopa.com/src/87497953" TargetMode="External"/><Relationship Id="rId946" Type="http://schemas.openxmlformats.org/officeDocument/2006/relationships/hyperlink" Target="https://www.daloopa.com/src/113364313" TargetMode="External"/><Relationship Id="rId2627" Type="http://schemas.openxmlformats.org/officeDocument/2006/relationships/hyperlink" Target="https://www.daloopa.com/src/47657351" TargetMode="External"/><Relationship Id="rId5100" Type="http://schemas.openxmlformats.org/officeDocument/2006/relationships/hyperlink" Target="https://www.daloopa.com/src/1563918" TargetMode="External"/><Relationship Id="rId15041" Type="http://schemas.openxmlformats.org/officeDocument/2006/relationships/hyperlink" Target="https://marketplace.daloopa.com/src/134722387" TargetMode="External"/><Relationship Id="rId8670" Type="http://schemas.openxmlformats.org/officeDocument/2006/relationships/hyperlink" Target="https://www.daloopa.com/src/82224891" TargetMode="External"/><Relationship Id="rId11651" Type="http://schemas.openxmlformats.org/officeDocument/2006/relationships/hyperlink" Target="https://www.daloopa.com/src/1569217" TargetMode="External"/><Relationship Id="rId18264" Type="http://schemas.openxmlformats.org/officeDocument/2006/relationships/hyperlink" Target="https://www.daloopa.com/src/72199538" TargetMode="External"/><Relationship Id="rId1710" Type="http://schemas.openxmlformats.org/officeDocument/2006/relationships/hyperlink" Target="https://www.daloopa.com/src/14007710" TargetMode="External"/><Relationship Id="rId8323" Type="http://schemas.openxmlformats.org/officeDocument/2006/relationships/hyperlink" Target="https://www.daloopa.com/src/7961825" TargetMode="External"/><Relationship Id="rId11304" Type="http://schemas.openxmlformats.org/officeDocument/2006/relationships/hyperlink" Target="https://www.daloopa.com/src/58741848" TargetMode="External"/><Relationship Id="rId4933" Type="http://schemas.openxmlformats.org/officeDocument/2006/relationships/hyperlink" Target="https://www.daloopa.com/src/1564591" TargetMode="External"/><Relationship Id="rId14527" Type="http://schemas.openxmlformats.org/officeDocument/2006/relationships/hyperlink" Target="https://www.daloopa.com/src/43518092" TargetMode="External"/><Relationship Id="rId14874" Type="http://schemas.openxmlformats.org/officeDocument/2006/relationships/hyperlink" Target="https://www.daloopa.com/src/102435738" TargetMode="External"/><Relationship Id="rId2484" Type="http://schemas.openxmlformats.org/officeDocument/2006/relationships/hyperlink" Target="https://www.daloopa.com/src/65072053" TargetMode="External"/><Relationship Id="rId9097" Type="http://schemas.openxmlformats.org/officeDocument/2006/relationships/hyperlink" Target="https://www.daloopa.com/src/1567017" TargetMode="External"/><Relationship Id="rId12078" Type="http://schemas.openxmlformats.org/officeDocument/2006/relationships/hyperlink" Target="https://www.daloopa.com/src/38110886" TargetMode="External"/><Relationship Id="rId17000" Type="http://schemas.openxmlformats.org/officeDocument/2006/relationships/hyperlink" Target="https://marketplace.daloopa.com/src/154209392" TargetMode="External"/><Relationship Id="rId456" Type="http://schemas.openxmlformats.org/officeDocument/2006/relationships/hyperlink" Target="https://www.daloopa.com/src/1604314" TargetMode="External"/><Relationship Id="rId2137" Type="http://schemas.openxmlformats.org/officeDocument/2006/relationships/hyperlink" Target="https://www.daloopa.com/src/87382080" TargetMode="External"/><Relationship Id="rId109" Type="http://schemas.openxmlformats.org/officeDocument/2006/relationships/hyperlink" Target="https://www.daloopa.com/document/26312402" TargetMode="External"/><Relationship Id="rId7809" Type="http://schemas.openxmlformats.org/officeDocument/2006/relationships/hyperlink" Target="https://www.daloopa.com/src/1565987" TargetMode="External"/><Relationship Id="rId8180" Type="http://schemas.openxmlformats.org/officeDocument/2006/relationships/hyperlink" Target="https://www.daloopa.com/src/102328162" TargetMode="External"/><Relationship Id="rId13610" Type="http://schemas.openxmlformats.org/officeDocument/2006/relationships/hyperlink" Target="https://marketplace.daloopa.com/src?seriesId=2541622" TargetMode="External"/><Relationship Id="rId11161" Type="http://schemas.openxmlformats.org/officeDocument/2006/relationships/hyperlink" Target="https://www.daloopa.com/src/4715316" TargetMode="External"/><Relationship Id="rId16833" Type="http://schemas.openxmlformats.org/officeDocument/2006/relationships/hyperlink" Target="https://www.daloopa.com/src/154363002" TargetMode="External"/><Relationship Id="rId1220" Type="http://schemas.openxmlformats.org/officeDocument/2006/relationships/hyperlink" Target="https://www.daloopa.com/src/75519665" TargetMode="External"/><Relationship Id="rId4790" Type="http://schemas.openxmlformats.org/officeDocument/2006/relationships/hyperlink" Target="https://www.daloopa.com/src/43643161" TargetMode="External"/><Relationship Id="rId14384" Type="http://schemas.openxmlformats.org/officeDocument/2006/relationships/hyperlink" Target="https://www.daloopa.com/src/32426122" TargetMode="External"/><Relationship Id="rId4443" Type="http://schemas.openxmlformats.org/officeDocument/2006/relationships/hyperlink" Target="https://www.daloopa.com/src/8793595" TargetMode="External"/><Relationship Id="rId14037" Type="http://schemas.openxmlformats.org/officeDocument/2006/relationships/hyperlink" Target="https://www.daloopa.com/src/154395156" TargetMode="External"/><Relationship Id="rId7666" Type="http://schemas.openxmlformats.org/officeDocument/2006/relationships/hyperlink" Target="https://marketplace.daloopa.com/src/110684152" TargetMode="External"/><Relationship Id="rId10994" Type="http://schemas.openxmlformats.org/officeDocument/2006/relationships/hyperlink" Target="https://www.daloopa.com/src/87394672" TargetMode="External"/><Relationship Id="rId19709" Type="http://schemas.openxmlformats.org/officeDocument/2006/relationships/hyperlink" Target="https://www.daloopa.com/src/113027042" TargetMode="External"/><Relationship Id="rId7319" Type="http://schemas.openxmlformats.org/officeDocument/2006/relationships/hyperlink" Target="https://www.daloopa.com/src/1565922" TargetMode="External"/><Relationship Id="rId10647" Type="http://schemas.openxmlformats.org/officeDocument/2006/relationships/hyperlink" Target="https://www.daloopa.com/src/144995774" TargetMode="External"/><Relationship Id="rId13120" Type="http://schemas.openxmlformats.org/officeDocument/2006/relationships/hyperlink" Target="https://www.daloopa.com/src/8787393" TargetMode="External"/><Relationship Id="rId16690" Type="http://schemas.openxmlformats.org/officeDocument/2006/relationships/hyperlink" Target="https://www.daloopa.com/src/65062732" TargetMode="External"/><Relationship Id="rId3929" Type="http://schemas.openxmlformats.org/officeDocument/2006/relationships/hyperlink" Target="https://www.daloopa.com/src/42838130" TargetMode="External"/><Relationship Id="rId16343" Type="http://schemas.openxmlformats.org/officeDocument/2006/relationships/hyperlink" Target="https://www.daloopa.com/src/43525295" TargetMode="External"/><Relationship Id="rId6402" Type="http://schemas.openxmlformats.org/officeDocument/2006/relationships/hyperlink" Target="https://www.daloopa.com/src/94490845" TargetMode="External"/><Relationship Id="rId9972" Type="http://schemas.openxmlformats.org/officeDocument/2006/relationships/hyperlink" Target="https://www.daloopa.com/src/102328149" TargetMode="External"/><Relationship Id="rId19566" Type="http://schemas.openxmlformats.org/officeDocument/2006/relationships/hyperlink" Target="https://www.daloopa.com/src/113032167" TargetMode="External"/><Relationship Id="rId9625" Type="http://schemas.openxmlformats.org/officeDocument/2006/relationships/hyperlink" Target="https://www.daloopa.com/src/1567689" TargetMode="External"/><Relationship Id="rId12606" Type="http://schemas.openxmlformats.org/officeDocument/2006/relationships/hyperlink" Target="https://www.daloopa.com/src/1572186" TargetMode="External"/><Relationship Id="rId12953" Type="http://schemas.openxmlformats.org/officeDocument/2006/relationships/hyperlink" Target="https://marketplace.daloopa.com/src/134722284" TargetMode="External"/><Relationship Id="rId19219" Type="http://schemas.openxmlformats.org/officeDocument/2006/relationships/hyperlink" Target="https://www.daloopa.com/src/113032120" TargetMode="External"/><Relationship Id="rId7176" Type="http://schemas.openxmlformats.org/officeDocument/2006/relationships/hyperlink" Target="https://marketplace.daloopa.com/src/134722149" TargetMode="External"/><Relationship Id="rId10157" Type="http://schemas.openxmlformats.org/officeDocument/2006/relationships/hyperlink" Target="https://www.daloopa.com/src/43315779" TargetMode="External"/><Relationship Id="rId3786" Type="http://schemas.openxmlformats.org/officeDocument/2006/relationships/hyperlink" Target="https://www.daloopa.com/src/145140764" TargetMode="External"/><Relationship Id="rId15829" Type="http://schemas.openxmlformats.org/officeDocument/2006/relationships/hyperlink" Target="https://marketplace.daloopa.com/src/154209372" TargetMode="External"/><Relationship Id="rId3439" Type="http://schemas.openxmlformats.org/officeDocument/2006/relationships/hyperlink" Target="https://www.daloopa.com/src/63031310" TargetMode="External"/><Relationship Id="rId18302" Type="http://schemas.openxmlformats.org/officeDocument/2006/relationships/hyperlink" Target="https://marketplace.daloopa.com/src/134722763" TargetMode="External"/><Relationship Id="rId14912" Type="http://schemas.openxmlformats.org/officeDocument/2006/relationships/hyperlink" Target="https://www.daloopa.com/src/43517669" TargetMode="External"/><Relationship Id="rId9482" Type="http://schemas.openxmlformats.org/officeDocument/2006/relationships/hyperlink" Target="https://www.daloopa.com/src/1566633" TargetMode="External"/><Relationship Id="rId12463" Type="http://schemas.openxmlformats.org/officeDocument/2006/relationships/hyperlink" Target="https://www.daloopa.com/src/1572303" TargetMode="External"/><Relationship Id="rId19076" Type="http://schemas.openxmlformats.org/officeDocument/2006/relationships/hyperlink" Target="https://www.daloopa.com/src/113031010" TargetMode="External"/><Relationship Id="rId841" Type="http://schemas.openxmlformats.org/officeDocument/2006/relationships/hyperlink" Target="https://www.daloopa.com/document/26769845" TargetMode="External"/><Relationship Id="rId2522" Type="http://schemas.openxmlformats.org/officeDocument/2006/relationships/hyperlink" Target="https://www.daloopa.com/src/94644636" TargetMode="External"/><Relationship Id="rId9135" Type="http://schemas.openxmlformats.org/officeDocument/2006/relationships/hyperlink" Target="https://www.daloopa.com/src/72081308" TargetMode="External"/><Relationship Id="rId12116" Type="http://schemas.openxmlformats.org/officeDocument/2006/relationships/hyperlink" Target="https://www.daloopa.com/src/1570568" TargetMode="External"/><Relationship Id="rId15686" Type="http://schemas.openxmlformats.org/officeDocument/2006/relationships/hyperlink" Target="https://www.daloopa.com/src/43518520" TargetMode="External"/><Relationship Id="rId5745" Type="http://schemas.openxmlformats.org/officeDocument/2006/relationships/hyperlink" Target="https://www.daloopa.com/src/43310153" TargetMode="External"/><Relationship Id="rId15339" Type="http://schemas.openxmlformats.org/officeDocument/2006/relationships/hyperlink" Target="https://www.daloopa.com/src/43519284" TargetMode="External"/><Relationship Id="rId3296" Type="http://schemas.openxmlformats.org/officeDocument/2006/relationships/hyperlink" Target="https://www.daloopa.com/src/8793491" TargetMode="External"/><Relationship Id="rId8968" Type="http://schemas.openxmlformats.org/officeDocument/2006/relationships/hyperlink" Target="https://www.daloopa.com/src/1566721" TargetMode="External"/><Relationship Id="rId11949" Type="http://schemas.openxmlformats.org/officeDocument/2006/relationships/hyperlink" Target="https://www.daloopa.com/src/1569231" TargetMode="External"/><Relationship Id="rId14422" Type="http://schemas.openxmlformats.org/officeDocument/2006/relationships/hyperlink" Target="https://www.daloopa.com/src/107839736" TargetMode="External"/><Relationship Id="rId17992" Type="http://schemas.openxmlformats.org/officeDocument/2006/relationships/hyperlink" Target="https://www.daloopa.com/src/87501535" TargetMode="External"/><Relationship Id="rId17645" Type="http://schemas.openxmlformats.org/officeDocument/2006/relationships/hyperlink" Target="https://www.daloopa.com/src/113403466" TargetMode="External"/><Relationship Id="rId351" Type="http://schemas.openxmlformats.org/officeDocument/2006/relationships/hyperlink" Target="https://marketplace.daloopa.com/src?seriesId=3815475" TargetMode="External"/><Relationship Id="rId2032" Type="http://schemas.openxmlformats.org/officeDocument/2006/relationships/hyperlink" Target="https://www.daloopa.com/src/96852290" TargetMode="External"/><Relationship Id="rId7704" Type="http://schemas.openxmlformats.org/officeDocument/2006/relationships/hyperlink" Target="https://www.daloopa.com/src/14160921" TargetMode="External"/><Relationship Id="rId15196" Type="http://schemas.openxmlformats.org/officeDocument/2006/relationships/hyperlink" Target="https://www.daloopa.com/src/43516887" TargetMode="External"/><Relationship Id="rId5255" Type="http://schemas.openxmlformats.org/officeDocument/2006/relationships/hyperlink" Target="https://www.daloopa.com/src/113255124" TargetMode="External"/><Relationship Id="rId1865" Type="http://schemas.openxmlformats.org/officeDocument/2006/relationships/hyperlink" Target="https://www.daloopa.com/src/43329578" TargetMode="External"/><Relationship Id="rId8478" Type="http://schemas.openxmlformats.org/officeDocument/2006/relationships/hyperlink" Target="https://www.daloopa.com/src/107679923" TargetMode="External"/><Relationship Id="rId13908" Type="http://schemas.openxmlformats.org/officeDocument/2006/relationships/hyperlink" Target="https://www.daloopa.com/src/8788068" TargetMode="External"/><Relationship Id="rId1518" Type="http://schemas.openxmlformats.org/officeDocument/2006/relationships/hyperlink" Target="https://www.daloopa.com/src/8801440" TargetMode="External"/><Relationship Id="rId11459" Type="http://schemas.openxmlformats.org/officeDocument/2006/relationships/hyperlink" Target="https://www.daloopa.com/src/1568675" TargetMode="External"/><Relationship Id="rId19604" Type="http://schemas.openxmlformats.org/officeDocument/2006/relationships/hyperlink" Target="https://www.daloopa.com/src/113031799" TargetMode="External"/><Relationship Id="rId7561" Type="http://schemas.openxmlformats.org/officeDocument/2006/relationships/hyperlink" Target="https://www.daloopa.com/src/1565341" TargetMode="External"/><Relationship Id="rId10542" Type="http://schemas.openxmlformats.org/officeDocument/2006/relationships/hyperlink" Target="https://www.daloopa.com/src/43348534" TargetMode="External"/><Relationship Id="rId17155" Type="http://schemas.openxmlformats.org/officeDocument/2006/relationships/hyperlink" Target="https://marketplace.daloopa.com/src/154209435" TargetMode="External"/><Relationship Id="rId7214" Type="http://schemas.openxmlformats.org/officeDocument/2006/relationships/hyperlink" Target="https://www.daloopa.com/src/32357702" TargetMode="External"/><Relationship Id="rId13765" Type="http://schemas.openxmlformats.org/officeDocument/2006/relationships/hyperlink" Target="https://www.daloopa.com/src/8787654" TargetMode="External"/><Relationship Id="rId3824" Type="http://schemas.openxmlformats.org/officeDocument/2006/relationships/hyperlink" Target="https://www.daloopa.com/src/8794086" TargetMode="External"/><Relationship Id="rId13418" Type="http://schemas.openxmlformats.org/officeDocument/2006/relationships/hyperlink" Target="https://www.daloopa.com/src/67023308" TargetMode="External"/><Relationship Id="rId1375" Type="http://schemas.openxmlformats.org/officeDocument/2006/relationships/hyperlink" Target="https://www.daloopa.com/src/8796635" TargetMode="External"/><Relationship Id="rId16988" Type="http://schemas.openxmlformats.org/officeDocument/2006/relationships/hyperlink" Target="https://www.daloopa.com/src/65059017" TargetMode="External"/><Relationship Id="rId81" Type="http://schemas.openxmlformats.org/officeDocument/2006/relationships/hyperlink" Target="https://www.daloopa.com/document/10411177" TargetMode="External"/><Relationship Id="rId1028" Type="http://schemas.openxmlformats.org/officeDocument/2006/relationships/hyperlink" Target="https://www.daloopa.com/document/25117861" TargetMode="External"/><Relationship Id="rId4598" Type="http://schemas.openxmlformats.org/officeDocument/2006/relationships/hyperlink" Target="https://www.daloopa.com/src/1564586" TargetMode="External"/><Relationship Id="rId9520" Type="http://schemas.openxmlformats.org/officeDocument/2006/relationships/hyperlink" Target="https://www.daloopa.com/src/72081298" TargetMode="External"/><Relationship Id="rId19114" Type="http://schemas.openxmlformats.org/officeDocument/2006/relationships/hyperlink" Target="https://www.daloopa.com/src/113030425" TargetMode="External"/><Relationship Id="rId19461" Type="http://schemas.openxmlformats.org/officeDocument/2006/relationships/hyperlink" Target="https://www.daloopa.com/src/113028186" TargetMode="External"/><Relationship Id="rId7071" Type="http://schemas.openxmlformats.org/officeDocument/2006/relationships/hyperlink" Target="https://marketplace.daloopa.com/src/110684058" TargetMode="External"/><Relationship Id="rId12501" Type="http://schemas.openxmlformats.org/officeDocument/2006/relationships/hyperlink" Target="https://marketplace.daloopa.com/src/134722177" TargetMode="External"/><Relationship Id="rId10052" Type="http://schemas.openxmlformats.org/officeDocument/2006/relationships/hyperlink" Target="https://www.daloopa.com/src/1567904" TargetMode="External"/><Relationship Id="rId15724" Type="http://schemas.openxmlformats.org/officeDocument/2006/relationships/hyperlink" Target="https://marketplace.daloopa.com/src/134722522" TargetMode="External"/><Relationship Id="rId3681" Type="http://schemas.openxmlformats.org/officeDocument/2006/relationships/hyperlink" Target="https://www.daloopa.com/src/8794377" TargetMode="External"/><Relationship Id="rId13275" Type="http://schemas.openxmlformats.org/officeDocument/2006/relationships/hyperlink" Target="https://www.daloopa.com/src/72185824" TargetMode="External"/><Relationship Id="rId18947" Type="http://schemas.openxmlformats.org/officeDocument/2006/relationships/hyperlink" Target="https://www.daloopa.com/src/125199128" TargetMode="External"/><Relationship Id="rId3334" Type="http://schemas.openxmlformats.org/officeDocument/2006/relationships/hyperlink" Target="https://www.daloopa.com/src/43339107" TargetMode="External"/><Relationship Id="rId16498" Type="http://schemas.openxmlformats.org/officeDocument/2006/relationships/hyperlink" Target="https://www.daloopa.com/src/136643944" TargetMode="External"/><Relationship Id="rId6557" Type="http://schemas.openxmlformats.org/officeDocument/2006/relationships/hyperlink" Target="https://marketplace.daloopa.com/src/110683972" TargetMode="External"/><Relationship Id="rId9030" Type="http://schemas.openxmlformats.org/officeDocument/2006/relationships/hyperlink" Target="https://www.daloopa.com/src/1566383" TargetMode="External"/><Relationship Id="rId12011" Type="http://schemas.openxmlformats.org/officeDocument/2006/relationships/hyperlink" Target="https://www.daloopa.com/src/1569401" TargetMode="External"/><Relationship Id="rId15581" Type="http://schemas.openxmlformats.org/officeDocument/2006/relationships/hyperlink" Target="https://www.daloopa.com/src/43517232" TargetMode="External"/><Relationship Id="rId3191" Type="http://schemas.openxmlformats.org/officeDocument/2006/relationships/hyperlink" Target="https://www.daloopa.com/src/2745339" TargetMode="External"/><Relationship Id="rId5640" Type="http://schemas.openxmlformats.org/officeDocument/2006/relationships/hyperlink" Target="https://www.daloopa.com/src/14160885" TargetMode="External"/><Relationship Id="rId15234" Type="http://schemas.openxmlformats.org/officeDocument/2006/relationships/hyperlink" Target="https://www.daloopa.com/src/43517671" TargetMode="External"/><Relationship Id="rId8863" Type="http://schemas.openxmlformats.org/officeDocument/2006/relationships/hyperlink" Target="https://www.daloopa.com/src/136428693" TargetMode="External"/><Relationship Id="rId11844" Type="http://schemas.openxmlformats.org/officeDocument/2006/relationships/hyperlink" Target="https://www.daloopa.com/src/1569504" TargetMode="External"/><Relationship Id="rId18457" Type="http://schemas.openxmlformats.org/officeDocument/2006/relationships/hyperlink" Target="https://www.daloopa.com/src/72083422" TargetMode="External"/><Relationship Id="rId1903" Type="http://schemas.openxmlformats.org/officeDocument/2006/relationships/hyperlink" Target="https://www.daloopa.com/src/82232532" TargetMode="External"/><Relationship Id="rId8516" Type="http://schemas.openxmlformats.org/officeDocument/2006/relationships/hyperlink" Target="https://www.daloopa.com/src/1566923" TargetMode="External"/><Relationship Id="rId6067" Type="http://schemas.openxmlformats.org/officeDocument/2006/relationships/hyperlink" Target="https://www.daloopa.com/src/1564761" TargetMode="External"/><Relationship Id="rId996" Type="http://schemas.openxmlformats.org/officeDocument/2006/relationships/hyperlink" Target="https://www.daloopa.com/src/8793143" TargetMode="External"/><Relationship Id="rId2677" Type="http://schemas.openxmlformats.org/officeDocument/2006/relationships/hyperlink" Target="https://www.daloopa.com/src/113266138" TargetMode="External"/><Relationship Id="rId15091" Type="http://schemas.openxmlformats.org/officeDocument/2006/relationships/hyperlink" Target="https://www.daloopa.com/src/43518794" TargetMode="External"/><Relationship Id="rId17540" Type="http://schemas.openxmlformats.org/officeDocument/2006/relationships/hyperlink" Target="https://www.daloopa.com/src/94646079" TargetMode="External"/><Relationship Id="rId649" Type="http://schemas.openxmlformats.org/officeDocument/2006/relationships/hyperlink" Target="https://www.daloopa.com/src/8792280" TargetMode="External"/><Relationship Id="rId5150" Type="http://schemas.openxmlformats.org/officeDocument/2006/relationships/hyperlink" Target="https://www.daloopa.com/src/1564250" TargetMode="External"/><Relationship Id="rId8373" Type="http://schemas.openxmlformats.org/officeDocument/2006/relationships/hyperlink" Target="https://www.daloopa.com/src/1566651" TargetMode="External"/><Relationship Id="rId13803" Type="http://schemas.openxmlformats.org/officeDocument/2006/relationships/hyperlink" Target="https://www.daloopa.com/src/154395139" TargetMode="External"/><Relationship Id="rId1760" Type="http://schemas.openxmlformats.org/officeDocument/2006/relationships/hyperlink" Target="https://www.daloopa.com/src/53538447" TargetMode="External"/><Relationship Id="rId8026" Type="http://schemas.openxmlformats.org/officeDocument/2006/relationships/hyperlink" Target="https://www.daloopa.com/src/66978274" TargetMode="External"/><Relationship Id="rId11354" Type="http://schemas.openxmlformats.org/officeDocument/2006/relationships/hyperlink" Target="https://marketplace.daloopa.com/src?seriesId=2399851" TargetMode="External"/><Relationship Id="rId1413" Type="http://schemas.openxmlformats.org/officeDocument/2006/relationships/hyperlink" Target="https://www.daloopa.com/src/43326921" TargetMode="External"/><Relationship Id="rId4983" Type="http://schemas.openxmlformats.org/officeDocument/2006/relationships/hyperlink" Target="https://www.daloopa.com/src/144966772" TargetMode="External"/><Relationship Id="rId11007" Type="http://schemas.openxmlformats.org/officeDocument/2006/relationships/hyperlink" Target="https://www.daloopa.com/src/1569197" TargetMode="External"/><Relationship Id="rId14577" Type="http://schemas.openxmlformats.org/officeDocument/2006/relationships/hyperlink" Target="https://www.daloopa.com/src/43517005" TargetMode="External"/><Relationship Id="rId4636" Type="http://schemas.openxmlformats.org/officeDocument/2006/relationships/hyperlink" Target="https://www.daloopa.com/src/63032888" TargetMode="External"/><Relationship Id="rId17050" Type="http://schemas.openxmlformats.org/officeDocument/2006/relationships/hyperlink" Target="https://marketplace.daloopa.com/src?seriesId=3669121" TargetMode="External"/><Relationship Id="rId2187" Type="http://schemas.openxmlformats.org/officeDocument/2006/relationships/hyperlink" Target="https://www.daloopa.com/src/1571785" TargetMode="External"/><Relationship Id="rId7859" Type="http://schemas.openxmlformats.org/officeDocument/2006/relationships/hyperlink" Target="https://marketplace.daloopa.com/src/110684187" TargetMode="External"/><Relationship Id="rId159" Type="http://schemas.openxmlformats.org/officeDocument/2006/relationships/hyperlink" Target="https://marketplace.daloopa.com/src/134722105" TargetMode="External"/><Relationship Id="rId13660" Type="http://schemas.openxmlformats.org/officeDocument/2006/relationships/hyperlink" Target="https://www.daloopa.com/src/53601330" TargetMode="External"/><Relationship Id="rId1270" Type="http://schemas.openxmlformats.org/officeDocument/2006/relationships/hyperlink" Target="https://www.daloopa.com/src/65218277" TargetMode="External"/><Relationship Id="rId13313" Type="http://schemas.openxmlformats.org/officeDocument/2006/relationships/hyperlink" Target="https://www.daloopa.com/src/154395104" TargetMode="External"/><Relationship Id="rId16883" Type="http://schemas.openxmlformats.org/officeDocument/2006/relationships/hyperlink" Target="https://www.daloopa.com/src/82269889" TargetMode="External"/><Relationship Id="rId6942" Type="http://schemas.openxmlformats.org/officeDocument/2006/relationships/hyperlink" Target="https://marketplace.daloopa.com/src/110684033" TargetMode="External"/><Relationship Id="rId16536" Type="http://schemas.openxmlformats.org/officeDocument/2006/relationships/hyperlink" Target="https://www.daloopa.com/src/63049141" TargetMode="External"/><Relationship Id="rId4493" Type="http://schemas.openxmlformats.org/officeDocument/2006/relationships/hyperlink" Target="https://www.daloopa.com/src/32362912" TargetMode="External"/><Relationship Id="rId14087" Type="http://schemas.openxmlformats.org/officeDocument/2006/relationships/hyperlink" Target="https://www.daloopa.com/src/8787700" TargetMode="External"/><Relationship Id="rId19759" Type="http://schemas.openxmlformats.org/officeDocument/2006/relationships/hyperlink" Target="https://www.daloopa.com/src/125176278" TargetMode="External"/><Relationship Id="rId4146" Type="http://schemas.openxmlformats.org/officeDocument/2006/relationships/hyperlink" Target="https://www.daloopa.com/src/8791964" TargetMode="External"/><Relationship Id="rId9818" Type="http://schemas.openxmlformats.org/officeDocument/2006/relationships/hyperlink" Target="https://www.daloopa.com/src/1567628" TargetMode="External"/><Relationship Id="rId10697" Type="http://schemas.openxmlformats.org/officeDocument/2006/relationships/hyperlink" Target="https://www.daloopa.com/src/32358939" TargetMode="External"/><Relationship Id="rId7369" Type="http://schemas.openxmlformats.org/officeDocument/2006/relationships/hyperlink" Target="https://www.daloopa.com/src/66978125" TargetMode="External"/><Relationship Id="rId13170" Type="http://schemas.openxmlformats.org/officeDocument/2006/relationships/hyperlink" Target="https://www.daloopa.com/src/8787077" TargetMode="External"/><Relationship Id="rId18842" Type="http://schemas.openxmlformats.org/officeDocument/2006/relationships/hyperlink" Target="https://www.daloopa.com/src/65175062" TargetMode="External"/><Relationship Id="rId3979" Type="http://schemas.openxmlformats.org/officeDocument/2006/relationships/hyperlink" Target="https://www.daloopa.com/src/82268474" TargetMode="External"/><Relationship Id="rId6452" Type="http://schemas.openxmlformats.org/officeDocument/2006/relationships/hyperlink" Target="https://www.daloopa.com/src/1565375" TargetMode="External"/><Relationship Id="rId8901" Type="http://schemas.openxmlformats.org/officeDocument/2006/relationships/hyperlink" Target="https://www.daloopa.com/src/1567424" TargetMode="External"/><Relationship Id="rId16393" Type="http://schemas.openxmlformats.org/officeDocument/2006/relationships/hyperlink" Target="https://www.daloopa.com/src/87501434" TargetMode="External"/><Relationship Id="rId6105" Type="http://schemas.openxmlformats.org/officeDocument/2006/relationships/hyperlink" Target="https://www.daloopa.com/src/1564681" TargetMode="External"/><Relationship Id="rId16046" Type="http://schemas.openxmlformats.org/officeDocument/2006/relationships/hyperlink" Target="https://marketplace.daloopa.com/src?seriesId=3669108" TargetMode="External"/><Relationship Id="rId9675" Type="http://schemas.openxmlformats.org/officeDocument/2006/relationships/hyperlink" Target="https://www.daloopa.com/src/1567177" TargetMode="External"/><Relationship Id="rId12656" Type="http://schemas.openxmlformats.org/officeDocument/2006/relationships/hyperlink" Target="https://www.daloopa.com/src/2745364" TargetMode="External"/><Relationship Id="rId19269" Type="http://schemas.openxmlformats.org/officeDocument/2006/relationships/hyperlink" Target="https://www.daloopa.com/src/113026645" TargetMode="External"/><Relationship Id="rId2715" Type="http://schemas.openxmlformats.org/officeDocument/2006/relationships/hyperlink" Target="https://www.daloopa.com/src/43533049" TargetMode="External"/><Relationship Id="rId9328" Type="http://schemas.openxmlformats.org/officeDocument/2006/relationships/hyperlink" Target="https://www.daloopa.com/src/2600189" TargetMode="External"/><Relationship Id="rId12309" Type="http://schemas.openxmlformats.org/officeDocument/2006/relationships/hyperlink" Target="https://marketplace.daloopa.com/src/139464969" TargetMode="External"/><Relationship Id="rId15879" Type="http://schemas.openxmlformats.org/officeDocument/2006/relationships/hyperlink" Target="https://www.daloopa.com/document/24792640" TargetMode="External"/><Relationship Id="rId5938" Type="http://schemas.openxmlformats.org/officeDocument/2006/relationships/hyperlink" Target="https://www.daloopa.com/src/125175020" TargetMode="External"/><Relationship Id="rId18352" Type="http://schemas.openxmlformats.org/officeDocument/2006/relationships/hyperlink" Target="https://marketplace.daloopa.com/src/134722785" TargetMode="External"/><Relationship Id="rId3489" Type="http://schemas.openxmlformats.org/officeDocument/2006/relationships/hyperlink" Target="https://www.daloopa.com/src/8795098" TargetMode="External"/><Relationship Id="rId8411" Type="http://schemas.openxmlformats.org/officeDocument/2006/relationships/hyperlink" Target="https://www.daloopa.com/src/102328156" TargetMode="External"/><Relationship Id="rId18005" Type="http://schemas.openxmlformats.org/officeDocument/2006/relationships/hyperlink" Target="https://marketplace.daloopa.com/src/134722642" TargetMode="External"/><Relationship Id="rId14962" Type="http://schemas.openxmlformats.org/officeDocument/2006/relationships/hyperlink" Target="https://www.daloopa.com/src/43519286" TargetMode="External"/><Relationship Id="rId9185" Type="http://schemas.openxmlformats.org/officeDocument/2006/relationships/hyperlink" Target="https://www.daloopa.com/src/1566867" TargetMode="External"/><Relationship Id="rId14615" Type="http://schemas.openxmlformats.org/officeDocument/2006/relationships/hyperlink" Target="https://www.daloopa.com/src/43517086" TargetMode="External"/><Relationship Id="rId891" Type="http://schemas.openxmlformats.org/officeDocument/2006/relationships/hyperlink" Target="https://marketplace.daloopa.com/src/152295485" TargetMode="External"/><Relationship Id="rId2572" Type="http://schemas.openxmlformats.org/officeDocument/2006/relationships/hyperlink" Target="https://marketplace.daloopa.com/src?seriesId=7741490" TargetMode="External"/><Relationship Id="rId12166" Type="http://schemas.openxmlformats.org/officeDocument/2006/relationships/hyperlink" Target="https://marketplace.daloopa.com/src/144951429" TargetMode="External"/><Relationship Id="rId17838" Type="http://schemas.openxmlformats.org/officeDocument/2006/relationships/hyperlink" Target="https://www.daloopa.com/src/65125595" TargetMode="External"/><Relationship Id="rId544" Type="http://schemas.openxmlformats.org/officeDocument/2006/relationships/hyperlink" Target="https://www.daloopa.com/src/58740483" TargetMode="External"/><Relationship Id="rId2225" Type="http://schemas.openxmlformats.org/officeDocument/2006/relationships/hyperlink" Target="https://www.daloopa.com/src/1570963" TargetMode="External"/><Relationship Id="rId5795" Type="http://schemas.openxmlformats.org/officeDocument/2006/relationships/hyperlink" Target="https://www.daloopa.com/src/66977117" TargetMode="External"/><Relationship Id="rId15389" Type="http://schemas.openxmlformats.org/officeDocument/2006/relationships/hyperlink" Target="https://www.daloopa.com/src/43518533" TargetMode="External"/><Relationship Id="rId5448" Type="http://schemas.openxmlformats.org/officeDocument/2006/relationships/hyperlink" Target="https://www.daloopa.com/src/72080208" TargetMode="External"/><Relationship Id="rId11999" Type="http://schemas.openxmlformats.org/officeDocument/2006/relationships/hyperlink" Target="https://www.daloopa.com/document/209433" TargetMode="External"/><Relationship Id="rId16921" Type="http://schemas.openxmlformats.org/officeDocument/2006/relationships/hyperlink" Target="https://www.daloopa.com/src/113403462" TargetMode="External"/><Relationship Id="rId4531" Type="http://schemas.openxmlformats.org/officeDocument/2006/relationships/hyperlink" Target="https://www.daloopa.com/src/8801413" TargetMode="External"/><Relationship Id="rId14472" Type="http://schemas.openxmlformats.org/officeDocument/2006/relationships/hyperlink" Target="https://www.daloopa.com/src/145163678" TargetMode="External"/><Relationship Id="rId2082" Type="http://schemas.openxmlformats.org/officeDocument/2006/relationships/hyperlink" Target="https://www.daloopa.com/src/1570883" TargetMode="External"/><Relationship Id="rId14125" Type="http://schemas.openxmlformats.org/officeDocument/2006/relationships/hyperlink" Target="https://www.daloopa.com/src/8788072" TargetMode="External"/><Relationship Id="rId17695" Type="http://schemas.openxmlformats.org/officeDocument/2006/relationships/hyperlink" Target="https://www.daloopa.com/src/113369598" TargetMode="External"/><Relationship Id="rId7754" Type="http://schemas.openxmlformats.org/officeDocument/2006/relationships/hyperlink" Target="https://www.daloopa.com/src/1565546" TargetMode="External"/><Relationship Id="rId10735" Type="http://schemas.openxmlformats.org/officeDocument/2006/relationships/hyperlink" Target="https://www.daloopa.com/src/1568973" TargetMode="External"/><Relationship Id="rId17348" Type="http://schemas.openxmlformats.org/officeDocument/2006/relationships/hyperlink" Target="https://www.daloopa.com/src/78144498" TargetMode="External"/><Relationship Id="rId7407" Type="http://schemas.openxmlformats.org/officeDocument/2006/relationships/hyperlink" Target="https://www.daloopa.com/src/1565497" TargetMode="External"/><Relationship Id="rId13958" Type="http://schemas.openxmlformats.org/officeDocument/2006/relationships/hyperlink" Target="https://www.daloopa.com/src/8788026" TargetMode="External"/><Relationship Id="rId16431" Type="http://schemas.openxmlformats.org/officeDocument/2006/relationships/hyperlink" Target="https://www.daloopa.com/document/26696662" TargetMode="External"/><Relationship Id="rId1568" Type="http://schemas.openxmlformats.org/officeDocument/2006/relationships/hyperlink" Target="https://www.daloopa.com/src/8801437" TargetMode="External"/><Relationship Id="rId4041" Type="http://schemas.openxmlformats.org/officeDocument/2006/relationships/hyperlink" Target="https://www.daloopa.com/src/1572834" TargetMode="External"/><Relationship Id="rId19654" Type="http://schemas.openxmlformats.org/officeDocument/2006/relationships/hyperlink" Target="https://www.daloopa.com/src/136587032" TargetMode="External"/><Relationship Id="rId7264" Type="http://schemas.openxmlformats.org/officeDocument/2006/relationships/hyperlink" Target="https://www.daloopa.com/src/1565496" TargetMode="External"/><Relationship Id="rId9713" Type="http://schemas.openxmlformats.org/officeDocument/2006/relationships/hyperlink" Target="https://www.daloopa.com/src/43305559" TargetMode="External"/><Relationship Id="rId10592" Type="http://schemas.openxmlformats.org/officeDocument/2006/relationships/hyperlink" Target="https://www.daloopa.com/src/87394674" TargetMode="External"/><Relationship Id="rId19307" Type="http://schemas.openxmlformats.org/officeDocument/2006/relationships/hyperlink" Target="https://www.daloopa.com/src/113026573" TargetMode="External"/><Relationship Id="rId10245" Type="http://schemas.openxmlformats.org/officeDocument/2006/relationships/hyperlink" Target="https://www.daloopa.com/src/154358645" TargetMode="External"/><Relationship Id="rId15917" Type="http://schemas.openxmlformats.org/officeDocument/2006/relationships/hyperlink" Target="https://marketplace.daloopa.com/src/134722541" TargetMode="External"/><Relationship Id="rId3874" Type="http://schemas.openxmlformats.org/officeDocument/2006/relationships/hyperlink" Target="https://www.daloopa.com/src/43340754" TargetMode="External"/><Relationship Id="rId13468" Type="http://schemas.openxmlformats.org/officeDocument/2006/relationships/hyperlink" Target="https://www.daloopa.com/src/82268522" TargetMode="External"/><Relationship Id="rId3527" Type="http://schemas.openxmlformats.org/officeDocument/2006/relationships/hyperlink" Target="https://www.daloopa.com/src/42838094" TargetMode="External"/><Relationship Id="rId1078" Type="http://schemas.openxmlformats.org/officeDocument/2006/relationships/hyperlink" Target="https://www.daloopa.com/src/8793368" TargetMode="External"/><Relationship Id="rId6000" Type="http://schemas.openxmlformats.org/officeDocument/2006/relationships/hyperlink" Target="https://www.daloopa.com/src/87514773" TargetMode="External"/><Relationship Id="rId9570" Type="http://schemas.openxmlformats.org/officeDocument/2006/relationships/hyperlink" Target="https://www.daloopa.com/src/14161251" TargetMode="External"/><Relationship Id="rId19164" Type="http://schemas.openxmlformats.org/officeDocument/2006/relationships/hyperlink" Target="https://www.daloopa.com/src/113026760" TargetMode="External"/><Relationship Id="rId9223" Type="http://schemas.openxmlformats.org/officeDocument/2006/relationships/hyperlink" Target="https://www.daloopa.com/src/43301780" TargetMode="External"/><Relationship Id="rId12551" Type="http://schemas.openxmlformats.org/officeDocument/2006/relationships/hyperlink" Target="https://marketplace.daloopa.com/src/134722189" TargetMode="External"/><Relationship Id="rId2610" Type="http://schemas.openxmlformats.org/officeDocument/2006/relationships/hyperlink" Target="https://www.daloopa.com/src/145700442" TargetMode="External"/><Relationship Id="rId12204" Type="http://schemas.openxmlformats.org/officeDocument/2006/relationships/hyperlink" Target="https://www.daloopa.com/src/43519958" TargetMode="External"/><Relationship Id="rId15774" Type="http://schemas.openxmlformats.org/officeDocument/2006/relationships/hyperlink" Target="https://www.daloopa.com/src/87502860" TargetMode="External"/><Relationship Id="rId5833" Type="http://schemas.openxmlformats.org/officeDocument/2006/relationships/hyperlink" Target="https://www.daloopa.com/src/1564827" TargetMode="External"/><Relationship Id="rId15427" Type="http://schemas.openxmlformats.org/officeDocument/2006/relationships/hyperlink" Target="https://www.daloopa.com/src/43518964" TargetMode="External"/><Relationship Id="rId18997" Type="http://schemas.openxmlformats.org/officeDocument/2006/relationships/hyperlink" Target="https://www.daloopa.com/src/113032081" TargetMode="External"/><Relationship Id="rId3037" Type="http://schemas.openxmlformats.org/officeDocument/2006/relationships/hyperlink" Target="https://www.daloopa.com/src/145118808" TargetMode="External"/><Relationship Id="rId3384" Type="http://schemas.openxmlformats.org/officeDocument/2006/relationships/hyperlink" Target="https://www.daloopa.com/src/144999443" TargetMode="External"/><Relationship Id="rId8709" Type="http://schemas.openxmlformats.org/officeDocument/2006/relationships/hyperlink" Target="https://www.daloopa.com/src/1567103" TargetMode="External"/><Relationship Id="rId14510" Type="http://schemas.openxmlformats.org/officeDocument/2006/relationships/hyperlink" Target="https://www.daloopa.com/src/107839730" TargetMode="External"/><Relationship Id="rId9080" Type="http://schemas.openxmlformats.org/officeDocument/2006/relationships/hyperlink" Target="https://www.daloopa.com/src/154249523" TargetMode="External"/><Relationship Id="rId12061" Type="http://schemas.openxmlformats.org/officeDocument/2006/relationships/hyperlink" Target="https://www.daloopa.com/src/1570146" TargetMode="External"/><Relationship Id="rId2120" Type="http://schemas.openxmlformats.org/officeDocument/2006/relationships/hyperlink" Target="https://www.daloopa.com/src/87394471" TargetMode="External"/><Relationship Id="rId5690" Type="http://schemas.openxmlformats.org/officeDocument/2006/relationships/hyperlink" Target="https://www.daloopa.com/src/1564656" TargetMode="External"/><Relationship Id="rId15284" Type="http://schemas.openxmlformats.org/officeDocument/2006/relationships/hyperlink" Target="https://www.daloopa.com/src/43517315" TargetMode="External"/><Relationship Id="rId17733" Type="http://schemas.openxmlformats.org/officeDocument/2006/relationships/hyperlink" Target="https://www.daloopa.com/src/65218531" TargetMode="External"/><Relationship Id="rId5343" Type="http://schemas.openxmlformats.org/officeDocument/2006/relationships/hyperlink" Target="https://www.daloopa.com/src/1564580" TargetMode="External"/><Relationship Id="rId11894" Type="http://schemas.openxmlformats.org/officeDocument/2006/relationships/hyperlink" Target="https://www.daloopa.com/src/43316568" TargetMode="External"/><Relationship Id="rId1953" Type="http://schemas.openxmlformats.org/officeDocument/2006/relationships/hyperlink" Target="https://www.daloopa.com/src/113264201" TargetMode="External"/><Relationship Id="rId8566" Type="http://schemas.openxmlformats.org/officeDocument/2006/relationships/hyperlink" Target="https://www.daloopa.com/src/87394300" TargetMode="External"/><Relationship Id="rId11547" Type="http://schemas.openxmlformats.org/officeDocument/2006/relationships/hyperlink" Target="https://www.daloopa.com/src/1569166" TargetMode="External"/><Relationship Id="rId1606" Type="http://schemas.openxmlformats.org/officeDocument/2006/relationships/hyperlink" Target="https://www.daloopa.com/src/8796823" TargetMode="External"/><Relationship Id="rId8219" Type="http://schemas.openxmlformats.org/officeDocument/2006/relationships/hyperlink" Target="https://www.daloopa.com/src/1566648" TargetMode="External"/><Relationship Id="rId14020" Type="http://schemas.openxmlformats.org/officeDocument/2006/relationships/hyperlink" Target="https://www.daloopa.com/src/8787949" TargetMode="External"/><Relationship Id="rId17590" Type="http://schemas.openxmlformats.org/officeDocument/2006/relationships/hyperlink" Target="https://www.daloopa.com/src/65074972" TargetMode="External"/><Relationship Id="rId4829" Type="http://schemas.openxmlformats.org/officeDocument/2006/relationships/hyperlink" Target="https://www.daloopa.com/src/10330598" TargetMode="External"/><Relationship Id="rId17243" Type="http://schemas.openxmlformats.org/officeDocument/2006/relationships/hyperlink" Target="https://www.daloopa.com/src/65059433" TargetMode="External"/><Relationship Id="rId699" Type="http://schemas.openxmlformats.org/officeDocument/2006/relationships/hyperlink" Target="https://www.daloopa.com/src/87397574" TargetMode="External"/><Relationship Id="rId7302" Type="http://schemas.openxmlformats.org/officeDocument/2006/relationships/hyperlink" Target="https://marketplace.daloopa.com/src/110684092" TargetMode="External"/><Relationship Id="rId10630" Type="http://schemas.openxmlformats.org/officeDocument/2006/relationships/hyperlink" Target="https://www.daloopa.com/src/32358938" TargetMode="External"/><Relationship Id="rId13853" Type="http://schemas.openxmlformats.org/officeDocument/2006/relationships/hyperlink" Target="https://marketplace.daloopa.com/src?seriesId=2635977" TargetMode="External"/><Relationship Id="rId3912" Type="http://schemas.openxmlformats.org/officeDocument/2006/relationships/hyperlink" Target="https://www.daloopa.com/src/82269670" TargetMode="External"/><Relationship Id="rId8076" Type="http://schemas.openxmlformats.org/officeDocument/2006/relationships/hyperlink" Target="https://www.daloopa.com/src/58740275" TargetMode="External"/><Relationship Id="rId13506" Type="http://schemas.openxmlformats.org/officeDocument/2006/relationships/hyperlink" Target="https://www.daloopa.com/src/20973376" TargetMode="External"/><Relationship Id="rId1116" Type="http://schemas.openxmlformats.org/officeDocument/2006/relationships/hyperlink" Target="https://www.daloopa.com/src/128080918" TargetMode="External"/><Relationship Id="rId1463" Type="http://schemas.openxmlformats.org/officeDocument/2006/relationships/hyperlink" Target="https://www.daloopa.com/src/8796533" TargetMode="External"/><Relationship Id="rId11057" Type="http://schemas.openxmlformats.org/officeDocument/2006/relationships/hyperlink" Target="https://www.daloopa.com/src/43294681" TargetMode="External"/><Relationship Id="rId16729" Type="http://schemas.openxmlformats.org/officeDocument/2006/relationships/hyperlink" Target="https://www.daloopa.com/src/82270845" TargetMode="External"/><Relationship Id="rId4686" Type="http://schemas.openxmlformats.org/officeDocument/2006/relationships/hyperlink" Target="https://www.daloopa.com/src/1563998" TargetMode="External"/><Relationship Id="rId19202" Type="http://schemas.openxmlformats.org/officeDocument/2006/relationships/hyperlink" Target="https://www.daloopa.com/src/113026643" TargetMode="External"/><Relationship Id="rId4339" Type="http://schemas.openxmlformats.org/officeDocument/2006/relationships/hyperlink" Target="https://www.daloopa.com/src/8790938" TargetMode="External"/><Relationship Id="rId10140" Type="http://schemas.openxmlformats.org/officeDocument/2006/relationships/hyperlink" Target="https://www.daloopa.com/src/43316241" TargetMode="External"/><Relationship Id="rId13363" Type="http://schemas.openxmlformats.org/officeDocument/2006/relationships/hyperlink" Target="https://www.daloopa.com/src/78145397" TargetMode="External"/><Relationship Id="rId15812" Type="http://schemas.openxmlformats.org/officeDocument/2006/relationships/hyperlink" Target="https://www.daloopa.com/src/87502862" TargetMode="External"/><Relationship Id="rId3422" Type="http://schemas.openxmlformats.org/officeDocument/2006/relationships/hyperlink" Target="https://www.daloopa.com/src/8795097" TargetMode="External"/><Relationship Id="rId13016" Type="http://schemas.openxmlformats.org/officeDocument/2006/relationships/hyperlink" Target="https://www.daloopa.com/src/8787215" TargetMode="External"/><Relationship Id="rId6992" Type="http://schemas.openxmlformats.org/officeDocument/2006/relationships/hyperlink" Target="https://www.daloopa.com/src/66978131" TargetMode="External"/><Relationship Id="rId16586" Type="http://schemas.openxmlformats.org/officeDocument/2006/relationships/hyperlink" Target="https://www.daloopa.com/src/8788972" TargetMode="External"/><Relationship Id="rId4196" Type="http://schemas.openxmlformats.org/officeDocument/2006/relationships/hyperlink" Target="https://www.daloopa.com/src/8791707" TargetMode="External"/><Relationship Id="rId6645" Type="http://schemas.openxmlformats.org/officeDocument/2006/relationships/hyperlink" Target="https://www.daloopa.com/src/82224812" TargetMode="External"/><Relationship Id="rId16239" Type="http://schemas.openxmlformats.org/officeDocument/2006/relationships/hyperlink" Target="https://www.daloopa.com/src/113379468" TargetMode="External"/><Relationship Id="rId9868" Type="http://schemas.openxmlformats.org/officeDocument/2006/relationships/hyperlink" Target="https://www.daloopa.com/src/1566733" TargetMode="External"/><Relationship Id="rId12849" Type="http://schemas.openxmlformats.org/officeDocument/2006/relationships/hyperlink" Target="https://www.daloopa.com/src/1572128" TargetMode="External"/><Relationship Id="rId2908" Type="http://schemas.openxmlformats.org/officeDocument/2006/relationships/hyperlink" Target="https://www.daloopa.com/src/47653863" TargetMode="External"/><Relationship Id="rId15322" Type="http://schemas.openxmlformats.org/officeDocument/2006/relationships/hyperlink" Target="https://www.daloopa.com/src/72186666" TargetMode="External"/><Relationship Id="rId8951" Type="http://schemas.openxmlformats.org/officeDocument/2006/relationships/hyperlink" Target="https://www.daloopa.com/src/66978259" TargetMode="External"/><Relationship Id="rId18892" Type="http://schemas.openxmlformats.org/officeDocument/2006/relationships/hyperlink" Target="https://www.daloopa.com/src/113028097" TargetMode="External"/><Relationship Id="rId8604" Type="http://schemas.openxmlformats.org/officeDocument/2006/relationships/hyperlink" Target="https://www.daloopa.com/src/32357747" TargetMode="External"/><Relationship Id="rId11932" Type="http://schemas.openxmlformats.org/officeDocument/2006/relationships/hyperlink" Target="https://www.daloopa.com/src/1569508" TargetMode="External"/><Relationship Id="rId16096" Type="http://schemas.openxmlformats.org/officeDocument/2006/relationships/hyperlink" Target="https://www.daloopa.com/src/8788981" TargetMode="External"/><Relationship Id="rId18545" Type="http://schemas.openxmlformats.org/officeDocument/2006/relationships/hyperlink" Target="https://www.daloopa.com/src/72083451" TargetMode="External"/><Relationship Id="rId6155" Type="http://schemas.openxmlformats.org/officeDocument/2006/relationships/hyperlink" Target="https://www.daloopa.com/src/1564889" TargetMode="External"/><Relationship Id="rId9378" Type="http://schemas.openxmlformats.org/officeDocument/2006/relationships/hyperlink" Target="https://www.daloopa.com/src/1566727" TargetMode="External"/><Relationship Id="rId14808" Type="http://schemas.openxmlformats.org/officeDocument/2006/relationships/hyperlink" Target="https://www.daloopa.com/src/94641826" TargetMode="External"/><Relationship Id="rId2765" Type="http://schemas.openxmlformats.org/officeDocument/2006/relationships/hyperlink" Target="https://www.daloopa.com/src/47655851" TargetMode="External"/><Relationship Id="rId12359" Type="http://schemas.openxmlformats.org/officeDocument/2006/relationships/hyperlink" Target="https://www.daloopa.com/src/102435062" TargetMode="External"/><Relationship Id="rId737" Type="http://schemas.openxmlformats.org/officeDocument/2006/relationships/hyperlink" Target="https://www.daloopa.com/src/78016809" TargetMode="External"/><Relationship Id="rId2418" Type="http://schemas.openxmlformats.org/officeDocument/2006/relationships/hyperlink" Target="https://www.daloopa.com/src/65064132" TargetMode="External"/><Relationship Id="rId5988" Type="http://schemas.openxmlformats.org/officeDocument/2006/relationships/hyperlink" Target="https://www.daloopa.com/src/14161268" TargetMode="External"/><Relationship Id="rId8461" Type="http://schemas.openxmlformats.org/officeDocument/2006/relationships/hyperlink" Target="https://www.daloopa.com/src/7961827" TargetMode="External"/><Relationship Id="rId11442" Type="http://schemas.openxmlformats.org/officeDocument/2006/relationships/hyperlink" Target="https://www.daloopa.com/src/1569036" TargetMode="External"/><Relationship Id="rId18055" Type="http://schemas.openxmlformats.org/officeDocument/2006/relationships/hyperlink" Target="https://marketplace.daloopa.com/src/134722672" TargetMode="External"/><Relationship Id="rId1501" Type="http://schemas.openxmlformats.org/officeDocument/2006/relationships/hyperlink" Target="https://www.daloopa.com/src/65218319" TargetMode="External"/><Relationship Id="rId8114" Type="http://schemas.openxmlformats.org/officeDocument/2006/relationships/hyperlink" Target="https://www.daloopa.com/src/1566707" TargetMode="External"/><Relationship Id="rId14665" Type="http://schemas.openxmlformats.org/officeDocument/2006/relationships/hyperlink" Target="https://www.daloopa.com/src/43516673" TargetMode="External"/><Relationship Id="rId594" Type="http://schemas.openxmlformats.org/officeDocument/2006/relationships/hyperlink" Target="https://www.daloopa.com/src/78016657" TargetMode="External"/><Relationship Id="rId2275" Type="http://schemas.openxmlformats.org/officeDocument/2006/relationships/hyperlink" Target="https://www.daloopa.com/src/1571393" TargetMode="External"/><Relationship Id="rId4724" Type="http://schemas.openxmlformats.org/officeDocument/2006/relationships/hyperlink" Target="https://www.daloopa.com/src/14161050" TargetMode="External"/><Relationship Id="rId14318" Type="http://schemas.openxmlformats.org/officeDocument/2006/relationships/hyperlink" Target="https://www.daloopa.com/src/8787920" TargetMode="External"/><Relationship Id="rId17888" Type="http://schemas.openxmlformats.org/officeDocument/2006/relationships/hyperlink" Target="https://www.daloopa.com/src/65125809" TargetMode="External"/><Relationship Id="rId247" Type="http://schemas.openxmlformats.org/officeDocument/2006/relationships/hyperlink" Target="https://www.daloopa.com/src/37971461" TargetMode="External"/><Relationship Id="rId7947" Type="http://schemas.openxmlformats.org/officeDocument/2006/relationships/hyperlink" Target="https://www.daloopa.com/src/1566607" TargetMode="External"/><Relationship Id="rId10928" Type="http://schemas.openxmlformats.org/officeDocument/2006/relationships/hyperlink" Target="https://www.daloopa.com/src/113262814" TargetMode="External"/><Relationship Id="rId5498" Type="http://schemas.openxmlformats.org/officeDocument/2006/relationships/hyperlink" Target="https://www.daloopa.com/src/1563965" TargetMode="External"/><Relationship Id="rId13401" Type="http://schemas.openxmlformats.org/officeDocument/2006/relationships/hyperlink" Target="https://www.daloopa.com/src/8787567" TargetMode="External"/><Relationship Id="rId16971" Type="http://schemas.openxmlformats.org/officeDocument/2006/relationships/hyperlink" Target="https://www.daloopa.com/src/65058976" TargetMode="External"/><Relationship Id="rId1011" Type="http://schemas.openxmlformats.org/officeDocument/2006/relationships/hyperlink" Target="https://www.daloopa.com/src/102330140" TargetMode="External"/><Relationship Id="rId4581" Type="http://schemas.openxmlformats.org/officeDocument/2006/relationships/hyperlink" Target="https://www.daloopa.com/src/8793593" TargetMode="External"/><Relationship Id="rId14175" Type="http://schemas.openxmlformats.org/officeDocument/2006/relationships/hyperlink" Target="https://www.daloopa.com/document/24792640" TargetMode="External"/><Relationship Id="rId16624" Type="http://schemas.openxmlformats.org/officeDocument/2006/relationships/hyperlink" Target="https://www.daloopa.com/src/8788958" TargetMode="External"/><Relationship Id="rId4234" Type="http://schemas.openxmlformats.org/officeDocument/2006/relationships/hyperlink" Target="https://www.daloopa.com/src/43322280" TargetMode="External"/><Relationship Id="rId7457" Type="http://schemas.openxmlformats.org/officeDocument/2006/relationships/hyperlink" Target="https://marketplace.daloopa.com/src/154257801" TargetMode="External"/><Relationship Id="rId9906" Type="http://schemas.openxmlformats.org/officeDocument/2006/relationships/hyperlink" Target="https://www.daloopa.com/src/107679937" TargetMode="External"/><Relationship Id="rId10785" Type="http://schemas.openxmlformats.org/officeDocument/2006/relationships/hyperlink" Target="https://www.daloopa.com/src/43296272" TargetMode="External"/><Relationship Id="rId17398" Type="http://schemas.openxmlformats.org/officeDocument/2006/relationships/hyperlink" Target="https://www.daloopa.com/src/78144314" TargetMode="External"/><Relationship Id="rId10438" Type="http://schemas.openxmlformats.org/officeDocument/2006/relationships/hyperlink" Target="https://www.daloopa.com/src/1569786" TargetMode="External"/><Relationship Id="rId18930" Type="http://schemas.openxmlformats.org/officeDocument/2006/relationships/hyperlink" Target="https://www.daloopa.com/src/113028640" TargetMode="External"/><Relationship Id="rId16481" Type="http://schemas.openxmlformats.org/officeDocument/2006/relationships/hyperlink" Target="https://www.daloopa.com/src/10356384" TargetMode="External"/><Relationship Id="rId6540" Type="http://schemas.openxmlformats.org/officeDocument/2006/relationships/hyperlink" Target="https://www.daloopa.com/src/78018533" TargetMode="External"/><Relationship Id="rId16134" Type="http://schemas.openxmlformats.org/officeDocument/2006/relationships/hyperlink" Target="https://www.daloopa.com/src/113379461" TargetMode="External"/><Relationship Id="rId4091" Type="http://schemas.openxmlformats.org/officeDocument/2006/relationships/hyperlink" Target="https://www.daloopa.com/src/1572939" TargetMode="External"/><Relationship Id="rId9763" Type="http://schemas.openxmlformats.org/officeDocument/2006/relationships/hyperlink" Target="https://www.daloopa.com/src/58740279" TargetMode="External"/><Relationship Id="rId19357" Type="http://schemas.openxmlformats.org/officeDocument/2006/relationships/hyperlink" Target="https://www.daloopa.com/src/154368226" TargetMode="External"/><Relationship Id="rId9416" Type="http://schemas.openxmlformats.org/officeDocument/2006/relationships/hyperlink" Target="https://www.daloopa.com/src/154222610" TargetMode="External"/><Relationship Id="rId10295" Type="http://schemas.openxmlformats.org/officeDocument/2006/relationships/hyperlink" Target="https://www.daloopa.com/src/32357817" TargetMode="External"/><Relationship Id="rId12744" Type="http://schemas.openxmlformats.org/officeDocument/2006/relationships/hyperlink" Target="https://marketplace.daloopa.com/src/134722227" TargetMode="External"/><Relationship Id="rId2803" Type="http://schemas.openxmlformats.org/officeDocument/2006/relationships/hyperlink" Target="https://www.daloopa.com/src/47661677" TargetMode="External"/><Relationship Id="rId15967" Type="http://schemas.openxmlformats.org/officeDocument/2006/relationships/hyperlink" Target="https://www.daloopa.com/document/26799693" TargetMode="External"/><Relationship Id="rId18440" Type="http://schemas.openxmlformats.org/officeDocument/2006/relationships/hyperlink" Target="https://www.daloopa.com/src/66985065" TargetMode="External"/><Relationship Id="rId3577" Type="http://schemas.openxmlformats.org/officeDocument/2006/relationships/hyperlink" Target="https://www.daloopa.com/src/82233247" TargetMode="External"/><Relationship Id="rId6050" Type="http://schemas.openxmlformats.org/officeDocument/2006/relationships/hyperlink" Target="https://www.daloopa.com/src/1564869" TargetMode="External"/><Relationship Id="rId2660" Type="http://schemas.openxmlformats.org/officeDocument/2006/relationships/hyperlink" Target="https://www.daloopa.com/src/107697179" TargetMode="External"/><Relationship Id="rId9273" Type="http://schemas.openxmlformats.org/officeDocument/2006/relationships/hyperlink" Target="https://www.daloopa.com/src/32357748" TargetMode="External"/><Relationship Id="rId12254" Type="http://schemas.openxmlformats.org/officeDocument/2006/relationships/hyperlink" Target="https://www.daloopa.com/src/78150900" TargetMode="External"/><Relationship Id="rId14703" Type="http://schemas.openxmlformats.org/officeDocument/2006/relationships/hyperlink" Target="https://www.daloopa.com/src/43519236" TargetMode="External"/><Relationship Id="rId632" Type="http://schemas.openxmlformats.org/officeDocument/2006/relationships/hyperlink" Target="https://www.daloopa.com/src/32362808" TargetMode="External"/><Relationship Id="rId2313" Type="http://schemas.openxmlformats.org/officeDocument/2006/relationships/hyperlink" Target="https://www.daloopa.com/src/1571650" TargetMode="External"/><Relationship Id="rId17926" Type="http://schemas.openxmlformats.org/officeDocument/2006/relationships/hyperlink" Target="https://www.daloopa.com/src/154362010" TargetMode="External"/><Relationship Id="rId5536" Type="http://schemas.openxmlformats.org/officeDocument/2006/relationships/hyperlink" Target="https://www.daloopa.com/src/66982135" TargetMode="External"/><Relationship Id="rId5883" Type="http://schemas.openxmlformats.org/officeDocument/2006/relationships/hyperlink" Target="https://www.daloopa.com/src/46535453" TargetMode="External"/><Relationship Id="rId15477" Type="http://schemas.openxmlformats.org/officeDocument/2006/relationships/hyperlink" Target="https://www.daloopa.com/src/43517965" TargetMode="External"/><Relationship Id="rId3087" Type="http://schemas.openxmlformats.org/officeDocument/2006/relationships/hyperlink" Target="https://www.daloopa.com/src/113362678" TargetMode="External"/><Relationship Id="rId8759" Type="http://schemas.openxmlformats.org/officeDocument/2006/relationships/hyperlink" Target="https://www.daloopa.com/src/1566927" TargetMode="External"/><Relationship Id="rId14560" Type="http://schemas.openxmlformats.org/officeDocument/2006/relationships/hyperlink" Target="https://www.daloopa.com/src/43518855" TargetMode="External"/><Relationship Id="rId14213" Type="http://schemas.openxmlformats.org/officeDocument/2006/relationships/hyperlink" Target="https://www.daloopa.com/src/8787872" TargetMode="External"/><Relationship Id="rId17783" Type="http://schemas.openxmlformats.org/officeDocument/2006/relationships/hyperlink" Target="https://www.daloopa.com/src/65074704" TargetMode="External"/><Relationship Id="rId2170" Type="http://schemas.openxmlformats.org/officeDocument/2006/relationships/hyperlink" Target="https://www.daloopa.com/src/107683438" TargetMode="External"/><Relationship Id="rId7842" Type="http://schemas.openxmlformats.org/officeDocument/2006/relationships/hyperlink" Target="https://www.daloopa.com/src/46534813" TargetMode="External"/><Relationship Id="rId17436" Type="http://schemas.openxmlformats.org/officeDocument/2006/relationships/hyperlink" Target="https://www.daloopa.com/src/78144312" TargetMode="External"/><Relationship Id="rId142" Type="http://schemas.openxmlformats.org/officeDocument/2006/relationships/hyperlink" Target="https://www.daloopa.com/src/58740191" TargetMode="External"/><Relationship Id="rId5393" Type="http://schemas.openxmlformats.org/officeDocument/2006/relationships/hyperlink" Target="https://www.daloopa.com/src/1563988" TargetMode="External"/><Relationship Id="rId10823" Type="http://schemas.openxmlformats.org/officeDocument/2006/relationships/hyperlink" Target="https://www.daloopa.com/src/1569932" TargetMode="External"/><Relationship Id="rId5046" Type="http://schemas.openxmlformats.org/officeDocument/2006/relationships/hyperlink" Target="https://www.daloopa.com/src/107674631" TargetMode="External"/><Relationship Id="rId8269" Type="http://schemas.openxmlformats.org/officeDocument/2006/relationships/hyperlink" Target="https://www.daloopa.com/src/78018622" TargetMode="External"/><Relationship Id="rId11597" Type="http://schemas.openxmlformats.org/officeDocument/2006/relationships/hyperlink" Target="https://www.daloopa.com/src/1569493" TargetMode="External"/><Relationship Id="rId1656" Type="http://schemas.openxmlformats.org/officeDocument/2006/relationships/hyperlink" Target="https://www.daloopa.com/src/8797146" TargetMode="External"/><Relationship Id="rId14070" Type="http://schemas.openxmlformats.org/officeDocument/2006/relationships/hyperlink" Target="https://www.daloopa.com/src/42839579" TargetMode="External"/><Relationship Id="rId19742" Type="http://schemas.openxmlformats.org/officeDocument/2006/relationships/hyperlink" Target="https://www.daloopa.com/src/113028357" TargetMode="External"/><Relationship Id="rId1309" Type="http://schemas.openxmlformats.org/officeDocument/2006/relationships/hyperlink" Target="https://www.daloopa.com/src/65218283" TargetMode="External"/><Relationship Id="rId4879" Type="http://schemas.openxmlformats.org/officeDocument/2006/relationships/hyperlink" Target="https://www.daloopa.com/src/1564158" TargetMode="External"/><Relationship Id="rId9801" Type="http://schemas.openxmlformats.org/officeDocument/2006/relationships/hyperlink" Target="https://www.daloopa.com/src/1566732" TargetMode="External"/><Relationship Id="rId10680" Type="http://schemas.openxmlformats.org/officeDocument/2006/relationships/hyperlink" Target="https://www.daloopa.com/src/1569776" TargetMode="External"/><Relationship Id="rId17293" Type="http://schemas.openxmlformats.org/officeDocument/2006/relationships/hyperlink" Target="https://www.daloopa.com/src/72185125" TargetMode="External"/><Relationship Id="rId15" Type="http://schemas.openxmlformats.org/officeDocument/2006/relationships/hyperlink" Target="https://www.daloopa.com/document/8162" TargetMode="External"/><Relationship Id="rId7352" Type="http://schemas.openxmlformats.org/officeDocument/2006/relationships/hyperlink" Target="https://marketplace.daloopa.com/src?seriesId=2541540" TargetMode="External"/><Relationship Id="rId10333" Type="http://schemas.openxmlformats.org/officeDocument/2006/relationships/hyperlink" Target="https://www.daloopa.com/src/53534283" TargetMode="External"/><Relationship Id="rId7005" Type="http://schemas.openxmlformats.org/officeDocument/2006/relationships/hyperlink" Target="https://marketplace.daloopa.com/src/110684040" TargetMode="External"/><Relationship Id="rId3615" Type="http://schemas.openxmlformats.org/officeDocument/2006/relationships/hyperlink" Target="https://www.daloopa.com/src/8794362" TargetMode="External"/><Relationship Id="rId3962" Type="http://schemas.openxmlformats.org/officeDocument/2006/relationships/hyperlink" Target="https://www.daloopa.com/src/1572833" TargetMode="External"/><Relationship Id="rId13556" Type="http://schemas.openxmlformats.org/officeDocument/2006/relationships/hyperlink" Target="https://www.daloopa.com/src/8787228" TargetMode="External"/><Relationship Id="rId1166" Type="http://schemas.openxmlformats.org/officeDocument/2006/relationships/hyperlink" Target="https://www.daloopa.com/src/87498804" TargetMode="External"/><Relationship Id="rId13209" Type="http://schemas.openxmlformats.org/officeDocument/2006/relationships/hyperlink" Target="https://www.daloopa.com/src/43769447" TargetMode="External"/><Relationship Id="rId16779" Type="http://schemas.openxmlformats.org/officeDocument/2006/relationships/hyperlink" Target="https://www.daloopa.com/src/65063028" TargetMode="External"/><Relationship Id="rId4389" Type="http://schemas.openxmlformats.org/officeDocument/2006/relationships/hyperlink" Target="https://www.daloopa.com/src/8793770" TargetMode="External"/><Relationship Id="rId6838" Type="http://schemas.openxmlformats.org/officeDocument/2006/relationships/hyperlink" Target="https://www.daloopa.com/src/1565417" TargetMode="External"/><Relationship Id="rId19252" Type="http://schemas.openxmlformats.org/officeDocument/2006/relationships/hyperlink" Target="https://www.daloopa.com/src/113380829" TargetMode="External"/><Relationship Id="rId9311" Type="http://schemas.openxmlformats.org/officeDocument/2006/relationships/hyperlink" Target="https://www.daloopa.com/src/1566813" TargetMode="External"/><Relationship Id="rId10190" Type="http://schemas.openxmlformats.org/officeDocument/2006/relationships/hyperlink" Target="https://www.daloopa.com/src/20882472" TargetMode="External"/><Relationship Id="rId15862" Type="http://schemas.openxmlformats.org/officeDocument/2006/relationships/hyperlink" Target="https://www.daloopa.com/src/87502858" TargetMode="External"/><Relationship Id="rId5921" Type="http://schemas.openxmlformats.org/officeDocument/2006/relationships/hyperlink" Target="https://www.daloopa.com/src/14161267" TargetMode="External"/><Relationship Id="rId15515" Type="http://schemas.openxmlformats.org/officeDocument/2006/relationships/hyperlink" Target="https://www.daloopa.com/src/72186668" TargetMode="External"/><Relationship Id="rId3472" Type="http://schemas.openxmlformats.org/officeDocument/2006/relationships/hyperlink" Target="https://www.daloopa.com/src/43337403" TargetMode="External"/><Relationship Id="rId13066" Type="http://schemas.openxmlformats.org/officeDocument/2006/relationships/hyperlink" Target="https://www.daloopa.com/src/8787547" TargetMode="External"/><Relationship Id="rId3125" Type="http://schemas.openxmlformats.org/officeDocument/2006/relationships/hyperlink" Target="https://www.daloopa.com/src/14274652" TargetMode="External"/><Relationship Id="rId6695" Type="http://schemas.openxmlformats.org/officeDocument/2006/relationships/hyperlink" Target="https://marketplace.daloopa.com/src/110683996" TargetMode="External"/><Relationship Id="rId16289" Type="http://schemas.openxmlformats.org/officeDocument/2006/relationships/hyperlink" Target="https://www.daloopa.com/src/43525659" TargetMode="External"/><Relationship Id="rId18738" Type="http://schemas.openxmlformats.org/officeDocument/2006/relationships/hyperlink" Target="https://www.daloopa.com/src/65169498" TargetMode="External"/><Relationship Id="rId6348" Type="http://schemas.openxmlformats.org/officeDocument/2006/relationships/hyperlink" Target="https://marketplace.daloopa.com/src/110683937" TargetMode="External"/><Relationship Id="rId12899" Type="http://schemas.openxmlformats.org/officeDocument/2006/relationships/hyperlink" Target="https://www.daloopa.com/src/1572394" TargetMode="External"/><Relationship Id="rId17821" Type="http://schemas.openxmlformats.org/officeDocument/2006/relationships/hyperlink" Target="https://www.daloopa.com/src/65074652" TargetMode="External"/><Relationship Id="rId2958" Type="http://schemas.openxmlformats.org/officeDocument/2006/relationships/hyperlink" Target="https://www.daloopa.com/src/1571935" TargetMode="External"/><Relationship Id="rId15372" Type="http://schemas.openxmlformats.org/officeDocument/2006/relationships/hyperlink" Target="https://marketplace.daloopa.com/src/134722448" TargetMode="External"/><Relationship Id="rId5431" Type="http://schemas.openxmlformats.org/officeDocument/2006/relationships/hyperlink" Target="https://www.daloopa.com/src/1563964" TargetMode="External"/><Relationship Id="rId15025" Type="http://schemas.openxmlformats.org/officeDocument/2006/relationships/hyperlink" Target="https://www.daloopa.com/src/145147102" TargetMode="External"/><Relationship Id="rId18595" Type="http://schemas.openxmlformats.org/officeDocument/2006/relationships/hyperlink" Target="https://www.daloopa.com/src/65156388" TargetMode="External"/><Relationship Id="rId8654" Type="http://schemas.openxmlformats.org/officeDocument/2006/relationships/hyperlink" Target="https://www.daloopa.com/src/1567674" TargetMode="External"/><Relationship Id="rId11982" Type="http://schemas.openxmlformats.org/officeDocument/2006/relationships/hyperlink" Target="https://www.daloopa.com/src/1569008" TargetMode="External"/><Relationship Id="rId18248" Type="http://schemas.openxmlformats.org/officeDocument/2006/relationships/hyperlink" Target="https://marketplace.daloopa.com/src/134722747" TargetMode="External"/><Relationship Id="rId8307" Type="http://schemas.openxmlformats.org/officeDocument/2006/relationships/hyperlink" Target="https://www.daloopa.com/src/1566951" TargetMode="External"/><Relationship Id="rId11635" Type="http://schemas.openxmlformats.org/officeDocument/2006/relationships/hyperlink" Target="https://www.daloopa.com/src/1569546" TargetMode="External"/><Relationship Id="rId14858" Type="http://schemas.openxmlformats.org/officeDocument/2006/relationships/hyperlink" Target="https://www.daloopa.com/src/43507625" TargetMode="External"/><Relationship Id="rId4917" Type="http://schemas.openxmlformats.org/officeDocument/2006/relationships/hyperlink" Target="https://www.daloopa.com/src/154216178" TargetMode="External"/><Relationship Id="rId17331" Type="http://schemas.openxmlformats.org/officeDocument/2006/relationships/hyperlink" Target="https://www.daloopa.com/src/82270778" TargetMode="External"/><Relationship Id="rId787" Type="http://schemas.openxmlformats.org/officeDocument/2006/relationships/hyperlink" Target="https://www.daloopa.com/src/1604319" TargetMode="External"/><Relationship Id="rId2468" Type="http://schemas.openxmlformats.org/officeDocument/2006/relationships/hyperlink" Target="https://www.daloopa.com/src/87500428" TargetMode="External"/><Relationship Id="rId13941" Type="http://schemas.openxmlformats.org/officeDocument/2006/relationships/hyperlink" Target="https://www.daloopa.com/src/8787772" TargetMode="External"/><Relationship Id="rId11492" Type="http://schemas.openxmlformats.org/officeDocument/2006/relationships/hyperlink" Target="https://www.daloopa.com/src/1569377" TargetMode="External"/><Relationship Id="rId1551" Type="http://schemas.openxmlformats.org/officeDocument/2006/relationships/hyperlink" Target="https://www.daloopa.com/src/8797102" TargetMode="External"/><Relationship Id="rId8164" Type="http://schemas.openxmlformats.org/officeDocument/2006/relationships/hyperlink" Target="https://www.daloopa.com/src/43297302" TargetMode="External"/><Relationship Id="rId11145" Type="http://schemas.openxmlformats.org/officeDocument/2006/relationships/hyperlink" Target="https://www.daloopa.com/src/1569421" TargetMode="External"/><Relationship Id="rId1204" Type="http://schemas.openxmlformats.org/officeDocument/2006/relationships/hyperlink" Target="https://www.daloopa.com/src/4742112" TargetMode="External"/><Relationship Id="rId4774" Type="http://schemas.openxmlformats.org/officeDocument/2006/relationships/hyperlink" Target="https://www.daloopa.com/src/82223202" TargetMode="External"/><Relationship Id="rId14368" Type="http://schemas.openxmlformats.org/officeDocument/2006/relationships/hyperlink" Target="https://www.daloopa.com/src/8787921" TargetMode="External"/><Relationship Id="rId16817" Type="http://schemas.openxmlformats.org/officeDocument/2006/relationships/hyperlink" Target="https://www.daloopa.com/src/38111251" TargetMode="External"/><Relationship Id="rId4427" Type="http://schemas.openxmlformats.org/officeDocument/2006/relationships/hyperlink" Target="https://www.daloopa.com/src/8793959" TargetMode="External"/><Relationship Id="rId297" Type="http://schemas.openxmlformats.org/officeDocument/2006/relationships/hyperlink" Target="https://marketplace.daloopa.com/src/134722124" TargetMode="External"/><Relationship Id="rId7997" Type="http://schemas.openxmlformats.org/officeDocument/2006/relationships/hyperlink" Target="https://www.daloopa.com/src/43299065" TargetMode="External"/><Relationship Id="rId10978" Type="http://schemas.openxmlformats.org/officeDocument/2006/relationships/hyperlink" Target="https://www.daloopa.com/src/107683072" TargetMode="External"/><Relationship Id="rId15900" Type="http://schemas.openxmlformats.org/officeDocument/2006/relationships/hyperlink" Target="https://www.daloopa.com/src/63083951" TargetMode="External"/><Relationship Id="rId13451" Type="http://schemas.openxmlformats.org/officeDocument/2006/relationships/hyperlink" Target="https://www.daloopa.com/src/8787533" TargetMode="External"/><Relationship Id="rId3510" Type="http://schemas.openxmlformats.org/officeDocument/2006/relationships/hyperlink" Target="https://www.daloopa.com/src/82233251" TargetMode="External"/><Relationship Id="rId13104" Type="http://schemas.openxmlformats.org/officeDocument/2006/relationships/hyperlink" Target="https://www.daloopa.com/src/8787123" TargetMode="External"/><Relationship Id="rId16674" Type="http://schemas.openxmlformats.org/officeDocument/2006/relationships/hyperlink" Target="https://marketplace.daloopa.com/src/67023238" TargetMode="External"/><Relationship Id="rId1061" Type="http://schemas.openxmlformats.org/officeDocument/2006/relationships/hyperlink" Target="https://www.daloopa.com/src/8797411" TargetMode="External"/><Relationship Id="rId6733" Type="http://schemas.openxmlformats.org/officeDocument/2006/relationships/hyperlink" Target="https://www.daloopa.com/src/66978117" TargetMode="External"/><Relationship Id="rId16327" Type="http://schemas.openxmlformats.org/officeDocument/2006/relationships/hyperlink" Target="https://www.daloopa.com/src/43525097" TargetMode="External"/><Relationship Id="rId4284" Type="http://schemas.openxmlformats.org/officeDocument/2006/relationships/hyperlink" Target="https://www.daloopa.com/src/8791967" TargetMode="External"/><Relationship Id="rId9956" Type="http://schemas.openxmlformats.org/officeDocument/2006/relationships/hyperlink" Target="https://www.daloopa.com/src/7961850" TargetMode="External"/><Relationship Id="rId9609" Type="http://schemas.openxmlformats.org/officeDocument/2006/relationships/hyperlink" Target="https://marketplace.daloopa.com/src?seriesId=2541574" TargetMode="External"/><Relationship Id="rId12937" Type="http://schemas.openxmlformats.org/officeDocument/2006/relationships/hyperlink" Target="https://www.daloopa.com/src/107833947" TargetMode="External"/><Relationship Id="rId10488" Type="http://schemas.openxmlformats.org/officeDocument/2006/relationships/hyperlink" Target="https://www.daloopa.com/document/26798424" TargetMode="External"/><Relationship Id="rId15410" Type="http://schemas.openxmlformats.org/officeDocument/2006/relationships/hyperlink" Target="https://marketplace.daloopa.com/src/134722452" TargetMode="External"/><Relationship Id="rId18980" Type="http://schemas.openxmlformats.org/officeDocument/2006/relationships/hyperlink" Target="https://www.daloopa.com/src/113035571" TargetMode="External"/><Relationship Id="rId3020" Type="http://schemas.openxmlformats.org/officeDocument/2006/relationships/hyperlink" Target="https://www.daloopa.com/src/32424465" TargetMode="External"/><Relationship Id="rId18633" Type="http://schemas.openxmlformats.org/officeDocument/2006/relationships/hyperlink" Target="https://www.daloopa.com/src/65163034" TargetMode="External"/><Relationship Id="rId6590" Type="http://schemas.openxmlformats.org/officeDocument/2006/relationships/hyperlink" Target="https://www.daloopa.com/src/1565257" TargetMode="External"/><Relationship Id="rId16184" Type="http://schemas.openxmlformats.org/officeDocument/2006/relationships/hyperlink" Target="https://www.daloopa.com/src/8788852" TargetMode="External"/><Relationship Id="rId6243" Type="http://schemas.openxmlformats.org/officeDocument/2006/relationships/hyperlink" Target="https://www.daloopa.com/src/1565409" TargetMode="External"/><Relationship Id="rId12794" Type="http://schemas.openxmlformats.org/officeDocument/2006/relationships/hyperlink" Target="https://www.daloopa.com/src/58788469" TargetMode="External"/><Relationship Id="rId2853" Type="http://schemas.openxmlformats.org/officeDocument/2006/relationships/hyperlink" Target="https://www.daloopa.com/src/63031335" TargetMode="External"/><Relationship Id="rId9466" Type="http://schemas.openxmlformats.org/officeDocument/2006/relationships/hyperlink" Target="https://www.daloopa.com/src/1566784" TargetMode="External"/><Relationship Id="rId12447" Type="http://schemas.openxmlformats.org/officeDocument/2006/relationships/hyperlink" Target="https://www.daloopa.com/document/26799693" TargetMode="External"/><Relationship Id="rId825" Type="http://schemas.openxmlformats.org/officeDocument/2006/relationships/hyperlink" Target="https://marketplace.daloopa.com/src?seriesId=6623770" TargetMode="External"/><Relationship Id="rId2506" Type="http://schemas.openxmlformats.org/officeDocument/2006/relationships/hyperlink" Target="https://www.daloopa.com/src/113362416" TargetMode="External"/><Relationship Id="rId9119" Type="http://schemas.openxmlformats.org/officeDocument/2006/relationships/hyperlink" Target="https://www.daloopa.com/src/53534249" TargetMode="External"/><Relationship Id="rId18490" Type="http://schemas.openxmlformats.org/officeDocument/2006/relationships/hyperlink" Target="https://www.daloopa.com/src/78021521" TargetMode="External"/><Relationship Id="rId5729" Type="http://schemas.openxmlformats.org/officeDocument/2006/relationships/hyperlink" Target="https://www.daloopa.com/src/72196173" TargetMode="External"/><Relationship Id="rId8202" Type="http://schemas.openxmlformats.org/officeDocument/2006/relationships/hyperlink" Target="https://www.daloopa.com/src/1567002" TargetMode="External"/><Relationship Id="rId11530" Type="http://schemas.openxmlformats.org/officeDocument/2006/relationships/hyperlink" Target="https://www.daloopa.com/src/1569433" TargetMode="External"/><Relationship Id="rId18143" Type="http://schemas.openxmlformats.org/officeDocument/2006/relationships/hyperlink" Target="https://www.daloopa.com/document/8266" TargetMode="External"/><Relationship Id="rId14753" Type="http://schemas.openxmlformats.org/officeDocument/2006/relationships/hyperlink" Target="https://marketplace.daloopa.com/src/134722328" TargetMode="External"/><Relationship Id="rId4812" Type="http://schemas.openxmlformats.org/officeDocument/2006/relationships/hyperlink" Target="https://www.daloopa.com/src/1564157" TargetMode="External"/><Relationship Id="rId14406" Type="http://schemas.openxmlformats.org/officeDocument/2006/relationships/hyperlink" Target="https://marketplace.daloopa.com/src?seriesId=5701268" TargetMode="External"/><Relationship Id="rId682" Type="http://schemas.openxmlformats.org/officeDocument/2006/relationships/hyperlink" Target="https://www.daloopa.com/src/102314682" TargetMode="External"/><Relationship Id="rId2363" Type="http://schemas.openxmlformats.org/officeDocument/2006/relationships/hyperlink" Target="https://www.daloopa.com/src/63033889" TargetMode="External"/><Relationship Id="rId17976" Type="http://schemas.openxmlformats.org/officeDocument/2006/relationships/hyperlink" Target="https://marketplace.daloopa.com/src/134722629" TargetMode="External"/><Relationship Id="rId335" Type="http://schemas.openxmlformats.org/officeDocument/2006/relationships/hyperlink" Target="https://www.daloopa.com/src/113257332" TargetMode="External"/><Relationship Id="rId2016" Type="http://schemas.openxmlformats.org/officeDocument/2006/relationships/hyperlink" Target="https://www.daloopa.com/src/96852238" TargetMode="External"/><Relationship Id="rId5586" Type="http://schemas.openxmlformats.org/officeDocument/2006/relationships/hyperlink" Target="https://www.daloopa.com/src/94489674" TargetMode="External"/><Relationship Id="rId17629" Type="http://schemas.openxmlformats.org/officeDocument/2006/relationships/hyperlink" Target="https://www.daloopa.com/src/65074775" TargetMode="External"/><Relationship Id="rId5239" Type="http://schemas.openxmlformats.org/officeDocument/2006/relationships/hyperlink" Target="https://www.daloopa.com/src/14160893" TargetMode="External"/><Relationship Id="rId11040" Type="http://schemas.openxmlformats.org/officeDocument/2006/relationships/hyperlink" Target="https://www.daloopa.com/src/78021089" TargetMode="External"/><Relationship Id="rId16712" Type="http://schemas.openxmlformats.org/officeDocument/2006/relationships/hyperlink" Target="https://www.daloopa.com/src/65063104" TargetMode="External"/><Relationship Id="rId1849" Type="http://schemas.openxmlformats.org/officeDocument/2006/relationships/hyperlink" Target="https://www.daloopa.com/src/20882737" TargetMode="External"/><Relationship Id="rId14263" Type="http://schemas.openxmlformats.org/officeDocument/2006/relationships/hyperlink" Target="https://www.daloopa.com/src/8787902" TargetMode="External"/><Relationship Id="rId192" Type="http://schemas.openxmlformats.org/officeDocument/2006/relationships/hyperlink" Target="https://www.daloopa.com/src/145002334" TargetMode="External"/><Relationship Id="rId4322" Type="http://schemas.openxmlformats.org/officeDocument/2006/relationships/hyperlink" Target="https://www.daloopa.com/src/43322782" TargetMode="External"/><Relationship Id="rId7892" Type="http://schemas.openxmlformats.org/officeDocument/2006/relationships/hyperlink" Target="https://www.daloopa.com/src/1567240" TargetMode="External"/><Relationship Id="rId10873" Type="http://schemas.openxmlformats.org/officeDocument/2006/relationships/hyperlink" Target="https://www.daloopa.com/src/1569195" TargetMode="External"/><Relationship Id="rId17486" Type="http://schemas.openxmlformats.org/officeDocument/2006/relationships/hyperlink" Target="https://www.daloopa.com/src/154365817" TargetMode="External"/><Relationship Id="rId7545" Type="http://schemas.openxmlformats.org/officeDocument/2006/relationships/hyperlink" Target="https://www.daloopa.com/src/1565800" TargetMode="External"/><Relationship Id="rId10526" Type="http://schemas.openxmlformats.org/officeDocument/2006/relationships/hyperlink" Target="https://www.daloopa.com/src/58741850" TargetMode="External"/><Relationship Id="rId17139" Type="http://schemas.openxmlformats.org/officeDocument/2006/relationships/hyperlink" Target="https://marketplace.daloopa.com/src/154393171" TargetMode="External"/><Relationship Id="rId5096" Type="http://schemas.openxmlformats.org/officeDocument/2006/relationships/hyperlink" Target="https://www.daloopa.com/src/1564004" TargetMode="External"/><Relationship Id="rId13749" Type="http://schemas.openxmlformats.org/officeDocument/2006/relationships/hyperlink" Target="https://www.daloopa.com/src/8787963" TargetMode="External"/><Relationship Id="rId1359" Type="http://schemas.openxmlformats.org/officeDocument/2006/relationships/hyperlink" Target="https://www.daloopa.com/src/65434987" TargetMode="External"/><Relationship Id="rId3808" Type="http://schemas.openxmlformats.org/officeDocument/2006/relationships/hyperlink" Target="https://www.daloopa.com/src/43340686" TargetMode="External"/><Relationship Id="rId16222" Type="http://schemas.openxmlformats.org/officeDocument/2006/relationships/hyperlink" Target="https://www.daloopa.com/src/67019374" TargetMode="External"/><Relationship Id="rId9851" Type="http://schemas.openxmlformats.org/officeDocument/2006/relationships/hyperlink" Target="https://www.daloopa.com/src/43297310" TargetMode="External"/><Relationship Id="rId12832" Type="http://schemas.openxmlformats.org/officeDocument/2006/relationships/hyperlink" Target="https://www.daloopa.com/src/1572393" TargetMode="External"/><Relationship Id="rId19445" Type="http://schemas.openxmlformats.org/officeDocument/2006/relationships/hyperlink" Target="https://www.daloopa.com/src/114576818" TargetMode="External"/><Relationship Id="rId65" Type="http://schemas.openxmlformats.org/officeDocument/2006/relationships/hyperlink" Target="https://www.daloopa.com/document/209458" TargetMode="External"/><Relationship Id="rId9504" Type="http://schemas.openxmlformats.org/officeDocument/2006/relationships/hyperlink" Target="https://www.daloopa.com/src/1567585" TargetMode="External"/><Relationship Id="rId10383" Type="http://schemas.openxmlformats.org/officeDocument/2006/relationships/hyperlink" Target="https://www.daloopa.com/src/154216204" TargetMode="External"/><Relationship Id="rId7055" Type="http://schemas.openxmlformats.org/officeDocument/2006/relationships/hyperlink" Target="https://www.daloopa.com/src/46534832" TargetMode="External"/><Relationship Id="rId10036" Type="http://schemas.openxmlformats.org/officeDocument/2006/relationships/hyperlink" Target="https://www.daloopa.com/src/1568376" TargetMode="External"/><Relationship Id="rId3665" Type="http://schemas.openxmlformats.org/officeDocument/2006/relationships/hyperlink" Target="https://www.daloopa.com/src/113403295" TargetMode="External"/><Relationship Id="rId13259" Type="http://schemas.openxmlformats.org/officeDocument/2006/relationships/hyperlink" Target="https://www.daloopa.com/src/8787578" TargetMode="External"/><Relationship Id="rId15708" Type="http://schemas.openxmlformats.org/officeDocument/2006/relationships/hyperlink" Target="https://www.daloopa.com/src/43516528" TargetMode="External"/><Relationship Id="rId3318" Type="http://schemas.openxmlformats.org/officeDocument/2006/relationships/hyperlink" Target="https://www.daloopa.com/src/154232718" TargetMode="External"/><Relationship Id="rId6888" Type="http://schemas.openxmlformats.org/officeDocument/2006/relationships/hyperlink" Target="https://www.daloopa.com/src/1565973" TargetMode="External"/><Relationship Id="rId9361" Type="http://schemas.openxmlformats.org/officeDocument/2006/relationships/hyperlink" Target="https://www.daloopa.com/src/46535311" TargetMode="External"/><Relationship Id="rId9014" Type="http://schemas.openxmlformats.org/officeDocument/2006/relationships/hyperlink" Target="https://www.daloopa.com/src/43302630" TargetMode="External"/><Relationship Id="rId12342" Type="http://schemas.openxmlformats.org/officeDocument/2006/relationships/hyperlink" Target="https://www.daloopa.com/src/4742072" TargetMode="External"/><Relationship Id="rId720" Type="http://schemas.openxmlformats.org/officeDocument/2006/relationships/hyperlink" Target="https://www.daloopa.com/src/8791743" TargetMode="External"/><Relationship Id="rId2401" Type="http://schemas.openxmlformats.org/officeDocument/2006/relationships/hyperlink" Target="https://www.daloopa.com/src/107683433" TargetMode="External"/><Relationship Id="rId5971" Type="http://schemas.openxmlformats.org/officeDocument/2006/relationships/hyperlink" Target="https://www.daloopa.com/src/1564897" TargetMode="External"/><Relationship Id="rId15565" Type="http://schemas.openxmlformats.org/officeDocument/2006/relationships/hyperlink" Target="https://www.daloopa.com/src/43518958" TargetMode="External"/><Relationship Id="rId5624" Type="http://schemas.openxmlformats.org/officeDocument/2006/relationships/hyperlink" Target="https://www.daloopa.com/src/1564126" TargetMode="External"/><Relationship Id="rId15218" Type="http://schemas.openxmlformats.org/officeDocument/2006/relationships/hyperlink" Target="https://marketplace.daloopa.com/src/134722421" TargetMode="External"/><Relationship Id="rId18788" Type="http://schemas.openxmlformats.org/officeDocument/2006/relationships/hyperlink" Target="https://www.daloopa.com/src/65218551" TargetMode="External"/><Relationship Id="rId3175" Type="http://schemas.openxmlformats.org/officeDocument/2006/relationships/hyperlink" Target="https://www.daloopa.com/src/82268256" TargetMode="External"/><Relationship Id="rId8847" Type="http://schemas.openxmlformats.org/officeDocument/2006/relationships/hyperlink" Target="https://www.daloopa.com/src/32357761" TargetMode="External"/><Relationship Id="rId6398" Type="http://schemas.openxmlformats.org/officeDocument/2006/relationships/hyperlink" Target="https://www.daloopa.com/src/72081253" TargetMode="External"/><Relationship Id="rId11828" Type="http://schemas.openxmlformats.org/officeDocument/2006/relationships/hyperlink" Target="https://www.daloopa.com/src/43316578" TargetMode="External"/><Relationship Id="rId14301" Type="http://schemas.openxmlformats.org/officeDocument/2006/relationships/hyperlink" Target="https://www.daloopa.com/src/8787937" TargetMode="External"/><Relationship Id="rId17871" Type="http://schemas.openxmlformats.org/officeDocument/2006/relationships/hyperlink" Target="https://marketplace.daloopa.com/src/134722582" TargetMode="External"/><Relationship Id="rId230" Type="http://schemas.openxmlformats.org/officeDocument/2006/relationships/hyperlink" Target="https://www.daloopa.com/src/136437131" TargetMode="External"/><Relationship Id="rId7930" Type="http://schemas.openxmlformats.org/officeDocument/2006/relationships/hyperlink" Target="https://www.daloopa.com/src/43299067" TargetMode="External"/><Relationship Id="rId10911" Type="http://schemas.openxmlformats.org/officeDocument/2006/relationships/hyperlink" Target="https://www.daloopa.com/src/107683071" TargetMode="External"/><Relationship Id="rId17524" Type="http://schemas.openxmlformats.org/officeDocument/2006/relationships/hyperlink" Target="https://www.daloopa.com/document/26799693" TargetMode="External"/><Relationship Id="rId5481" Type="http://schemas.openxmlformats.org/officeDocument/2006/relationships/hyperlink" Target="https://www.daloopa.com/src/1564336" TargetMode="External"/><Relationship Id="rId15075" Type="http://schemas.openxmlformats.org/officeDocument/2006/relationships/hyperlink" Target="https://www.daloopa.com/src/58793895" TargetMode="External"/><Relationship Id="rId5134" Type="http://schemas.openxmlformats.org/officeDocument/2006/relationships/hyperlink" Target="https://www.daloopa.com/src/46534779" TargetMode="External"/><Relationship Id="rId11685" Type="http://schemas.openxmlformats.org/officeDocument/2006/relationships/hyperlink" Target="https://www.daloopa.com/src/1569497" TargetMode="External"/><Relationship Id="rId18298" Type="http://schemas.openxmlformats.org/officeDocument/2006/relationships/hyperlink" Target="https://www.daloopa.com/src/107834507" TargetMode="External"/><Relationship Id="rId1744" Type="http://schemas.openxmlformats.org/officeDocument/2006/relationships/hyperlink" Target="https://www.daloopa.com/src/8797012" TargetMode="External"/><Relationship Id="rId8357" Type="http://schemas.openxmlformats.org/officeDocument/2006/relationships/hyperlink" Target="https://www.daloopa.com/src/113262683" TargetMode="External"/><Relationship Id="rId11338" Type="http://schemas.openxmlformats.org/officeDocument/2006/relationships/hyperlink" Target="https://www.daloopa.com/src/1568982" TargetMode="External"/><Relationship Id="rId4967" Type="http://schemas.openxmlformats.org/officeDocument/2006/relationships/hyperlink" Target="https://www.daloopa.com/src/37971398" TargetMode="External"/><Relationship Id="rId17381" Type="http://schemas.openxmlformats.org/officeDocument/2006/relationships/hyperlink" Target="https://www.daloopa.com/src/65059427" TargetMode="External"/><Relationship Id="rId7440" Type="http://schemas.openxmlformats.org/officeDocument/2006/relationships/hyperlink" Target="https://marketplace.daloopa.com/src/110684116" TargetMode="External"/><Relationship Id="rId17034" Type="http://schemas.openxmlformats.org/officeDocument/2006/relationships/hyperlink" Target="https://marketplace.daloopa.com/src/154209406" TargetMode="External"/><Relationship Id="rId10421" Type="http://schemas.openxmlformats.org/officeDocument/2006/relationships/hyperlink" Target="https://www.daloopa.com/document/26798424" TargetMode="External"/><Relationship Id="rId13991" Type="http://schemas.openxmlformats.org/officeDocument/2006/relationships/hyperlink" Target="https://www.daloopa.com/src/82268606" TargetMode="External"/><Relationship Id="rId13644" Type="http://schemas.openxmlformats.org/officeDocument/2006/relationships/hyperlink" Target="https://www.daloopa.com/src/8787425" TargetMode="External"/><Relationship Id="rId3703" Type="http://schemas.openxmlformats.org/officeDocument/2006/relationships/hyperlink" Target="https://www.daloopa.com/src/37972532" TargetMode="External"/><Relationship Id="rId11195" Type="http://schemas.openxmlformats.org/officeDocument/2006/relationships/hyperlink" Target="https://www.daloopa.com/src/87394677" TargetMode="External"/><Relationship Id="rId16867" Type="http://schemas.openxmlformats.org/officeDocument/2006/relationships/hyperlink" Target="https://www.daloopa.com/src/20983898" TargetMode="External"/><Relationship Id="rId1254" Type="http://schemas.openxmlformats.org/officeDocument/2006/relationships/hyperlink" Target="https://www.daloopa.com/src/8801384" TargetMode="External"/><Relationship Id="rId6926" Type="http://schemas.openxmlformats.org/officeDocument/2006/relationships/hyperlink" Target="https://www.daloopa.com/src/72081243" TargetMode="External"/><Relationship Id="rId19340" Type="http://schemas.openxmlformats.org/officeDocument/2006/relationships/hyperlink" Target="https://www.daloopa.com/src/113024300" TargetMode="External"/><Relationship Id="rId4477" Type="http://schemas.openxmlformats.org/officeDocument/2006/relationships/hyperlink" Target="https://www.daloopa.com/src/8793912" TargetMode="External"/><Relationship Id="rId15950" Type="http://schemas.openxmlformats.org/officeDocument/2006/relationships/hyperlink" Target="https://www.daloopa.com/document/24792640" TargetMode="External"/><Relationship Id="rId15603" Type="http://schemas.openxmlformats.org/officeDocument/2006/relationships/hyperlink" Target="https://www.daloopa.com/src/102435742" TargetMode="External"/><Relationship Id="rId3560" Type="http://schemas.openxmlformats.org/officeDocument/2006/relationships/hyperlink" Target="https://www.daloopa.com/src/8802507" TargetMode="External"/><Relationship Id="rId13154" Type="http://schemas.openxmlformats.org/officeDocument/2006/relationships/hyperlink" Target="https://www.daloopa.com/src/8786946" TargetMode="External"/><Relationship Id="rId18826" Type="http://schemas.openxmlformats.org/officeDocument/2006/relationships/hyperlink" Target="https://www.daloopa.com/src/65174943" TargetMode="External"/><Relationship Id="rId3213" Type="http://schemas.openxmlformats.org/officeDocument/2006/relationships/hyperlink" Target="https://www.daloopa.com/src/1571925" TargetMode="External"/><Relationship Id="rId6783" Type="http://schemas.openxmlformats.org/officeDocument/2006/relationships/hyperlink" Target="https://www.daloopa.com/src/66978118" TargetMode="External"/><Relationship Id="rId16377" Type="http://schemas.openxmlformats.org/officeDocument/2006/relationships/hyperlink" Target="https://www.daloopa.com/src/67019679" TargetMode="External"/><Relationship Id="rId6436" Type="http://schemas.openxmlformats.org/officeDocument/2006/relationships/hyperlink" Target="https://www.daloopa.com/src/1565910" TargetMode="External"/><Relationship Id="rId9659" Type="http://schemas.openxmlformats.org/officeDocument/2006/relationships/hyperlink" Target="https://www.daloopa.com/document/26798424" TargetMode="External"/><Relationship Id="rId12987" Type="http://schemas.openxmlformats.org/officeDocument/2006/relationships/hyperlink" Target="https://www.daloopa.com/src/8786945" TargetMode="External"/><Relationship Id="rId15460" Type="http://schemas.openxmlformats.org/officeDocument/2006/relationships/hyperlink" Target="https://marketplace.daloopa.com/src?seriesId=2541672" TargetMode="External"/><Relationship Id="rId15113" Type="http://schemas.openxmlformats.org/officeDocument/2006/relationships/hyperlink" Target="https://www.daloopa.com/src/43516681" TargetMode="External"/><Relationship Id="rId3070" Type="http://schemas.openxmlformats.org/officeDocument/2006/relationships/hyperlink" Target="https://www.daloopa.com/src/78144888" TargetMode="External"/><Relationship Id="rId18683" Type="http://schemas.openxmlformats.org/officeDocument/2006/relationships/hyperlink" Target="https://www.daloopa.com/src/65161905" TargetMode="External"/><Relationship Id="rId6293" Type="http://schemas.openxmlformats.org/officeDocument/2006/relationships/hyperlink" Target="https://www.daloopa.com/src/1565965" TargetMode="External"/><Relationship Id="rId8742" Type="http://schemas.openxmlformats.org/officeDocument/2006/relationships/hyperlink" Target="https://www.daloopa.com/src/1567575" TargetMode="External"/><Relationship Id="rId11723" Type="http://schemas.openxmlformats.org/officeDocument/2006/relationships/hyperlink" Target="https://www.daloopa.com/src/1568997" TargetMode="External"/><Relationship Id="rId18336" Type="http://schemas.openxmlformats.org/officeDocument/2006/relationships/hyperlink" Target="https://www.daloopa.com/src/72199536" TargetMode="External"/><Relationship Id="rId14946" Type="http://schemas.openxmlformats.org/officeDocument/2006/relationships/hyperlink" Target="https://marketplace.daloopa.com/src/134722363" TargetMode="External"/><Relationship Id="rId12497" Type="http://schemas.openxmlformats.org/officeDocument/2006/relationships/hyperlink" Target="https://www.daloopa.com/src/136586995" TargetMode="External"/><Relationship Id="rId875" Type="http://schemas.openxmlformats.org/officeDocument/2006/relationships/hyperlink" Target="https://marketplace.daloopa.com/src?seriesId=7563010" TargetMode="External"/><Relationship Id="rId2556" Type="http://schemas.openxmlformats.org/officeDocument/2006/relationships/hyperlink" Target="https://www.daloopa.com/src/145133120" TargetMode="External"/><Relationship Id="rId9169" Type="http://schemas.openxmlformats.org/officeDocument/2006/relationships/hyperlink" Target="https://www.daloopa.com/src/136428698" TargetMode="External"/><Relationship Id="rId528" Type="http://schemas.openxmlformats.org/officeDocument/2006/relationships/hyperlink" Target="https://www.daloopa.com/src/1602084" TargetMode="External"/><Relationship Id="rId2209" Type="http://schemas.openxmlformats.org/officeDocument/2006/relationships/hyperlink" Target="https://www.daloopa.com/src/1570884" TargetMode="External"/><Relationship Id="rId5779" Type="http://schemas.openxmlformats.org/officeDocument/2006/relationships/hyperlink" Target="https://www.daloopa.com/src/1565170" TargetMode="External"/><Relationship Id="rId18193" Type="http://schemas.openxmlformats.org/officeDocument/2006/relationships/hyperlink" Target="https://marketplace.daloopa.com/src/134722730" TargetMode="External"/><Relationship Id="rId8252" Type="http://schemas.openxmlformats.org/officeDocument/2006/relationships/hyperlink" Target="https://www.daloopa.com/src/1567566" TargetMode="External"/><Relationship Id="rId11580" Type="http://schemas.openxmlformats.org/officeDocument/2006/relationships/hyperlink" Target="https://www.daloopa.com/src/43317698" TargetMode="External"/><Relationship Id="rId11233" Type="http://schemas.openxmlformats.org/officeDocument/2006/relationships/hyperlink" Target="https://www.daloopa.com/src/32358935" TargetMode="External"/><Relationship Id="rId16905" Type="http://schemas.openxmlformats.org/officeDocument/2006/relationships/hyperlink" Target="https://www.daloopa.com/src/154395179" TargetMode="External"/><Relationship Id="rId4862" Type="http://schemas.openxmlformats.org/officeDocument/2006/relationships/hyperlink" Target="https://www.daloopa.com/src/113265245" TargetMode="External"/><Relationship Id="rId14456" Type="http://schemas.openxmlformats.org/officeDocument/2006/relationships/hyperlink" Target="https://www.daloopa.com/src/107839729" TargetMode="External"/><Relationship Id="rId4515" Type="http://schemas.openxmlformats.org/officeDocument/2006/relationships/hyperlink" Target="https://www.daloopa.com/src/8794099" TargetMode="External"/><Relationship Id="rId14109" Type="http://schemas.openxmlformats.org/officeDocument/2006/relationships/hyperlink" Target="https://www.daloopa.com/src/8788272" TargetMode="External"/><Relationship Id="rId17679" Type="http://schemas.openxmlformats.org/officeDocument/2006/relationships/hyperlink" Target="https://www.daloopa.com/src/72185371" TargetMode="External"/><Relationship Id="rId385" Type="http://schemas.openxmlformats.org/officeDocument/2006/relationships/hyperlink" Target="https://www.daloopa.com/document/24480360" TargetMode="External"/><Relationship Id="rId2066" Type="http://schemas.openxmlformats.org/officeDocument/2006/relationships/hyperlink" Target="https://www.daloopa.com/src/1571729" TargetMode="External"/><Relationship Id="rId7738" Type="http://schemas.openxmlformats.org/officeDocument/2006/relationships/hyperlink" Target="https://marketplace.daloopa.com/src?seriesId=2541546" TargetMode="External"/><Relationship Id="rId5289" Type="http://schemas.openxmlformats.org/officeDocument/2006/relationships/hyperlink" Target="https://www.daloopa.com/src/1564143" TargetMode="External"/><Relationship Id="rId10719" Type="http://schemas.openxmlformats.org/officeDocument/2006/relationships/hyperlink" Target="https://www.daloopa.com/src/43296176" TargetMode="External"/><Relationship Id="rId11090" Type="http://schemas.openxmlformats.org/officeDocument/2006/relationships/hyperlink" Target="https://www.daloopa.com/src/1569910" TargetMode="External"/><Relationship Id="rId16762" Type="http://schemas.openxmlformats.org/officeDocument/2006/relationships/hyperlink" Target="https://www.daloopa.com/src/94641002" TargetMode="External"/><Relationship Id="rId1899" Type="http://schemas.openxmlformats.org/officeDocument/2006/relationships/hyperlink" Target="https://www.daloopa.com/src/63030914" TargetMode="External"/><Relationship Id="rId4372" Type="http://schemas.openxmlformats.org/officeDocument/2006/relationships/hyperlink" Target="https://www.daloopa.com/src/43341849" TargetMode="External"/><Relationship Id="rId6821" Type="http://schemas.openxmlformats.org/officeDocument/2006/relationships/hyperlink" Target="https://www.daloopa.com/src/1565972" TargetMode="External"/><Relationship Id="rId16415" Type="http://schemas.openxmlformats.org/officeDocument/2006/relationships/hyperlink" Target="https://www.daloopa.com/src/38111123" TargetMode="External"/><Relationship Id="rId4025" Type="http://schemas.openxmlformats.org/officeDocument/2006/relationships/hyperlink" Target="https://www.daloopa.com/src/1573001" TargetMode="External"/><Relationship Id="rId19638" Type="http://schemas.openxmlformats.org/officeDocument/2006/relationships/hyperlink" Target="https://marketplace.daloopa.com/src?seriesId=6882989" TargetMode="External"/><Relationship Id="rId7595" Type="http://schemas.openxmlformats.org/officeDocument/2006/relationships/hyperlink" Target="https://marketplace.daloopa.com/src/110684137" TargetMode="External"/><Relationship Id="rId10576" Type="http://schemas.openxmlformats.org/officeDocument/2006/relationships/hyperlink" Target="https://www.daloopa.com/src/72083101" TargetMode="External"/><Relationship Id="rId17189" Type="http://schemas.openxmlformats.org/officeDocument/2006/relationships/hyperlink" Target="https://www.daloopa.com/src/65059429" TargetMode="External"/><Relationship Id="rId7248" Type="http://schemas.openxmlformats.org/officeDocument/2006/relationships/hyperlink" Target="https://www.daloopa.com/src/1566039" TargetMode="External"/><Relationship Id="rId10229" Type="http://schemas.openxmlformats.org/officeDocument/2006/relationships/hyperlink" Target="https://www.daloopa.com/src/72081745" TargetMode="External"/><Relationship Id="rId13799" Type="http://schemas.openxmlformats.org/officeDocument/2006/relationships/hyperlink" Target="https://www.daloopa.com/src/154395138" TargetMode="External"/><Relationship Id="rId3858" Type="http://schemas.openxmlformats.org/officeDocument/2006/relationships/hyperlink" Target="https://www.daloopa.com/src/42838102" TargetMode="External"/><Relationship Id="rId16272" Type="http://schemas.openxmlformats.org/officeDocument/2006/relationships/hyperlink" Target="https://www.daloopa.com/document/26799693" TargetMode="External"/><Relationship Id="rId18721" Type="http://schemas.openxmlformats.org/officeDocument/2006/relationships/hyperlink" Target="https://www.daloopa.com/src/65163881" TargetMode="External"/><Relationship Id="rId6331" Type="http://schemas.openxmlformats.org/officeDocument/2006/relationships/hyperlink" Target="https://www.daloopa.com/src/72081251" TargetMode="External"/><Relationship Id="rId12882" Type="http://schemas.openxmlformats.org/officeDocument/2006/relationships/hyperlink" Target="https://marketplace.daloopa.com/src/134722268" TargetMode="External"/><Relationship Id="rId19495" Type="http://schemas.openxmlformats.org/officeDocument/2006/relationships/hyperlink" Target="https://www.daloopa.com/src/113029535" TargetMode="External"/><Relationship Id="rId2941" Type="http://schemas.openxmlformats.org/officeDocument/2006/relationships/hyperlink" Target="https://www.daloopa.com/src/43786531" TargetMode="External"/><Relationship Id="rId9207" Type="http://schemas.openxmlformats.org/officeDocument/2006/relationships/hyperlink" Target="https://www.daloopa.com/src/66978280" TargetMode="External"/><Relationship Id="rId9554" Type="http://schemas.openxmlformats.org/officeDocument/2006/relationships/hyperlink" Target="https://www.daloopa.com/src/58740277" TargetMode="External"/><Relationship Id="rId12535" Type="http://schemas.openxmlformats.org/officeDocument/2006/relationships/hyperlink" Target="https://www.daloopa.com/src/1572216" TargetMode="External"/><Relationship Id="rId19148" Type="http://schemas.openxmlformats.org/officeDocument/2006/relationships/hyperlink" Target="https://www.daloopa.com/src/145167214" TargetMode="External"/><Relationship Id="rId913" Type="http://schemas.openxmlformats.org/officeDocument/2006/relationships/hyperlink" Target="https://www.daloopa.com/src/8793140" TargetMode="External"/><Relationship Id="rId10086" Type="http://schemas.openxmlformats.org/officeDocument/2006/relationships/hyperlink" Target="https://www.daloopa.com/src/43315781" TargetMode="External"/><Relationship Id="rId15758" Type="http://schemas.openxmlformats.org/officeDocument/2006/relationships/hyperlink" Target="https://www.daloopa.com/src/154364734" TargetMode="External"/><Relationship Id="rId5817" Type="http://schemas.openxmlformats.org/officeDocument/2006/relationships/hyperlink" Target="https://www.daloopa.com/src/66982352" TargetMode="External"/><Relationship Id="rId18231" Type="http://schemas.openxmlformats.org/officeDocument/2006/relationships/hyperlink" Target="https://www.daloopa.com/src/69045098" TargetMode="External"/><Relationship Id="rId3368" Type="http://schemas.openxmlformats.org/officeDocument/2006/relationships/hyperlink" Target="https://www.daloopa.com/src/37972474" TargetMode="External"/><Relationship Id="rId12392" Type="http://schemas.openxmlformats.org/officeDocument/2006/relationships/hyperlink" Target="https://www.daloopa.com/src/1572360" TargetMode="External"/><Relationship Id="rId14841" Type="http://schemas.openxmlformats.org/officeDocument/2006/relationships/hyperlink" Target="https://www.daloopa.com/src/43518502" TargetMode="External"/><Relationship Id="rId770" Type="http://schemas.openxmlformats.org/officeDocument/2006/relationships/hyperlink" Target="https://www.daloopa.com/src/1604370" TargetMode="External"/><Relationship Id="rId2451" Type="http://schemas.openxmlformats.org/officeDocument/2006/relationships/hyperlink" Target="https://www.daloopa.com/src/145150870" TargetMode="External"/><Relationship Id="rId4900" Type="http://schemas.openxmlformats.org/officeDocument/2006/relationships/hyperlink" Target="https://www.daloopa.com/src/37971400" TargetMode="External"/><Relationship Id="rId9064" Type="http://schemas.openxmlformats.org/officeDocument/2006/relationships/hyperlink" Target="https://www.daloopa.com/src/58740267" TargetMode="External"/><Relationship Id="rId12045" Type="http://schemas.openxmlformats.org/officeDocument/2006/relationships/hyperlink" Target="https://www.daloopa.com/src/1570629" TargetMode="External"/><Relationship Id="rId423" Type="http://schemas.openxmlformats.org/officeDocument/2006/relationships/hyperlink" Target="https://www.daloopa.com/src/1602256" TargetMode="External"/><Relationship Id="rId2104" Type="http://schemas.openxmlformats.org/officeDocument/2006/relationships/hyperlink" Target="https://www.daloopa.com/src/107683440" TargetMode="External"/><Relationship Id="rId17717" Type="http://schemas.openxmlformats.org/officeDocument/2006/relationships/hyperlink" Target="https://www.daloopa.com/src/65218527" TargetMode="External"/><Relationship Id="rId5674" Type="http://schemas.openxmlformats.org/officeDocument/2006/relationships/hyperlink" Target="https://marketplace.daloopa.com/src?seriesId=5221899" TargetMode="External"/><Relationship Id="rId15268" Type="http://schemas.openxmlformats.org/officeDocument/2006/relationships/hyperlink" Target="https://www.daloopa.com/document/26237760" TargetMode="External"/><Relationship Id="rId5327" Type="http://schemas.openxmlformats.org/officeDocument/2006/relationships/hyperlink" Target="https://www.daloopa.com/src/43288886" TargetMode="External"/><Relationship Id="rId8897" Type="http://schemas.openxmlformats.org/officeDocument/2006/relationships/hyperlink" Target="https://www.daloopa.com/src/1567106" TargetMode="External"/><Relationship Id="rId11878" Type="http://schemas.openxmlformats.org/officeDocument/2006/relationships/hyperlink" Target="https://www.daloopa.com/src/1568953" TargetMode="External"/><Relationship Id="rId1937" Type="http://schemas.openxmlformats.org/officeDocument/2006/relationships/hyperlink" Target="https://www.daloopa.com/src/102334497" TargetMode="External"/><Relationship Id="rId14351" Type="http://schemas.openxmlformats.org/officeDocument/2006/relationships/hyperlink" Target="https://www.daloopa.com/src/8788191" TargetMode="External"/><Relationship Id="rId16800" Type="http://schemas.openxmlformats.org/officeDocument/2006/relationships/hyperlink" Target="https://marketplace.daloopa.com/src/65218270" TargetMode="External"/><Relationship Id="rId4410" Type="http://schemas.openxmlformats.org/officeDocument/2006/relationships/hyperlink" Target="https://www.daloopa.com/src/82233333" TargetMode="External"/><Relationship Id="rId14004" Type="http://schemas.openxmlformats.org/officeDocument/2006/relationships/hyperlink" Target="https://marketplace.daloopa.com/src?seriesId=3221779" TargetMode="External"/><Relationship Id="rId280" Type="http://schemas.openxmlformats.org/officeDocument/2006/relationships/hyperlink" Target="https://www.daloopa.com/src/82225520" TargetMode="External"/><Relationship Id="rId7980" Type="http://schemas.openxmlformats.org/officeDocument/2006/relationships/hyperlink" Target="https://www.daloopa.com/src/66978268" TargetMode="External"/><Relationship Id="rId10961" Type="http://schemas.openxmlformats.org/officeDocument/2006/relationships/hyperlink" Target="https://www.daloopa.com/src/7961885" TargetMode="External"/><Relationship Id="rId17574" Type="http://schemas.openxmlformats.org/officeDocument/2006/relationships/hyperlink" Target="https://www.daloopa.com/src/75524980" TargetMode="External"/><Relationship Id="rId5184" Type="http://schemas.openxmlformats.org/officeDocument/2006/relationships/hyperlink" Target="https://www.daloopa.com/src/87377988" TargetMode="External"/><Relationship Id="rId7633" Type="http://schemas.openxmlformats.org/officeDocument/2006/relationships/hyperlink" Target="https://www.daloopa.com/src/2600166" TargetMode="External"/><Relationship Id="rId10614" Type="http://schemas.openxmlformats.org/officeDocument/2006/relationships/hyperlink" Target="https://www.daloopa.com/src/1569801" TargetMode="External"/><Relationship Id="rId17227" Type="http://schemas.openxmlformats.org/officeDocument/2006/relationships/hyperlink" Target="https://www.daloopa.com/src/72185127" TargetMode="External"/><Relationship Id="rId13837" Type="http://schemas.openxmlformats.org/officeDocument/2006/relationships/hyperlink" Target="https://www.daloopa.com/src/8787846" TargetMode="External"/><Relationship Id="rId1794" Type="http://schemas.openxmlformats.org/officeDocument/2006/relationships/hyperlink" Target="https://www.daloopa.com/src/8797331" TargetMode="External"/><Relationship Id="rId11388" Type="http://schemas.openxmlformats.org/officeDocument/2006/relationships/hyperlink" Target="https://www.daloopa.com/src/1569309" TargetMode="External"/><Relationship Id="rId16310" Type="http://schemas.openxmlformats.org/officeDocument/2006/relationships/hyperlink" Target="https://www.daloopa.com/src/43525101" TargetMode="External"/><Relationship Id="rId1447" Type="http://schemas.openxmlformats.org/officeDocument/2006/relationships/hyperlink" Target="https://www.daloopa.com/src/65218311" TargetMode="External"/><Relationship Id="rId19533" Type="http://schemas.openxmlformats.org/officeDocument/2006/relationships/hyperlink" Target="https://www.daloopa.com/src/113030505" TargetMode="External"/><Relationship Id="rId7490" Type="http://schemas.openxmlformats.org/officeDocument/2006/relationships/hyperlink" Target="https://www.daloopa.com/src/1565447" TargetMode="External"/><Relationship Id="rId12920" Type="http://schemas.openxmlformats.org/officeDocument/2006/relationships/hyperlink" Target="https://www.daloopa.com/src/7999093" TargetMode="External"/><Relationship Id="rId17084" Type="http://schemas.openxmlformats.org/officeDocument/2006/relationships/hyperlink" Target="https://marketplace.daloopa.com/src/154209420" TargetMode="External"/><Relationship Id="rId7143" Type="http://schemas.openxmlformats.org/officeDocument/2006/relationships/hyperlink" Target="https://www.daloopa.com/src/7961809" TargetMode="External"/><Relationship Id="rId10124" Type="http://schemas.openxmlformats.org/officeDocument/2006/relationships/hyperlink" Target="https://www.daloopa.com/src/1567976" TargetMode="External"/><Relationship Id="rId10471" Type="http://schemas.openxmlformats.org/officeDocument/2006/relationships/hyperlink" Target="https://www.daloopa.com/src/136427320" TargetMode="External"/><Relationship Id="rId13694" Type="http://schemas.openxmlformats.org/officeDocument/2006/relationships/hyperlink" Target="https://www.daloopa.com/src/43769481" TargetMode="External"/><Relationship Id="rId3753" Type="http://schemas.openxmlformats.org/officeDocument/2006/relationships/hyperlink" Target="https://www.daloopa.com/src/8794277" TargetMode="External"/><Relationship Id="rId13347" Type="http://schemas.openxmlformats.org/officeDocument/2006/relationships/hyperlink" Target="https://www.daloopa.com/src/8787592" TargetMode="External"/><Relationship Id="rId3406" Type="http://schemas.openxmlformats.org/officeDocument/2006/relationships/hyperlink" Target="https://www.daloopa.com/src/43337320" TargetMode="External"/><Relationship Id="rId6976" Type="http://schemas.openxmlformats.org/officeDocument/2006/relationships/hyperlink" Target="https://www.daloopa.com/src/1565312" TargetMode="External"/><Relationship Id="rId19390" Type="http://schemas.openxmlformats.org/officeDocument/2006/relationships/hyperlink" Target="https://www.daloopa.com/src/114576812" TargetMode="External"/><Relationship Id="rId6629" Type="http://schemas.openxmlformats.org/officeDocument/2006/relationships/hyperlink" Target="https://marketplace.daloopa.com/src/113266376" TargetMode="External"/><Relationship Id="rId12430" Type="http://schemas.openxmlformats.org/officeDocument/2006/relationships/hyperlink" Target="https://www.daloopa.com/src/136586991" TargetMode="External"/><Relationship Id="rId19043" Type="http://schemas.openxmlformats.org/officeDocument/2006/relationships/hyperlink" Target="https://www.daloopa.com/src/113028000" TargetMode="External"/><Relationship Id="rId9102" Type="http://schemas.openxmlformats.org/officeDocument/2006/relationships/hyperlink" Target="https://www.daloopa.com/src/1567290" TargetMode="External"/><Relationship Id="rId15653" Type="http://schemas.openxmlformats.org/officeDocument/2006/relationships/hyperlink" Target="https://www.daloopa.com/src/58793905" TargetMode="External"/><Relationship Id="rId3263" Type="http://schemas.openxmlformats.org/officeDocument/2006/relationships/hyperlink" Target="https://www.daloopa.com/src/113362681" TargetMode="External"/><Relationship Id="rId5712" Type="http://schemas.openxmlformats.org/officeDocument/2006/relationships/hyperlink" Target="https://www.daloopa.com/src/1565169" TargetMode="External"/><Relationship Id="rId15306" Type="http://schemas.openxmlformats.org/officeDocument/2006/relationships/hyperlink" Target="https://marketplace.daloopa.com/src/134722435" TargetMode="External"/><Relationship Id="rId18876" Type="http://schemas.openxmlformats.org/officeDocument/2006/relationships/hyperlink" Target="https://www.daloopa.com/src/113035849" TargetMode="External"/><Relationship Id="rId8935" Type="http://schemas.openxmlformats.org/officeDocument/2006/relationships/hyperlink" Target="https://www.daloopa.com/src/43302628" TargetMode="External"/><Relationship Id="rId11916" Type="http://schemas.openxmlformats.org/officeDocument/2006/relationships/hyperlink" Target="https://www.daloopa.com/src/43316564" TargetMode="External"/><Relationship Id="rId18529" Type="http://schemas.openxmlformats.org/officeDocument/2006/relationships/hyperlink" Target="https://www.daloopa.com/src/72083453" TargetMode="External"/><Relationship Id="rId6139" Type="http://schemas.openxmlformats.org/officeDocument/2006/relationships/hyperlink" Target="https://www.daloopa.com/src/43312772" TargetMode="External"/><Relationship Id="rId6486" Type="http://schemas.openxmlformats.org/officeDocument/2006/relationships/hyperlink" Target="https://marketplace.daloopa.com/src/110683957" TargetMode="External"/><Relationship Id="rId17612" Type="http://schemas.openxmlformats.org/officeDocument/2006/relationships/hyperlink" Target="https://www.daloopa.com/src/65074661" TargetMode="External"/><Relationship Id="rId2749" Type="http://schemas.openxmlformats.org/officeDocument/2006/relationships/hyperlink" Target="https://www.daloopa.com/src/47680210" TargetMode="External"/><Relationship Id="rId15163" Type="http://schemas.openxmlformats.org/officeDocument/2006/relationships/hyperlink" Target="https://www.daloopa.com/src/58793908" TargetMode="External"/><Relationship Id="rId5222" Type="http://schemas.openxmlformats.org/officeDocument/2006/relationships/hyperlink" Target="https://www.daloopa.com/src/1564142" TargetMode="External"/><Relationship Id="rId8792" Type="http://schemas.openxmlformats.org/officeDocument/2006/relationships/hyperlink" Target="https://www.daloopa.com/src/102328159" TargetMode="External"/><Relationship Id="rId18386" Type="http://schemas.openxmlformats.org/officeDocument/2006/relationships/hyperlink" Target="https://marketplace.daloopa.com/src/134722797" TargetMode="External"/><Relationship Id="rId8445" Type="http://schemas.openxmlformats.org/officeDocument/2006/relationships/hyperlink" Target="https://www.daloopa.com/src/1566922" TargetMode="External"/><Relationship Id="rId11773" Type="http://schemas.openxmlformats.org/officeDocument/2006/relationships/hyperlink" Target="https://www.daloopa.com/src/1569327" TargetMode="External"/><Relationship Id="rId18039" Type="http://schemas.openxmlformats.org/officeDocument/2006/relationships/hyperlink" Target="https://www.daloopa.com/src/65125834" TargetMode="External"/><Relationship Id="rId1832" Type="http://schemas.openxmlformats.org/officeDocument/2006/relationships/hyperlink" Target="https://www.daloopa.com/src/8803899" TargetMode="External"/><Relationship Id="rId11426" Type="http://schemas.openxmlformats.org/officeDocument/2006/relationships/hyperlink" Target="https://www.daloopa.com/src/1569374" TargetMode="External"/><Relationship Id="rId14996" Type="http://schemas.openxmlformats.org/officeDocument/2006/relationships/hyperlink" Target="https://www.daloopa.com/src/58793907" TargetMode="External"/><Relationship Id="rId14649" Type="http://schemas.openxmlformats.org/officeDocument/2006/relationships/hyperlink" Target="https://www.daloopa.com/src/43517949" TargetMode="External"/><Relationship Id="rId4708" Type="http://schemas.openxmlformats.org/officeDocument/2006/relationships/hyperlink" Target="https://www.daloopa.com/src/87377983" TargetMode="External"/><Relationship Id="rId17122" Type="http://schemas.openxmlformats.org/officeDocument/2006/relationships/hyperlink" Target="https://marketplace.daloopa.com/src?seriesId=3669125" TargetMode="External"/><Relationship Id="rId578" Type="http://schemas.openxmlformats.org/officeDocument/2006/relationships/hyperlink" Target="https://www.daloopa.com/src/1602167" TargetMode="External"/><Relationship Id="rId2259" Type="http://schemas.openxmlformats.org/officeDocument/2006/relationships/hyperlink" Target="https://www.daloopa.com/src/1571831" TargetMode="External"/><Relationship Id="rId11283" Type="http://schemas.openxmlformats.org/officeDocument/2006/relationships/hyperlink" Target="https://www.daloopa.com/src/1569785" TargetMode="External"/><Relationship Id="rId13732" Type="http://schemas.openxmlformats.org/officeDocument/2006/relationships/hyperlink" Target="https://www.daloopa.com/src/67018978" TargetMode="External"/><Relationship Id="rId1342" Type="http://schemas.openxmlformats.org/officeDocument/2006/relationships/hyperlink" Target="https://www.daloopa.com/src/8792216" TargetMode="External"/><Relationship Id="rId16955" Type="http://schemas.openxmlformats.org/officeDocument/2006/relationships/hyperlink" Target="https://www.daloopa.com/src/87502408" TargetMode="External"/><Relationship Id="rId16608" Type="http://schemas.openxmlformats.org/officeDocument/2006/relationships/hyperlink" Target="https://marketplace.daloopa.com/src?seriesId=2541642" TargetMode="External"/><Relationship Id="rId4565" Type="http://schemas.openxmlformats.org/officeDocument/2006/relationships/hyperlink" Target="https://www.daloopa.com/src/8793957" TargetMode="External"/><Relationship Id="rId14159" Type="http://schemas.openxmlformats.org/officeDocument/2006/relationships/hyperlink" Target="https://www.daloopa.com/src/72185867" TargetMode="External"/><Relationship Id="rId4218" Type="http://schemas.openxmlformats.org/officeDocument/2006/relationships/hyperlink" Target="https://www.daloopa.com/src/37972197" TargetMode="External"/><Relationship Id="rId7788" Type="http://schemas.openxmlformats.org/officeDocument/2006/relationships/hyperlink" Target="https://www.daloopa.com/src/125013468" TargetMode="External"/><Relationship Id="rId10769" Type="http://schemas.openxmlformats.org/officeDocument/2006/relationships/hyperlink" Target="https://www.daloopa.com/src/63034019" TargetMode="External"/><Relationship Id="rId13242" Type="http://schemas.openxmlformats.org/officeDocument/2006/relationships/hyperlink" Target="https://www.daloopa.com/src/154395092" TargetMode="External"/><Relationship Id="rId3301" Type="http://schemas.openxmlformats.org/officeDocument/2006/relationships/hyperlink" Target="https://www.daloopa.com/src/37972473" TargetMode="External"/><Relationship Id="rId6871" Type="http://schemas.openxmlformats.org/officeDocument/2006/relationships/hyperlink" Target="https://marketplace.daloopa.com/src/110684018" TargetMode="External"/><Relationship Id="rId16465" Type="http://schemas.openxmlformats.org/officeDocument/2006/relationships/hyperlink" Target="https://www.daloopa.com/src/8788609" TargetMode="External"/><Relationship Id="rId18914" Type="http://schemas.openxmlformats.org/officeDocument/2006/relationships/hyperlink" Target="https://www.daloopa.com/src/113380690" TargetMode="External"/><Relationship Id="rId6524" Type="http://schemas.openxmlformats.org/officeDocument/2006/relationships/hyperlink" Target="https://www.daloopa.com/src/1565231" TargetMode="External"/><Relationship Id="rId16118" Type="http://schemas.openxmlformats.org/officeDocument/2006/relationships/hyperlink" Target="https://www.daloopa.com/src/87500984" TargetMode="External"/><Relationship Id="rId4075" Type="http://schemas.openxmlformats.org/officeDocument/2006/relationships/hyperlink" Target="https://marketplace.daloopa.com/src?seriesId=2541499" TargetMode="External"/><Relationship Id="rId19688" Type="http://schemas.openxmlformats.org/officeDocument/2006/relationships/hyperlink" Target="https://www.daloopa.com/src/154393506" TargetMode="External"/><Relationship Id="rId7298" Type="http://schemas.openxmlformats.org/officeDocument/2006/relationships/hyperlink" Target="https://www.daloopa.com/src/144969029" TargetMode="External"/><Relationship Id="rId9747" Type="http://schemas.openxmlformats.org/officeDocument/2006/relationships/hyperlink" Target="https://www.daloopa.com/src/1567465" TargetMode="External"/><Relationship Id="rId12728" Type="http://schemas.openxmlformats.org/officeDocument/2006/relationships/hyperlink" Target="https://www.daloopa.com/src/63082750" TargetMode="External"/><Relationship Id="rId10279" Type="http://schemas.openxmlformats.org/officeDocument/2006/relationships/hyperlink" Target="https://www.daloopa.com/src/145796241" TargetMode="External"/><Relationship Id="rId15201" Type="http://schemas.openxmlformats.org/officeDocument/2006/relationships/hyperlink" Target="https://www.daloopa.com/src/43516676" TargetMode="External"/><Relationship Id="rId18771" Type="http://schemas.openxmlformats.org/officeDocument/2006/relationships/hyperlink" Target="https://www.daloopa.com/src/65169177" TargetMode="External"/><Relationship Id="rId8830" Type="http://schemas.openxmlformats.org/officeDocument/2006/relationships/hyperlink" Target="https://www.daloopa.com/src/1567105" TargetMode="External"/><Relationship Id="rId18424" Type="http://schemas.openxmlformats.org/officeDocument/2006/relationships/hyperlink" Target="https://www.daloopa.com/src/66985067" TargetMode="External"/><Relationship Id="rId6381" Type="http://schemas.openxmlformats.org/officeDocument/2006/relationships/hyperlink" Target="https://www.daloopa.com/src/1565304" TargetMode="External"/><Relationship Id="rId11811" Type="http://schemas.openxmlformats.org/officeDocument/2006/relationships/hyperlink" Target="https://www.daloopa.com/src/1569224" TargetMode="External"/><Relationship Id="rId6034" Type="http://schemas.openxmlformats.org/officeDocument/2006/relationships/hyperlink" Target="https://www.daloopa.com/src/43311080" TargetMode="External"/><Relationship Id="rId19198" Type="http://schemas.openxmlformats.org/officeDocument/2006/relationships/hyperlink" Target="https://www.daloopa.com/src/113027952" TargetMode="External"/><Relationship Id="rId2991" Type="http://schemas.openxmlformats.org/officeDocument/2006/relationships/hyperlink" Target="https://www.daloopa.com/src/82276632" TargetMode="External"/><Relationship Id="rId9257" Type="http://schemas.openxmlformats.org/officeDocument/2006/relationships/hyperlink" Target="https://marketplace.daloopa.com/src?seriesId=2541568" TargetMode="External"/><Relationship Id="rId12585" Type="http://schemas.openxmlformats.org/officeDocument/2006/relationships/hyperlink" Target="https://www.daloopa.com/src/1572487" TargetMode="External"/><Relationship Id="rId963" Type="http://schemas.openxmlformats.org/officeDocument/2006/relationships/hyperlink" Target="https://www.daloopa.com/src/63082991" TargetMode="External"/><Relationship Id="rId2644" Type="http://schemas.openxmlformats.org/officeDocument/2006/relationships/hyperlink" Target="https://www.daloopa.com/src/43536425" TargetMode="External"/><Relationship Id="rId12238" Type="http://schemas.openxmlformats.org/officeDocument/2006/relationships/hyperlink" Target="https://www.daloopa.com/src/43516451" TargetMode="External"/><Relationship Id="rId616" Type="http://schemas.openxmlformats.org/officeDocument/2006/relationships/hyperlink" Target="https://www.daloopa.com/src/8795962" TargetMode="External"/><Relationship Id="rId5867" Type="http://schemas.openxmlformats.org/officeDocument/2006/relationships/hyperlink" Target="https://www.daloopa.com/src/94638565" TargetMode="External"/><Relationship Id="rId18281" Type="http://schemas.openxmlformats.org/officeDocument/2006/relationships/hyperlink" Target="https://www.daloopa.com/document/26799693" TargetMode="External"/><Relationship Id="rId8340" Type="http://schemas.openxmlformats.org/officeDocument/2006/relationships/hyperlink" Target="https://www.daloopa.com/src/107679926" TargetMode="External"/><Relationship Id="rId11321" Type="http://schemas.openxmlformats.org/officeDocument/2006/relationships/hyperlink" Target="https://www.daloopa.com/src/43296277" TargetMode="External"/><Relationship Id="rId14891" Type="http://schemas.openxmlformats.org/officeDocument/2006/relationships/hyperlink" Target="https://marketplace.daloopa.com/src/154393105" TargetMode="External"/><Relationship Id="rId4950" Type="http://schemas.openxmlformats.org/officeDocument/2006/relationships/hyperlink" Target="https://www.daloopa.com/src/1564079" TargetMode="External"/><Relationship Id="rId14544" Type="http://schemas.openxmlformats.org/officeDocument/2006/relationships/hyperlink" Target="https://www.daloopa.com/src/43516672" TargetMode="External"/><Relationship Id="rId4603" Type="http://schemas.openxmlformats.org/officeDocument/2006/relationships/hyperlink" Target="https://www.daloopa.com/src/1602899" TargetMode="External"/><Relationship Id="rId12095" Type="http://schemas.openxmlformats.org/officeDocument/2006/relationships/hyperlink" Target="https://www.daloopa.com/src/154365941" TargetMode="External"/><Relationship Id="rId473" Type="http://schemas.openxmlformats.org/officeDocument/2006/relationships/hyperlink" Target="https://www.daloopa.com/src/87386027" TargetMode="External"/><Relationship Id="rId2154" Type="http://schemas.openxmlformats.org/officeDocument/2006/relationships/hyperlink" Target="https://www.daloopa.com/document/26798424" TargetMode="External"/><Relationship Id="rId17767" Type="http://schemas.openxmlformats.org/officeDocument/2006/relationships/hyperlink" Target="https://www.daloopa.com/src/65074970" TargetMode="External"/><Relationship Id="rId126" Type="http://schemas.openxmlformats.org/officeDocument/2006/relationships/hyperlink" Target="https://www.daloopa.com/src/107676713" TargetMode="External"/><Relationship Id="rId5377" Type="http://schemas.openxmlformats.org/officeDocument/2006/relationships/hyperlink" Target="https://www.daloopa.com/src/1564334" TargetMode="External"/><Relationship Id="rId7826" Type="http://schemas.openxmlformats.org/officeDocument/2006/relationships/hyperlink" Target="https://www.daloopa.com/src/1565430" TargetMode="External"/><Relationship Id="rId10807" Type="http://schemas.openxmlformats.org/officeDocument/2006/relationships/hyperlink" Target="https://www.daloopa.com/src/1569249" TargetMode="External"/><Relationship Id="rId16850" Type="http://schemas.openxmlformats.org/officeDocument/2006/relationships/hyperlink" Target="https://www.daloopa.com/src/63082924" TargetMode="External"/><Relationship Id="rId1987" Type="http://schemas.openxmlformats.org/officeDocument/2006/relationships/hyperlink" Target="https://www.daloopa.com/document/26798797" TargetMode="External"/><Relationship Id="rId16503" Type="http://schemas.openxmlformats.org/officeDocument/2006/relationships/hyperlink" Target="https://www.daloopa.com/src/8788555" TargetMode="External"/><Relationship Id="rId4460" Type="http://schemas.openxmlformats.org/officeDocument/2006/relationships/hyperlink" Target="https://www.daloopa.com/src/43342132" TargetMode="External"/><Relationship Id="rId14054" Type="http://schemas.openxmlformats.org/officeDocument/2006/relationships/hyperlink" Target="https://www.daloopa.com/src/8787869" TargetMode="External"/><Relationship Id="rId4113" Type="http://schemas.openxmlformats.org/officeDocument/2006/relationships/hyperlink" Target="https://www.daloopa.com/src/53600692" TargetMode="External"/><Relationship Id="rId7683" Type="http://schemas.openxmlformats.org/officeDocument/2006/relationships/hyperlink" Target="https://www.daloopa.com/src/1565650" TargetMode="External"/><Relationship Id="rId17277" Type="http://schemas.openxmlformats.org/officeDocument/2006/relationships/hyperlink" Target="https://www.daloopa.com/src/82270781" TargetMode="External"/><Relationship Id="rId19726" Type="http://schemas.openxmlformats.org/officeDocument/2006/relationships/hyperlink" Target="https://www.daloopa.com/src/114576855" TargetMode="External"/><Relationship Id="rId7336" Type="http://schemas.openxmlformats.org/officeDocument/2006/relationships/hyperlink" Target="https://www.daloopa.com/src/72081262" TargetMode="External"/><Relationship Id="rId10664" Type="http://schemas.openxmlformats.org/officeDocument/2006/relationships/hyperlink" Target="https://www.daloopa.com/src/1568660" TargetMode="External"/><Relationship Id="rId10317" Type="http://schemas.openxmlformats.org/officeDocument/2006/relationships/hyperlink" Target="https://www.daloopa.com/src/1567788" TargetMode="External"/><Relationship Id="rId13887" Type="http://schemas.openxmlformats.org/officeDocument/2006/relationships/hyperlink" Target="https://www.daloopa.com/src/8788067" TargetMode="External"/><Relationship Id="rId3946" Type="http://schemas.openxmlformats.org/officeDocument/2006/relationships/hyperlink" Target="https://www.daloopa.com/src/1572999" TargetMode="External"/><Relationship Id="rId16360" Type="http://schemas.openxmlformats.org/officeDocument/2006/relationships/hyperlink" Target="https://marketplace.daloopa.com/src?seriesId=2399934" TargetMode="External"/><Relationship Id="rId1497" Type="http://schemas.openxmlformats.org/officeDocument/2006/relationships/hyperlink" Target="https://www.daloopa.com/src/65218315" TargetMode="External"/><Relationship Id="rId16013" Type="http://schemas.openxmlformats.org/officeDocument/2006/relationships/hyperlink" Target="https://www.daloopa.com/src/65070889" TargetMode="External"/><Relationship Id="rId19583" Type="http://schemas.openxmlformats.org/officeDocument/2006/relationships/hyperlink" Target="https://www.daloopa.com/src/113024290" TargetMode="External"/><Relationship Id="rId9642" Type="http://schemas.openxmlformats.org/officeDocument/2006/relationships/hyperlink" Target="https://www.daloopa.com/src/107679916" TargetMode="External"/><Relationship Id="rId12623" Type="http://schemas.openxmlformats.org/officeDocument/2006/relationships/hyperlink" Target="https://marketplace.daloopa.com/src/134722211" TargetMode="External"/><Relationship Id="rId12970" Type="http://schemas.openxmlformats.org/officeDocument/2006/relationships/hyperlink" Target="https://www.daloopa.com/src/8787358" TargetMode="External"/><Relationship Id="rId19236" Type="http://schemas.openxmlformats.org/officeDocument/2006/relationships/hyperlink" Target="https://www.daloopa.com/src/113024367" TargetMode="External"/><Relationship Id="rId7193" Type="http://schemas.openxmlformats.org/officeDocument/2006/relationships/hyperlink" Target="https://www.daloopa.com/src/1565587" TargetMode="External"/><Relationship Id="rId10174" Type="http://schemas.openxmlformats.org/officeDocument/2006/relationships/hyperlink" Target="https://www.daloopa.com/document/8616654" TargetMode="External"/><Relationship Id="rId13397" Type="http://schemas.openxmlformats.org/officeDocument/2006/relationships/hyperlink" Target="https://www.daloopa.com/src/8787490" TargetMode="External"/><Relationship Id="rId15846" Type="http://schemas.openxmlformats.org/officeDocument/2006/relationships/hyperlink" Target="https://www.daloopa.com/src/154364739" TargetMode="External"/><Relationship Id="rId3456" Type="http://schemas.openxmlformats.org/officeDocument/2006/relationships/hyperlink" Target="https://www.daloopa.com/src/42838084" TargetMode="External"/><Relationship Id="rId5905" Type="http://schemas.openxmlformats.org/officeDocument/2006/relationships/hyperlink" Target="https://www.daloopa.com/src/1564911" TargetMode="External"/><Relationship Id="rId3109" Type="http://schemas.openxmlformats.org/officeDocument/2006/relationships/hyperlink" Target="https://www.daloopa.com/src/63082453" TargetMode="External"/><Relationship Id="rId6679" Type="http://schemas.openxmlformats.org/officeDocument/2006/relationships/hyperlink" Target="https://www.daloopa.com/src/72081250" TargetMode="External"/><Relationship Id="rId12480" Type="http://schemas.openxmlformats.org/officeDocument/2006/relationships/hyperlink" Target="https://www.daloopa.com/src/20972753" TargetMode="External"/><Relationship Id="rId19093" Type="http://schemas.openxmlformats.org/officeDocument/2006/relationships/hyperlink" Target="https://www.daloopa.com/src/113035594" TargetMode="External"/><Relationship Id="rId9152" Type="http://schemas.openxmlformats.org/officeDocument/2006/relationships/hyperlink" Target="https://www.daloopa.com/src/10330757" TargetMode="External"/><Relationship Id="rId12133" Type="http://schemas.openxmlformats.org/officeDocument/2006/relationships/hyperlink" Target="https://www.daloopa.com/src/1570124" TargetMode="External"/><Relationship Id="rId511" Type="http://schemas.openxmlformats.org/officeDocument/2006/relationships/hyperlink" Target="https://www.daloopa.com/src/1602128" TargetMode="External"/><Relationship Id="rId5762" Type="http://schemas.openxmlformats.org/officeDocument/2006/relationships/hyperlink" Target="https://www.daloopa.com/src/1564727" TargetMode="External"/><Relationship Id="rId15356" Type="http://schemas.openxmlformats.org/officeDocument/2006/relationships/hyperlink" Target="https://www.daloopa.com/document/26799693" TargetMode="External"/><Relationship Id="rId17805" Type="http://schemas.openxmlformats.org/officeDocument/2006/relationships/hyperlink" Target="https://www.daloopa.com/src/82271166" TargetMode="External"/><Relationship Id="rId5415" Type="http://schemas.openxmlformats.org/officeDocument/2006/relationships/hyperlink" Target="https://www.daloopa.com/src/1564303" TargetMode="External"/><Relationship Id="rId15009" Type="http://schemas.openxmlformats.org/officeDocument/2006/relationships/hyperlink" Target="https://marketplace.daloopa.com/src/134722373" TargetMode="External"/><Relationship Id="rId8638" Type="http://schemas.openxmlformats.org/officeDocument/2006/relationships/hyperlink" Target="https://www.daloopa.com/src/1566803" TargetMode="External"/><Relationship Id="rId8985" Type="http://schemas.openxmlformats.org/officeDocument/2006/relationships/hyperlink" Target="https://www.daloopa.com/src/1567616" TargetMode="External"/><Relationship Id="rId11966" Type="http://schemas.openxmlformats.org/officeDocument/2006/relationships/hyperlink" Target="https://www.daloopa.com/src/1569286" TargetMode="External"/><Relationship Id="rId18579" Type="http://schemas.openxmlformats.org/officeDocument/2006/relationships/hyperlink" Target="https://www.daloopa.com/src/65142137" TargetMode="External"/><Relationship Id="rId6189" Type="http://schemas.openxmlformats.org/officeDocument/2006/relationships/hyperlink" Target="https://www.daloopa.com/src/1564767" TargetMode="External"/><Relationship Id="rId11619" Type="http://schemas.openxmlformats.org/officeDocument/2006/relationships/hyperlink" Target="https://marketplace.daloopa.com/src?seriesId=2399864" TargetMode="External"/><Relationship Id="rId17662" Type="http://schemas.openxmlformats.org/officeDocument/2006/relationships/hyperlink" Target="https://www.daloopa.com/src/113403467" TargetMode="External"/><Relationship Id="rId2799" Type="http://schemas.openxmlformats.org/officeDocument/2006/relationships/hyperlink" Target="https://www.daloopa.com/src/154235034" TargetMode="External"/><Relationship Id="rId7721" Type="http://schemas.openxmlformats.org/officeDocument/2006/relationships/hyperlink" Target="https://www.daloopa.com/src/125013467" TargetMode="External"/><Relationship Id="rId10702" Type="http://schemas.openxmlformats.org/officeDocument/2006/relationships/hyperlink" Target="https://www.daloopa.com/src/63034027" TargetMode="External"/><Relationship Id="rId17315" Type="http://schemas.openxmlformats.org/officeDocument/2006/relationships/hyperlink" Target="https://www.daloopa.com/src/113368378" TargetMode="External"/><Relationship Id="rId5272" Type="http://schemas.openxmlformats.org/officeDocument/2006/relationships/hyperlink" Target="https://www.daloopa.com/src/154248817" TargetMode="External"/><Relationship Id="rId1882" Type="http://schemas.openxmlformats.org/officeDocument/2006/relationships/hyperlink" Target="https://www.daloopa.com/src/8797318" TargetMode="External"/><Relationship Id="rId8495" Type="http://schemas.openxmlformats.org/officeDocument/2006/relationships/hyperlink" Target="https://www.daloopa.com/src/113262699" TargetMode="External"/><Relationship Id="rId11476" Type="http://schemas.openxmlformats.org/officeDocument/2006/relationships/hyperlink" Target="https://www.daloopa.com/src/43319082" TargetMode="External"/><Relationship Id="rId13925" Type="http://schemas.openxmlformats.org/officeDocument/2006/relationships/hyperlink" Target="https://www.daloopa.com/src/8787655" TargetMode="External"/><Relationship Id="rId18089" Type="http://schemas.openxmlformats.org/officeDocument/2006/relationships/hyperlink" Target="https://marketplace.daloopa.com/src/134722690" TargetMode="External"/><Relationship Id="rId1535" Type="http://schemas.openxmlformats.org/officeDocument/2006/relationships/hyperlink" Target="https://www.daloopa.com/src/20882767" TargetMode="External"/><Relationship Id="rId8148" Type="http://schemas.openxmlformats.org/officeDocument/2006/relationships/hyperlink" Target="https://www.daloopa.com/src/82224886" TargetMode="External"/><Relationship Id="rId11129" Type="http://schemas.openxmlformats.org/officeDocument/2006/relationships/hyperlink" Target="https://www.daloopa.com/src/113262805" TargetMode="External"/><Relationship Id="rId14699" Type="http://schemas.openxmlformats.org/officeDocument/2006/relationships/hyperlink" Target="https://www.daloopa.com/src/43519450" TargetMode="External"/><Relationship Id="rId19621" Type="http://schemas.openxmlformats.org/officeDocument/2006/relationships/hyperlink" Target="https://www.daloopa.com/src/113024214" TargetMode="External"/><Relationship Id="rId4758" Type="http://schemas.openxmlformats.org/officeDocument/2006/relationships/hyperlink" Target="https://www.daloopa.com/src/1563895" TargetMode="External"/><Relationship Id="rId17172" Type="http://schemas.openxmlformats.org/officeDocument/2006/relationships/hyperlink" Target="https://marketplace.daloopa.com/src/154209438" TargetMode="External"/><Relationship Id="rId7231" Type="http://schemas.openxmlformats.org/officeDocument/2006/relationships/hyperlink" Target="https://www.daloopa.com/src/1566038" TargetMode="External"/><Relationship Id="rId10212" Type="http://schemas.openxmlformats.org/officeDocument/2006/relationships/hyperlink" Target="https://www.daloopa.com/src/66982744" TargetMode="External"/><Relationship Id="rId13782" Type="http://schemas.openxmlformats.org/officeDocument/2006/relationships/hyperlink" Target="https://www.daloopa.com/src/8788243" TargetMode="External"/><Relationship Id="rId3841" Type="http://schemas.openxmlformats.org/officeDocument/2006/relationships/hyperlink" Target="https://www.daloopa.com/src/68722845" TargetMode="External"/><Relationship Id="rId13435" Type="http://schemas.openxmlformats.org/officeDocument/2006/relationships/hyperlink" Target="https://www.daloopa.com/document/24792640" TargetMode="External"/><Relationship Id="rId1392" Type="http://schemas.openxmlformats.org/officeDocument/2006/relationships/hyperlink" Target="https://www.daloopa.com/src/8796203" TargetMode="External"/><Relationship Id="rId1045" Type="http://schemas.openxmlformats.org/officeDocument/2006/relationships/hyperlink" Target="https://www.daloopa.com/src/46535188" TargetMode="External"/><Relationship Id="rId16658" Type="http://schemas.openxmlformats.org/officeDocument/2006/relationships/hyperlink" Target="https://www.daloopa.com/src/65062669" TargetMode="External"/><Relationship Id="rId19131" Type="http://schemas.openxmlformats.org/officeDocument/2006/relationships/hyperlink" Target="https://www.daloopa.com/src/113035822" TargetMode="External"/><Relationship Id="rId4268" Type="http://schemas.openxmlformats.org/officeDocument/2006/relationships/hyperlink" Target="https://www.daloopa.com/src/63030440" TargetMode="External"/><Relationship Id="rId6717" Type="http://schemas.openxmlformats.org/officeDocument/2006/relationships/hyperlink" Target="https://www.daloopa.com/src/1565308" TargetMode="External"/><Relationship Id="rId15741" Type="http://schemas.openxmlformats.org/officeDocument/2006/relationships/hyperlink" Target="https://www.daloopa.com/src/72185181" TargetMode="External"/><Relationship Id="rId5800" Type="http://schemas.openxmlformats.org/officeDocument/2006/relationships/hyperlink" Target="https://www.daloopa.com/src/94638566" TargetMode="External"/><Relationship Id="rId13292" Type="http://schemas.openxmlformats.org/officeDocument/2006/relationships/hyperlink" Target="https://www.daloopa.com/src/8787204" TargetMode="External"/><Relationship Id="rId18964" Type="http://schemas.openxmlformats.org/officeDocument/2006/relationships/hyperlink" Target="https://www.daloopa.com/src/113030414" TargetMode="External"/><Relationship Id="rId3351" Type="http://schemas.openxmlformats.org/officeDocument/2006/relationships/hyperlink" Target="https://www.daloopa.com/src/8795671" TargetMode="External"/><Relationship Id="rId18617" Type="http://schemas.openxmlformats.org/officeDocument/2006/relationships/hyperlink" Target="https://marketplace.daloopa.com/src?seriesId=3669164" TargetMode="External"/><Relationship Id="rId3004" Type="http://schemas.openxmlformats.org/officeDocument/2006/relationships/hyperlink" Target="https://www.daloopa.com/src/154369685" TargetMode="External"/><Relationship Id="rId6574" Type="http://schemas.openxmlformats.org/officeDocument/2006/relationships/hyperlink" Target="https://www.daloopa.com/src/1565682" TargetMode="External"/><Relationship Id="rId16168" Type="http://schemas.openxmlformats.org/officeDocument/2006/relationships/hyperlink" Target="https://www.daloopa.com/src/8788864" TargetMode="External"/><Relationship Id="rId6227" Type="http://schemas.openxmlformats.org/officeDocument/2006/relationships/hyperlink" Target="https://www.daloopa.com/src/1565930" TargetMode="External"/><Relationship Id="rId9797" Type="http://schemas.openxmlformats.org/officeDocument/2006/relationships/hyperlink" Target="https://www.daloopa.com/src/1566456" TargetMode="External"/><Relationship Id="rId12778" Type="http://schemas.openxmlformats.org/officeDocument/2006/relationships/hyperlink" Target="https://www.daloopa.com/src/1572210" TargetMode="External"/><Relationship Id="rId17700" Type="http://schemas.openxmlformats.org/officeDocument/2006/relationships/hyperlink" Target="https://www.daloopa.com/src/65074974" TargetMode="External"/><Relationship Id="rId2837" Type="http://schemas.openxmlformats.org/officeDocument/2006/relationships/hyperlink" Target="https://www.daloopa.com/src/47653125" TargetMode="External"/><Relationship Id="rId15251" Type="http://schemas.openxmlformats.org/officeDocument/2006/relationships/hyperlink" Target="https://www.daloopa.com/src/46631522" TargetMode="External"/><Relationship Id="rId809" Type="http://schemas.openxmlformats.org/officeDocument/2006/relationships/hyperlink" Target="https://www.daloopa.com/src/1602404" TargetMode="External"/><Relationship Id="rId5310" Type="http://schemas.openxmlformats.org/officeDocument/2006/relationships/hyperlink" Target="https://www.daloopa.com/src/46534799" TargetMode="External"/><Relationship Id="rId8880" Type="http://schemas.openxmlformats.org/officeDocument/2006/relationships/hyperlink" Target="https://www.daloopa.com/document/26798424" TargetMode="External"/><Relationship Id="rId11861" Type="http://schemas.openxmlformats.org/officeDocument/2006/relationships/hyperlink" Target="https://www.daloopa.com/src/1569227" TargetMode="External"/><Relationship Id="rId18474" Type="http://schemas.openxmlformats.org/officeDocument/2006/relationships/hyperlink" Target="https://www.daloopa.com/src/78021520" TargetMode="External"/><Relationship Id="rId1920" Type="http://schemas.openxmlformats.org/officeDocument/2006/relationships/hyperlink" Target="https://www.daloopa.com/src/96852688" TargetMode="External"/><Relationship Id="rId8533" Type="http://schemas.openxmlformats.org/officeDocument/2006/relationships/hyperlink" Target="https://www.daloopa.com/src/7961828" TargetMode="External"/><Relationship Id="rId11514" Type="http://schemas.openxmlformats.org/officeDocument/2006/relationships/hyperlink" Target="https://www.daloopa.com/src/43317705" TargetMode="External"/><Relationship Id="rId18127" Type="http://schemas.openxmlformats.org/officeDocument/2006/relationships/hyperlink" Target="https://www.daloopa.com/src/65125746" TargetMode="External"/><Relationship Id="rId6084" Type="http://schemas.openxmlformats.org/officeDocument/2006/relationships/hyperlink" Target="https://www.daloopa.com/src/1564680" TargetMode="External"/><Relationship Id="rId2694" Type="http://schemas.openxmlformats.org/officeDocument/2006/relationships/hyperlink" Target="https://www.daloopa.com/src/47657350" TargetMode="External"/><Relationship Id="rId12288" Type="http://schemas.openxmlformats.org/officeDocument/2006/relationships/hyperlink" Target="https://www.daloopa.com/src/65095972" TargetMode="External"/><Relationship Id="rId14737" Type="http://schemas.openxmlformats.org/officeDocument/2006/relationships/hyperlink" Target="https://www.daloopa.com/src/63082674" TargetMode="External"/><Relationship Id="rId17210" Type="http://schemas.openxmlformats.org/officeDocument/2006/relationships/hyperlink" Target="https://www.daloopa.com/src/78144499" TargetMode="External"/><Relationship Id="rId666" Type="http://schemas.openxmlformats.org/officeDocument/2006/relationships/hyperlink" Target="https://www.daloopa.com/src/8790648" TargetMode="External"/><Relationship Id="rId2347" Type="http://schemas.openxmlformats.org/officeDocument/2006/relationships/hyperlink" Target="https://www.daloopa.com/src/46548106" TargetMode="External"/><Relationship Id="rId319" Type="http://schemas.openxmlformats.org/officeDocument/2006/relationships/hyperlink" Target="https://marketplace.daloopa.com/src/134722127" TargetMode="External"/><Relationship Id="rId8390" Type="http://schemas.openxmlformats.org/officeDocument/2006/relationships/hyperlink" Target="https://www.daloopa.com/src/1567568" TargetMode="External"/><Relationship Id="rId13820" Type="http://schemas.openxmlformats.org/officeDocument/2006/relationships/hyperlink" Target="https://www.daloopa.com/src/154395142" TargetMode="External"/><Relationship Id="rId8043" Type="http://schemas.openxmlformats.org/officeDocument/2006/relationships/hyperlink" Target="https://www.daloopa.com/src/1566432" TargetMode="External"/><Relationship Id="rId11371" Type="http://schemas.openxmlformats.org/officeDocument/2006/relationships/hyperlink" Target="https://www.daloopa.com/src/1569653" TargetMode="External"/><Relationship Id="rId1430" Type="http://schemas.openxmlformats.org/officeDocument/2006/relationships/hyperlink" Target="https://www.daloopa.com/src/8796236" TargetMode="External"/><Relationship Id="rId11024" Type="http://schemas.openxmlformats.org/officeDocument/2006/relationships/hyperlink" Target="https://www.daloopa.com/src/1569935" TargetMode="External"/><Relationship Id="rId14594" Type="http://schemas.openxmlformats.org/officeDocument/2006/relationships/hyperlink" Target="https://marketplace.daloopa.com/src/134722300" TargetMode="External"/><Relationship Id="rId4653" Type="http://schemas.openxmlformats.org/officeDocument/2006/relationships/hyperlink" Target="https://www.daloopa.com/src/43287844" TargetMode="External"/><Relationship Id="rId14247" Type="http://schemas.openxmlformats.org/officeDocument/2006/relationships/hyperlink" Target="https://marketplace.daloopa.com/src?seriesId=233508" TargetMode="External"/><Relationship Id="rId4306" Type="http://schemas.openxmlformats.org/officeDocument/2006/relationships/hyperlink" Target="https://www.daloopa.com/src/14007530" TargetMode="External"/><Relationship Id="rId7876" Type="http://schemas.openxmlformats.org/officeDocument/2006/relationships/hyperlink" Target="https://www.daloopa.com/src/1566296" TargetMode="External"/><Relationship Id="rId176" Type="http://schemas.openxmlformats.org/officeDocument/2006/relationships/hyperlink" Target="https://www.daloopa.com/src/113257336" TargetMode="External"/><Relationship Id="rId7529" Type="http://schemas.openxmlformats.org/officeDocument/2006/relationships/hyperlink" Target="https://marketplace.daloopa.com/src/110684127" TargetMode="External"/><Relationship Id="rId10857" Type="http://schemas.openxmlformats.org/officeDocument/2006/relationships/hyperlink" Target="https://www.daloopa.com/src/14161083" TargetMode="External"/><Relationship Id="rId13330" Type="http://schemas.openxmlformats.org/officeDocument/2006/relationships/hyperlink" Target="https://www.daloopa.com/src/8787313" TargetMode="External"/><Relationship Id="rId16553" Type="http://schemas.openxmlformats.org/officeDocument/2006/relationships/hyperlink" Target="https://www.daloopa.com/src/8788971" TargetMode="External"/><Relationship Id="rId6612" Type="http://schemas.openxmlformats.org/officeDocument/2006/relationships/hyperlink" Target="https://www.daloopa.com/src/107675909" TargetMode="External"/><Relationship Id="rId16206" Type="http://schemas.openxmlformats.org/officeDocument/2006/relationships/hyperlink" Target="https://www.daloopa.com/src/46628759" TargetMode="External"/><Relationship Id="rId4163" Type="http://schemas.openxmlformats.org/officeDocument/2006/relationships/hyperlink" Target="https://www.daloopa.com/src/8804981" TargetMode="External"/><Relationship Id="rId9835" Type="http://schemas.openxmlformats.org/officeDocument/2006/relationships/hyperlink" Target="https://www.daloopa.com/src/82224873" TargetMode="External"/><Relationship Id="rId19429" Type="http://schemas.openxmlformats.org/officeDocument/2006/relationships/hyperlink" Target="https://www.daloopa.com/src/113026633" TargetMode="External"/><Relationship Id="rId49" Type="http://schemas.openxmlformats.org/officeDocument/2006/relationships/hyperlink" Target="https://www.daloopa.com/document/26486907" TargetMode="External"/><Relationship Id="rId7386" Type="http://schemas.openxmlformats.org/officeDocument/2006/relationships/hyperlink" Target="https://marketplace.daloopa.com/src/110684110" TargetMode="External"/><Relationship Id="rId10367" Type="http://schemas.openxmlformats.org/officeDocument/2006/relationships/hyperlink" Target="https://www.daloopa.com/src/46535567" TargetMode="External"/><Relationship Id="rId12816" Type="http://schemas.openxmlformats.org/officeDocument/2006/relationships/hyperlink" Target="https://marketplace.daloopa.com/src/134722257" TargetMode="External"/><Relationship Id="rId7039" Type="http://schemas.openxmlformats.org/officeDocument/2006/relationships/hyperlink" Target="https://www.daloopa.com/src/1565420" TargetMode="External"/><Relationship Id="rId3996" Type="http://schemas.openxmlformats.org/officeDocument/2006/relationships/hyperlink" Target="https://marketplace.daloopa.com/src?seriesId=2956" TargetMode="External"/><Relationship Id="rId16063" Type="http://schemas.openxmlformats.org/officeDocument/2006/relationships/hyperlink" Target="https://www.daloopa.com/src/65070891" TargetMode="External"/><Relationship Id="rId18512" Type="http://schemas.openxmlformats.org/officeDocument/2006/relationships/hyperlink" Target="https://www.daloopa.com/src/66985237" TargetMode="External"/><Relationship Id="rId3649" Type="http://schemas.openxmlformats.org/officeDocument/2006/relationships/hyperlink" Target="https://www.daloopa.com/src/113365992" TargetMode="External"/><Relationship Id="rId6122" Type="http://schemas.openxmlformats.org/officeDocument/2006/relationships/hyperlink" Target="https://marketplace.daloopa.com/src?seriesId=2486992" TargetMode="External"/><Relationship Id="rId9692" Type="http://schemas.openxmlformats.org/officeDocument/2006/relationships/hyperlink" Target="https://www.daloopa.com/src/20882440" TargetMode="External"/><Relationship Id="rId12673" Type="http://schemas.openxmlformats.org/officeDocument/2006/relationships/hyperlink" Target="https://www.daloopa.com/src/94638288" TargetMode="External"/><Relationship Id="rId19286" Type="http://schemas.openxmlformats.org/officeDocument/2006/relationships/hyperlink" Target="https://marketplace.daloopa.com/src/154209543" TargetMode="External"/><Relationship Id="rId2732" Type="http://schemas.openxmlformats.org/officeDocument/2006/relationships/hyperlink" Target="https://www.daloopa.com/src/154235035" TargetMode="External"/><Relationship Id="rId9345" Type="http://schemas.openxmlformats.org/officeDocument/2006/relationships/hyperlink" Target="https://www.daloopa.com/src/94491548" TargetMode="External"/><Relationship Id="rId12326" Type="http://schemas.openxmlformats.org/officeDocument/2006/relationships/hyperlink" Target="https://www.daloopa.com/src/1572345" TargetMode="External"/><Relationship Id="rId15896" Type="http://schemas.openxmlformats.org/officeDocument/2006/relationships/hyperlink" Target="https://marketplace.daloopa.com/src/134722536" TargetMode="External"/><Relationship Id="rId704" Type="http://schemas.openxmlformats.org/officeDocument/2006/relationships/hyperlink" Target="https://www.daloopa.com/src/8792848" TargetMode="External"/><Relationship Id="rId5955" Type="http://schemas.openxmlformats.org/officeDocument/2006/relationships/hyperlink" Target="https://marketplace.daloopa.com/src?seriesId=2541519" TargetMode="External"/><Relationship Id="rId15549" Type="http://schemas.openxmlformats.org/officeDocument/2006/relationships/hyperlink" Target="https://www.daloopa.com/src/94641830" TargetMode="External"/><Relationship Id="rId5608" Type="http://schemas.openxmlformats.org/officeDocument/2006/relationships/hyperlink" Target="https://www.daloopa.com/document/26798424" TargetMode="External"/><Relationship Id="rId18022" Type="http://schemas.openxmlformats.org/officeDocument/2006/relationships/hyperlink" Target="https://www.daloopa.com/src/154362016" TargetMode="External"/><Relationship Id="rId3159" Type="http://schemas.openxmlformats.org/officeDocument/2006/relationships/hyperlink" Target="https://www.daloopa.com/src/1571835" TargetMode="External"/><Relationship Id="rId14632" Type="http://schemas.openxmlformats.org/officeDocument/2006/relationships/hyperlink" Target="https://marketplace.daloopa.com/src?seriesId=2541658" TargetMode="External"/><Relationship Id="rId12183" Type="http://schemas.openxmlformats.org/officeDocument/2006/relationships/hyperlink" Target="https://www.daloopa.com/src/43521214" TargetMode="External"/><Relationship Id="rId17855" Type="http://schemas.openxmlformats.org/officeDocument/2006/relationships/hyperlink" Target="https://marketplace.daloopa.com/src/154393199" TargetMode="External"/><Relationship Id="rId561" Type="http://schemas.openxmlformats.org/officeDocument/2006/relationships/hyperlink" Target="https://www.daloopa.com/src/1602236" TargetMode="External"/><Relationship Id="rId2242" Type="http://schemas.openxmlformats.org/officeDocument/2006/relationships/hyperlink" Target="https://www.daloopa.com/src/94501298" TargetMode="External"/><Relationship Id="rId7914" Type="http://schemas.openxmlformats.org/officeDocument/2006/relationships/hyperlink" Target="https://www.daloopa.com/src/72081315" TargetMode="External"/><Relationship Id="rId17508" Type="http://schemas.openxmlformats.org/officeDocument/2006/relationships/hyperlink" Target="https://www.daloopa.com/document/26799693" TargetMode="External"/><Relationship Id="rId214" Type="http://schemas.openxmlformats.org/officeDocument/2006/relationships/hyperlink" Target="https://www.daloopa.com/src/32357375" TargetMode="External"/><Relationship Id="rId5465" Type="http://schemas.openxmlformats.org/officeDocument/2006/relationships/hyperlink" Target="https://www.daloopa.com/src/43287248" TargetMode="External"/><Relationship Id="rId15059" Type="http://schemas.openxmlformats.org/officeDocument/2006/relationships/hyperlink" Target="https://www.daloopa.com/src/43517391" TargetMode="External"/><Relationship Id="rId5118" Type="http://schemas.openxmlformats.org/officeDocument/2006/relationships/hyperlink" Target="https://www.daloopa.com/src/87377985" TargetMode="External"/><Relationship Id="rId8688" Type="http://schemas.openxmlformats.org/officeDocument/2006/relationships/hyperlink" Target="https://www.daloopa.com/src/46535291" TargetMode="External"/><Relationship Id="rId11669" Type="http://schemas.openxmlformats.org/officeDocument/2006/relationships/hyperlink" Target="https://www.daloopa.com/src/43319931" TargetMode="External"/><Relationship Id="rId1728" Type="http://schemas.openxmlformats.org/officeDocument/2006/relationships/hyperlink" Target="https://www.daloopa.com/src/43328935" TargetMode="External"/><Relationship Id="rId4201" Type="http://schemas.openxmlformats.org/officeDocument/2006/relationships/hyperlink" Target="https://www.daloopa.com/src/8790940" TargetMode="External"/><Relationship Id="rId14142" Type="http://schemas.openxmlformats.org/officeDocument/2006/relationships/hyperlink" Target="https://www.daloopa.com/src/154395169" TargetMode="External"/><Relationship Id="rId7771" Type="http://schemas.openxmlformats.org/officeDocument/2006/relationships/hyperlink" Target="https://www.daloopa.com/src/14160916" TargetMode="External"/><Relationship Id="rId10752" Type="http://schemas.openxmlformats.org/officeDocument/2006/relationships/hyperlink" Target="https://www.daloopa.com/src/1569854" TargetMode="External"/><Relationship Id="rId17365" Type="http://schemas.openxmlformats.org/officeDocument/2006/relationships/hyperlink" Target="https://www.daloopa.com/src/72185132" TargetMode="External"/><Relationship Id="rId7424" Type="http://schemas.openxmlformats.org/officeDocument/2006/relationships/hyperlink" Target="https://www.daloopa.com/src/32357704" TargetMode="External"/><Relationship Id="rId10405" Type="http://schemas.openxmlformats.org/officeDocument/2006/relationships/hyperlink" Target="https://www.daloopa.com/src/63033807" TargetMode="External"/><Relationship Id="rId13975" Type="http://schemas.openxmlformats.org/officeDocument/2006/relationships/hyperlink" Target="https://www.daloopa.com/src/8787675" TargetMode="External"/><Relationship Id="rId17018" Type="http://schemas.openxmlformats.org/officeDocument/2006/relationships/hyperlink" Target="https://marketplace.daloopa.com/src/154209404" TargetMode="External"/><Relationship Id="rId13628" Type="http://schemas.openxmlformats.org/officeDocument/2006/relationships/hyperlink" Target="https://www.daloopa.com/src/46628432" TargetMode="External"/><Relationship Id="rId1585" Type="http://schemas.openxmlformats.org/officeDocument/2006/relationships/hyperlink" Target="https://marketplace.daloopa.com/src?seriesId=2541472" TargetMode="External"/><Relationship Id="rId8198" Type="http://schemas.openxmlformats.org/officeDocument/2006/relationships/hyperlink" Target="https://www.daloopa.com/src/1566795" TargetMode="External"/><Relationship Id="rId11179" Type="http://schemas.openxmlformats.org/officeDocument/2006/relationships/hyperlink" Target="https://www.daloopa.com/src/107683068" TargetMode="External"/><Relationship Id="rId16101" Type="http://schemas.openxmlformats.org/officeDocument/2006/relationships/hyperlink" Target="https://www.daloopa.com/src/46628668" TargetMode="External"/><Relationship Id="rId1238" Type="http://schemas.openxmlformats.org/officeDocument/2006/relationships/hyperlink" Target="https://www.daloopa.com/src/8796349" TargetMode="External"/><Relationship Id="rId19671" Type="http://schemas.openxmlformats.org/officeDocument/2006/relationships/hyperlink" Target="https://www.daloopa.com/src/113027702" TargetMode="External"/><Relationship Id="rId7281" Type="http://schemas.openxmlformats.org/officeDocument/2006/relationships/hyperlink" Target="https://www.daloopa.com/src/32357692" TargetMode="External"/><Relationship Id="rId9730" Type="http://schemas.openxmlformats.org/officeDocument/2006/relationships/hyperlink" Target="https://www.daloopa.com/src/1566394" TargetMode="External"/><Relationship Id="rId12711" Type="http://schemas.openxmlformats.org/officeDocument/2006/relationships/hyperlink" Target="https://www.daloopa.com/src/1572209" TargetMode="External"/><Relationship Id="rId19324" Type="http://schemas.openxmlformats.org/officeDocument/2006/relationships/hyperlink" Target="https://www.daloopa.com/src/113031820" TargetMode="External"/><Relationship Id="rId10262" Type="http://schemas.openxmlformats.org/officeDocument/2006/relationships/hyperlink" Target="https://www.daloopa.com/src/32357793" TargetMode="External"/><Relationship Id="rId15934" Type="http://schemas.openxmlformats.org/officeDocument/2006/relationships/hyperlink" Target="https://www.daloopa.com/src/82270614" TargetMode="External"/><Relationship Id="rId3891" Type="http://schemas.openxmlformats.org/officeDocument/2006/relationships/hyperlink" Target="https://www.daloopa.com/src/8794085" TargetMode="External"/><Relationship Id="rId13485" Type="http://schemas.openxmlformats.org/officeDocument/2006/relationships/hyperlink" Target="https://www.daloopa.com/src/8787262" TargetMode="External"/><Relationship Id="rId3544" Type="http://schemas.openxmlformats.org/officeDocument/2006/relationships/hyperlink" Target="https://www.daloopa.com/src/8795939" TargetMode="External"/><Relationship Id="rId13138" Type="http://schemas.openxmlformats.org/officeDocument/2006/relationships/hyperlink" Target="https://www.daloopa.com/src/8787309" TargetMode="External"/><Relationship Id="rId1095" Type="http://schemas.openxmlformats.org/officeDocument/2006/relationships/hyperlink" Target="https://www.daloopa.com/src/14007818" TargetMode="External"/><Relationship Id="rId6767" Type="http://schemas.openxmlformats.org/officeDocument/2006/relationships/hyperlink" Target="https://www.daloopa.com/src/1565309" TargetMode="External"/><Relationship Id="rId19181" Type="http://schemas.openxmlformats.org/officeDocument/2006/relationships/hyperlink" Target="https://marketplace.daloopa.com/src/154209536" TargetMode="External"/><Relationship Id="rId9240" Type="http://schemas.openxmlformats.org/officeDocument/2006/relationships/hyperlink" Target="https://www.daloopa.com/src/1566725" TargetMode="External"/><Relationship Id="rId12221" Type="http://schemas.openxmlformats.org/officeDocument/2006/relationships/hyperlink" Target="https://www.daloopa.com/src/87514774" TargetMode="External"/><Relationship Id="rId15791" Type="http://schemas.openxmlformats.org/officeDocument/2006/relationships/hyperlink" Target="https://www.daloopa.com/src/78144540" TargetMode="External"/><Relationship Id="rId5850" Type="http://schemas.openxmlformats.org/officeDocument/2006/relationships/hyperlink" Target="https://www.daloopa.com/src/2600142" TargetMode="External"/><Relationship Id="rId15444" Type="http://schemas.openxmlformats.org/officeDocument/2006/relationships/hyperlink" Target="https://www.daloopa.com/src/87498621" TargetMode="External"/><Relationship Id="rId3054" Type="http://schemas.openxmlformats.org/officeDocument/2006/relationships/hyperlink" Target="https://www.daloopa.com/src/1571838" TargetMode="External"/><Relationship Id="rId5503" Type="http://schemas.openxmlformats.org/officeDocument/2006/relationships/hyperlink" Target="https://www.daloopa.com/src/4715238" TargetMode="External"/><Relationship Id="rId18667" Type="http://schemas.openxmlformats.org/officeDocument/2006/relationships/hyperlink" Target="https://www.daloopa.com/src/65166974" TargetMode="External"/><Relationship Id="rId8726" Type="http://schemas.openxmlformats.org/officeDocument/2006/relationships/hyperlink" Target="https://www.daloopa.com/src/37971650" TargetMode="External"/><Relationship Id="rId11707" Type="http://schemas.openxmlformats.org/officeDocument/2006/relationships/hyperlink" Target="https://www.daloopa.com/src/1569498" TargetMode="External"/><Relationship Id="rId6277" Type="http://schemas.openxmlformats.org/officeDocument/2006/relationships/hyperlink" Target="https://marketplace.daloopa.com/src/110683922" TargetMode="External"/><Relationship Id="rId2887" Type="http://schemas.openxmlformats.org/officeDocument/2006/relationships/hyperlink" Target="https://www.daloopa.com/src/47676424" TargetMode="External"/><Relationship Id="rId17750" Type="http://schemas.openxmlformats.org/officeDocument/2006/relationships/hyperlink" Target="https://www.daloopa.com/src/65074969" TargetMode="External"/><Relationship Id="rId859" Type="http://schemas.openxmlformats.org/officeDocument/2006/relationships/hyperlink" Target="https://marketplace.daloopa.com/src?seriesId=7163932" TargetMode="External"/><Relationship Id="rId5360" Type="http://schemas.openxmlformats.org/officeDocument/2006/relationships/hyperlink" Target="https://www.daloopa.com/src/1564066" TargetMode="External"/><Relationship Id="rId17403" Type="http://schemas.openxmlformats.org/officeDocument/2006/relationships/hyperlink" Target="https://www.daloopa.com/src/107836878" TargetMode="External"/><Relationship Id="rId5013" Type="http://schemas.openxmlformats.org/officeDocument/2006/relationships/hyperlink" Target="https://www.daloopa.com/src/1564160" TargetMode="External"/><Relationship Id="rId1970" Type="http://schemas.openxmlformats.org/officeDocument/2006/relationships/hyperlink" Target="https://www.daloopa.com/src/144986579" TargetMode="External"/><Relationship Id="rId8583" Type="http://schemas.openxmlformats.org/officeDocument/2006/relationships/hyperlink" Target="https://www.daloopa.com/src/1566924" TargetMode="External"/><Relationship Id="rId11564" Type="http://schemas.openxmlformats.org/officeDocument/2006/relationships/hyperlink" Target="https://www.daloopa.com/src/1568825" TargetMode="External"/><Relationship Id="rId18177" Type="http://schemas.openxmlformats.org/officeDocument/2006/relationships/hyperlink" Target="https://www.daloopa.com/src/65125623" TargetMode="External"/><Relationship Id="rId1623" Type="http://schemas.openxmlformats.org/officeDocument/2006/relationships/hyperlink" Target="https://www.daloopa.com/src/53538440" TargetMode="External"/><Relationship Id="rId8236" Type="http://schemas.openxmlformats.org/officeDocument/2006/relationships/hyperlink" Target="https://www.daloopa.com/src/1566710" TargetMode="External"/><Relationship Id="rId11217" Type="http://schemas.openxmlformats.org/officeDocument/2006/relationships/hyperlink" Target="https://www.daloopa.com/src/1569797" TargetMode="External"/><Relationship Id="rId14787" Type="http://schemas.openxmlformats.org/officeDocument/2006/relationships/hyperlink" Target="https://www.daloopa.com/src/43517240" TargetMode="External"/><Relationship Id="rId4846" Type="http://schemas.openxmlformats.org/officeDocument/2006/relationships/hyperlink" Target="https://www.daloopa.com/src/113255133" TargetMode="External"/><Relationship Id="rId17260" Type="http://schemas.openxmlformats.org/officeDocument/2006/relationships/hyperlink" Target="https://www.daloopa.com/src/87502708" TargetMode="External"/><Relationship Id="rId2397" Type="http://schemas.openxmlformats.org/officeDocument/2006/relationships/hyperlink" Target="https://www.daloopa.com/src/82225368" TargetMode="External"/><Relationship Id="rId369" Type="http://schemas.openxmlformats.org/officeDocument/2006/relationships/hyperlink" Target="https://www.daloopa.com/src/154237809" TargetMode="External"/><Relationship Id="rId10300" Type="http://schemas.openxmlformats.org/officeDocument/2006/relationships/hyperlink" Target="https://www.daloopa.com/src/63033806" TargetMode="External"/><Relationship Id="rId13870" Type="http://schemas.openxmlformats.org/officeDocument/2006/relationships/hyperlink" Target="https://www.daloopa.com/src/8787847" TargetMode="External"/><Relationship Id="rId1480" Type="http://schemas.openxmlformats.org/officeDocument/2006/relationships/hyperlink" Target="https://www.daloopa.com/src/14007635" TargetMode="External"/><Relationship Id="rId8093" Type="http://schemas.openxmlformats.org/officeDocument/2006/relationships/hyperlink" Target="https://www.daloopa.com/src/43302632" TargetMode="External"/><Relationship Id="rId13523" Type="http://schemas.openxmlformats.org/officeDocument/2006/relationships/hyperlink" Target="https://www.daloopa.com/src/46628439" TargetMode="External"/><Relationship Id="rId1133" Type="http://schemas.openxmlformats.org/officeDocument/2006/relationships/hyperlink" Target="https://www.daloopa.com/src/128081648" TargetMode="External"/><Relationship Id="rId11074" Type="http://schemas.openxmlformats.org/officeDocument/2006/relationships/hyperlink" Target="https://www.daloopa.com/src/1569198" TargetMode="External"/><Relationship Id="rId16746" Type="http://schemas.openxmlformats.org/officeDocument/2006/relationships/hyperlink" Target="https://www.daloopa.com/src/65062963" TargetMode="External"/><Relationship Id="rId6805" Type="http://schemas.openxmlformats.org/officeDocument/2006/relationships/hyperlink" Target="https://marketplace.daloopa.com/src/110684016" TargetMode="External"/><Relationship Id="rId14297" Type="http://schemas.openxmlformats.org/officeDocument/2006/relationships/hyperlink" Target="https://marketplace.daloopa.com/src?seriesId=233511" TargetMode="External"/><Relationship Id="rId4356" Type="http://schemas.openxmlformats.org/officeDocument/2006/relationships/hyperlink" Target="https://www.daloopa.com/src/37972195" TargetMode="External"/><Relationship Id="rId4009" Type="http://schemas.openxmlformats.org/officeDocument/2006/relationships/hyperlink" Target="https://www.daloopa.com/src/1572957" TargetMode="External"/><Relationship Id="rId7579" Type="http://schemas.openxmlformats.org/officeDocument/2006/relationships/hyperlink" Target="https://www.daloopa.com/src/72081264" TargetMode="External"/><Relationship Id="rId13380" Type="http://schemas.openxmlformats.org/officeDocument/2006/relationships/hyperlink" Target="https://www.daloopa.com/src/8787224" TargetMode="External"/><Relationship Id="rId13033" Type="http://schemas.openxmlformats.org/officeDocument/2006/relationships/hyperlink" Target="https://www.daloopa.com/src/8787481" TargetMode="External"/><Relationship Id="rId18705" Type="http://schemas.openxmlformats.org/officeDocument/2006/relationships/hyperlink" Target="https://www.daloopa.com/src/65163507" TargetMode="External"/><Relationship Id="rId6662" Type="http://schemas.openxmlformats.org/officeDocument/2006/relationships/hyperlink" Target="https://www.daloopa.com/document/26798424" TargetMode="External"/><Relationship Id="rId16256" Type="http://schemas.openxmlformats.org/officeDocument/2006/relationships/hyperlink" Target="https://marketplace.daloopa.com/src?seriesId=2541690" TargetMode="External"/><Relationship Id="rId6315" Type="http://schemas.openxmlformats.org/officeDocument/2006/relationships/hyperlink" Target="https://www.daloopa.com/src/1565253" TargetMode="External"/><Relationship Id="rId9885" Type="http://schemas.openxmlformats.org/officeDocument/2006/relationships/hyperlink" Target="https://www.daloopa.com/src/1567629" TargetMode="External"/><Relationship Id="rId12866" Type="http://schemas.openxmlformats.org/officeDocument/2006/relationships/hyperlink" Target="https://www.daloopa.com/src/82268402" TargetMode="External"/><Relationship Id="rId19479" Type="http://schemas.openxmlformats.org/officeDocument/2006/relationships/hyperlink" Target="https://www.daloopa.com/src/145118864" TargetMode="External"/><Relationship Id="rId99" Type="http://schemas.openxmlformats.org/officeDocument/2006/relationships/hyperlink" Target="https://www.daloopa.com/document/26350018" TargetMode="External"/><Relationship Id="rId2925" Type="http://schemas.openxmlformats.org/officeDocument/2006/relationships/hyperlink" Target="https://www.daloopa.com/src/87384560" TargetMode="External"/><Relationship Id="rId9538" Type="http://schemas.openxmlformats.org/officeDocument/2006/relationships/hyperlink" Target="https://www.daloopa.com/src/154249529" TargetMode="External"/><Relationship Id="rId12519" Type="http://schemas.openxmlformats.org/officeDocument/2006/relationships/hyperlink" Target="https://www.daloopa.com/src/1572436" TargetMode="External"/><Relationship Id="rId7089" Type="http://schemas.openxmlformats.org/officeDocument/2006/relationships/hyperlink" Target="https://www.daloopa.com/src/53534163" TargetMode="External"/><Relationship Id="rId18562" Type="http://schemas.openxmlformats.org/officeDocument/2006/relationships/hyperlink" Target="https://www.daloopa.com/src/65146136" TargetMode="External"/><Relationship Id="rId3699" Type="http://schemas.openxmlformats.org/officeDocument/2006/relationships/hyperlink" Target="https://www.daloopa.com/src/14007904" TargetMode="External"/><Relationship Id="rId8621" Type="http://schemas.openxmlformats.org/officeDocument/2006/relationships/hyperlink" Target="https://www.daloopa.com/src/43297300" TargetMode="External"/><Relationship Id="rId18215" Type="http://schemas.openxmlformats.org/officeDocument/2006/relationships/hyperlink" Target="https://marketplace.daloopa.com/src/134722736" TargetMode="External"/><Relationship Id="rId6172" Type="http://schemas.openxmlformats.org/officeDocument/2006/relationships/hyperlink" Target="https://www.daloopa.com/src/1564836" TargetMode="External"/><Relationship Id="rId11602" Type="http://schemas.openxmlformats.org/officeDocument/2006/relationships/hyperlink" Target="https://www.daloopa.com/src/43317706" TargetMode="External"/><Relationship Id="rId9395" Type="http://schemas.openxmlformats.org/officeDocument/2006/relationships/hyperlink" Target="https://www.daloopa.com/src/10330755" TargetMode="External"/><Relationship Id="rId14825" Type="http://schemas.openxmlformats.org/officeDocument/2006/relationships/hyperlink" Target="https://marketplace.daloopa.com/src/134722347" TargetMode="External"/><Relationship Id="rId2782" Type="http://schemas.openxmlformats.org/officeDocument/2006/relationships/hyperlink" Target="https://www.daloopa.com/src/43533048" TargetMode="External"/><Relationship Id="rId9048" Type="http://schemas.openxmlformats.org/officeDocument/2006/relationships/hyperlink" Target="https://www.daloopa.com/src/1567457" TargetMode="External"/><Relationship Id="rId12376" Type="http://schemas.openxmlformats.org/officeDocument/2006/relationships/hyperlink" Target="https://marketplace.daloopa.com/src/134722162" TargetMode="External"/><Relationship Id="rId754" Type="http://schemas.openxmlformats.org/officeDocument/2006/relationships/hyperlink" Target="https://www.daloopa.com/src/8792897" TargetMode="External"/><Relationship Id="rId2435" Type="http://schemas.openxmlformats.org/officeDocument/2006/relationships/hyperlink" Target="https://marketplace.daloopa.com/src/154393084" TargetMode="External"/><Relationship Id="rId12029" Type="http://schemas.openxmlformats.org/officeDocument/2006/relationships/hyperlink" Target="https://www.daloopa.com/src/1569188" TargetMode="External"/><Relationship Id="rId15599" Type="http://schemas.openxmlformats.org/officeDocument/2006/relationships/hyperlink" Target="https://www.daloopa.com/src/78147057" TargetMode="External"/><Relationship Id="rId407" Type="http://schemas.openxmlformats.org/officeDocument/2006/relationships/hyperlink" Target="https://www.daloopa.com/src/1604303" TargetMode="External"/><Relationship Id="rId5658" Type="http://schemas.openxmlformats.org/officeDocument/2006/relationships/hyperlink" Target="https://www.daloopa.com/src/136426167" TargetMode="External"/><Relationship Id="rId18072" Type="http://schemas.openxmlformats.org/officeDocument/2006/relationships/hyperlink" Target="https://www.daloopa.com/src/65125696" TargetMode="External"/><Relationship Id="rId8131" Type="http://schemas.openxmlformats.org/officeDocument/2006/relationships/hyperlink" Target="https://www.daloopa.com/src/1567602" TargetMode="External"/><Relationship Id="rId11112" Type="http://schemas.openxmlformats.org/officeDocument/2006/relationships/hyperlink" Target="https://www.daloopa.com/src/107683076" TargetMode="External"/><Relationship Id="rId14682" Type="http://schemas.openxmlformats.org/officeDocument/2006/relationships/hyperlink" Target="https://www.daloopa.com/src/145147100" TargetMode="External"/><Relationship Id="rId2292" Type="http://schemas.openxmlformats.org/officeDocument/2006/relationships/hyperlink" Target="https://www.daloopa.com/src/32424725" TargetMode="External"/><Relationship Id="rId4741" Type="http://schemas.openxmlformats.org/officeDocument/2006/relationships/hyperlink" Target="https://www.daloopa.com/src/1564245" TargetMode="External"/><Relationship Id="rId14335" Type="http://schemas.openxmlformats.org/officeDocument/2006/relationships/hyperlink" Target="https://www.daloopa.com/src/72185872" TargetMode="External"/><Relationship Id="rId264" Type="http://schemas.openxmlformats.org/officeDocument/2006/relationships/hyperlink" Target="https://www.daloopa.com/src/154237779" TargetMode="External"/><Relationship Id="rId7964" Type="http://schemas.openxmlformats.org/officeDocument/2006/relationships/hyperlink" Target="https://www.daloopa.com/src/1567529" TargetMode="External"/><Relationship Id="rId10945" Type="http://schemas.openxmlformats.org/officeDocument/2006/relationships/hyperlink" Target="https://www.daloopa.com/src/1569475" TargetMode="External"/><Relationship Id="rId17558" Type="http://schemas.openxmlformats.org/officeDocument/2006/relationships/hyperlink" Target="https://www.daloopa.com/src/107838633" TargetMode="External"/><Relationship Id="rId7617" Type="http://schemas.openxmlformats.org/officeDocument/2006/relationships/hyperlink" Target="https://www.daloopa.com/src/1565622" TargetMode="External"/><Relationship Id="rId5168" Type="http://schemas.openxmlformats.org/officeDocument/2006/relationships/hyperlink" Target="https://www.daloopa.com/src/2600132" TargetMode="External"/><Relationship Id="rId16641" Type="http://schemas.openxmlformats.org/officeDocument/2006/relationships/hyperlink" Target="https://www.daloopa.com/src/107834291" TargetMode="External"/><Relationship Id="rId1778" Type="http://schemas.openxmlformats.org/officeDocument/2006/relationships/hyperlink" Target="https://www.daloopa.com/src/87416716" TargetMode="External"/><Relationship Id="rId6700" Type="http://schemas.openxmlformats.org/officeDocument/2006/relationships/hyperlink" Target="https://www.daloopa.com/src/1565787" TargetMode="External"/><Relationship Id="rId14192" Type="http://schemas.openxmlformats.org/officeDocument/2006/relationships/hyperlink" Target="https://www.daloopa.com/src/8787834" TargetMode="External"/><Relationship Id="rId4251" Type="http://schemas.openxmlformats.org/officeDocument/2006/relationships/hyperlink" Target="https://www.daloopa.com/src/8790828" TargetMode="External"/><Relationship Id="rId7474" Type="http://schemas.openxmlformats.org/officeDocument/2006/relationships/hyperlink" Target="https://www.daloopa.com/src/1565982" TargetMode="External"/><Relationship Id="rId9923" Type="http://schemas.openxmlformats.org/officeDocument/2006/relationships/hyperlink" Target="https://www.daloopa.com/src/113262697" TargetMode="External"/><Relationship Id="rId12904" Type="http://schemas.openxmlformats.org/officeDocument/2006/relationships/hyperlink" Target="https://www.daloopa.com/src/1572341" TargetMode="External"/><Relationship Id="rId17068" Type="http://schemas.openxmlformats.org/officeDocument/2006/relationships/hyperlink" Target="https://marketplace.daloopa.com/src?seriesId=3669122" TargetMode="External"/><Relationship Id="rId19517" Type="http://schemas.openxmlformats.org/officeDocument/2006/relationships/hyperlink" Target="https://www.daloopa.com/src/154356796" TargetMode="External"/><Relationship Id="rId7127" Type="http://schemas.openxmlformats.org/officeDocument/2006/relationships/hyperlink" Target="https://www.daloopa.com/src/1565564" TargetMode="External"/><Relationship Id="rId10455" Type="http://schemas.openxmlformats.org/officeDocument/2006/relationships/hyperlink" Target="https://www.daloopa.com/src/32358947" TargetMode="External"/><Relationship Id="rId10108" Type="http://schemas.openxmlformats.org/officeDocument/2006/relationships/hyperlink" Target="https://www.daloopa.com/src/1568416" TargetMode="External"/><Relationship Id="rId13678" Type="http://schemas.openxmlformats.org/officeDocument/2006/relationships/hyperlink" Target="https://www.daloopa.com/document/24792640" TargetMode="External"/><Relationship Id="rId18600" Type="http://schemas.openxmlformats.org/officeDocument/2006/relationships/hyperlink" Target="https://www.daloopa.com/src/65153540" TargetMode="External"/><Relationship Id="rId3737" Type="http://schemas.openxmlformats.org/officeDocument/2006/relationships/hyperlink" Target="https://www.daloopa.com/src/43340915" TargetMode="External"/><Relationship Id="rId16151" Type="http://schemas.openxmlformats.org/officeDocument/2006/relationships/hyperlink" Target="https://marketplace.daloopa.com/src?seriesId=2541683" TargetMode="External"/><Relationship Id="rId1288" Type="http://schemas.openxmlformats.org/officeDocument/2006/relationships/hyperlink" Target="https://www.daloopa.com/src/8796224" TargetMode="External"/><Relationship Id="rId6210" Type="http://schemas.openxmlformats.org/officeDocument/2006/relationships/hyperlink" Target="https://www.daloopa.com/src/1564797" TargetMode="External"/><Relationship Id="rId9780" Type="http://schemas.openxmlformats.org/officeDocument/2006/relationships/hyperlink" Target="https://www.daloopa.com/src/43302645" TargetMode="External"/><Relationship Id="rId19374" Type="http://schemas.openxmlformats.org/officeDocument/2006/relationships/hyperlink" Target="https://www.daloopa.com/src/113026574" TargetMode="External"/><Relationship Id="rId9433" Type="http://schemas.openxmlformats.org/officeDocument/2006/relationships/hyperlink" Target="https://www.daloopa.com/src/1566320" TargetMode="External"/><Relationship Id="rId12761" Type="http://schemas.openxmlformats.org/officeDocument/2006/relationships/hyperlink" Target="https://www.daloopa.com/src/1572442" TargetMode="External"/><Relationship Id="rId19027" Type="http://schemas.openxmlformats.org/officeDocument/2006/relationships/hyperlink" Target="https://marketplace.daloopa.com/src/154209531" TargetMode="External"/><Relationship Id="rId2820" Type="http://schemas.openxmlformats.org/officeDocument/2006/relationships/hyperlink" Target="https://www.daloopa.com/src/47676425" TargetMode="External"/><Relationship Id="rId12414" Type="http://schemas.openxmlformats.org/officeDocument/2006/relationships/hyperlink" Target="https://www.daloopa.com/src/32424517" TargetMode="External"/><Relationship Id="rId15984" Type="http://schemas.openxmlformats.org/officeDocument/2006/relationships/hyperlink" Target="https://www.daloopa.com/src/67019791" TargetMode="External"/><Relationship Id="rId15637" Type="http://schemas.openxmlformats.org/officeDocument/2006/relationships/hyperlink" Target="https://www.daloopa.com/src/43517399" TargetMode="External"/><Relationship Id="rId3594" Type="http://schemas.openxmlformats.org/officeDocument/2006/relationships/hyperlink" Target="https://www.daloopa.com/src/42838100" TargetMode="External"/><Relationship Id="rId13188" Type="http://schemas.openxmlformats.org/officeDocument/2006/relationships/hyperlink" Target="https://www.daloopa.com/src/8787346" TargetMode="External"/><Relationship Id="rId18110" Type="http://schemas.openxmlformats.org/officeDocument/2006/relationships/hyperlink" Target="https://marketplace.daloopa.com/src/134722695" TargetMode="External"/><Relationship Id="rId3247" Type="http://schemas.openxmlformats.org/officeDocument/2006/relationships/hyperlink" Target="https://www.daloopa.com/src/113403285" TargetMode="External"/><Relationship Id="rId8919" Type="http://schemas.openxmlformats.org/officeDocument/2006/relationships/hyperlink" Target="https://www.daloopa.com/src/63033685" TargetMode="External"/><Relationship Id="rId9290" Type="http://schemas.openxmlformats.org/officeDocument/2006/relationships/hyperlink" Target="https://www.daloopa.com/src/43305565" TargetMode="External"/><Relationship Id="rId12271" Type="http://schemas.openxmlformats.org/officeDocument/2006/relationships/hyperlink" Target="https://www.daloopa.com/src/43515481" TargetMode="External"/><Relationship Id="rId14720" Type="http://schemas.openxmlformats.org/officeDocument/2006/relationships/hyperlink" Target="https://www.daloopa.com/src/43517395" TargetMode="External"/><Relationship Id="rId2330" Type="http://schemas.openxmlformats.org/officeDocument/2006/relationships/hyperlink" Target="https://www.daloopa.com/src/46548528" TargetMode="External"/><Relationship Id="rId17943" Type="http://schemas.openxmlformats.org/officeDocument/2006/relationships/hyperlink" Target="https://www.daloopa.com/src/65125632" TargetMode="External"/><Relationship Id="rId302" Type="http://schemas.openxmlformats.org/officeDocument/2006/relationships/hyperlink" Target="https://www.daloopa.com/src/14160991" TargetMode="External"/><Relationship Id="rId5553" Type="http://schemas.openxmlformats.org/officeDocument/2006/relationships/hyperlink" Target="https://www.daloopa.com/src/1564210" TargetMode="External"/><Relationship Id="rId15147" Type="http://schemas.openxmlformats.org/officeDocument/2006/relationships/hyperlink" Target="https://www.daloopa.com/src/43517403" TargetMode="External"/><Relationship Id="rId15494" Type="http://schemas.openxmlformats.org/officeDocument/2006/relationships/hyperlink" Target="https://marketplace.daloopa.com/src/134722481" TargetMode="External"/><Relationship Id="rId5206" Type="http://schemas.openxmlformats.org/officeDocument/2006/relationships/hyperlink" Target="https://marketplace.daloopa.com/src?seriesId=2541509" TargetMode="External"/><Relationship Id="rId8776" Type="http://schemas.openxmlformats.org/officeDocument/2006/relationships/hyperlink" Target="https://www.daloopa.com/src/7961832" TargetMode="External"/><Relationship Id="rId11757" Type="http://schemas.openxmlformats.org/officeDocument/2006/relationships/hyperlink" Target="https://www.daloopa.com/src/43319910" TargetMode="External"/><Relationship Id="rId1816" Type="http://schemas.openxmlformats.org/officeDocument/2006/relationships/hyperlink" Target="https://www.daloopa.com/src/65218378" TargetMode="External"/><Relationship Id="rId8429" Type="http://schemas.openxmlformats.org/officeDocument/2006/relationships/hyperlink" Target="https://www.daloopa.com/src/113262698" TargetMode="External"/><Relationship Id="rId14230" Type="http://schemas.openxmlformats.org/officeDocument/2006/relationships/hyperlink" Target="https://www.daloopa.com/src/8788015" TargetMode="External"/><Relationship Id="rId17453" Type="http://schemas.openxmlformats.org/officeDocument/2006/relationships/hyperlink" Target="https://www.daloopa.com/src/72441759" TargetMode="External"/><Relationship Id="rId7512" Type="http://schemas.openxmlformats.org/officeDocument/2006/relationships/hyperlink" Target="https://www.daloopa.com/src/72081244" TargetMode="External"/><Relationship Id="rId10840" Type="http://schemas.openxmlformats.org/officeDocument/2006/relationships/hyperlink" Target="https://www.daloopa.com/src/82226688" TargetMode="External"/><Relationship Id="rId17106" Type="http://schemas.openxmlformats.org/officeDocument/2006/relationships/hyperlink" Target="https://www.daloopa.com/src/65059215" TargetMode="External"/><Relationship Id="rId5063" Type="http://schemas.openxmlformats.org/officeDocument/2006/relationships/hyperlink" Target="https://www.daloopa.com/src/113265252" TargetMode="External"/><Relationship Id="rId8286" Type="http://schemas.openxmlformats.org/officeDocument/2006/relationships/hyperlink" Target="https://www.daloopa.com/src/14161231" TargetMode="External"/><Relationship Id="rId13716" Type="http://schemas.openxmlformats.org/officeDocument/2006/relationships/hyperlink" Target="https://www.daloopa.com/src/58790254" TargetMode="External"/><Relationship Id="rId1673" Type="http://schemas.openxmlformats.org/officeDocument/2006/relationships/hyperlink" Target="https://www.daloopa.com/src/32362729" TargetMode="External"/><Relationship Id="rId11267" Type="http://schemas.openxmlformats.org/officeDocument/2006/relationships/hyperlink" Target="https://www.daloopa.com/src/1568669" TargetMode="External"/><Relationship Id="rId16939" Type="http://schemas.openxmlformats.org/officeDocument/2006/relationships/hyperlink" Target="https://www.daloopa.com/src/20983855" TargetMode="External"/><Relationship Id="rId1326" Type="http://schemas.openxmlformats.org/officeDocument/2006/relationships/hyperlink" Target="https://www.daloopa.com/src/8796303" TargetMode="External"/><Relationship Id="rId4896" Type="http://schemas.openxmlformats.org/officeDocument/2006/relationships/hyperlink" Target="https://www.daloopa.com/src/10330597" TargetMode="External"/><Relationship Id="rId19412" Type="http://schemas.openxmlformats.org/officeDocument/2006/relationships/hyperlink" Target="https://www.daloopa.com/src/154393496" TargetMode="External"/><Relationship Id="rId32" Type="http://schemas.openxmlformats.org/officeDocument/2006/relationships/hyperlink" Target="https://www.daloopa.com/document/18276836" TargetMode="External"/><Relationship Id="rId4549" Type="http://schemas.openxmlformats.org/officeDocument/2006/relationships/hyperlink" Target="https://www.daloopa.com/src/87384173" TargetMode="External"/><Relationship Id="rId10350" Type="http://schemas.openxmlformats.org/officeDocument/2006/relationships/hyperlink" Target="https://marketplace.daloopa.com/src?seriesId=2541587" TargetMode="External"/><Relationship Id="rId7022" Type="http://schemas.openxmlformats.org/officeDocument/2006/relationships/hyperlink" Target="https://www.daloopa.com/src/1565975" TargetMode="External"/><Relationship Id="rId10003" Type="http://schemas.openxmlformats.org/officeDocument/2006/relationships/hyperlink" Target="https://www.daloopa.com/src/1568110" TargetMode="External"/><Relationship Id="rId3632" Type="http://schemas.openxmlformats.org/officeDocument/2006/relationships/hyperlink" Target="https://www.daloopa.com/src/14007903" TargetMode="External"/><Relationship Id="rId13226" Type="http://schemas.openxmlformats.org/officeDocument/2006/relationships/hyperlink" Target="https://www.daloopa.com/src/8787108" TargetMode="External"/><Relationship Id="rId13573" Type="http://schemas.openxmlformats.org/officeDocument/2006/relationships/hyperlink" Target="https://www.daloopa.com/src/8787584" TargetMode="External"/><Relationship Id="rId1183" Type="http://schemas.openxmlformats.org/officeDocument/2006/relationships/hyperlink" Target="https://www.daloopa.com/src/4742117" TargetMode="External"/><Relationship Id="rId16796" Type="http://schemas.openxmlformats.org/officeDocument/2006/relationships/hyperlink" Target="https://www.daloopa.com/src/113368647" TargetMode="External"/><Relationship Id="rId6855" Type="http://schemas.openxmlformats.org/officeDocument/2006/relationships/hyperlink" Target="https://www.daloopa.com/src/53534170" TargetMode="External"/><Relationship Id="rId16449" Type="http://schemas.openxmlformats.org/officeDocument/2006/relationships/hyperlink" Target="https://www.daloopa.com/src/38111121" TargetMode="External"/><Relationship Id="rId4059" Type="http://schemas.openxmlformats.org/officeDocument/2006/relationships/hyperlink" Target="https://www.daloopa.com/src/87501854" TargetMode="External"/><Relationship Id="rId6508" Type="http://schemas.openxmlformats.org/officeDocument/2006/relationships/hyperlink" Target="https://www.daloopa.com/src/1565657" TargetMode="External"/><Relationship Id="rId15532" Type="http://schemas.openxmlformats.org/officeDocument/2006/relationships/hyperlink" Target="https://marketplace.daloopa.com/src?seriesId=2541674" TargetMode="External"/><Relationship Id="rId13083" Type="http://schemas.openxmlformats.org/officeDocument/2006/relationships/hyperlink" Target="https://www.daloopa.com/src/8787199" TargetMode="External"/><Relationship Id="rId3142" Type="http://schemas.openxmlformats.org/officeDocument/2006/relationships/hyperlink" Target="https://www.daloopa.com/src/1571936" TargetMode="External"/><Relationship Id="rId18755" Type="http://schemas.openxmlformats.org/officeDocument/2006/relationships/hyperlink" Target="https://www.daloopa.com/src/65168602" TargetMode="External"/><Relationship Id="rId6365" Type="http://schemas.openxmlformats.org/officeDocument/2006/relationships/hyperlink" Target="https://www.daloopa.com/src/1565735" TargetMode="External"/><Relationship Id="rId8814" Type="http://schemas.openxmlformats.org/officeDocument/2006/relationships/hyperlink" Target="https://www.daloopa.com/src/1566063" TargetMode="External"/><Relationship Id="rId18408" Type="http://schemas.openxmlformats.org/officeDocument/2006/relationships/hyperlink" Target="https://www.daloopa.com/src/154365637" TargetMode="External"/><Relationship Id="rId6018" Type="http://schemas.openxmlformats.org/officeDocument/2006/relationships/hyperlink" Target="https://www.daloopa.com/src/66982348" TargetMode="External"/><Relationship Id="rId2975" Type="http://schemas.openxmlformats.org/officeDocument/2006/relationships/hyperlink" Target="https://www.daloopa.com/src/82169935" TargetMode="External"/><Relationship Id="rId9588" Type="http://schemas.openxmlformats.org/officeDocument/2006/relationships/hyperlink" Target="https://www.daloopa.com/src/32357753" TargetMode="External"/><Relationship Id="rId12569" Type="http://schemas.openxmlformats.org/officeDocument/2006/relationships/hyperlink" Target="https://www.daloopa.com/src/94638284" TargetMode="External"/><Relationship Id="rId947" Type="http://schemas.openxmlformats.org/officeDocument/2006/relationships/hyperlink" Target="https://www.daloopa.com/src/154354796" TargetMode="External"/><Relationship Id="rId2628" Type="http://schemas.openxmlformats.org/officeDocument/2006/relationships/hyperlink" Target="https://www.daloopa.com/src/47657187" TargetMode="External"/><Relationship Id="rId15042" Type="http://schemas.openxmlformats.org/officeDocument/2006/relationships/hyperlink" Target="https://marketplace.daloopa.com/src/154393110" TargetMode="External"/><Relationship Id="rId5101" Type="http://schemas.openxmlformats.org/officeDocument/2006/relationships/hyperlink" Target="https://www.daloopa.com/src/1563900" TargetMode="External"/><Relationship Id="rId8671" Type="http://schemas.openxmlformats.org/officeDocument/2006/relationships/hyperlink" Target="https://www.daloopa.com/src/87381661" TargetMode="External"/><Relationship Id="rId18265" Type="http://schemas.openxmlformats.org/officeDocument/2006/relationships/hyperlink" Target="https://www.daloopa.com/src/78144843" TargetMode="External"/><Relationship Id="rId1711" Type="http://schemas.openxmlformats.org/officeDocument/2006/relationships/hyperlink" Target="https://www.daloopa.com/src/14188249" TargetMode="External"/><Relationship Id="rId8324" Type="http://schemas.openxmlformats.org/officeDocument/2006/relationships/hyperlink" Target="https://www.daloopa.com/src/10330734" TargetMode="External"/><Relationship Id="rId11652" Type="http://schemas.openxmlformats.org/officeDocument/2006/relationships/hyperlink" Target="https://www.daloopa.com/src/1569272" TargetMode="External"/><Relationship Id="rId11305" Type="http://schemas.openxmlformats.org/officeDocument/2006/relationships/hyperlink" Target="https://www.daloopa.com/src/63034030" TargetMode="External"/><Relationship Id="rId14875" Type="http://schemas.openxmlformats.org/officeDocument/2006/relationships/hyperlink" Target="https://www.daloopa.com/src/107834384" TargetMode="External"/><Relationship Id="rId2485" Type="http://schemas.openxmlformats.org/officeDocument/2006/relationships/hyperlink" Target="https://www.daloopa.com/src/65218513" TargetMode="External"/><Relationship Id="rId4934" Type="http://schemas.openxmlformats.org/officeDocument/2006/relationships/hyperlink" Target="https://www.daloopa.com/src/1564573" TargetMode="External"/><Relationship Id="rId9098" Type="http://schemas.openxmlformats.org/officeDocument/2006/relationships/hyperlink" Target="https://www.daloopa.com/src/1567172" TargetMode="External"/><Relationship Id="rId14528" Type="http://schemas.openxmlformats.org/officeDocument/2006/relationships/hyperlink" Target="https://www.daloopa.com/src/43517948" TargetMode="External"/><Relationship Id="rId457" Type="http://schemas.openxmlformats.org/officeDocument/2006/relationships/hyperlink" Target="https://www.daloopa.com/src/2745372" TargetMode="External"/><Relationship Id="rId2138" Type="http://schemas.openxmlformats.org/officeDocument/2006/relationships/hyperlink" Target="https://www.daloopa.com/src/94501295" TargetMode="External"/><Relationship Id="rId12079" Type="http://schemas.openxmlformats.org/officeDocument/2006/relationships/hyperlink" Target="https://www.daloopa.com/src/46628009" TargetMode="External"/><Relationship Id="rId17001" Type="http://schemas.openxmlformats.org/officeDocument/2006/relationships/hyperlink" Target="https://marketplace.daloopa.com/src/154393158" TargetMode="External"/><Relationship Id="rId13611" Type="http://schemas.openxmlformats.org/officeDocument/2006/relationships/hyperlink" Target="https://www.daloopa.com/document/24792640" TargetMode="External"/><Relationship Id="rId8181" Type="http://schemas.openxmlformats.org/officeDocument/2006/relationships/hyperlink" Target="https://www.daloopa.com/src/107679935" TargetMode="External"/><Relationship Id="rId11162" Type="http://schemas.openxmlformats.org/officeDocument/2006/relationships/hyperlink" Target="https://www.daloopa.com/src/7961888" TargetMode="External"/><Relationship Id="rId1221" Type="http://schemas.openxmlformats.org/officeDocument/2006/relationships/hyperlink" Target="https://www.daloopa.com/src/75519604" TargetMode="External"/><Relationship Id="rId4791" Type="http://schemas.openxmlformats.org/officeDocument/2006/relationships/hyperlink" Target="https://www.daloopa.com/src/14161047" TargetMode="External"/><Relationship Id="rId14385" Type="http://schemas.openxmlformats.org/officeDocument/2006/relationships/hyperlink" Target="https://www.daloopa.com/src/38111059" TargetMode="External"/><Relationship Id="rId16834" Type="http://schemas.openxmlformats.org/officeDocument/2006/relationships/hyperlink" Target="https://marketplace.daloopa.com/src?seriesId=3221765" TargetMode="External"/><Relationship Id="rId4444" Type="http://schemas.openxmlformats.org/officeDocument/2006/relationships/hyperlink" Target="https://www.daloopa.com/src/14007922" TargetMode="External"/><Relationship Id="rId14038" Type="http://schemas.openxmlformats.org/officeDocument/2006/relationships/hyperlink" Target="https://www.daloopa.com/src/20973503" TargetMode="External"/><Relationship Id="rId10995" Type="http://schemas.openxmlformats.org/officeDocument/2006/relationships/hyperlink" Target="https://www.daloopa.com/src/113262816" TargetMode="External"/><Relationship Id="rId7667" Type="http://schemas.openxmlformats.org/officeDocument/2006/relationships/hyperlink" Target="https://marketplace.daloopa.com/src/110684153" TargetMode="External"/><Relationship Id="rId10648" Type="http://schemas.openxmlformats.org/officeDocument/2006/relationships/hyperlink" Target="https://www.daloopa.com/src/154216200" TargetMode="External"/><Relationship Id="rId13121" Type="http://schemas.openxmlformats.org/officeDocument/2006/relationships/hyperlink" Target="https://www.daloopa.com/src/8787412" TargetMode="External"/><Relationship Id="rId16691" Type="http://schemas.openxmlformats.org/officeDocument/2006/relationships/hyperlink" Target="https://www.daloopa.com/src/65062682" TargetMode="External"/><Relationship Id="rId6750" Type="http://schemas.openxmlformats.org/officeDocument/2006/relationships/hyperlink" Target="https://www.daloopa.com/src/1565788" TargetMode="External"/><Relationship Id="rId16344" Type="http://schemas.openxmlformats.org/officeDocument/2006/relationships/hyperlink" Target="https://www.daloopa.com/src/43525165" TargetMode="External"/><Relationship Id="rId6403" Type="http://schemas.openxmlformats.org/officeDocument/2006/relationships/hyperlink" Target="https://www.daloopa.com/src/102324866" TargetMode="External"/><Relationship Id="rId9973" Type="http://schemas.openxmlformats.org/officeDocument/2006/relationships/hyperlink" Target="https://www.daloopa.com/src/107679939" TargetMode="External"/><Relationship Id="rId19567" Type="http://schemas.openxmlformats.org/officeDocument/2006/relationships/hyperlink" Target="https://www.daloopa.com/src/113031798" TargetMode="External"/><Relationship Id="rId9626" Type="http://schemas.openxmlformats.org/officeDocument/2006/relationships/hyperlink" Target="https://www.daloopa.com/src/2600194" TargetMode="External"/><Relationship Id="rId12954" Type="http://schemas.openxmlformats.org/officeDocument/2006/relationships/hyperlink" Target="https://marketplace.daloopa.com/src/134722285" TargetMode="External"/><Relationship Id="rId7177" Type="http://schemas.openxmlformats.org/officeDocument/2006/relationships/hyperlink" Target="https://marketplace.daloopa.com/src/113266396" TargetMode="External"/><Relationship Id="rId12607" Type="http://schemas.openxmlformats.org/officeDocument/2006/relationships/hyperlink" Target="https://www.daloopa.com/src/1572177" TargetMode="External"/><Relationship Id="rId10158" Type="http://schemas.openxmlformats.org/officeDocument/2006/relationships/hyperlink" Target="https://www.daloopa.com/src/43314809" TargetMode="External"/><Relationship Id="rId18650" Type="http://schemas.openxmlformats.org/officeDocument/2006/relationships/hyperlink" Target="https://www.daloopa.com/src/65167244" TargetMode="External"/><Relationship Id="rId3787" Type="http://schemas.openxmlformats.org/officeDocument/2006/relationships/hyperlink" Target="https://www.daloopa.com/src/154359187" TargetMode="External"/><Relationship Id="rId18303" Type="http://schemas.openxmlformats.org/officeDocument/2006/relationships/hyperlink" Target="https://marketplace.daloopa.com/src/134722764" TargetMode="External"/><Relationship Id="rId6260" Type="http://schemas.openxmlformats.org/officeDocument/2006/relationships/hyperlink" Target="https://www.daloopa.com/src/53534161" TargetMode="External"/><Relationship Id="rId2870" Type="http://schemas.openxmlformats.org/officeDocument/2006/relationships/hyperlink" Target="https://www.daloopa.com/src/47661681" TargetMode="External"/><Relationship Id="rId9483" Type="http://schemas.openxmlformats.org/officeDocument/2006/relationships/hyperlink" Target="https://www.daloopa.com/src/1566669" TargetMode="External"/><Relationship Id="rId12464" Type="http://schemas.openxmlformats.org/officeDocument/2006/relationships/hyperlink" Target="https://www.daloopa.com/src/1572288" TargetMode="External"/><Relationship Id="rId14913" Type="http://schemas.openxmlformats.org/officeDocument/2006/relationships/hyperlink" Target="https://www.daloopa.com/src/43517545" TargetMode="External"/><Relationship Id="rId19077" Type="http://schemas.openxmlformats.org/officeDocument/2006/relationships/hyperlink" Target="https://www.daloopa.com/src/113030426" TargetMode="External"/><Relationship Id="rId842" Type="http://schemas.openxmlformats.org/officeDocument/2006/relationships/hyperlink" Target="https://marketplace.daloopa.com/src/152291344" TargetMode="External"/><Relationship Id="rId2523" Type="http://schemas.openxmlformats.org/officeDocument/2006/relationships/hyperlink" Target="https://www.daloopa.com/src/102436602" TargetMode="External"/><Relationship Id="rId9136" Type="http://schemas.openxmlformats.org/officeDocument/2006/relationships/hyperlink" Target="https://www.daloopa.com/src/78018605" TargetMode="External"/><Relationship Id="rId12117" Type="http://schemas.openxmlformats.org/officeDocument/2006/relationships/hyperlink" Target="https://www.daloopa.com/src/1570538" TargetMode="External"/><Relationship Id="rId15687" Type="http://schemas.openxmlformats.org/officeDocument/2006/relationships/hyperlink" Target="https://www.daloopa.com/src/43518469" TargetMode="External"/><Relationship Id="rId3297" Type="http://schemas.openxmlformats.org/officeDocument/2006/relationships/hyperlink" Target="https://www.daloopa.com/src/14007858" TargetMode="External"/><Relationship Id="rId5746" Type="http://schemas.openxmlformats.org/officeDocument/2006/relationships/hyperlink" Target="https://www.daloopa.com/src/43310061" TargetMode="External"/><Relationship Id="rId18160" Type="http://schemas.openxmlformats.org/officeDocument/2006/relationships/hyperlink" Target="https://www.daloopa.com/src/154362020" TargetMode="External"/><Relationship Id="rId8969" Type="http://schemas.openxmlformats.org/officeDocument/2006/relationships/hyperlink" Target="https://www.daloopa.com/src/1566777" TargetMode="External"/><Relationship Id="rId11200" Type="http://schemas.openxmlformats.org/officeDocument/2006/relationships/hyperlink" Target="https://www.daloopa.com/src/1568668" TargetMode="External"/><Relationship Id="rId14770" Type="http://schemas.openxmlformats.org/officeDocument/2006/relationships/hyperlink" Target="https://www.daloopa.com/src/43519066" TargetMode="External"/><Relationship Id="rId14423" Type="http://schemas.openxmlformats.org/officeDocument/2006/relationships/hyperlink" Target="https://www.daloopa.com/src/113763756" TargetMode="External"/><Relationship Id="rId2380" Type="http://schemas.openxmlformats.org/officeDocument/2006/relationships/hyperlink" Target="https://www.daloopa.com/src/66982764" TargetMode="External"/><Relationship Id="rId17646" Type="http://schemas.openxmlformats.org/officeDocument/2006/relationships/hyperlink" Target="https://www.daloopa.com/src/125191037" TargetMode="External"/><Relationship Id="rId17993" Type="http://schemas.openxmlformats.org/officeDocument/2006/relationships/hyperlink" Target="https://www.daloopa.com/src/113362568" TargetMode="External"/><Relationship Id="rId352" Type="http://schemas.openxmlformats.org/officeDocument/2006/relationships/hyperlink" Target="https://www.daloopa.com/document/23459594" TargetMode="External"/><Relationship Id="rId2033" Type="http://schemas.openxmlformats.org/officeDocument/2006/relationships/hyperlink" Target="https://www.daloopa.com/src/96852277" TargetMode="External"/><Relationship Id="rId7705" Type="http://schemas.openxmlformats.org/officeDocument/2006/relationships/hyperlink" Target="https://www.daloopa.com/src/20882362" TargetMode="External"/><Relationship Id="rId15197" Type="http://schemas.openxmlformats.org/officeDocument/2006/relationships/hyperlink" Target="https://www.daloopa.com/src/43516788" TargetMode="External"/><Relationship Id="rId5256" Type="http://schemas.openxmlformats.org/officeDocument/2006/relationships/hyperlink" Target="https://www.daloopa.com/src/125013274" TargetMode="External"/><Relationship Id="rId8479" Type="http://schemas.openxmlformats.org/officeDocument/2006/relationships/hyperlink" Target="https://www.daloopa.com/src/113256769" TargetMode="External"/><Relationship Id="rId13909" Type="http://schemas.openxmlformats.org/officeDocument/2006/relationships/hyperlink" Target="https://www.daloopa.com/src/8788045" TargetMode="External"/><Relationship Id="rId1866" Type="http://schemas.openxmlformats.org/officeDocument/2006/relationships/hyperlink" Target="https://www.daloopa.com/src/43329523" TargetMode="External"/><Relationship Id="rId14280" Type="http://schemas.openxmlformats.org/officeDocument/2006/relationships/hyperlink" Target="https://www.daloopa.com/src/8788152" TargetMode="External"/><Relationship Id="rId1519" Type="http://schemas.openxmlformats.org/officeDocument/2006/relationships/hyperlink" Target="https://www.daloopa.com/src/8796859" TargetMode="External"/><Relationship Id="rId10890" Type="http://schemas.openxmlformats.org/officeDocument/2006/relationships/hyperlink" Target="https://www.daloopa.com/src/1569933" TargetMode="External"/><Relationship Id="rId19605" Type="http://schemas.openxmlformats.org/officeDocument/2006/relationships/hyperlink" Target="https://www.daloopa.com/src/113031589" TargetMode="External"/><Relationship Id="rId7562" Type="http://schemas.openxmlformats.org/officeDocument/2006/relationships/hyperlink" Target="https://www.daloopa.com/src/1565319" TargetMode="External"/><Relationship Id="rId10543" Type="http://schemas.openxmlformats.org/officeDocument/2006/relationships/hyperlink" Target="https://www.daloopa.com/src/43348686" TargetMode="External"/><Relationship Id="rId17156" Type="http://schemas.openxmlformats.org/officeDocument/2006/relationships/hyperlink" Target="https://marketplace.daloopa.com/src/154209436" TargetMode="External"/><Relationship Id="rId7215" Type="http://schemas.openxmlformats.org/officeDocument/2006/relationships/hyperlink" Target="https://www.daloopa.com/src/37971443" TargetMode="External"/><Relationship Id="rId13766" Type="http://schemas.openxmlformats.org/officeDocument/2006/relationships/hyperlink" Target="https://www.daloopa.com/src/10356381" TargetMode="External"/><Relationship Id="rId1376" Type="http://schemas.openxmlformats.org/officeDocument/2006/relationships/hyperlink" Target="https://www.daloopa.com/src/8796627" TargetMode="External"/><Relationship Id="rId3825" Type="http://schemas.openxmlformats.org/officeDocument/2006/relationships/hyperlink" Target="https://www.daloopa.com/src/8794051" TargetMode="External"/><Relationship Id="rId13419" Type="http://schemas.openxmlformats.org/officeDocument/2006/relationships/hyperlink" Target="https://www.daloopa.com/src/72185819" TargetMode="External"/><Relationship Id="rId16989" Type="http://schemas.openxmlformats.org/officeDocument/2006/relationships/hyperlink" Target="https://www.daloopa.com/src/65058981" TargetMode="External"/><Relationship Id="rId1029" Type="http://schemas.openxmlformats.org/officeDocument/2006/relationships/hyperlink" Target="https://www.daloopa.com/src/94501986" TargetMode="External"/><Relationship Id="rId19462" Type="http://schemas.openxmlformats.org/officeDocument/2006/relationships/hyperlink" Target="https://www.daloopa.com/src/113027880" TargetMode="External"/><Relationship Id="rId82" Type="http://schemas.openxmlformats.org/officeDocument/2006/relationships/hyperlink" Target="https://www.daloopa.com/document/11866492" TargetMode="External"/><Relationship Id="rId4599" Type="http://schemas.openxmlformats.org/officeDocument/2006/relationships/hyperlink" Target="https://www.daloopa.com/src/1564568" TargetMode="External"/><Relationship Id="rId7072" Type="http://schemas.openxmlformats.org/officeDocument/2006/relationships/hyperlink" Target="https://marketplace.daloopa.com/src/110684059" TargetMode="External"/><Relationship Id="rId9521" Type="http://schemas.openxmlformats.org/officeDocument/2006/relationships/hyperlink" Target="https://www.daloopa.com/src/78018607" TargetMode="External"/><Relationship Id="rId12502" Type="http://schemas.openxmlformats.org/officeDocument/2006/relationships/hyperlink" Target="https://marketplace.daloopa.com/src/134722178" TargetMode="External"/><Relationship Id="rId19115" Type="http://schemas.openxmlformats.org/officeDocument/2006/relationships/hyperlink" Target="https://www.daloopa.com/src/113029568" TargetMode="External"/><Relationship Id="rId10053" Type="http://schemas.openxmlformats.org/officeDocument/2006/relationships/hyperlink" Target="https://www.daloopa.com/src/1567893" TargetMode="External"/><Relationship Id="rId15725" Type="http://schemas.openxmlformats.org/officeDocument/2006/relationships/hyperlink" Target="https://marketplace.daloopa.com/src/134722523" TargetMode="External"/><Relationship Id="rId3682" Type="http://schemas.openxmlformats.org/officeDocument/2006/relationships/hyperlink" Target="https://www.daloopa.com/src/8794363" TargetMode="External"/><Relationship Id="rId13276" Type="http://schemas.openxmlformats.org/officeDocument/2006/relationships/hyperlink" Target="https://www.daloopa.com/src/78145393" TargetMode="External"/><Relationship Id="rId3335" Type="http://schemas.openxmlformats.org/officeDocument/2006/relationships/hyperlink" Target="https://www.daloopa.com/src/43339035" TargetMode="External"/><Relationship Id="rId16499" Type="http://schemas.openxmlformats.org/officeDocument/2006/relationships/hyperlink" Target="https://marketplace.daloopa.com/src?seriesId=2541639" TargetMode="External"/><Relationship Id="rId18948" Type="http://schemas.openxmlformats.org/officeDocument/2006/relationships/hyperlink" Target="https://www.daloopa.com/src/136587012" TargetMode="External"/><Relationship Id="rId6558" Type="http://schemas.openxmlformats.org/officeDocument/2006/relationships/hyperlink" Target="https://marketplace.daloopa.com/src/110683973" TargetMode="External"/><Relationship Id="rId9031" Type="http://schemas.openxmlformats.org/officeDocument/2006/relationships/hyperlink" Target="https://www.daloopa.com/src/1566447" TargetMode="External"/><Relationship Id="rId12012" Type="http://schemas.openxmlformats.org/officeDocument/2006/relationships/hyperlink" Target="https://www.daloopa.com/src/1569456" TargetMode="External"/><Relationship Id="rId15582" Type="http://schemas.openxmlformats.org/officeDocument/2006/relationships/hyperlink" Target="https://www.daloopa.com/src/43517079" TargetMode="External"/><Relationship Id="rId5641" Type="http://schemas.openxmlformats.org/officeDocument/2006/relationships/hyperlink" Target="https://www.daloopa.com/src/20882326" TargetMode="External"/><Relationship Id="rId15235" Type="http://schemas.openxmlformats.org/officeDocument/2006/relationships/hyperlink" Target="https://www.daloopa.com/src/43517547" TargetMode="External"/><Relationship Id="rId3192" Type="http://schemas.openxmlformats.org/officeDocument/2006/relationships/hyperlink" Target="https://www.daloopa.com/src/14274651" TargetMode="External"/><Relationship Id="rId8864" Type="http://schemas.openxmlformats.org/officeDocument/2006/relationships/hyperlink" Target="https://www.daloopa.com/src/144990520" TargetMode="External"/><Relationship Id="rId18458" Type="http://schemas.openxmlformats.org/officeDocument/2006/relationships/hyperlink" Target="https://www.daloopa.com/src/78021373" TargetMode="External"/><Relationship Id="rId8517" Type="http://schemas.openxmlformats.org/officeDocument/2006/relationships/hyperlink" Target="https://www.daloopa.com/src/1566954" TargetMode="External"/><Relationship Id="rId11845" Type="http://schemas.openxmlformats.org/officeDocument/2006/relationships/hyperlink" Target="https://www.daloopa.com/src/1569555" TargetMode="External"/><Relationship Id="rId1904" Type="http://schemas.openxmlformats.org/officeDocument/2006/relationships/hyperlink" Target="https://www.daloopa.com/src/87386731" TargetMode="External"/><Relationship Id="rId6068" Type="http://schemas.openxmlformats.org/officeDocument/2006/relationships/hyperlink" Target="https://www.daloopa.com/src/1564790" TargetMode="External"/><Relationship Id="rId17541" Type="http://schemas.openxmlformats.org/officeDocument/2006/relationships/hyperlink" Target="https://www.daloopa.com/src/102437173" TargetMode="External"/><Relationship Id="rId997" Type="http://schemas.openxmlformats.org/officeDocument/2006/relationships/hyperlink" Target="https://www.daloopa.com/src/8793056" TargetMode="External"/><Relationship Id="rId2678" Type="http://schemas.openxmlformats.org/officeDocument/2006/relationships/hyperlink" Target="https://www.daloopa.com/src/154257820" TargetMode="External"/><Relationship Id="rId5151" Type="http://schemas.openxmlformats.org/officeDocument/2006/relationships/hyperlink" Target="https://www.daloopa.com/src/1564227" TargetMode="External"/><Relationship Id="rId7600" Type="http://schemas.openxmlformats.org/officeDocument/2006/relationships/hyperlink" Target="https://marketplace.daloopa.com/src/110684142" TargetMode="External"/><Relationship Id="rId15092" Type="http://schemas.openxmlformats.org/officeDocument/2006/relationships/hyperlink" Target="https://www.daloopa.com/src/43518668" TargetMode="External"/><Relationship Id="rId13804" Type="http://schemas.openxmlformats.org/officeDocument/2006/relationships/hyperlink" Target="https://www.daloopa.com/src/8787985" TargetMode="External"/><Relationship Id="rId1761" Type="http://schemas.openxmlformats.org/officeDocument/2006/relationships/hyperlink" Target="https://www.daloopa.com/src/58741201" TargetMode="External"/><Relationship Id="rId8374" Type="http://schemas.openxmlformats.org/officeDocument/2006/relationships/hyperlink" Target="https://www.daloopa.com/src/1566712" TargetMode="External"/><Relationship Id="rId11355" Type="http://schemas.openxmlformats.org/officeDocument/2006/relationships/hyperlink" Target="https://www.daloopa.com/document/209433" TargetMode="External"/><Relationship Id="rId1414" Type="http://schemas.openxmlformats.org/officeDocument/2006/relationships/hyperlink" Target="https://www.daloopa.com/src/8796650" TargetMode="External"/><Relationship Id="rId4984" Type="http://schemas.openxmlformats.org/officeDocument/2006/relationships/hyperlink" Target="https://www.daloopa.com/src/154216179" TargetMode="External"/><Relationship Id="rId8027" Type="http://schemas.openxmlformats.org/officeDocument/2006/relationships/hyperlink" Target="https://www.daloopa.com/src/87381672" TargetMode="External"/><Relationship Id="rId11008" Type="http://schemas.openxmlformats.org/officeDocument/2006/relationships/hyperlink" Target="https://www.daloopa.com/src/1569252" TargetMode="External"/><Relationship Id="rId14578" Type="http://schemas.openxmlformats.org/officeDocument/2006/relationships/hyperlink" Target="https://www.daloopa.com/src/43516889" TargetMode="External"/><Relationship Id="rId4637" Type="http://schemas.openxmlformats.org/officeDocument/2006/relationships/hyperlink" Target="https://www.daloopa.com/src/66976837" TargetMode="External"/><Relationship Id="rId17051" Type="http://schemas.openxmlformats.org/officeDocument/2006/relationships/hyperlink" Target="https://www.daloopa.com/document/26799693" TargetMode="External"/><Relationship Id="rId19500" Type="http://schemas.openxmlformats.org/officeDocument/2006/relationships/hyperlink" Target="https://www.daloopa.com/src/113027698" TargetMode="External"/><Relationship Id="rId2188" Type="http://schemas.openxmlformats.org/officeDocument/2006/relationships/hyperlink" Target="https://www.daloopa.com/src/42838025" TargetMode="External"/><Relationship Id="rId7110" Type="http://schemas.openxmlformats.org/officeDocument/2006/relationships/hyperlink" Target="https://marketplace.daloopa.com/src/113266392" TargetMode="External"/><Relationship Id="rId13661" Type="http://schemas.openxmlformats.org/officeDocument/2006/relationships/hyperlink" Target="https://www.daloopa.com/src/58790253" TargetMode="External"/><Relationship Id="rId3720" Type="http://schemas.openxmlformats.org/officeDocument/2006/relationships/hyperlink" Target="https://www.daloopa.com/src/154359186" TargetMode="External"/><Relationship Id="rId13314" Type="http://schemas.openxmlformats.org/officeDocument/2006/relationships/hyperlink" Target="https://www.daloopa.com/src/8787186" TargetMode="External"/><Relationship Id="rId16884" Type="http://schemas.openxmlformats.org/officeDocument/2006/relationships/hyperlink" Target="https://www.daloopa.com/src/87514909" TargetMode="External"/><Relationship Id="rId1271" Type="http://schemas.openxmlformats.org/officeDocument/2006/relationships/hyperlink" Target="https://marketplace.daloopa.com/src?seriesId=233439" TargetMode="External"/><Relationship Id="rId6943" Type="http://schemas.openxmlformats.org/officeDocument/2006/relationships/hyperlink" Target="https://marketplace.daloopa.com/src/110684034" TargetMode="External"/><Relationship Id="rId16537" Type="http://schemas.openxmlformats.org/officeDocument/2006/relationships/hyperlink" Target="https://www.daloopa.com/src/63049142" TargetMode="External"/><Relationship Id="rId4494" Type="http://schemas.openxmlformats.org/officeDocument/2006/relationships/hyperlink" Target="https://www.daloopa.com/src/37972581" TargetMode="External"/><Relationship Id="rId14088" Type="http://schemas.openxmlformats.org/officeDocument/2006/relationships/hyperlink" Target="https://www.daloopa.com/src/8787677" TargetMode="External"/><Relationship Id="rId19010" Type="http://schemas.openxmlformats.org/officeDocument/2006/relationships/hyperlink" Target="https://www.daloopa.com/src/113026677" TargetMode="External"/><Relationship Id="rId4147" Type="http://schemas.openxmlformats.org/officeDocument/2006/relationships/hyperlink" Target="https://www.daloopa.com/src/8791910" TargetMode="External"/><Relationship Id="rId9819" Type="http://schemas.openxmlformats.org/officeDocument/2006/relationships/hyperlink" Target="https://www.daloopa.com/src/1567692" TargetMode="External"/><Relationship Id="rId10698" Type="http://schemas.openxmlformats.org/officeDocument/2006/relationships/hyperlink" Target="https://www.daloopa.com/src/37971553" TargetMode="External"/><Relationship Id="rId15620" Type="http://schemas.openxmlformats.org/officeDocument/2006/relationships/hyperlink" Target="https://marketplace.daloopa.com/src?seriesId=2541676" TargetMode="External"/><Relationship Id="rId13171" Type="http://schemas.openxmlformats.org/officeDocument/2006/relationships/hyperlink" Target="https://www.daloopa.com/src/8787049" TargetMode="External"/><Relationship Id="rId18843" Type="http://schemas.openxmlformats.org/officeDocument/2006/relationships/hyperlink" Target="https://www.daloopa.com/src/65175066" TargetMode="External"/><Relationship Id="rId3230" Type="http://schemas.openxmlformats.org/officeDocument/2006/relationships/hyperlink" Target="https://www.daloopa.com/src/10356304" TargetMode="External"/><Relationship Id="rId8902" Type="http://schemas.openxmlformats.org/officeDocument/2006/relationships/hyperlink" Target="https://www.daloopa.com/src/1567455" TargetMode="External"/><Relationship Id="rId16394" Type="http://schemas.openxmlformats.org/officeDocument/2006/relationships/hyperlink" Target="https://www.daloopa.com/src/113379758" TargetMode="External"/><Relationship Id="rId6453" Type="http://schemas.openxmlformats.org/officeDocument/2006/relationships/hyperlink" Target="https://www.daloopa.com/src/1565353" TargetMode="External"/><Relationship Id="rId16047" Type="http://schemas.openxmlformats.org/officeDocument/2006/relationships/hyperlink" Target="https://www.daloopa.com/document/2679969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475D-7BE3-445F-9C16-A73711109E29}">
  <dimension ref="A1:B13"/>
  <sheetViews>
    <sheetView workbookViewId="0">
      <selection activeCell="A20" sqref="A20"/>
    </sheetView>
  </sheetViews>
  <sheetFormatPr defaultColWidth="8.7265625" defaultRowHeight="12.5" x14ac:dyDescent="0.25"/>
  <cols>
    <col min="1" max="1" width="13.36328125" style="2" bestFit="1" customWidth="1"/>
    <col min="2" max="2" width="108.6328125" style="2" customWidth="1"/>
    <col min="3" max="16384" width="8.7265625" style="2"/>
  </cols>
  <sheetData>
    <row r="1" spans="1:2" ht="13" x14ac:dyDescent="0.3">
      <c r="A1" s="89" t="s">
        <v>34</v>
      </c>
      <c r="B1" s="89"/>
    </row>
    <row r="2" spans="1:2" x14ac:dyDescent="0.25">
      <c r="A2" s="2" t="s">
        <v>36</v>
      </c>
      <c r="B2" s="2" t="s">
        <v>37</v>
      </c>
    </row>
    <row r="3" spans="1:2" ht="13" x14ac:dyDescent="0.3">
      <c r="A3" s="1" t="s">
        <v>38</v>
      </c>
      <c r="B3" s="8" t="s">
        <v>68</v>
      </c>
    </row>
    <row r="4" spans="1:2" ht="13.15" customHeight="1" x14ac:dyDescent="0.25">
      <c r="A4" s="90" t="s">
        <v>31</v>
      </c>
      <c r="B4" s="2" t="s">
        <v>35</v>
      </c>
    </row>
    <row r="5" spans="1:2" ht="25" x14ac:dyDescent="0.25">
      <c r="A5" s="91"/>
      <c r="B5" s="8" t="s">
        <v>39</v>
      </c>
    </row>
    <row r="6" spans="1:2" ht="12.75" customHeight="1" x14ac:dyDescent="0.25">
      <c r="A6" s="91"/>
      <c r="B6" s="2" t="s">
        <v>69</v>
      </c>
    </row>
    <row r="7" spans="1:2" ht="12.75" customHeight="1" x14ac:dyDescent="0.3">
      <c r="A7" s="91"/>
      <c r="B7" s="25" t="s">
        <v>40</v>
      </c>
    </row>
    <row r="8" spans="1:2" ht="13.15" customHeight="1" x14ac:dyDescent="0.3">
      <c r="A8" s="92"/>
      <c r="B8" s="15" t="s">
        <v>236</v>
      </c>
    </row>
    <row r="9" spans="1:2" ht="13.15" customHeight="1" x14ac:dyDescent="0.3">
      <c r="A9" s="1" t="s">
        <v>18</v>
      </c>
      <c r="B9" s="2" t="s">
        <v>291</v>
      </c>
    </row>
    <row r="10" spans="1:2" ht="13" x14ac:dyDescent="0.3">
      <c r="A10" s="1" t="s">
        <v>41</v>
      </c>
      <c r="B10" s="2" t="s">
        <v>42</v>
      </c>
    </row>
    <row r="11" spans="1:2" ht="13" x14ac:dyDescent="0.3">
      <c r="A11" s="1" t="s">
        <v>118</v>
      </c>
      <c r="B11" s="2" t="s">
        <v>230</v>
      </c>
    </row>
    <row r="12" spans="1:2" ht="13" x14ac:dyDescent="0.3">
      <c r="A12" s="1" t="s">
        <v>231</v>
      </c>
      <c r="B12" s="2" t="s">
        <v>232</v>
      </c>
    </row>
    <row r="13" spans="1:2" ht="13" x14ac:dyDescent="0.3">
      <c r="A13" s="1" t="s">
        <v>234</v>
      </c>
      <c r="B13" s="2" t="s">
        <v>235</v>
      </c>
    </row>
  </sheetData>
  <mergeCells count="2">
    <mergeCell ref="A1:B1"/>
    <mergeCell ref="A4:A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2F05-0492-45D9-936D-A8717250189D}">
  <dimension ref="A1:B4"/>
  <sheetViews>
    <sheetView workbookViewId="0">
      <selection activeCell="B21" sqref="B21"/>
    </sheetView>
  </sheetViews>
  <sheetFormatPr defaultColWidth="8.7265625" defaultRowHeight="14" x14ac:dyDescent="0.3"/>
  <cols>
    <col min="1" max="1" width="8.7265625" style="21"/>
    <col min="2" max="2" width="73.26953125" style="21" customWidth="1"/>
    <col min="3" max="16384" width="8.7265625" style="21"/>
  </cols>
  <sheetData>
    <row r="1" spans="1:2" x14ac:dyDescent="0.3">
      <c r="A1" s="21" t="s">
        <v>43</v>
      </c>
      <c r="B1" s="21" t="s">
        <v>44</v>
      </c>
    </row>
    <row r="2" spans="1:2" x14ac:dyDescent="0.3">
      <c r="A2" s="21" t="s">
        <v>45</v>
      </c>
      <c r="B2" s="21" t="s">
        <v>46</v>
      </c>
    </row>
    <row r="3" spans="1:2" x14ac:dyDescent="0.3">
      <c r="A3" s="22" t="s">
        <v>47</v>
      </c>
      <c r="B3" s="22" t="s">
        <v>48</v>
      </c>
    </row>
    <row r="4" spans="1:2" ht="28" x14ac:dyDescent="0.3">
      <c r="A4" s="23" t="s">
        <v>49</v>
      </c>
      <c r="B4" s="24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3728-5013-4136-8F10-CEEE439FBAA7}">
  <dimension ref="A1:BR1237"/>
  <sheetViews>
    <sheetView showGridLines="0" workbookViewId="0">
      <pane xSplit="1" ySplit="2" topLeftCell="BA35" activePane="bottomRight" state="frozen"/>
      <selection pane="topRight"/>
      <selection pane="bottomLeft"/>
      <selection pane="bottomRight" activeCell="BR248" sqref="BR248"/>
    </sheetView>
  </sheetViews>
  <sheetFormatPr defaultRowHeight="14.5" outlineLevelRow="1" x14ac:dyDescent="0.35"/>
  <cols>
    <col min="1" max="1" width="50" customWidth="1"/>
    <col min="70" max="70" width="9.36328125" customWidth="1"/>
  </cols>
  <sheetData>
    <row r="1" spans="1:70" ht="12" customHeight="1" x14ac:dyDescent="0.35">
      <c r="A1" s="93" t="s">
        <v>295</v>
      </c>
      <c r="B1" s="94" t="s">
        <v>296</v>
      </c>
      <c r="C1" s="94" t="s">
        <v>297</v>
      </c>
      <c r="D1" s="94" t="s">
        <v>298</v>
      </c>
      <c r="E1" s="95" t="s">
        <v>299</v>
      </c>
      <c r="F1" s="95" t="s">
        <v>300</v>
      </c>
      <c r="G1" s="95" t="s">
        <v>301</v>
      </c>
      <c r="H1" s="96" t="s">
        <v>302</v>
      </c>
      <c r="I1" s="95" t="s">
        <v>303</v>
      </c>
      <c r="J1" s="95" t="s">
        <v>304</v>
      </c>
      <c r="K1" s="95" t="s">
        <v>305</v>
      </c>
      <c r="L1" s="96" t="s">
        <v>306</v>
      </c>
      <c r="M1" s="95" t="s">
        <v>307</v>
      </c>
      <c r="N1" s="95" t="s">
        <v>308</v>
      </c>
      <c r="O1" s="95" t="s">
        <v>309</v>
      </c>
      <c r="P1" s="96" t="s">
        <v>310</v>
      </c>
      <c r="Q1" s="95" t="s">
        <v>311</v>
      </c>
      <c r="R1" s="95" t="s">
        <v>312</v>
      </c>
      <c r="S1" s="95" t="s">
        <v>313</v>
      </c>
      <c r="T1" s="96" t="s">
        <v>314</v>
      </c>
      <c r="U1" s="95" t="s">
        <v>315</v>
      </c>
      <c r="V1" s="95" t="s">
        <v>316</v>
      </c>
      <c r="W1" s="95" t="s">
        <v>317</v>
      </c>
      <c r="X1" s="96" t="s">
        <v>318</v>
      </c>
      <c r="Y1" s="95" t="s">
        <v>319</v>
      </c>
      <c r="Z1" s="95" t="s">
        <v>320</v>
      </c>
      <c r="AA1" s="95" t="s">
        <v>321</v>
      </c>
      <c r="AB1" s="96" t="s">
        <v>322</v>
      </c>
      <c r="AC1" s="95" t="s">
        <v>323</v>
      </c>
      <c r="AD1" s="95" t="s">
        <v>324</v>
      </c>
      <c r="AE1" s="95" t="s">
        <v>325</v>
      </c>
      <c r="AF1" s="96" t="s">
        <v>326</v>
      </c>
      <c r="AG1" s="95" t="s">
        <v>327</v>
      </c>
      <c r="AH1" s="95" t="s">
        <v>328</v>
      </c>
      <c r="AI1" s="95" t="s">
        <v>329</v>
      </c>
      <c r="AJ1" s="96" t="s">
        <v>330</v>
      </c>
      <c r="AK1" s="95" t="s">
        <v>331</v>
      </c>
      <c r="AL1" s="95" t="s">
        <v>332</v>
      </c>
      <c r="AM1" s="95" t="s">
        <v>333</v>
      </c>
      <c r="AN1" s="96" t="s">
        <v>334</v>
      </c>
      <c r="AO1" s="95" t="s">
        <v>335</v>
      </c>
      <c r="AP1" s="95" t="s">
        <v>336</v>
      </c>
      <c r="AQ1" s="95" t="s">
        <v>337</v>
      </c>
      <c r="AR1" s="96" t="s">
        <v>338</v>
      </c>
      <c r="AS1" s="95" t="s">
        <v>339</v>
      </c>
      <c r="AT1" s="95" t="s">
        <v>340</v>
      </c>
      <c r="AU1" s="95" t="s">
        <v>341</v>
      </c>
      <c r="AV1" s="96" t="s">
        <v>342</v>
      </c>
      <c r="AW1" s="95" t="s">
        <v>343</v>
      </c>
      <c r="AX1" s="95" t="s">
        <v>344</v>
      </c>
      <c r="AY1" s="95" t="s">
        <v>345</v>
      </c>
      <c r="AZ1" s="96" t="s">
        <v>346</v>
      </c>
      <c r="BA1" s="95" t="s">
        <v>347</v>
      </c>
      <c r="BB1" s="95" t="s">
        <v>348</v>
      </c>
      <c r="BC1" s="95" t="s">
        <v>349</v>
      </c>
      <c r="BD1" s="96" t="s">
        <v>350</v>
      </c>
      <c r="BF1" s="97" t="s">
        <v>351</v>
      </c>
      <c r="BG1" s="97" t="s">
        <v>352</v>
      </c>
      <c r="BH1" s="97" t="s">
        <v>353</v>
      </c>
      <c r="BI1" s="97" t="s">
        <v>354</v>
      </c>
      <c r="BJ1" s="97" t="s">
        <v>355</v>
      </c>
      <c r="BK1" s="97" t="s">
        <v>356</v>
      </c>
      <c r="BL1" s="97" t="s">
        <v>357</v>
      </c>
      <c r="BM1" s="97" t="s">
        <v>358</v>
      </c>
      <c r="BN1" s="97" t="s">
        <v>359</v>
      </c>
      <c r="BO1" s="97" t="s">
        <v>360</v>
      </c>
      <c r="BP1" s="97" t="s">
        <v>361</v>
      </c>
      <c r="BQ1" s="97" t="s">
        <v>362</v>
      </c>
      <c r="BR1" s="97" t="s">
        <v>363</v>
      </c>
    </row>
    <row r="2" spans="1:70" ht="12" customHeight="1" x14ac:dyDescent="0.35">
      <c r="A2" s="93" t="s">
        <v>364</v>
      </c>
      <c r="B2" s="94"/>
      <c r="C2" s="94"/>
      <c r="D2" s="94"/>
      <c r="E2" s="95" t="s">
        <v>299</v>
      </c>
      <c r="F2" s="95" t="s">
        <v>300</v>
      </c>
      <c r="G2" s="95" t="s">
        <v>301</v>
      </c>
      <c r="H2" s="96" t="s">
        <v>302</v>
      </c>
      <c r="I2" s="95" t="s">
        <v>303</v>
      </c>
      <c r="J2" s="95" t="s">
        <v>304</v>
      </c>
      <c r="K2" s="95" t="s">
        <v>305</v>
      </c>
      <c r="L2" s="96" t="s">
        <v>306</v>
      </c>
      <c r="M2" s="95" t="s">
        <v>307</v>
      </c>
      <c r="N2" s="95" t="s">
        <v>308</v>
      </c>
      <c r="O2" s="95" t="s">
        <v>309</v>
      </c>
      <c r="P2" s="96" t="s">
        <v>310</v>
      </c>
      <c r="Q2" s="95" t="s">
        <v>311</v>
      </c>
      <c r="R2" s="95" t="s">
        <v>312</v>
      </c>
      <c r="S2" s="95" t="s">
        <v>313</v>
      </c>
      <c r="T2" s="96" t="s">
        <v>314</v>
      </c>
      <c r="U2" s="95" t="s">
        <v>315</v>
      </c>
      <c r="V2" s="95" t="s">
        <v>316</v>
      </c>
      <c r="W2" s="95" t="s">
        <v>317</v>
      </c>
      <c r="X2" s="96" t="s">
        <v>318</v>
      </c>
      <c r="Y2" s="95" t="s">
        <v>319</v>
      </c>
      <c r="Z2" s="95" t="s">
        <v>320</v>
      </c>
      <c r="AA2" s="95" t="s">
        <v>321</v>
      </c>
      <c r="AB2" s="96" t="s">
        <v>322</v>
      </c>
      <c r="AC2" s="95" t="s">
        <v>323</v>
      </c>
      <c r="AD2" s="95" t="s">
        <v>324</v>
      </c>
      <c r="AE2" s="95" t="s">
        <v>325</v>
      </c>
      <c r="AF2" s="96" t="s">
        <v>326</v>
      </c>
      <c r="AG2" s="95" t="s">
        <v>327</v>
      </c>
      <c r="AH2" s="95" t="s">
        <v>328</v>
      </c>
      <c r="AI2" s="95" t="s">
        <v>329</v>
      </c>
      <c r="AJ2" s="96" t="s">
        <v>330</v>
      </c>
      <c r="AK2" s="95" t="s">
        <v>331</v>
      </c>
      <c r="AL2" s="95" t="s">
        <v>332</v>
      </c>
      <c r="AM2" s="95" t="s">
        <v>333</v>
      </c>
      <c r="AN2" s="96" t="s">
        <v>334</v>
      </c>
      <c r="AO2" s="95" t="s">
        <v>335</v>
      </c>
      <c r="AP2" s="95" t="s">
        <v>336</v>
      </c>
      <c r="AQ2" s="95" t="s">
        <v>337</v>
      </c>
      <c r="AR2" s="96" t="s">
        <v>338</v>
      </c>
      <c r="AS2" s="95" t="s">
        <v>339</v>
      </c>
      <c r="AT2" s="95" t="s">
        <v>340</v>
      </c>
      <c r="AU2" s="95" t="s">
        <v>341</v>
      </c>
      <c r="AV2" s="96" t="s">
        <v>342</v>
      </c>
      <c r="AW2" s="95" t="s">
        <v>343</v>
      </c>
      <c r="AX2" s="95" t="s">
        <v>344</v>
      </c>
      <c r="AY2" s="95" t="s">
        <v>345</v>
      </c>
      <c r="AZ2" s="96" t="s">
        <v>346</v>
      </c>
      <c r="BA2" s="95" t="s">
        <v>347</v>
      </c>
      <c r="BB2" s="95" t="s">
        <v>348</v>
      </c>
      <c r="BC2" s="95" t="s">
        <v>349</v>
      </c>
      <c r="BD2" s="96" t="s">
        <v>350</v>
      </c>
      <c r="BF2" s="98" t="s">
        <v>351</v>
      </c>
      <c r="BG2" s="98" t="s">
        <v>352</v>
      </c>
      <c r="BH2" s="98" t="s">
        <v>353</v>
      </c>
      <c r="BI2" s="98" t="s">
        <v>354</v>
      </c>
      <c r="BJ2" s="98" t="s">
        <v>355</v>
      </c>
      <c r="BK2" s="98" t="s">
        <v>356</v>
      </c>
      <c r="BL2" s="98" t="s">
        <v>357</v>
      </c>
      <c r="BM2" s="98" t="s">
        <v>358</v>
      </c>
      <c r="BN2" s="98" t="s">
        <v>359</v>
      </c>
      <c r="BO2" s="98" t="s">
        <v>360</v>
      </c>
      <c r="BP2" s="97" t="s">
        <v>361</v>
      </c>
      <c r="BQ2" s="97" t="s">
        <v>362</v>
      </c>
      <c r="BR2" s="97" t="s">
        <v>363</v>
      </c>
    </row>
    <row r="3" spans="1:70" ht="12" customHeight="1" x14ac:dyDescent="0.35">
      <c r="A3" s="93" t="s">
        <v>365</v>
      </c>
      <c r="B3" s="94"/>
      <c r="C3" s="94"/>
      <c r="D3" s="94"/>
      <c r="E3" s="99">
        <v>41364</v>
      </c>
      <c r="F3" s="99">
        <v>41455</v>
      </c>
      <c r="G3" s="99">
        <v>41547</v>
      </c>
      <c r="H3" s="100">
        <v>41639</v>
      </c>
      <c r="I3" s="99">
        <v>41729</v>
      </c>
      <c r="J3" s="99">
        <v>41820</v>
      </c>
      <c r="K3" s="99">
        <v>41912</v>
      </c>
      <c r="L3" s="100">
        <v>42004</v>
      </c>
      <c r="M3" s="99">
        <v>42094</v>
      </c>
      <c r="N3" s="99">
        <v>42185</v>
      </c>
      <c r="O3" s="99">
        <v>42277</v>
      </c>
      <c r="P3" s="100">
        <v>42369</v>
      </c>
      <c r="Q3" s="99">
        <v>42460</v>
      </c>
      <c r="R3" s="99">
        <v>42551</v>
      </c>
      <c r="S3" s="99">
        <v>42643</v>
      </c>
      <c r="T3" s="100">
        <v>42735</v>
      </c>
      <c r="U3" s="99">
        <v>42825</v>
      </c>
      <c r="V3" s="99">
        <v>42916</v>
      </c>
      <c r="W3" s="99">
        <v>43008</v>
      </c>
      <c r="X3" s="100">
        <v>43100</v>
      </c>
      <c r="Y3" s="99">
        <v>43190</v>
      </c>
      <c r="Z3" s="99">
        <v>43281</v>
      </c>
      <c r="AA3" s="99">
        <v>43373</v>
      </c>
      <c r="AB3" s="100">
        <v>43465</v>
      </c>
      <c r="AC3" s="99">
        <v>43555</v>
      </c>
      <c r="AD3" s="99">
        <v>43646</v>
      </c>
      <c r="AE3" s="99">
        <v>43738</v>
      </c>
      <c r="AF3" s="100">
        <v>43830</v>
      </c>
      <c r="AG3" s="99">
        <v>43921</v>
      </c>
      <c r="AH3" s="99">
        <v>44012</v>
      </c>
      <c r="AI3" s="99">
        <v>44104</v>
      </c>
      <c r="AJ3" s="100">
        <v>44196</v>
      </c>
      <c r="AK3" s="99">
        <v>44286</v>
      </c>
      <c r="AL3" s="99">
        <v>44377</v>
      </c>
      <c r="AM3" s="99">
        <v>44469</v>
      </c>
      <c r="AN3" s="100">
        <v>44561</v>
      </c>
      <c r="AO3" s="99">
        <v>44651</v>
      </c>
      <c r="AP3" s="99">
        <v>44742</v>
      </c>
      <c r="AQ3" s="99">
        <v>44834</v>
      </c>
      <c r="AR3" s="100">
        <v>44926</v>
      </c>
      <c r="AS3" s="99">
        <v>45016</v>
      </c>
      <c r="AT3" s="99">
        <v>45107</v>
      </c>
      <c r="AU3" s="99">
        <v>45199</v>
      </c>
      <c r="AV3" s="100">
        <v>45291</v>
      </c>
      <c r="AW3" s="99">
        <v>45382</v>
      </c>
      <c r="AX3" s="99">
        <v>45473</v>
      </c>
      <c r="AY3" s="99">
        <v>45565</v>
      </c>
      <c r="AZ3" s="100">
        <v>45657</v>
      </c>
      <c r="BA3" s="99">
        <v>45747</v>
      </c>
      <c r="BB3" s="99">
        <v>45838</v>
      </c>
      <c r="BC3" s="99">
        <v>45930</v>
      </c>
      <c r="BD3" s="100">
        <v>46022</v>
      </c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2"/>
      <c r="BQ3" s="102"/>
      <c r="BR3" s="102"/>
    </row>
    <row r="4" spans="1:70" ht="12" customHeight="1" x14ac:dyDescent="0.35">
      <c r="A4" s="103" t="s">
        <v>366</v>
      </c>
      <c r="B4" s="104"/>
      <c r="C4" s="104"/>
      <c r="D4" s="104"/>
      <c r="E4" s="105"/>
      <c r="F4" s="105"/>
      <c r="G4" s="105"/>
      <c r="H4" s="106"/>
      <c r="I4" s="105"/>
      <c r="J4" s="105"/>
      <c r="K4" s="105"/>
      <c r="L4" s="106"/>
      <c r="M4" s="105"/>
      <c r="N4" s="105"/>
      <c r="O4" s="105"/>
      <c r="P4" s="106"/>
      <c r="Q4" s="105"/>
      <c r="R4" s="105"/>
      <c r="S4" s="105"/>
      <c r="T4" s="106"/>
      <c r="U4" s="105"/>
      <c r="V4" s="105"/>
      <c r="W4" s="105"/>
      <c r="X4" s="106"/>
      <c r="Y4" s="105"/>
      <c r="Z4" s="105"/>
      <c r="AA4" s="105"/>
      <c r="AB4" s="106"/>
      <c r="AC4" s="105"/>
      <c r="AD4" s="105"/>
      <c r="AE4" s="105"/>
      <c r="AF4" s="106"/>
      <c r="AG4" s="105"/>
      <c r="AH4" s="105"/>
      <c r="AI4" s="105"/>
      <c r="AJ4" s="106"/>
      <c r="AK4" s="105"/>
      <c r="AL4" s="105"/>
      <c r="AM4" s="105"/>
      <c r="AN4" s="106"/>
      <c r="AO4" s="105"/>
      <c r="AP4" s="105"/>
      <c r="AQ4" s="105"/>
      <c r="AR4" s="106"/>
      <c r="AS4" s="105"/>
      <c r="AT4" s="105"/>
      <c r="AU4" s="105"/>
      <c r="AV4" s="106"/>
      <c r="AW4" s="105"/>
      <c r="AX4" s="105"/>
      <c r="AY4" s="105"/>
      <c r="AZ4" s="106"/>
      <c r="BA4" s="105"/>
      <c r="BB4" s="105"/>
      <c r="BC4" s="105"/>
      <c r="BD4" s="106"/>
      <c r="BF4" s="107"/>
      <c r="BG4" s="107"/>
      <c r="BH4" s="107"/>
      <c r="BI4" s="107"/>
      <c r="BJ4" s="107"/>
      <c r="BK4" s="107"/>
      <c r="BL4" s="107"/>
      <c r="BM4" s="107"/>
      <c r="BN4" s="107"/>
      <c r="BO4" s="107"/>
      <c r="BP4" s="107"/>
      <c r="BQ4" s="107"/>
      <c r="BR4" s="107"/>
    </row>
    <row r="5" spans="1:70" outlineLevel="1" x14ac:dyDescent="0.35">
      <c r="A5" s="108" t="s">
        <v>367</v>
      </c>
      <c r="B5" s="109"/>
      <c r="C5" s="109"/>
      <c r="D5" s="109"/>
      <c r="E5" s="110" t="s">
        <v>368</v>
      </c>
      <c r="F5" s="110" t="s">
        <v>368</v>
      </c>
      <c r="G5" s="110" t="s">
        <v>368</v>
      </c>
      <c r="H5" s="111" t="s">
        <v>369</v>
      </c>
      <c r="I5" s="110" t="s">
        <v>368</v>
      </c>
      <c r="J5" s="110" t="s">
        <v>368</v>
      </c>
      <c r="K5" s="110" t="s">
        <v>368</v>
      </c>
      <c r="L5" s="111" t="s">
        <v>369</v>
      </c>
      <c r="M5" s="110" t="s">
        <v>368</v>
      </c>
      <c r="N5" s="110" t="s">
        <v>368</v>
      </c>
      <c r="O5" s="110" t="s">
        <v>368</v>
      </c>
      <c r="P5" s="111" t="s">
        <v>369</v>
      </c>
      <c r="Q5" s="110" t="s">
        <v>368</v>
      </c>
      <c r="R5" s="110" t="s">
        <v>368</v>
      </c>
      <c r="S5" s="110" t="s">
        <v>368</v>
      </c>
      <c r="T5" s="111" t="s">
        <v>369</v>
      </c>
      <c r="U5" s="110" t="s">
        <v>368</v>
      </c>
      <c r="V5" s="110" t="s">
        <v>368</v>
      </c>
      <c r="W5" s="110" t="s">
        <v>368</v>
      </c>
      <c r="X5" s="111" t="s">
        <v>369</v>
      </c>
      <c r="Y5" s="110" t="s">
        <v>368</v>
      </c>
      <c r="Z5" s="110" t="s">
        <v>368</v>
      </c>
      <c r="AA5" s="110" t="s">
        <v>368</v>
      </c>
      <c r="AB5" s="111" t="s">
        <v>369</v>
      </c>
      <c r="AC5" s="110" t="s">
        <v>368</v>
      </c>
      <c r="AD5" s="110" t="s">
        <v>368</v>
      </c>
      <c r="AE5" s="110" t="s">
        <v>368</v>
      </c>
      <c r="AF5" s="111" t="s">
        <v>369</v>
      </c>
      <c r="AG5" s="110" t="s">
        <v>368</v>
      </c>
      <c r="AH5" s="110" t="s">
        <v>368</v>
      </c>
      <c r="AI5" s="110" t="s">
        <v>368</v>
      </c>
      <c r="AJ5" s="111" t="s">
        <v>369</v>
      </c>
      <c r="AK5" s="110" t="s">
        <v>368</v>
      </c>
      <c r="AL5" s="110" t="s">
        <v>368</v>
      </c>
      <c r="AM5" s="110" t="s">
        <v>368</v>
      </c>
      <c r="AN5" s="111" t="s">
        <v>369</v>
      </c>
      <c r="AO5" s="110" t="s">
        <v>368</v>
      </c>
      <c r="AP5" s="110" t="s">
        <v>368</v>
      </c>
      <c r="AQ5" s="110" t="s">
        <v>368</v>
      </c>
      <c r="AR5" s="111" t="s">
        <v>369</v>
      </c>
      <c r="AS5" s="110" t="s">
        <v>368</v>
      </c>
      <c r="AT5" s="110" t="s">
        <v>368</v>
      </c>
      <c r="AU5" s="110" t="s">
        <v>368</v>
      </c>
      <c r="AV5" s="111" t="s">
        <v>369</v>
      </c>
      <c r="AW5" s="110" t="s">
        <v>368</v>
      </c>
      <c r="AX5" s="110" t="s">
        <v>368</v>
      </c>
      <c r="AY5" s="110" t="s">
        <v>368</v>
      </c>
      <c r="AZ5" s="111" t="s">
        <v>369</v>
      </c>
      <c r="BA5" s="110" t="s">
        <v>368</v>
      </c>
      <c r="BB5" s="110" t="s">
        <v>368</v>
      </c>
      <c r="BC5" s="110" t="s">
        <v>368</v>
      </c>
      <c r="BD5" s="111" t="s">
        <v>369</v>
      </c>
      <c r="BF5" s="112"/>
      <c r="BG5" s="112"/>
      <c r="BH5" s="112"/>
      <c r="BI5" s="112"/>
      <c r="BJ5" s="112"/>
      <c r="BK5" s="112"/>
      <c r="BL5" s="112"/>
      <c r="BM5" s="112"/>
      <c r="BN5" s="113"/>
      <c r="BO5" s="113"/>
      <c r="BP5" s="113"/>
      <c r="BQ5" s="113"/>
      <c r="BR5" s="113"/>
    </row>
    <row r="6" spans="1:70" outlineLevel="1" x14ac:dyDescent="0.35">
      <c r="A6" s="108" t="s">
        <v>370</v>
      </c>
      <c r="B6" s="109"/>
      <c r="C6" s="109"/>
      <c r="D6" s="109"/>
      <c r="E6" s="110" t="s">
        <v>371</v>
      </c>
      <c r="F6" s="110" t="s">
        <v>371</v>
      </c>
      <c r="G6" s="110" t="s">
        <v>371</v>
      </c>
      <c r="H6" s="111" t="s">
        <v>371</v>
      </c>
      <c r="I6" s="110" t="s">
        <v>371</v>
      </c>
      <c r="J6" s="110" t="s">
        <v>371</v>
      </c>
      <c r="K6" s="110" t="s">
        <v>371</v>
      </c>
      <c r="L6" s="111" t="s">
        <v>371</v>
      </c>
      <c r="M6" s="110" t="s">
        <v>371</v>
      </c>
      <c r="N6" s="110" t="s">
        <v>371</v>
      </c>
      <c r="O6" s="110" t="s">
        <v>371</v>
      </c>
      <c r="P6" s="111" t="s">
        <v>371</v>
      </c>
      <c r="Q6" s="110" t="s">
        <v>371</v>
      </c>
      <c r="R6" s="110" t="s">
        <v>371</v>
      </c>
      <c r="S6" s="110" t="s">
        <v>371</v>
      </c>
      <c r="T6" s="111" t="s">
        <v>371</v>
      </c>
      <c r="U6" s="110" t="s">
        <v>371</v>
      </c>
      <c r="V6" s="110" t="s">
        <v>371</v>
      </c>
      <c r="W6" s="110" t="s">
        <v>371</v>
      </c>
      <c r="X6" s="111" t="s">
        <v>371</v>
      </c>
      <c r="Y6" s="110" t="s">
        <v>371</v>
      </c>
      <c r="Z6" s="110" t="s">
        <v>371</v>
      </c>
      <c r="AA6" s="110" t="s">
        <v>371</v>
      </c>
      <c r="AB6" s="111" t="s">
        <v>371</v>
      </c>
      <c r="AC6" s="110" t="s">
        <v>371</v>
      </c>
      <c r="AD6" s="110" t="s">
        <v>371</v>
      </c>
      <c r="AE6" s="110" t="s">
        <v>371</v>
      </c>
      <c r="AF6" s="111" t="s">
        <v>371</v>
      </c>
      <c r="AG6" s="110" t="s">
        <v>371</v>
      </c>
      <c r="AH6" s="110" t="s">
        <v>371</v>
      </c>
      <c r="AI6" s="110" t="s">
        <v>371</v>
      </c>
      <c r="AJ6" s="111" t="s">
        <v>371</v>
      </c>
      <c r="AK6" s="110" t="s">
        <v>371</v>
      </c>
      <c r="AL6" s="110" t="s">
        <v>371</v>
      </c>
      <c r="AM6" s="110" t="s">
        <v>371</v>
      </c>
      <c r="AN6" s="111" t="s">
        <v>371</v>
      </c>
      <c r="AO6" s="110" t="s">
        <v>371</v>
      </c>
      <c r="AP6" s="110" t="s">
        <v>371</v>
      </c>
      <c r="AQ6" s="110" t="s">
        <v>371</v>
      </c>
      <c r="AR6" s="111" t="s">
        <v>371</v>
      </c>
      <c r="AS6" s="110" t="s">
        <v>371</v>
      </c>
      <c r="AT6" s="110" t="s">
        <v>371</v>
      </c>
      <c r="AU6" s="110" t="s">
        <v>371</v>
      </c>
      <c r="AV6" s="111" t="s">
        <v>371</v>
      </c>
      <c r="AW6" s="110" t="s">
        <v>371</v>
      </c>
      <c r="AX6" s="110" t="s">
        <v>371</v>
      </c>
      <c r="AY6" s="114"/>
      <c r="AZ6" s="111" t="s">
        <v>371</v>
      </c>
      <c r="BA6" s="114"/>
      <c r="BC6" s="110" t="s">
        <v>371</v>
      </c>
      <c r="BD6" s="111" t="s">
        <v>371</v>
      </c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</row>
    <row r="7" spans="1:70" outlineLevel="1" x14ac:dyDescent="0.35">
      <c r="A7" s="108" t="s">
        <v>372</v>
      </c>
      <c r="B7" s="109"/>
      <c r="C7" s="109"/>
      <c r="D7" s="109"/>
      <c r="E7" s="114"/>
      <c r="F7" s="114"/>
      <c r="G7" s="114"/>
      <c r="H7" s="115"/>
      <c r="I7" s="114"/>
      <c r="J7" s="114"/>
      <c r="K7" s="114"/>
      <c r="L7" s="115"/>
      <c r="M7" s="114"/>
      <c r="N7" s="114"/>
      <c r="O7" s="114"/>
      <c r="P7" s="115"/>
      <c r="Q7" s="114"/>
      <c r="R7" s="114"/>
      <c r="S7" s="114"/>
      <c r="T7" s="115"/>
      <c r="U7" s="114"/>
      <c r="V7" s="114"/>
      <c r="W7" s="114"/>
      <c r="X7" s="115"/>
      <c r="Y7" s="114"/>
      <c r="Z7" s="114"/>
      <c r="AA7" s="114"/>
      <c r="AB7" s="115"/>
      <c r="AC7" s="114"/>
      <c r="AD7" s="114"/>
      <c r="AE7" s="114"/>
      <c r="AF7" s="115"/>
      <c r="AG7" s="114"/>
      <c r="AH7" s="114"/>
      <c r="AI7" s="114"/>
      <c r="AJ7" s="115"/>
      <c r="AK7" s="114"/>
      <c r="AL7" s="114"/>
      <c r="AM7" s="114"/>
      <c r="AN7" s="115"/>
      <c r="AO7" s="114"/>
      <c r="AP7" s="114"/>
      <c r="AQ7" s="114"/>
      <c r="AR7" s="115"/>
      <c r="AS7" s="114"/>
      <c r="AT7" s="114"/>
      <c r="AU7" s="114"/>
      <c r="AV7" s="115"/>
      <c r="AW7" s="114"/>
      <c r="AX7" s="114"/>
      <c r="AY7" s="110" t="s">
        <v>373</v>
      </c>
      <c r="AZ7" s="111" t="s">
        <v>373</v>
      </c>
      <c r="BA7" s="110" t="s">
        <v>373</v>
      </c>
      <c r="BB7" s="110" t="s">
        <v>373</v>
      </c>
      <c r="BC7" s="114"/>
      <c r="BD7" s="111" t="s">
        <v>373</v>
      </c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</row>
    <row r="8" spans="1:70" outlineLevel="1" x14ac:dyDescent="0.35">
      <c r="A8" s="116" t="s">
        <v>374</v>
      </c>
      <c r="B8" s="117"/>
      <c r="C8" s="117"/>
      <c r="D8" s="117"/>
      <c r="E8" s="114"/>
      <c r="F8" s="114"/>
      <c r="G8" s="114"/>
      <c r="H8" s="115"/>
      <c r="I8" s="114"/>
      <c r="J8" s="114"/>
      <c r="K8" s="114"/>
      <c r="L8" s="115"/>
      <c r="M8" s="114"/>
      <c r="N8" s="114"/>
      <c r="O8" s="114"/>
      <c r="P8" s="115"/>
      <c r="Q8" s="114"/>
      <c r="R8" s="114"/>
      <c r="S8" s="114"/>
      <c r="T8" s="115"/>
      <c r="U8" s="114"/>
      <c r="V8" s="114"/>
      <c r="W8" s="114"/>
      <c r="X8" s="115"/>
      <c r="Y8" s="114"/>
      <c r="Z8" s="114"/>
      <c r="AA8" s="114"/>
      <c r="AB8" s="115"/>
      <c r="AC8" s="114"/>
      <c r="AD8" s="114"/>
      <c r="AE8" s="114"/>
      <c r="AF8" s="115"/>
      <c r="AG8" s="114"/>
      <c r="AH8" s="114"/>
      <c r="AI8" s="114"/>
      <c r="AJ8" s="115"/>
      <c r="AK8" s="114"/>
      <c r="AL8" s="114"/>
      <c r="AM8" s="114"/>
      <c r="AN8" s="115"/>
      <c r="AO8" s="114"/>
      <c r="AP8" s="114"/>
      <c r="AQ8" s="114"/>
      <c r="AR8" s="115"/>
      <c r="AS8" s="114"/>
      <c r="AT8" s="114"/>
      <c r="AU8" s="114"/>
      <c r="AV8" s="115"/>
      <c r="AW8" s="118" t="s">
        <v>375</v>
      </c>
      <c r="AX8" s="118" t="s">
        <v>375</v>
      </c>
      <c r="AY8" s="118" t="s">
        <v>375</v>
      </c>
      <c r="AZ8" s="119" t="s">
        <v>375</v>
      </c>
      <c r="BA8" s="120"/>
      <c r="BB8" s="120"/>
      <c r="BC8" s="120"/>
      <c r="BD8" s="121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</row>
    <row r="9" spans="1:70" outlineLevel="1" x14ac:dyDescent="0.35">
      <c r="A9" s="122" t="s">
        <v>376</v>
      </c>
      <c r="B9" s="123"/>
      <c r="C9" s="123"/>
      <c r="D9" s="123"/>
      <c r="E9" s="124"/>
      <c r="F9" s="124"/>
      <c r="G9" s="124"/>
      <c r="H9" s="125"/>
      <c r="I9" s="124"/>
      <c r="J9" s="124"/>
      <c r="K9" s="124"/>
      <c r="L9" s="125"/>
      <c r="M9" s="124"/>
      <c r="N9" s="124"/>
      <c r="O9" s="124"/>
      <c r="P9" s="125"/>
      <c r="Q9" s="124"/>
      <c r="R9" s="124"/>
      <c r="S9" s="124"/>
      <c r="T9" s="125"/>
      <c r="U9" s="124"/>
      <c r="V9" s="124"/>
      <c r="W9" s="124"/>
      <c r="X9" s="125"/>
      <c r="Y9" s="124"/>
      <c r="Z9" s="124"/>
      <c r="AA9" s="124"/>
      <c r="AB9" s="125"/>
      <c r="AC9" s="124"/>
      <c r="AD9" s="124"/>
      <c r="AE9" s="124"/>
      <c r="AF9" s="125"/>
      <c r="AG9" s="124"/>
      <c r="AH9" s="124"/>
      <c r="AI9" s="124"/>
      <c r="AJ9" s="125"/>
      <c r="AK9" s="124"/>
      <c r="AL9" s="124"/>
      <c r="AM9" s="124"/>
      <c r="AN9" s="126"/>
      <c r="AO9" s="127"/>
      <c r="AP9" s="124"/>
      <c r="AQ9" s="124"/>
      <c r="AR9" s="126"/>
      <c r="AS9" s="124"/>
      <c r="AT9" s="110" t="s">
        <v>377</v>
      </c>
      <c r="AU9" s="124"/>
      <c r="AV9" s="126"/>
      <c r="AW9" s="128"/>
      <c r="AX9" s="128"/>
      <c r="AY9" s="128"/>
      <c r="AZ9" s="129"/>
      <c r="BA9" s="128"/>
      <c r="BB9" s="128"/>
      <c r="BC9" s="128"/>
      <c r="BD9" s="129"/>
      <c r="BF9" s="130"/>
      <c r="BG9" s="130"/>
      <c r="BH9" s="130"/>
      <c r="BI9" s="130"/>
      <c r="BJ9" s="130"/>
      <c r="BK9" s="130"/>
      <c r="BL9" s="130"/>
      <c r="BM9" s="130"/>
      <c r="BN9" s="131"/>
      <c r="BO9" s="131"/>
      <c r="BP9" s="131"/>
      <c r="BQ9" s="131"/>
      <c r="BR9" s="131"/>
    </row>
    <row r="10" spans="1:70" x14ac:dyDescent="0.35">
      <c r="A10" s="122"/>
      <c r="B10" s="123"/>
      <c r="C10" s="123"/>
      <c r="D10" s="123"/>
      <c r="E10" s="124"/>
      <c r="F10" s="124"/>
      <c r="G10" s="124"/>
      <c r="H10" s="125"/>
      <c r="I10" s="124"/>
      <c r="J10" s="124"/>
      <c r="K10" s="124"/>
      <c r="L10" s="125"/>
      <c r="M10" s="124"/>
      <c r="N10" s="124"/>
      <c r="O10" s="124"/>
      <c r="P10" s="125"/>
      <c r="Q10" s="124"/>
      <c r="R10" s="124"/>
      <c r="S10" s="124"/>
      <c r="T10" s="125"/>
      <c r="U10" s="124"/>
      <c r="V10" s="124"/>
      <c r="W10" s="124"/>
      <c r="X10" s="125"/>
      <c r="Y10" s="124"/>
      <c r="Z10" s="124"/>
      <c r="AA10" s="124"/>
      <c r="AB10" s="125"/>
      <c r="AC10" s="124"/>
      <c r="AD10" s="124"/>
      <c r="AE10" s="124"/>
      <c r="AF10" s="125"/>
      <c r="AG10" s="124"/>
      <c r="AH10" s="124"/>
      <c r="AI10" s="124"/>
      <c r="AJ10" s="125"/>
      <c r="AK10" s="124"/>
      <c r="AL10" s="124"/>
      <c r="AM10" s="124"/>
      <c r="AN10" s="126"/>
      <c r="AO10" s="127"/>
      <c r="AP10" s="124"/>
      <c r="AQ10" s="124"/>
      <c r="AR10" s="126"/>
      <c r="AS10" s="124"/>
      <c r="AT10" s="124"/>
      <c r="AU10" s="124"/>
      <c r="AV10" s="126"/>
      <c r="AW10" s="124"/>
      <c r="AX10" s="124"/>
      <c r="AY10" s="124"/>
      <c r="AZ10" s="126"/>
      <c r="BA10" s="127"/>
      <c r="BB10" s="127"/>
      <c r="BC10" s="124"/>
      <c r="BD10" s="126"/>
      <c r="BF10" s="130"/>
      <c r="BG10" s="130"/>
      <c r="BH10" s="130"/>
      <c r="BI10" s="130"/>
      <c r="BJ10" s="130"/>
      <c r="BK10" s="130"/>
      <c r="BL10" s="130"/>
      <c r="BM10" s="130"/>
      <c r="BN10" s="131"/>
      <c r="BO10" s="131"/>
      <c r="BP10" s="131"/>
      <c r="BQ10" s="131"/>
      <c r="BR10" s="131"/>
    </row>
    <row r="11" spans="1:70" ht="12" customHeight="1" x14ac:dyDescent="0.35">
      <c r="A11" s="103" t="s">
        <v>378</v>
      </c>
      <c r="B11" s="104"/>
      <c r="C11" s="104"/>
      <c r="D11" s="104"/>
      <c r="E11" s="132"/>
      <c r="F11" s="132"/>
      <c r="G11" s="132"/>
      <c r="H11" s="133"/>
      <c r="I11" s="132"/>
      <c r="J11" s="132"/>
      <c r="K11" s="132"/>
      <c r="L11" s="133"/>
      <c r="M11" s="132"/>
      <c r="N11" s="132"/>
      <c r="O11" s="132"/>
      <c r="P11" s="133"/>
      <c r="Q11" s="132"/>
      <c r="R11" s="132"/>
      <c r="S11" s="132"/>
      <c r="T11" s="133"/>
      <c r="U11" s="132"/>
      <c r="V11" s="132"/>
      <c r="W11" s="132"/>
      <c r="X11" s="133"/>
      <c r="Y11" s="132"/>
      <c r="Z11" s="132"/>
      <c r="AA11" s="132"/>
      <c r="AB11" s="133"/>
      <c r="AC11" s="132"/>
      <c r="AD11" s="132"/>
      <c r="AE11" s="132"/>
      <c r="AF11" s="133"/>
      <c r="AG11" s="132"/>
      <c r="AH11" s="132"/>
      <c r="AI11" s="132"/>
      <c r="AJ11" s="133"/>
      <c r="AK11" s="132"/>
      <c r="AL11" s="132"/>
      <c r="AM11" s="132"/>
      <c r="AN11" s="133"/>
      <c r="AO11" s="132"/>
      <c r="AP11" s="132"/>
      <c r="AQ11" s="132"/>
      <c r="AR11" s="133"/>
      <c r="AS11" s="132"/>
      <c r="AT11" s="132"/>
      <c r="AU11" s="132"/>
      <c r="AV11" s="133"/>
      <c r="AW11" s="132"/>
      <c r="AX11" s="132"/>
      <c r="AY11" s="132"/>
      <c r="AZ11" s="133"/>
      <c r="BA11" s="132"/>
      <c r="BB11" s="132"/>
      <c r="BC11" s="132"/>
      <c r="BD11" s="133"/>
      <c r="BF11" s="134"/>
      <c r="BG11" s="134"/>
      <c r="BH11" s="134"/>
      <c r="BI11" s="134"/>
      <c r="BJ11" s="134"/>
      <c r="BK11" s="134"/>
      <c r="BL11" s="134"/>
      <c r="BM11" s="134"/>
      <c r="BN11" s="134"/>
      <c r="BO11" s="134"/>
      <c r="BP11" s="134"/>
      <c r="BQ11" s="134"/>
      <c r="BR11" s="134"/>
    </row>
    <row r="12" spans="1:70" ht="12" customHeight="1" outlineLevel="1" x14ac:dyDescent="0.35">
      <c r="A12" s="135" t="s">
        <v>379</v>
      </c>
      <c r="B12" s="136"/>
      <c r="C12" s="136"/>
      <c r="D12" s="136"/>
      <c r="E12" s="137"/>
      <c r="F12" s="137"/>
      <c r="G12" s="137"/>
      <c r="H12" s="138"/>
      <c r="I12" s="137"/>
      <c r="J12" s="137"/>
      <c r="K12" s="137"/>
      <c r="L12" s="138"/>
      <c r="M12" s="137"/>
      <c r="N12" s="137"/>
      <c r="O12" s="137"/>
      <c r="P12" s="138"/>
      <c r="Q12" s="137"/>
      <c r="R12" s="137"/>
      <c r="S12" s="137"/>
      <c r="T12" s="138"/>
      <c r="U12" s="137"/>
      <c r="V12" s="137"/>
      <c r="W12" s="137"/>
      <c r="X12" s="138"/>
      <c r="Y12" s="137"/>
      <c r="Z12" s="137"/>
      <c r="AA12" s="137"/>
      <c r="AB12" s="138"/>
      <c r="AC12" s="137"/>
      <c r="AD12" s="137"/>
      <c r="AE12" s="137"/>
      <c r="AF12" s="138"/>
      <c r="AG12" s="137"/>
      <c r="AH12" s="137"/>
      <c r="AI12" s="137"/>
      <c r="AJ12" s="138"/>
      <c r="AK12" s="137"/>
      <c r="AL12" s="137"/>
      <c r="AM12" s="137"/>
      <c r="AN12" s="125"/>
      <c r="AO12" s="124"/>
      <c r="AP12" s="137"/>
      <c r="AQ12" s="137"/>
      <c r="AR12" s="125"/>
      <c r="AS12" s="137"/>
      <c r="AT12" s="137"/>
      <c r="AU12" s="137"/>
      <c r="AV12" s="125"/>
      <c r="AW12" s="137"/>
      <c r="AX12" s="137"/>
      <c r="AY12" s="137"/>
      <c r="AZ12" s="125"/>
      <c r="BA12" s="124"/>
      <c r="BB12" s="124"/>
      <c r="BC12" s="137"/>
      <c r="BD12" s="125"/>
      <c r="BF12" s="139"/>
      <c r="BG12" s="139"/>
      <c r="BH12" s="139"/>
      <c r="BI12" s="139"/>
      <c r="BJ12" s="139"/>
      <c r="BK12" s="139"/>
      <c r="BL12" s="139"/>
      <c r="BM12" s="139"/>
      <c r="BN12" s="130"/>
      <c r="BO12" s="130"/>
      <c r="BP12" s="130"/>
      <c r="BQ12" s="130"/>
      <c r="BR12" s="130"/>
    </row>
    <row r="13" spans="1:70" outlineLevel="1" x14ac:dyDescent="0.35">
      <c r="A13" s="140" t="s">
        <v>380</v>
      </c>
      <c r="B13" s="109" t="s">
        <v>381</v>
      </c>
      <c r="C13" s="141" t="s">
        <v>373</v>
      </c>
      <c r="D13" s="109">
        <v>2541430</v>
      </c>
      <c r="E13" s="124"/>
      <c r="F13" s="124"/>
      <c r="G13" s="124"/>
      <c r="H13" s="125"/>
      <c r="I13" s="124"/>
      <c r="J13" s="124"/>
      <c r="K13" s="124"/>
      <c r="L13" s="125"/>
      <c r="M13" s="124"/>
      <c r="N13" s="124"/>
      <c r="O13" s="124"/>
      <c r="P13" s="125"/>
      <c r="Q13" s="124"/>
      <c r="R13" s="124"/>
      <c r="S13" s="124"/>
      <c r="T13" s="125"/>
      <c r="U13" s="124"/>
      <c r="V13" s="124"/>
      <c r="W13" s="124"/>
      <c r="X13" s="125"/>
      <c r="Y13" s="124"/>
      <c r="Z13" s="124"/>
      <c r="AA13" s="124"/>
      <c r="AB13" s="125"/>
      <c r="AC13" s="124"/>
      <c r="AD13" s="124"/>
      <c r="AE13" s="124"/>
      <c r="AF13" s="125"/>
      <c r="AG13" s="124"/>
      <c r="AH13" s="124"/>
      <c r="AI13" s="124"/>
      <c r="AJ13" s="125"/>
      <c r="AK13" s="124"/>
      <c r="AL13" s="124"/>
      <c r="AM13" s="142">
        <v>31.5</v>
      </c>
      <c r="AN13" s="143">
        <v>27</v>
      </c>
      <c r="AO13" s="142">
        <v>28</v>
      </c>
      <c r="AP13" s="142">
        <v>26</v>
      </c>
      <c r="AQ13" s="142">
        <v>30</v>
      </c>
      <c r="AR13" s="143">
        <v>26</v>
      </c>
      <c r="AS13" s="142">
        <v>29.5</v>
      </c>
      <c r="AT13" s="142">
        <v>32</v>
      </c>
      <c r="AU13" s="142">
        <v>36.5</v>
      </c>
      <c r="AV13" s="143">
        <v>34.5</v>
      </c>
      <c r="AW13" s="142">
        <v>36.5</v>
      </c>
      <c r="AX13" s="142">
        <v>38.5</v>
      </c>
      <c r="AY13" s="142">
        <v>45</v>
      </c>
      <c r="AZ13" s="143">
        <v>39.5</v>
      </c>
      <c r="BA13" s="142">
        <v>42.5</v>
      </c>
      <c r="BB13" s="142">
        <v>47.5</v>
      </c>
      <c r="BC13" s="142">
        <v>56</v>
      </c>
      <c r="BD13" s="143">
        <v>53.5</v>
      </c>
      <c r="BF13" s="130"/>
      <c r="BG13" s="130"/>
      <c r="BH13" s="130"/>
      <c r="BI13" s="130"/>
      <c r="BJ13" s="130"/>
      <c r="BK13" s="130"/>
      <c r="BL13" s="130"/>
      <c r="BM13" s="130"/>
      <c r="BN13" s="144">
        <v>27</v>
      </c>
      <c r="BO13" s="144">
        <v>26</v>
      </c>
      <c r="BP13" s="144">
        <v>34.5</v>
      </c>
      <c r="BQ13" s="144">
        <v>39.5</v>
      </c>
      <c r="BR13" s="144">
        <v>53.5</v>
      </c>
    </row>
    <row r="14" spans="1:70" outlineLevel="1" x14ac:dyDescent="0.35">
      <c r="A14" s="140" t="s">
        <v>382</v>
      </c>
      <c r="B14" s="109" t="s">
        <v>381</v>
      </c>
      <c r="C14" s="141" t="s">
        <v>373</v>
      </c>
      <c r="D14" s="109">
        <v>2541431</v>
      </c>
      <c r="E14" s="124"/>
      <c r="F14" s="124"/>
      <c r="G14" s="124"/>
      <c r="H14" s="125"/>
      <c r="I14" s="124"/>
      <c r="J14" s="124"/>
      <c r="K14" s="124"/>
      <c r="L14" s="125"/>
      <c r="M14" s="124"/>
      <c r="N14" s="124"/>
      <c r="O14" s="124"/>
      <c r="P14" s="125"/>
      <c r="Q14" s="124"/>
      <c r="R14" s="124"/>
      <c r="S14" s="124"/>
      <c r="T14" s="125"/>
      <c r="U14" s="124"/>
      <c r="V14" s="124"/>
      <c r="W14" s="124"/>
      <c r="X14" s="125"/>
      <c r="Y14" s="124"/>
      <c r="Z14" s="124"/>
      <c r="AA14" s="124"/>
      <c r="AB14" s="125"/>
      <c r="AC14" s="124"/>
      <c r="AD14" s="124"/>
      <c r="AE14" s="124"/>
      <c r="AF14" s="125"/>
      <c r="AG14" s="124"/>
      <c r="AH14" s="124"/>
      <c r="AI14" s="124"/>
      <c r="AJ14" s="125"/>
      <c r="AK14" s="124"/>
      <c r="AL14" s="124"/>
      <c r="AM14" s="142">
        <v>34</v>
      </c>
      <c r="AN14" s="143">
        <v>29</v>
      </c>
      <c r="AO14" s="142">
        <v>30</v>
      </c>
      <c r="AP14" s="142">
        <v>28.5</v>
      </c>
      <c r="AQ14" s="142">
        <v>32.5</v>
      </c>
      <c r="AR14" s="143">
        <v>28.5</v>
      </c>
      <c r="AS14" s="142">
        <v>32</v>
      </c>
      <c r="AT14" s="142">
        <v>34.5</v>
      </c>
      <c r="AU14" s="142">
        <v>40</v>
      </c>
      <c r="AV14" s="143">
        <v>37</v>
      </c>
      <c r="AW14" s="142">
        <v>39</v>
      </c>
      <c r="AX14" s="142">
        <v>41</v>
      </c>
      <c r="AY14" s="142">
        <v>48</v>
      </c>
      <c r="AZ14" s="143">
        <v>41.8</v>
      </c>
      <c r="BA14" s="142">
        <v>45.5</v>
      </c>
      <c r="BB14" s="142">
        <v>50.5</v>
      </c>
      <c r="BC14" s="142">
        <v>59</v>
      </c>
      <c r="BD14" s="143">
        <v>56.5</v>
      </c>
      <c r="BF14" s="130"/>
      <c r="BG14" s="130"/>
      <c r="BH14" s="130"/>
      <c r="BI14" s="130"/>
      <c r="BJ14" s="130"/>
      <c r="BK14" s="130"/>
      <c r="BL14" s="130"/>
      <c r="BM14" s="130"/>
      <c r="BN14" s="144">
        <v>29</v>
      </c>
      <c r="BO14" s="144">
        <v>28.5</v>
      </c>
      <c r="BP14" s="144">
        <v>37</v>
      </c>
      <c r="BQ14" s="144">
        <v>41.8</v>
      </c>
      <c r="BR14" s="144">
        <v>56.5</v>
      </c>
    </row>
    <row r="15" spans="1:70" outlineLevel="1" x14ac:dyDescent="0.35">
      <c r="A15" s="140" t="s">
        <v>383</v>
      </c>
      <c r="B15" s="109" t="s">
        <v>384</v>
      </c>
      <c r="C15" s="141" t="s">
        <v>370</v>
      </c>
      <c r="D15" s="109">
        <v>6882821</v>
      </c>
      <c r="E15" s="124"/>
      <c r="F15" s="124"/>
      <c r="G15" s="124"/>
      <c r="H15" s="125"/>
      <c r="I15" s="124"/>
      <c r="J15" s="124"/>
      <c r="K15" s="124"/>
      <c r="L15" s="125"/>
      <c r="M15" s="124"/>
      <c r="N15" s="124"/>
      <c r="O15" s="124"/>
      <c r="P15" s="125"/>
      <c r="Q15" s="124"/>
      <c r="R15" s="124"/>
      <c r="S15" s="124"/>
      <c r="T15" s="125"/>
      <c r="U15" s="124"/>
      <c r="V15" s="124"/>
      <c r="W15" s="124"/>
      <c r="X15" s="125"/>
      <c r="Y15" s="124"/>
      <c r="Z15" s="124"/>
      <c r="AA15" s="124"/>
      <c r="AB15" s="125"/>
      <c r="AC15" s="124"/>
      <c r="AD15" s="124"/>
      <c r="AE15" s="124"/>
      <c r="AF15" s="125"/>
      <c r="AG15" s="124"/>
      <c r="AH15" s="124"/>
      <c r="AI15" s="124"/>
      <c r="AJ15" s="125"/>
      <c r="AK15" s="124"/>
      <c r="AL15" s="124"/>
      <c r="AM15" s="124"/>
      <c r="AN15" s="125"/>
      <c r="AO15" s="124"/>
      <c r="AP15" s="124"/>
      <c r="AQ15" s="124"/>
      <c r="AR15" s="125"/>
      <c r="AS15" s="124"/>
      <c r="AT15" s="124"/>
      <c r="AU15" s="124"/>
      <c r="AV15" s="125"/>
      <c r="AW15" s="124"/>
      <c r="AX15" s="124"/>
      <c r="AY15" s="124"/>
      <c r="AZ15" s="145">
        <v>0.08</v>
      </c>
      <c r="BA15" s="124"/>
      <c r="BB15" s="124"/>
      <c r="BC15" s="124"/>
      <c r="BD15" s="125"/>
      <c r="BF15" s="130"/>
      <c r="BG15" s="130"/>
      <c r="BH15" s="130"/>
      <c r="BI15" s="130"/>
      <c r="BJ15" s="130"/>
      <c r="BK15" s="130"/>
      <c r="BL15" s="130"/>
      <c r="BM15" s="130"/>
      <c r="BN15" s="130"/>
      <c r="BO15" s="130"/>
      <c r="BP15" s="130"/>
      <c r="BQ15" s="146">
        <v>0.08</v>
      </c>
      <c r="BR15" s="130"/>
    </row>
    <row r="16" spans="1:70" outlineLevel="1" x14ac:dyDescent="0.35">
      <c r="A16" s="140" t="s">
        <v>385</v>
      </c>
      <c r="B16" s="109" t="s">
        <v>384</v>
      </c>
      <c r="C16" s="141" t="s">
        <v>370</v>
      </c>
      <c r="D16" s="109">
        <v>6882820</v>
      </c>
      <c r="E16" s="124"/>
      <c r="F16" s="124"/>
      <c r="G16" s="124"/>
      <c r="H16" s="125"/>
      <c r="I16" s="124"/>
      <c r="J16" s="124"/>
      <c r="K16" s="124"/>
      <c r="L16" s="125"/>
      <c r="M16" s="124"/>
      <c r="N16" s="124"/>
      <c r="O16" s="124"/>
      <c r="P16" s="125"/>
      <c r="Q16" s="124"/>
      <c r="R16" s="124"/>
      <c r="S16" s="124"/>
      <c r="T16" s="125"/>
      <c r="U16" s="124"/>
      <c r="V16" s="124"/>
      <c r="W16" s="124"/>
      <c r="X16" s="125"/>
      <c r="Y16" s="124"/>
      <c r="Z16" s="124"/>
      <c r="AA16" s="124"/>
      <c r="AB16" s="125"/>
      <c r="AC16" s="124"/>
      <c r="AD16" s="124"/>
      <c r="AE16" s="124"/>
      <c r="AF16" s="125"/>
      <c r="AG16" s="124"/>
      <c r="AH16" s="124"/>
      <c r="AI16" s="124"/>
      <c r="AJ16" s="125"/>
      <c r="AK16" s="124"/>
      <c r="AL16" s="124"/>
      <c r="AM16" s="124"/>
      <c r="AN16" s="125"/>
      <c r="AO16" s="124"/>
      <c r="AP16" s="124"/>
      <c r="AQ16" s="124"/>
      <c r="AR16" s="125"/>
      <c r="AS16" s="124"/>
      <c r="AT16" s="124"/>
      <c r="AU16" s="124"/>
      <c r="AV16" s="125"/>
      <c r="AW16" s="124"/>
      <c r="AX16" s="124"/>
      <c r="AY16" s="124"/>
      <c r="AZ16" s="145">
        <v>0.15</v>
      </c>
      <c r="BA16" s="124"/>
      <c r="BB16" s="124"/>
      <c r="BC16" s="124"/>
      <c r="BD16" s="125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46">
        <v>0.15</v>
      </c>
      <c r="BR16" s="130"/>
    </row>
    <row r="17" spans="1:70" outlineLevel="1" x14ac:dyDescent="0.35">
      <c r="A17" s="140" t="s">
        <v>386</v>
      </c>
      <c r="B17" s="109" t="s">
        <v>384</v>
      </c>
      <c r="C17" s="141" t="s">
        <v>370</v>
      </c>
      <c r="D17" s="109">
        <v>6882819</v>
      </c>
      <c r="E17" s="124"/>
      <c r="F17" s="124"/>
      <c r="G17" s="124"/>
      <c r="H17" s="125"/>
      <c r="I17" s="124"/>
      <c r="J17" s="124"/>
      <c r="K17" s="124"/>
      <c r="L17" s="125"/>
      <c r="M17" s="124"/>
      <c r="N17" s="124"/>
      <c r="O17" s="124"/>
      <c r="P17" s="125"/>
      <c r="Q17" s="124"/>
      <c r="R17" s="124"/>
      <c r="S17" s="124"/>
      <c r="T17" s="125"/>
      <c r="U17" s="124"/>
      <c r="V17" s="124"/>
      <c r="W17" s="124"/>
      <c r="X17" s="125"/>
      <c r="Y17" s="124"/>
      <c r="Z17" s="124"/>
      <c r="AA17" s="124"/>
      <c r="AB17" s="125"/>
      <c r="AC17" s="124"/>
      <c r="AD17" s="124"/>
      <c r="AE17" s="124"/>
      <c r="AF17" s="125"/>
      <c r="AG17" s="124"/>
      <c r="AH17" s="124"/>
      <c r="AI17" s="124"/>
      <c r="AJ17" s="125"/>
      <c r="AK17" s="124"/>
      <c r="AL17" s="124"/>
      <c r="AM17" s="124"/>
      <c r="AN17" s="125"/>
      <c r="AO17" s="124"/>
      <c r="AP17" s="124"/>
      <c r="AQ17" s="124"/>
      <c r="AR17" s="125"/>
      <c r="AS17" s="124"/>
      <c r="AT17" s="124"/>
      <c r="AU17" s="124"/>
      <c r="AV17" s="125"/>
      <c r="AW17" s="124"/>
      <c r="AX17" s="124"/>
      <c r="AY17" s="124"/>
      <c r="AZ17" s="145">
        <v>0.11</v>
      </c>
      <c r="BA17" s="124"/>
      <c r="BB17" s="124"/>
      <c r="BC17" s="124"/>
      <c r="BD17" s="125"/>
      <c r="BF17" s="130"/>
      <c r="BG17" s="130"/>
      <c r="BH17" s="130"/>
      <c r="BI17" s="130"/>
      <c r="BJ17" s="130"/>
      <c r="BK17" s="130"/>
      <c r="BL17" s="130"/>
      <c r="BM17" s="130"/>
      <c r="BN17" s="130"/>
      <c r="BO17" s="130"/>
      <c r="BP17" s="130"/>
      <c r="BQ17" s="146">
        <v>0.11</v>
      </c>
      <c r="BR17" s="130"/>
    </row>
    <row r="18" spans="1:70" outlineLevel="1" x14ac:dyDescent="0.35">
      <c r="A18" s="140" t="s">
        <v>387</v>
      </c>
      <c r="B18" s="109" t="s">
        <v>384</v>
      </c>
      <c r="C18" s="141" t="s">
        <v>370</v>
      </c>
      <c r="D18" s="109">
        <v>6882818</v>
      </c>
      <c r="E18" s="124"/>
      <c r="F18" s="124"/>
      <c r="G18" s="124"/>
      <c r="H18" s="125"/>
      <c r="I18" s="124"/>
      <c r="J18" s="124"/>
      <c r="K18" s="124"/>
      <c r="L18" s="125"/>
      <c r="M18" s="124"/>
      <c r="N18" s="124"/>
      <c r="O18" s="124"/>
      <c r="P18" s="125"/>
      <c r="Q18" s="124"/>
      <c r="R18" s="124"/>
      <c r="S18" s="124"/>
      <c r="T18" s="125"/>
      <c r="U18" s="124"/>
      <c r="V18" s="124"/>
      <c r="W18" s="124"/>
      <c r="X18" s="125"/>
      <c r="Y18" s="124"/>
      <c r="Z18" s="124"/>
      <c r="AA18" s="124"/>
      <c r="AB18" s="125"/>
      <c r="AC18" s="124"/>
      <c r="AD18" s="124"/>
      <c r="AE18" s="124"/>
      <c r="AF18" s="125"/>
      <c r="AG18" s="124"/>
      <c r="AH18" s="124"/>
      <c r="AI18" s="124"/>
      <c r="AJ18" s="125"/>
      <c r="AK18" s="124"/>
      <c r="AL18" s="124"/>
      <c r="AM18" s="124"/>
      <c r="AN18" s="125"/>
      <c r="AO18" s="124"/>
      <c r="AP18" s="124"/>
      <c r="AQ18" s="124"/>
      <c r="AR18" s="125"/>
      <c r="AS18" s="124"/>
      <c r="AT18" s="124"/>
      <c r="AU18" s="124"/>
      <c r="AV18" s="125"/>
      <c r="AW18" s="124"/>
      <c r="AX18" s="124"/>
      <c r="AY18" s="124"/>
      <c r="AZ18" s="145">
        <v>0.18</v>
      </c>
      <c r="BA18" s="124"/>
      <c r="BB18" s="124"/>
      <c r="BC18" s="124"/>
      <c r="BD18" s="125"/>
      <c r="BF18" s="130"/>
      <c r="BG18" s="130"/>
      <c r="BH18" s="130"/>
      <c r="BI18" s="130"/>
      <c r="BJ18" s="130"/>
      <c r="BK18" s="130"/>
      <c r="BL18" s="130"/>
      <c r="BM18" s="130"/>
      <c r="BN18" s="130"/>
      <c r="BO18" s="130"/>
      <c r="BP18" s="130"/>
      <c r="BQ18" s="146">
        <v>0.18</v>
      </c>
      <c r="BR18" s="130"/>
    </row>
    <row r="19" spans="1:70" outlineLevel="1" x14ac:dyDescent="0.35">
      <c r="A19" s="140" t="s">
        <v>388</v>
      </c>
      <c r="B19" s="109" t="s">
        <v>384</v>
      </c>
      <c r="C19" s="141" t="s">
        <v>373</v>
      </c>
      <c r="D19" s="109">
        <v>3669082</v>
      </c>
      <c r="E19" s="124"/>
      <c r="F19" s="124"/>
      <c r="G19" s="124"/>
      <c r="H19" s="125"/>
      <c r="I19" s="124"/>
      <c r="J19" s="124"/>
      <c r="K19" s="124"/>
      <c r="L19" s="125"/>
      <c r="M19" s="124"/>
      <c r="N19" s="124"/>
      <c r="O19" s="124"/>
      <c r="P19" s="125"/>
      <c r="Q19" s="124"/>
      <c r="R19" s="124"/>
      <c r="S19" s="124"/>
      <c r="T19" s="125"/>
      <c r="U19" s="124"/>
      <c r="V19" s="124"/>
      <c r="W19" s="124"/>
      <c r="X19" s="125"/>
      <c r="Y19" s="124"/>
      <c r="Z19" s="124"/>
      <c r="AA19" s="124"/>
      <c r="AB19" s="125"/>
      <c r="AC19" s="124"/>
      <c r="AD19" s="124"/>
      <c r="AE19" s="124"/>
      <c r="AF19" s="125"/>
      <c r="AG19" s="124"/>
      <c r="AH19" s="124"/>
      <c r="AI19" s="124"/>
      <c r="AJ19" s="125"/>
      <c r="AK19" s="124"/>
      <c r="AL19" s="124"/>
      <c r="AM19" s="124"/>
      <c r="AN19" s="125"/>
      <c r="AO19" s="147">
        <v>0.03</v>
      </c>
      <c r="AP19" s="147">
        <v>0.06</v>
      </c>
      <c r="AQ19" s="147">
        <v>7.0000000000000007E-2</v>
      </c>
      <c r="AR19" s="145">
        <v>0.02</v>
      </c>
      <c r="AS19" s="147">
        <v>0.01</v>
      </c>
      <c r="AT19" s="147">
        <v>-0.03</v>
      </c>
      <c r="AU19" s="147">
        <v>-0.02</v>
      </c>
      <c r="AV19" s="125"/>
      <c r="AW19" s="147">
        <v>0.01</v>
      </c>
      <c r="AX19" s="147">
        <v>0.02</v>
      </c>
      <c r="AY19" s="124"/>
      <c r="AZ19" s="145">
        <v>0.03</v>
      </c>
      <c r="BA19" s="147">
        <v>0.01</v>
      </c>
      <c r="BB19" s="147">
        <v>0.01</v>
      </c>
      <c r="BC19" s="147">
        <v>0.01</v>
      </c>
      <c r="BD19" s="145">
        <v>0.04</v>
      </c>
      <c r="BF19" s="130"/>
      <c r="BG19" s="130"/>
      <c r="BH19" s="130"/>
      <c r="BI19" s="130"/>
      <c r="BJ19" s="130"/>
      <c r="BK19" s="130"/>
      <c r="BL19" s="130"/>
      <c r="BM19" s="130"/>
      <c r="BN19" s="130"/>
      <c r="BO19" s="146">
        <v>0.02</v>
      </c>
      <c r="BP19" s="130"/>
      <c r="BQ19" s="146">
        <v>0.03</v>
      </c>
      <c r="BR19" s="146">
        <v>0.04</v>
      </c>
    </row>
    <row r="20" spans="1:70" outlineLevel="1" x14ac:dyDescent="0.35">
      <c r="A20" s="140" t="s">
        <v>389</v>
      </c>
      <c r="B20" s="109" t="s">
        <v>384</v>
      </c>
      <c r="C20" s="141" t="s">
        <v>370</v>
      </c>
      <c r="D20" s="109">
        <v>2541432</v>
      </c>
      <c r="E20" s="124"/>
      <c r="F20" s="124"/>
      <c r="G20" s="124"/>
      <c r="H20" s="125"/>
      <c r="I20" s="124"/>
      <c r="J20" s="124"/>
      <c r="K20" s="124"/>
      <c r="L20" s="125"/>
      <c r="M20" s="124"/>
      <c r="N20" s="124"/>
      <c r="O20" s="124"/>
      <c r="P20" s="125"/>
      <c r="Q20" s="124"/>
      <c r="R20" s="124"/>
      <c r="S20" s="124"/>
      <c r="T20" s="125"/>
      <c r="U20" s="124"/>
      <c r="V20" s="124"/>
      <c r="W20" s="124"/>
      <c r="X20" s="125"/>
      <c r="Y20" s="124"/>
      <c r="Z20" s="124"/>
      <c r="AA20" s="124"/>
      <c r="AB20" s="125"/>
      <c r="AC20" s="124"/>
      <c r="AD20" s="124"/>
      <c r="AE20" s="124"/>
      <c r="AF20" s="125"/>
      <c r="AG20" s="147">
        <v>-0.17</v>
      </c>
      <c r="AH20" s="147">
        <v>0.1</v>
      </c>
      <c r="AI20" s="124"/>
      <c r="AJ20" s="125"/>
      <c r="AK20" s="124"/>
      <c r="AL20" s="124"/>
      <c r="AM20" s="124"/>
      <c r="AN20" s="125"/>
      <c r="AO20" s="127"/>
      <c r="AP20" s="127"/>
      <c r="AQ20" s="127"/>
      <c r="AR20" s="125"/>
      <c r="AS20" s="127"/>
      <c r="AT20" s="127"/>
      <c r="AU20" s="127"/>
      <c r="AV20" s="125"/>
      <c r="AW20" s="127"/>
      <c r="AX20" s="127"/>
      <c r="AY20" s="127"/>
      <c r="AZ20" s="125"/>
      <c r="BA20" s="124"/>
      <c r="BB20" s="124"/>
      <c r="BC20" s="127"/>
      <c r="BD20" s="125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</row>
    <row r="21" spans="1:70" outlineLevel="1" x14ac:dyDescent="0.35">
      <c r="A21" s="140" t="s">
        <v>390</v>
      </c>
      <c r="B21" s="109" t="s">
        <v>384</v>
      </c>
      <c r="C21" s="141" t="s">
        <v>370</v>
      </c>
      <c r="D21" s="109">
        <v>7735518</v>
      </c>
      <c r="E21" s="124"/>
      <c r="F21" s="124"/>
      <c r="G21" s="124"/>
      <c r="H21" s="125"/>
      <c r="I21" s="124"/>
      <c r="J21" s="124"/>
      <c r="K21" s="124"/>
      <c r="L21" s="125"/>
      <c r="M21" s="124"/>
      <c r="N21" s="124"/>
      <c r="O21" s="124"/>
      <c r="P21" s="125"/>
      <c r="Q21" s="124"/>
      <c r="R21" s="124"/>
      <c r="S21" s="124"/>
      <c r="T21" s="125"/>
      <c r="U21" s="124"/>
      <c r="V21" s="124"/>
      <c r="W21" s="124"/>
      <c r="X21" s="125"/>
      <c r="Y21" s="124"/>
      <c r="Z21" s="124"/>
      <c r="AA21" s="124"/>
      <c r="AB21" s="125"/>
      <c r="AC21" s="124"/>
      <c r="AD21" s="124"/>
      <c r="AE21" s="124"/>
      <c r="AF21" s="125"/>
      <c r="AG21" s="124"/>
      <c r="AH21" s="124"/>
      <c r="AI21" s="124"/>
      <c r="AJ21" s="125"/>
      <c r="AK21" s="124"/>
      <c r="AL21" s="124"/>
      <c r="AM21" s="124"/>
      <c r="AN21" s="125"/>
      <c r="AO21" s="127"/>
      <c r="AP21" s="127"/>
      <c r="AQ21" s="127"/>
      <c r="AR21" s="125"/>
      <c r="AS21" s="127"/>
      <c r="AT21" s="127"/>
      <c r="AU21" s="127"/>
      <c r="AV21" s="125"/>
      <c r="AW21" s="127"/>
      <c r="AX21" s="127"/>
      <c r="AY21" s="127"/>
      <c r="AZ21" s="125"/>
      <c r="BA21" s="124"/>
      <c r="BB21" s="124"/>
      <c r="BC21" s="147">
        <v>0.12</v>
      </c>
      <c r="BD21" s="125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</row>
    <row r="22" spans="1:70" outlineLevel="1" x14ac:dyDescent="0.35">
      <c r="A22" s="140" t="s">
        <v>391</v>
      </c>
      <c r="B22" s="109" t="s">
        <v>384</v>
      </c>
      <c r="C22" s="141" t="s">
        <v>370</v>
      </c>
      <c r="D22" s="109">
        <v>7735519</v>
      </c>
      <c r="E22" s="124"/>
      <c r="F22" s="124"/>
      <c r="G22" s="124"/>
      <c r="H22" s="125"/>
      <c r="I22" s="124"/>
      <c r="J22" s="124"/>
      <c r="K22" s="124"/>
      <c r="L22" s="125"/>
      <c r="M22" s="124"/>
      <c r="N22" s="124"/>
      <c r="O22" s="124"/>
      <c r="P22" s="125"/>
      <c r="Q22" s="124"/>
      <c r="R22" s="124"/>
      <c r="S22" s="124"/>
      <c r="T22" s="125"/>
      <c r="U22" s="124"/>
      <c r="V22" s="124"/>
      <c r="W22" s="124"/>
      <c r="X22" s="125"/>
      <c r="Y22" s="124"/>
      <c r="Z22" s="124"/>
      <c r="AA22" s="124"/>
      <c r="AB22" s="125"/>
      <c r="AC22" s="124"/>
      <c r="AD22" s="124"/>
      <c r="AE22" s="124"/>
      <c r="AF22" s="125"/>
      <c r="AG22" s="124"/>
      <c r="AH22" s="124"/>
      <c r="AI22" s="124"/>
      <c r="AJ22" s="125"/>
      <c r="AK22" s="124"/>
      <c r="AL22" s="124"/>
      <c r="AM22" s="124"/>
      <c r="AN22" s="125"/>
      <c r="AO22" s="127"/>
      <c r="AP22" s="127"/>
      <c r="AQ22" s="127"/>
      <c r="AR22" s="125"/>
      <c r="AS22" s="127"/>
      <c r="AT22" s="127"/>
      <c r="AU22" s="127"/>
      <c r="AV22" s="125"/>
      <c r="AW22" s="127"/>
      <c r="AX22" s="127"/>
      <c r="AY22" s="127"/>
      <c r="AZ22" s="125"/>
      <c r="BA22" s="124"/>
      <c r="BB22" s="124"/>
      <c r="BC22" s="147">
        <v>0.15</v>
      </c>
      <c r="BD22" s="125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</row>
    <row r="23" spans="1:70" outlineLevel="1" x14ac:dyDescent="0.35">
      <c r="A23" s="122"/>
      <c r="B23" s="123"/>
      <c r="C23" s="123"/>
      <c r="D23" s="123"/>
      <c r="E23" s="124"/>
      <c r="F23" s="124"/>
      <c r="G23" s="124"/>
      <c r="H23" s="125"/>
      <c r="I23" s="124"/>
      <c r="J23" s="124"/>
      <c r="K23" s="124"/>
      <c r="L23" s="125"/>
      <c r="M23" s="124"/>
      <c r="N23" s="124"/>
      <c r="O23" s="124"/>
      <c r="P23" s="125"/>
      <c r="Q23" s="124"/>
      <c r="R23" s="124"/>
      <c r="S23" s="124"/>
      <c r="T23" s="125"/>
      <c r="U23" s="124"/>
      <c r="V23" s="124"/>
      <c r="W23" s="124"/>
      <c r="X23" s="125"/>
      <c r="Y23" s="124"/>
      <c r="Z23" s="124"/>
      <c r="AA23" s="124"/>
      <c r="AB23" s="125"/>
      <c r="AC23" s="124"/>
      <c r="AD23" s="124"/>
      <c r="AE23" s="124"/>
      <c r="AF23" s="125"/>
      <c r="AG23" s="124"/>
      <c r="AH23" s="124"/>
      <c r="AI23" s="124"/>
      <c r="AJ23" s="125"/>
      <c r="AK23" s="124"/>
      <c r="AL23" s="124"/>
      <c r="AM23" s="124"/>
      <c r="AN23" s="125"/>
      <c r="AO23" s="124"/>
      <c r="AP23" s="124"/>
      <c r="AQ23" s="124"/>
      <c r="AR23" s="125"/>
      <c r="AS23" s="124"/>
      <c r="AT23" s="124"/>
      <c r="AU23" s="124"/>
      <c r="AV23" s="125"/>
      <c r="AW23" s="124"/>
      <c r="AX23" s="124"/>
      <c r="AY23" s="124"/>
      <c r="AZ23" s="125"/>
      <c r="BA23" s="124"/>
      <c r="BB23" s="124"/>
      <c r="BC23" s="124"/>
      <c r="BD23" s="125"/>
      <c r="BF23" s="130"/>
      <c r="BG23" s="130"/>
      <c r="BH23" s="130"/>
      <c r="BI23" s="130"/>
      <c r="BJ23" s="130"/>
      <c r="BK23" s="130"/>
      <c r="BL23" s="130"/>
      <c r="BM23" s="130"/>
      <c r="BN23" s="130"/>
      <c r="BO23" s="130"/>
      <c r="BP23" s="130"/>
      <c r="BQ23" s="130"/>
      <c r="BR23" s="130"/>
    </row>
    <row r="24" spans="1:70" ht="12" customHeight="1" outlineLevel="1" x14ac:dyDescent="0.35">
      <c r="A24" s="148" t="s">
        <v>392</v>
      </c>
      <c r="B24" s="136"/>
      <c r="C24" s="136"/>
      <c r="D24" s="136"/>
      <c r="E24" s="124"/>
      <c r="F24" s="124"/>
      <c r="G24" s="124"/>
      <c r="H24" s="125"/>
      <c r="I24" s="124"/>
      <c r="J24" s="124"/>
      <c r="K24" s="124"/>
      <c r="L24" s="125"/>
      <c r="M24" s="124"/>
      <c r="N24" s="124"/>
      <c r="O24" s="124"/>
      <c r="P24" s="125"/>
      <c r="Q24" s="124"/>
      <c r="R24" s="124"/>
      <c r="S24" s="124"/>
      <c r="T24" s="125"/>
      <c r="U24" s="124"/>
      <c r="V24" s="124"/>
      <c r="W24" s="124"/>
      <c r="X24" s="125"/>
      <c r="Y24" s="124"/>
      <c r="Z24" s="124"/>
      <c r="AA24" s="124"/>
      <c r="AB24" s="125"/>
      <c r="AC24" s="124"/>
      <c r="AD24" s="124"/>
      <c r="AE24" s="124"/>
      <c r="AF24" s="125"/>
      <c r="AG24" s="124"/>
      <c r="AH24" s="124"/>
      <c r="AI24" s="124"/>
      <c r="AJ24" s="125"/>
      <c r="AK24" s="124"/>
      <c r="AL24" s="124"/>
      <c r="AM24" s="124"/>
      <c r="AN24" s="125"/>
      <c r="AO24" s="124"/>
      <c r="AP24" s="124"/>
      <c r="AQ24" s="124"/>
      <c r="AR24" s="125"/>
      <c r="AS24" s="124"/>
      <c r="AT24" s="124"/>
      <c r="AU24" s="124"/>
      <c r="AV24" s="125"/>
      <c r="AW24" s="124"/>
      <c r="AX24" s="124"/>
      <c r="AY24" s="124"/>
      <c r="AZ24" s="125"/>
      <c r="BA24" s="124"/>
      <c r="BB24" s="124"/>
      <c r="BC24" s="124"/>
      <c r="BD24" s="125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</row>
    <row r="25" spans="1:70" outlineLevel="1" x14ac:dyDescent="0.35">
      <c r="A25" s="140" t="s">
        <v>393</v>
      </c>
      <c r="B25" s="109" t="s">
        <v>381</v>
      </c>
      <c r="C25" s="141" t="s">
        <v>373</v>
      </c>
      <c r="D25" s="109">
        <v>2635932</v>
      </c>
      <c r="E25" s="124"/>
      <c r="F25" s="124"/>
      <c r="G25" s="124"/>
      <c r="H25" s="125"/>
      <c r="I25" s="124"/>
      <c r="J25" s="124"/>
      <c r="K25" s="124"/>
      <c r="L25" s="125"/>
      <c r="M25" s="124"/>
      <c r="N25" s="124"/>
      <c r="O25" s="124"/>
      <c r="P25" s="125"/>
      <c r="Q25" s="124"/>
      <c r="R25" s="124"/>
      <c r="S25" s="124"/>
      <c r="T25" s="125"/>
      <c r="U25" s="124"/>
      <c r="V25" s="124"/>
      <c r="W25" s="124"/>
      <c r="X25" s="125"/>
      <c r="Y25" s="124"/>
      <c r="Z25" s="124"/>
      <c r="AA25" s="124"/>
      <c r="AB25" s="125"/>
      <c r="AC25" s="124"/>
      <c r="AD25" s="124"/>
      <c r="AE25" s="124"/>
      <c r="AF25" s="125"/>
      <c r="AG25" s="142">
        <v>52</v>
      </c>
      <c r="AH25" s="142">
        <v>52</v>
      </c>
      <c r="AI25" s="142">
        <v>53</v>
      </c>
      <c r="AJ25" s="143">
        <v>68</v>
      </c>
      <c r="AK25" s="142">
        <v>70</v>
      </c>
      <c r="AL25" s="142">
        <v>70</v>
      </c>
      <c r="AM25" s="142">
        <v>70</v>
      </c>
      <c r="AN25" s="143">
        <v>90</v>
      </c>
      <c r="AO25" s="142">
        <v>87</v>
      </c>
      <c r="AP25" s="142">
        <v>85</v>
      </c>
      <c r="AQ25" s="142">
        <v>85</v>
      </c>
      <c r="AR25" s="143">
        <v>89</v>
      </c>
      <c r="AS25" s="142">
        <v>86</v>
      </c>
      <c r="AT25" s="142">
        <v>88</v>
      </c>
      <c r="AU25" s="142">
        <v>87</v>
      </c>
      <c r="AV25" s="143">
        <v>94</v>
      </c>
      <c r="AW25" s="142">
        <v>96</v>
      </c>
      <c r="AX25" s="142">
        <v>96</v>
      </c>
      <c r="AY25" s="142">
        <v>96</v>
      </c>
      <c r="AZ25" s="143">
        <v>114</v>
      </c>
      <c r="BA25" s="142">
        <v>113</v>
      </c>
      <c r="BB25" s="142">
        <v>114</v>
      </c>
      <c r="BC25" s="142">
        <v>116</v>
      </c>
      <c r="BD25" s="143">
        <v>162</v>
      </c>
      <c r="BF25" s="130"/>
      <c r="BG25" s="130"/>
      <c r="BH25" s="130"/>
      <c r="BI25" s="130"/>
      <c r="BJ25" s="130"/>
      <c r="BK25" s="130"/>
      <c r="BL25" s="130"/>
      <c r="BM25" s="144">
        <v>68</v>
      </c>
      <c r="BN25" s="144">
        <v>90</v>
      </c>
      <c r="BO25" s="144">
        <v>89</v>
      </c>
      <c r="BP25" s="144">
        <v>94</v>
      </c>
      <c r="BQ25" s="144">
        <v>114</v>
      </c>
      <c r="BR25" s="144">
        <v>162</v>
      </c>
    </row>
    <row r="26" spans="1:70" outlineLevel="1" x14ac:dyDescent="0.35">
      <c r="A26" s="140" t="s">
        <v>394</v>
      </c>
      <c r="B26" s="109" t="s">
        <v>381</v>
      </c>
      <c r="C26" s="141" t="s">
        <v>373</v>
      </c>
      <c r="D26" s="109">
        <v>2635933</v>
      </c>
      <c r="E26" s="124"/>
      <c r="F26" s="124"/>
      <c r="G26" s="124"/>
      <c r="H26" s="125"/>
      <c r="I26" s="124"/>
      <c r="J26" s="124"/>
      <c r="K26" s="124"/>
      <c r="L26" s="125"/>
      <c r="M26" s="124"/>
      <c r="N26" s="124"/>
      <c r="O26" s="124"/>
      <c r="P26" s="125"/>
      <c r="Q26" s="124"/>
      <c r="R26" s="124"/>
      <c r="S26" s="124"/>
      <c r="T26" s="125"/>
      <c r="U26" s="124"/>
      <c r="V26" s="124"/>
      <c r="W26" s="124"/>
      <c r="X26" s="125"/>
      <c r="Y26" s="124"/>
      <c r="Z26" s="124"/>
      <c r="AA26" s="124"/>
      <c r="AB26" s="125"/>
      <c r="AC26" s="124"/>
      <c r="AD26" s="124"/>
      <c r="AE26" s="124"/>
      <c r="AF26" s="125"/>
      <c r="AG26" s="142">
        <v>56</v>
      </c>
      <c r="AH26" s="142">
        <v>55</v>
      </c>
      <c r="AI26" s="142">
        <v>54</v>
      </c>
      <c r="AJ26" s="143">
        <v>73</v>
      </c>
      <c r="AK26" s="142">
        <v>73</v>
      </c>
      <c r="AL26" s="142">
        <v>73</v>
      </c>
      <c r="AM26" s="142">
        <v>71</v>
      </c>
      <c r="AN26" s="143">
        <v>95</v>
      </c>
      <c r="AO26" s="142">
        <v>92</v>
      </c>
      <c r="AP26" s="142">
        <v>88</v>
      </c>
      <c r="AQ26" s="142">
        <v>87</v>
      </c>
      <c r="AR26" s="143">
        <v>95</v>
      </c>
      <c r="AS26" s="142">
        <v>90</v>
      </c>
      <c r="AT26" s="142">
        <v>91</v>
      </c>
      <c r="AU26" s="142">
        <v>89</v>
      </c>
      <c r="AV26" s="143">
        <v>99</v>
      </c>
      <c r="AW26" s="142">
        <v>99</v>
      </c>
      <c r="AX26" s="142">
        <v>99</v>
      </c>
      <c r="AY26" s="142">
        <v>98</v>
      </c>
      <c r="AZ26" s="143">
        <v>119</v>
      </c>
      <c r="BA26" s="142">
        <v>118</v>
      </c>
      <c r="BB26" s="142">
        <v>118</v>
      </c>
      <c r="BC26" s="142">
        <v>118</v>
      </c>
      <c r="BD26" s="143">
        <v>169</v>
      </c>
      <c r="BF26" s="130"/>
      <c r="BG26" s="130"/>
      <c r="BH26" s="130"/>
      <c r="BI26" s="130"/>
      <c r="BJ26" s="130"/>
      <c r="BK26" s="130"/>
      <c r="BL26" s="130"/>
      <c r="BM26" s="144">
        <v>73</v>
      </c>
      <c r="BN26" s="144">
        <v>95</v>
      </c>
      <c r="BO26" s="144">
        <v>95</v>
      </c>
      <c r="BP26" s="144">
        <v>99</v>
      </c>
      <c r="BQ26" s="144">
        <v>119</v>
      </c>
      <c r="BR26" s="144">
        <v>169</v>
      </c>
    </row>
    <row r="27" spans="1:70" outlineLevel="1" x14ac:dyDescent="0.35">
      <c r="A27" s="140" t="s">
        <v>395</v>
      </c>
      <c r="B27" s="109" t="s">
        <v>381</v>
      </c>
      <c r="C27" s="141" t="s">
        <v>370</v>
      </c>
      <c r="D27" s="109">
        <v>4237278</v>
      </c>
      <c r="E27" s="124"/>
      <c r="F27" s="124"/>
      <c r="G27" s="124"/>
      <c r="H27" s="125"/>
      <c r="I27" s="124"/>
      <c r="J27" s="124"/>
      <c r="K27" s="124"/>
      <c r="L27" s="125"/>
      <c r="M27" s="124"/>
      <c r="N27" s="124"/>
      <c r="O27" s="124"/>
      <c r="P27" s="125"/>
      <c r="Q27" s="124"/>
      <c r="R27" s="124"/>
      <c r="S27" s="124"/>
      <c r="T27" s="125"/>
      <c r="U27" s="124"/>
      <c r="V27" s="124"/>
      <c r="W27" s="124"/>
      <c r="X27" s="125"/>
      <c r="Y27" s="124"/>
      <c r="Z27" s="124"/>
      <c r="AA27" s="124"/>
      <c r="AB27" s="125"/>
      <c r="AC27" s="124"/>
      <c r="AD27" s="124"/>
      <c r="AE27" s="124"/>
      <c r="AF27" s="125"/>
      <c r="AG27" s="124"/>
      <c r="AH27" s="124"/>
      <c r="AI27" s="124"/>
      <c r="AJ27" s="125"/>
      <c r="AK27" s="124"/>
      <c r="AL27" s="124"/>
      <c r="AM27" s="124"/>
      <c r="AN27" s="125"/>
      <c r="AO27" s="124"/>
      <c r="AP27" s="124"/>
      <c r="AQ27" s="124"/>
      <c r="AR27" s="125"/>
      <c r="AS27" s="142">
        <v>3</v>
      </c>
      <c r="AT27" s="124"/>
      <c r="AU27" s="124"/>
      <c r="AV27" s="125"/>
      <c r="AW27" s="124"/>
      <c r="AX27" s="124"/>
      <c r="AY27" s="124"/>
      <c r="AZ27" s="125"/>
      <c r="BA27" s="124"/>
      <c r="BB27" s="124"/>
      <c r="BC27" s="124"/>
      <c r="BD27" s="125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</row>
    <row r="28" spans="1:70" outlineLevel="1" x14ac:dyDescent="0.35">
      <c r="A28" s="140" t="s">
        <v>396</v>
      </c>
      <c r="B28" s="109" t="s">
        <v>381</v>
      </c>
      <c r="C28" s="141" t="s">
        <v>370</v>
      </c>
      <c r="D28" s="109">
        <v>4237279</v>
      </c>
      <c r="E28" s="124"/>
      <c r="F28" s="124"/>
      <c r="G28" s="124"/>
      <c r="H28" s="125"/>
      <c r="I28" s="124"/>
      <c r="J28" s="124"/>
      <c r="K28" s="124"/>
      <c r="L28" s="125"/>
      <c r="M28" s="124"/>
      <c r="N28" s="124"/>
      <c r="O28" s="124"/>
      <c r="P28" s="125"/>
      <c r="Q28" s="124"/>
      <c r="R28" s="124"/>
      <c r="S28" s="124"/>
      <c r="T28" s="125"/>
      <c r="U28" s="124"/>
      <c r="V28" s="124"/>
      <c r="W28" s="124"/>
      <c r="X28" s="125"/>
      <c r="Y28" s="124"/>
      <c r="Z28" s="124"/>
      <c r="AA28" s="124"/>
      <c r="AB28" s="125"/>
      <c r="AC28" s="124"/>
      <c r="AD28" s="124"/>
      <c r="AE28" s="124"/>
      <c r="AF28" s="125"/>
      <c r="AG28" s="124"/>
      <c r="AH28" s="124"/>
      <c r="AI28" s="124"/>
      <c r="AJ28" s="125"/>
      <c r="AK28" s="124"/>
      <c r="AL28" s="124"/>
      <c r="AM28" s="124"/>
      <c r="AN28" s="125"/>
      <c r="AO28" s="124"/>
      <c r="AP28" s="124"/>
      <c r="AQ28" s="124"/>
      <c r="AR28" s="125"/>
      <c r="AS28" s="142">
        <v>5</v>
      </c>
      <c r="AT28" s="124"/>
      <c r="AU28" s="124"/>
      <c r="AV28" s="125"/>
      <c r="AW28" s="124"/>
      <c r="AX28" s="124"/>
      <c r="AY28" s="124"/>
      <c r="AZ28" s="125"/>
      <c r="BA28" s="124"/>
      <c r="BB28" s="124"/>
      <c r="BC28" s="124"/>
      <c r="BD28" s="125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</row>
    <row r="29" spans="1:70" outlineLevel="1" x14ac:dyDescent="0.35">
      <c r="A29" s="140" t="s">
        <v>397</v>
      </c>
      <c r="B29" s="109" t="s">
        <v>381</v>
      </c>
      <c r="C29" s="141" t="s">
        <v>370</v>
      </c>
      <c r="D29" s="109">
        <v>4625528</v>
      </c>
      <c r="E29" s="124"/>
      <c r="F29" s="124"/>
      <c r="G29" s="124"/>
      <c r="H29" s="125"/>
      <c r="I29" s="124"/>
      <c r="J29" s="124"/>
      <c r="K29" s="124"/>
      <c r="L29" s="125"/>
      <c r="M29" s="124"/>
      <c r="N29" s="124"/>
      <c r="O29" s="124"/>
      <c r="P29" s="125"/>
      <c r="Q29" s="124"/>
      <c r="R29" s="124"/>
      <c r="S29" s="124"/>
      <c r="T29" s="125"/>
      <c r="U29" s="124"/>
      <c r="V29" s="124"/>
      <c r="W29" s="124"/>
      <c r="X29" s="125"/>
      <c r="Y29" s="124"/>
      <c r="Z29" s="124"/>
      <c r="AA29" s="124"/>
      <c r="AB29" s="125"/>
      <c r="AC29" s="124"/>
      <c r="AD29" s="124"/>
      <c r="AE29" s="124"/>
      <c r="AF29" s="125"/>
      <c r="AG29" s="124"/>
      <c r="AH29" s="124"/>
      <c r="AI29" s="124"/>
      <c r="AJ29" s="125"/>
      <c r="AK29" s="124"/>
      <c r="AL29" s="124"/>
      <c r="AM29" s="124"/>
      <c r="AN29" s="125"/>
      <c r="AO29" s="124"/>
      <c r="AP29" s="124"/>
      <c r="AQ29" s="124"/>
      <c r="AR29" s="125"/>
      <c r="AS29" s="124"/>
      <c r="AT29" s="142">
        <v>4</v>
      </c>
      <c r="AU29" s="142">
        <v>3.5</v>
      </c>
      <c r="AV29" s="125"/>
      <c r="AW29" s="124"/>
      <c r="AX29" s="124"/>
      <c r="AY29" s="124"/>
      <c r="AZ29" s="125"/>
      <c r="BA29" s="124"/>
      <c r="BB29" s="124"/>
      <c r="BC29" s="124"/>
      <c r="BD29" s="125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</row>
    <row r="30" spans="1:70" outlineLevel="1" x14ac:dyDescent="0.35">
      <c r="A30" s="140" t="s">
        <v>398</v>
      </c>
      <c r="B30" s="109" t="s">
        <v>381</v>
      </c>
      <c r="C30" s="141" t="s">
        <v>373</v>
      </c>
      <c r="D30" s="109">
        <v>3669083</v>
      </c>
      <c r="E30" s="124"/>
      <c r="F30" s="124"/>
      <c r="G30" s="124"/>
      <c r="H30" s="125"/>
      <c r="I30" s="124"/>
      <c r="J30" s="124"/>
      <c r="K30" s="124"/>
      <c r="L30" s="125"/>
      <c r="M30" s="124"/>
      <c r="N30" s="124"/>
      <c r="O30" s="124"/>
      <c r="P30" s="125"/>
      <c r="Q30" s="124"/>
      <c r="R30" s="124"/>
      <c r="S30" s="124"/>
      <c r="T30" s="125"/>
      <c r="U30" s="124"/>
      <c r="V30" s="124"/>
      <c r="W30" s="124"/>
      <c r="X30" s="125"/>
      <c r="Y30" s="124"/>
      <c r="Z30" s="124"/>
      <c r="AA30" s="124"/>
      <c r="AB30" s="125"/>
      <c r="AC30" s="124"/>
      <c r="AD30" s="124"/>
      <c r="AE30" s="124"/>
      <c r="AF30" s="125"/>
      <c r="AG30" s="124"/>
      <c r="AH30" s="124"/>
      <c r="AI30" s="124"/>
      <c r="AJ30" s="125"/>
      <c r="AK30" s="124"/>
      <c r="AL30" s="124"/>
      <c r="AM30" s="124"/>
      <c r="AN30" s="143">
        <v>29</v>
      </c>
      <c r="AO30" s="142">
        <v>29</v>
      </c>
      <c r="AP30" s="142">
        <v>30</v>
      </c>
      <c r="AQ30" s="142">
        <v>32</v>
      </c>
      <c r="AR30" s="125"/>
      <c r="AS30" s="124"/>
      <c r="AT30" s="124"/>
      <c r="AU30" s="124"/>
      <c r="AV30" s="125"/>
      <c r="AW30" s="124"/>
      <c r="AX30" s="124"/>
      <c r="AY30" s="124"/>
      <c r="AZ30" s="125"/>
      <c r="BA30" s="124"/>
      <c r="BB30" s="124"/>
      <c r="BC30" s="124"/>
      <c r="BD30" s="143">
        <v>115</v>
      </c>
      <c r="BF30" s="130"/>
      <c r="BG30" s="130"/>
      <c r="BH30" s="130"/>
      <c r="BI30" s="130"/>
      <c r="BJ30" s="130"/>
      <c r="BK30" s="130"/>
      <c r="BL30" s="130"/>
      <c r="BM30" s="130"/>
      <c r="BN30" s="144">
        <v>29</v>
      </c>
      <c r="BO30" s="130"/>
      <c r="BP30" s="130"/>
      <c r="BQ30" s="130"/>
      <c r="BR30" s="144">
        <v>115</v>
      </c>
    </row>
    <row r="31" spans="1:70" outlineLevel="1" x14ac:dyDescent="0.35">
      <c r="A31" s="140" t="s">
        <v>399</v>
      </c>
      <c r="B31" s="109" t="s">
        <v>381</v>
      </c>
      <c r="C31" s="141" t="s">
        <v>373</v>
      </c>
      <c r="D31" s="109">
        <v>3669084</v>
      </c>
      <c r="E31" s="124"/>
      <c r="F31" s="124"/>
      <c r="G31" s="124"/>
      <c r="H31" s="125"/>
      <c r="I31" s="124"/>
      <c r="J31" s="124"/>
      <c r="K31" s="124"/>
      <c r="L31" s="125"/>
      <c r="M31" s="124"/>
      <c r="N31" s="124"/>
      <c r="O31" s="124"/>
      <c r="P31" s="125"/>
      <c r="Q31" s="124"/>
      <c r="R31" s="124"/>
      <c r="S31" s="124"/>
      <c r="T31" s="125"/>
      <c r="U31" s="124"/>
      <c r="V31" s="124"/>
      <c r="W31" s="124"/>
      <c r="X31" s="125"/>
      <c r="Y31" s="124"/>
      <c r="Z31" s="124"/>
      <c r="AA31" s="124"/>
      <c r="AB31" s="125"/>
      <c r="AC31" s="124"/>
      <c r="AD31" s="124"/>
      <c r="AE31" s="124"/>
      <c r="AF31" s="125"/>
      <c r="AG31" s="124"/>
      <c r="AH31" s="124"/>
      <c r="AI31" s="124"/>
      <c r="AJ31" s="125"/>
      <c r="AK31" s="124"/>
      <c r="AL31" s="124"/>
      <c r="AM31" s="124"/>
      <c r="AN31" s="143">
        <v>34</v>
      </c>
      <c r="AO31" s="142">
        <v>34</v>
      </c>
      <c r="AP31" s="142">
        <v>34</v>
      </c>
      <c r="AQ31" s="142">
        <v>33</v>
      </c>
      <c r="AR31" s="125"/>
      <c r="AS31" s="124"/>
      <c r="AT31" s="124"/>
      <c r="AU31" s="124"/>
      <c r="AV31" s="125"/>
      <c r="AW31" s="124"/>
      <c r="AX31" s="124"/>
      <c r="AY31" s="124"/>
      <c r="AZ31" s="125"/>
      <c r="BA31" s="124"/>
      <c r="BB31" s="124"/>
      <c r="BC31" s="124"/>
      <c r="BD31" s="143">
        <v>135</v>
      </c>
      <c r="BF31" s="130"/>
      <c r="BG31" s="130"/>
      <c r="BH31" s="130"/>
      <c r="BI31" s="130"/>
      <c r="BJ31" s="130"/>
      <c r="BK31" s="130"/>
      <c r="BL31" s="130"/>
      <c r="BM31" s="130"/>
      <c r="BN31" s="144">
        <v>34</v>
      </c>
      <c r="BO31" s="130"/>
      <c r="BP31" s="130"/>
      <c r="BQ31" s="130"/>
      <c r="BR31" s="144">
        <v>135</v>
      </c>
    </row>
    <row r="32" spans="1:70" outlineLevel="1" x14ac:dyDescent="0.35">
      <c r="A32" s="140" t="s">
        <v>400</v>
      </c>
      <c r="B32" s="109" t="s">
        <v>381</v>
      </c>
      <c r="C32" s="141" t="s">
        <v>370</v>
      </c>
      <c r="D32" s="109">
        <v>3669085</v>
      </c>
      <c r="E32" s="124"/>
      <c r="F32" s="124"/>
      <c r="G32" s="124"/>
      <c r="H32" s="125"/>
      <c r="I32" s="124"/>
      <c r="J32" s="124"/>
      <c r="K32" s="124"/>
      <c r="L32" s="125"/>
      <c r="M32" s="124"/>
      <c r="N32" s="124"/>
      <c r="O32" s="124"/>
      <c r="P32" s="125"/>
      <c r="Q32" s="124"/>
      <c r="R32" s="124"/>
      <c r="S32" s="124"/>
      <c r="T32" s="125"/>
      <c r="U32" s="124"/>
      <c r="V32" s="124"/>
      <c r="W32" s="124"/>
      <c r="X32" s="125"/>
      <c r="Y32" s="124"/>
      <c r="Z32" s="124"/>
      <c r="AA32" s="124"/>
      <c r="AB32" s="125"/>
      <c r="AC32" s="124"/>
      <c r="AD32" s="124"/>
      <c r="AE32" s="124"/>
      <c r="AF32" s="125"/>
      <c r="AG32" s="142">
        <v>14</v>
      </c>
      <c r="AH32" s="124"/>
      <c r="AI32" s="124"/>
      <c r="AJ32" s="143">
        <v>21</v>
      </c>
      <c r="AK32" s="142">
        <v>19</v>
      </c>
      <c r="AL32" s="142">
        <v>19</v>
      </c>
      <c r="AM32" s="124"/>
      <c r="AN32" s="126"/>
      <c r="AO32" s="127"/>
      <c r="AP32" s="127"/>
      <c r="AQ32" s="127"/>
      <c r="AR32" s="143">
        <v>30</v>
      </c>
      <c r="AS32" s="142">
        <v>30</v>
      </c>
      <c r="AT32" s="142">
        <v>27</v>
      </c>
      <c r="AU32" s="142">
        <v>27</v>
      </c>
      <c r="AV32" s="143">
        <v>30</v>
      </c>
      <c r="AW32" s="142">
        <v>35</v>
      </c>
      <c r="AX32" s="142">
        <v>37</v>
      </c>
      <c r="AY32" s="142">
        <v>38</v>
      </c>
      <c r="AZ32" s="143">
        <v>60</v>
      </c>
      <c r="BA32" s="142">
        <v>64</v>
      </c>
      <c r="BB32" s="142">
        <v>66</v>
      </c>
      <c r="BC32" s="142">
        <v>70</v>
      </c>
      <c r="BD32" s="125"/>
      <c r="BF32" s="130"/>
      <c r="BG32" s="130"/>
      <c r="BH32" s="130"/>
      <c r="BI32" s="130"/>
      <c r="BJ32" s="130"/>
      <c r="BK32" s="130"/>
      <c r="BL32" s="130"/>
      <c r="BM32" s="144">
        <v>21</v>
      </c>
      <c r="BN32" s="131"/>
      <c r="BO32" s="144">
        <v>30</v>
      </c>
      <c r="BP32" s="144">
        <v>30</v>
      </c>
      <c r="BQ32" s="144">
        <v>60</v>
      </c>
      <c r="BR32" s="131"/>
    </row>
    <row r="33" spans="1:70" outlineLevel="1" x14ac:dyDescent="0.35">
      <c r="A33" s="140" t="s">
        <v>401</v>
      </c>
      <c r="B33" s="109" t="s">
        <v>381</v>
      </c>
      <c r="C33" s="141" t="s">
        <v>370</v>
      </c>
      <c r="D33" s="109">
        <v>3669086</v>
      </c>
      <c r="E33" s="124"/>
      <c r="F33" s="124"/>
      <c r="G33" s="124"/>
      <c r="H33" s="125"/>
      <c r="I33" s="124"/>
      <c r="J33" s="124"/>
      <c r="K33" s="124"/>
      <c r="L33" s="125"/>
      <c r="M33" s="124"/>
      <c r="N33" s="124"/>
      <c r="O33" s="124"/>
      <c r="P33" s="125"/>
      <c r="Q33" s="124"/>
      <c r="R33" s="124"/>
      <c r="S33" s="124"/>
      <c r="T33" s="125"/>
      <c r="U33" s="124"/>
      <c r="V33" s="124"/>
      <c r="W33" s="124"/>
      <c r="X33" s="125"/>
      <c r="Y33" s="124"/>
      <c r="Z33" s="124"/>
      <c r="AA33" s="124"/>
      <c r="AB33" s="125"/>
      <c r="AC33" s="124"/>
      <c r="AD33" s="124"/>
      <c r="AE33" s="124"/>
      <c r="AF33" s="125"/>
      <c r="AG33" s="142">
        <v>16</v>
      </c>
      <c r="AH33" s="124"/>
      <c r="AI33" s="124"/>
      <c r="AJ33" s="143">
        <v>23</v>
      </c>
      <c r="AK33" s="142">
        <v>21</v>
      </c>
      <c r="AL33" s="142">
        <v>21</v>
      </c>
      <c r="AM33" s="124"/>
      <c r="AN33" s="126"/>
      <c r="AO33" s="127"/>
      <c r="AP33" s="127"/>
      <c r="AQ33" s="127"/>
      <c r="AR33" s="143">
        <v>33</v>
      </c>
      <c r="AS33" s="142">
        <v>33</v>
      </c>
      <c r="AT33" s="142">
        <v>30</v>
      </c>
      <c r="AU33" s="142">
        <v>29</v>
      </c>
      <c r="AV33" s="143">
        <v>37</v>
      </c>
      <c r="AW33" s="142">
        <v>40</v>
      </c>
      <c r="AX33" s="142">
        <v>40</v>
      </c>
      <c r="AY33" s="142">
        <v>40</v>
      </c>
      <c r="AZ33" s="143">
        <v>65</v>
      </c>
      <c r="BA33" s="142">
        <v>72</v>
      </c>
      <c r="BB33" s="142">
        <v>72</v>
      </c>
      <c r="BC33" s="142">
        <v>72</v>
      </c>
      <c r="BD33" s="125"/>
      <c r="BF33" s="130"/>
      <c r="BG33" s="130"/>
      <c r="BH33" s="130"/>
      <c r="BI33" s="130"/>
      <c r="BJ33" s="130"/>
      <c r="BK33" s="130"/>
      <c r="BL33" s="130"/>
      <c r="BM33" s="144">
        <v>23</v>
      </c>
      <c r="BN33" s="131"/>
      <c r="BO33" s="144">
        <v>33</v>
      </c>
      <c r="BP33" s="144">
        <v>37</v>
      </c>
      <c r="BQ33" s="144">
        <v>65</v>
      </c>
      <c r="BR33" s="131"/>
    </row>
    <row r="34" spans="1:70" outlineLevel="1" x14ac:dyDescent="0.35">
      <c r="A34" s="140" t="s">
        <v>402</v>
      </c>
      <c r="B34" s="109" t="s">
        <v>381</v>
      </c>
      <c r="C34" s="141" t="s">
        <v>370</v>
      </c>
      <c r="D34" s="109">
        <v>2399729</v>
      </c>
      <c r="E34" s="124"/>
      <c r="F34" s="124"/>
      <c r="G34" s="124"/>
      <c r="H34" s="125"/>
      <c r="I34" s="124"/>
      <c r="J34" s="124"/>
      <c r="K34" s="124"/>
      <c r="L34" s="125"/>
      <c r="M34" s="124"/>
      <c r="N34" s="124"/>
      <c r="O34" s="124"/>
      <c r="P34" s="125"/>
      <c r="Q34" s="124"/>
      <c r="R34" s="124"/>
      <c r="S34" s="124"/>
      <c r="T34" s="125"/>
      <c r="U34" s="124"/>
      <c r="V34" s="124"/>
      <c r="W34" s="124"/>
      <c r="X34" s="125"/>
      <c r="Y34" s="124"/>
      <c r="Z34" s="124"/>
      <c r="AA34" s="124"/>
      <c r="AB34" s="125"/>
      <c r="AC34" s="124"/>
      <c r="AD34" s="124"/>
      <c r="AE34" s="124"/>
      <c r="AF34" s="125"/>
      <c r="AG34" s="124"/>
      <c r="AH34" s="142">
        <v>16</v>
      </c>
      <c r="AI34" s="142">
        <v>16</v>
      </c>
      <c r="AJ34" s="125"/>
      <c r="AK34" s="124"/>
      <c r="AL34" s="124"/>
      <c r="AM34" s="142">
        <v>19</v>
      </c>
      <c r="AN34" s="125"/>
      <c r="AO34" s="124"/>
      <c r="AP34" s="124"/>
      <c r="AQ34" s="124"/>
      <c r="AR34" s="125"/>
      <c r="AS34" s="124"/>
      <c r="AT34" s="124"/>
      <c r="AU34" s="124"/>
      <c r="AV34" s="125"/>
      <c r="AW34" s="124"/>
      <c r="AX34" s="124"/>
      <c r="AY34" s="124"/>
      <c r="AZ34" s="125"/>
      <c r="BA34" s="124"/>
      <c r="BB34" s="124"/>
      <c r="BC34" s="124"/>
      <c r="BD34" s="125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</row>
    <row r="35" spans="1:70" outlineLevel="1" x14ac:dyDescent="0.35">
      <c r="A35" s="140" t="s">
        <v>403</v>
      </c>
      <c r="B35" s="109" t="s">
        <v>381</v>
      </c>
      <c r="C35" s="141" t="s">
        <v>370</v>
      </c>
      <c r="D35" s="109">
        <v>2076062</v>
      </c>
      <c r="E35" s="124"/>
      <c r="F35" s="124"/>
      <c r="G35" s="124"/>
      <c r="H35" s="125"/>
      <c r="I35" s="124"/>
      <c r="J35" s="124"/>
      <c r="K35" s="124"/>
      <c r="L35" s="125"/>
      <c r="M35" s="124"/>
      <c r="N35" s="124"/>
      <c r="O35" s="124"/>
      <c r="P35" s="125"/>
      <c r="Q35" s="124"/>
      <c r="R35" s="124"/>
      <c r="S35" s="124"/>
      <c r="T35" s="125"/>
      <c r="U35" s="124"/>
      <c r="V35" s="124"/>
      <c r="W35" s="124"/>
      <c r="X35" s="125"/>
      <c r="Y35" s="124"/>
      <c r="Z35" s="124"/>
      <c r="AA35" s="124"/>
      <c r="AB35" s="125"/>
      <c r="AC35" s="124"/>
      <c r="AD35" s="124"/>
      <c r="AE35" s="124"/>
      <c r="AF35" s="125"/>
      <c r="AG35" s="124"/>
      <c r="AH35" s="124"/>
      <c r="AI35" s="124"/>
      <c r="AJ35" s="125"/>
      <c r="AK35" s="124"/>
      <c r="AL35" s="124"/>
      <c r="AM35" s="142">
        <v>-10</v>
      </c>
      <c r="AN35" s="125"/>
      <c r="AO35" s="124"/>
      <c r="AP35" s="124"/>
      <c r="AQ35" s="124"/>
      <c r="AR35" s="125"/>
      <c r="AS35" s="124"/>
      <c r="AT35" s="124"/>
      <c r="AU35" s="124"/>
      <c r="AV35" s="125"/>
      <c r="AW35" s="124"/>
      <c r="AX35" s="124"/>
      <c r="AY35" s="124"/>
      <c r="AZ35" s="125"/>
      <c r="BA35" s="124"/>
      <c r="BB35" s="124"/>
      <c r="BC35" s="124"/>
      <c r="BD35" s="125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</row>
    <row r="36" spans="1:70" outlineLevel="1" x14ac:dyDescent="0.35">
      <c r="A36" s="140" t="s">
        <v>404</v>
      </c>
      <c r="B36" s="109" t="s">
        <v>381</v>
      </c>
      <c r="C36" s="141" t="s">
        <v>370</v>
      </c>
      <c r="D36" s="109">
        <v>3815475</v>
      </c>
      <c r="E36" s="124"/>
      <c r="F36" s="124"/>
      <c r="G36" s="124"/>
      <c r="H36" s="125"/>
      <c r="I36" s="124"/>
      <c r="J36" s="124"/>
      <c r="K36" s="124"/>
      <c r="L36" s="125"/>
      <c r="M36" s="124"/>
      <c r="N36" s="124"/>
      <c r="O36" s="124"/>
      <c r="P36" s="125"/>
      <c r="Q36" s="124"/>
      <c r="R36" s="124"/>
      <c r="S36" s="124"/>
      <c r="T36" s="125"/>
      <c r="U36" s="124"/>
      <c r="V36" s="124"/>
      <c r="W36" s="124"/>
      <c r="X36" s="125"/>
      <c r="Y36" s="124"/>
      <c r="Z36" s="124"/>
      <c r="AA36" s="124"/>
      <c r="AB36" s="125"/>
      <c r="AC36" s="124"/>
      <c r="AD36" s="124"/>
      <c r="AE36" s="124"/>
      <c r="AF36" s="125"/>
      <c r="AG36" s="124"/>
      <c r="AH36" s="124"/>
      <c r="AI36" s="124"/>
      <c r="AJ36" s="125"/>
      <c r="AK36" s="124"/>
      <c r="AL36" s="124"/>
      <c r="AM36" s="124"/>
      <c r="AN36" s="125"/>
      <c r="AO36" s="124"/>
      <c r="AP36" s="124"/>
      <c r="AQ36" s="124"/>
      <c r="AR36" s="143">
        <v>1</v>
      </c>
      <c r="AS36" s="124"/>
      <c r="AT36" s="124"/>
      <c r="AU36" s="124"/>
      <c r="AV36" s="125"/>
      <c r="AW36" s="124"/>
      <c r="AX36" s="124"/>
      <c r="AY36" s="124"/>
      <c r="AZ36" s="125"/>
      <c r="BA36" s="124"/>
      <c r="BB36" s="124"/>
      <c r="BC36" s="124"/>
      <c r="BD36" s="125"/>
      <c r="BF36" s="130"/>
      <c r="BG36" s="130"/>
      <c r="BH36" s="130"/>
      <c r="BI36" s="130"/>
      <c r="BJ36" s="130"/>
      <c r="BK36" s="130"/>
      <c r="BL36" s="130"/>
      <c r="BM36" s="130"/>
      <c r="BN36" s="130"/>
      <c r="BO36" s="144">
        <v>1</v>
      </c>
      <c r="BP36" s="130"/>
      <c r="BQ36" s="130"/>
      <c r="BR36" s="130"/>
    </row>
    <row r="37" spans="1:70" outlineLevel="1" x14ac:dyDescent="0.35">
      <c r="A37" s="140" t="s">
        <v>405</v>
      </c>
      <c r="B37" s="109" t="s">
        <v>384</v>
      </c>
      <c r="C37" s="141" t="s">
        <v>370</v>
      </c>
      <c r="D37" s="109">
        <v>4237280</v>
      </c>
      <c r="E37" s="124"/>
      <c r="F37" s="124"/>
      <c r="G37" s="124"/>
      <c r="H37" s="125"/>
      <c r="I37" s="124"/>
      <c r="J37" s="124"/>
      <c r="K37" s="124"/>
      <c r="L37" s="125"/>
      <c r="M37" s="124"/>
      <c r="N37" s="124"/>
      <c r="O37" s="124"/>
      <c r="P37" s="125"/>
      <c r="Q37" s="124"/>
      <c r="R37" s="124"/>
      <c r="S37" s="124"/>
      <c r="T37" s="125"/>
      <c r="U37" s="124"/>
      <c r="V37" s="124"/>
      <c r="W37" s="124"/>
      <c r="X37" s="125"/>
      <c r="Y37" s="124"/>
      <c r="Z37" s="124"/>
      <c r="AA37" s="124"/>
      <c r="AB37" s="125"/>
      <c r="AC37" s="124"/>
      <c r="AD37" s="124"/>
      <c r="AE37" s="124"/>
      <c r="AF37" s="125"/>
      <c r="AG37" s="124"/>
      <c r="AH37" s="124"/>
      <c r="AI37" s="124"/>
      <c r="AJ37" s="125"/>
      <c r="AK37" s="124"/>
      <c r="AL37" s="124"/>
      <c r="AM37" s="124"/>
      <c r="AN37" s="125"/>
      <c r="AO37" s="124"/>
      <c r="AP37" s="124"/>
      <c r="AQ37" s="124"/>
      <c r="AR37" s="125"/>
      <c r="AS37" s="147">
        <v>0.2</v>
      </c>
      <c r="AT37" s="124"/>
      <c r="AU37" s="124"/>
      <c r="AV37" s="125"/>
      <c r="AW37" s="124"/>
      <c r="AX37" s="124"/>
      <c r="AY37" s="124"/>
      <c r="AZ37" s="125"/>
      <c r="BA37" s="124"/>
      <c r="BB37" s="124"/>
      <c r="BC37" s="124"/>
      <c r="BD37" s="125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</row>
    <row r="38" spans="1:70" ht="14.75" customHeight="1" outlineLevel="1" x14ac:dyDescent="0.35">
      <c r="A38" s="140" t="s">
        <v>406</v>
      </c>
      <c r="B38" s="109" t="s">
        <v>384</v>
      </c>
      <c r="C38" s="141" t="s">
        <v>373</v>
      </c>
      <c r="D38" s="109">
        <v>6882817</v>
      </c>
      <c r="E38" s="124"/>
      <c r="F38" s="124"/>
      <c r="G38" s="124"/>
      <c r="H38" s="125"/>
      <c r="I38" s="124"/>
      <c r="J38" s="124"/>
      <c r="K38" s="124"/>
      <c r="L38" s="125"/>
      <c r="M38" s="124"/>
      <c r="N38" s="124"/>
      <c r="O38" s="124"/>
      <c r="P38" s="125"/>
      <c r="Q38" s="124"/>
      <c r="R38" s="124"/>
      <c r="S38" s="124"/>
      <c r="T38" s="125"/>
      <c r="U38" s="124"/>
      <c r="V38" s="124"/>
      <c r="W38" s="124"/>
      <c r="X38" s="125"/>
      <c r="Y38" s="124"/>
      <c r="Z38" s="124"/>
      <c r="AA38" s="124"/>
      <c r="AB38" s="125"/>
      <c r="AC38" s="124"/>
      <c r="AD38" s="124"/>
      <c r="AE38" s="124"/>
      <c r="AF38" s="125"/>
      <c r="AG38" s="124"/>
      <c r="AH38" s="124"/>
      <c r="AI38" s="124"/>
      <c r="AJ38" s="125"/>
      <c r="AK38" s="124"/>
      <c r="AL38" s="124"/>
      <c r="AM38" s="124"/>
      <c r="AN38" s="125"/>
      <c r="AO38" s="124"/>
      <c r="AP38" s="124"/>
      <c r="AQ38" s="124"/>
      <c r="AR38" s="125"/>
      <c r="AS38" s="124"/>
      <c r="AT38" s="124"/>
      <c r="AU38" s="124"/>
      <c r="AV38" s="125"/>
      <c r="AW38" s="124"/>
      <c r="AX38" s="124"/>
      <c r="AY38" s="124"/>
      <c r="AZ38" s="145">
        <v>0.12</v>
      </c>
      <c r="BA38" s="147">
        <v>0.12</v>
      </c>
      <c r="BB38" s="124"/>
      <c r="BC38" s="149"/>
      <c r="BD38" s="145">
        <v>0.13</v>
      </c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46">
        <v>0.12</v>
      </c>
      <c r="BR38" s="146">
        <v>0.13</v>
      </c>
    </row>
    <row r="39" spans="1:70" ht="14.75" customHeight="1" outlineLevel="1" x14ac:dyDescent="0.35">
      <c r="A39" s="140" t="s">
        <v>407</v>
      </c>
      <c r="B39" s="109" t="s">
        <v>384</v>
      </c>
      <c r="C39" s="141" t="s">
        <v>373</v>
      </c>
      <c r="D39" s="109">
        <v>6882816</v>
      </c>
      <c r="E39" s="124"/>
      <c r="F39" s="124"/>
      <c r="G39" s="124"/>
      <c r="H39" s="125"/>
      <c r="I39" s="124"/>
      <c r="J39" s="124"/>
      <c r="K39" s="124"/>
      <c r="L39" s="125"/>
      <c r="M39" s="124"/>
      <c r="N39" s="124"/>
      <c r="O39" s="124"/>
      <c r="P39" s="125"/>
      <c r="Q39" s="124"/>
      <c r="R39" s="124"/>
      <c r="S39" s="124"/>
      <c r="T39" s="125"/>
      <c r="U39" s="124"/>
      <c r="V39" s="124"/>
      <c r="W39" s="124"/>
      <c r="X39" s="125"/>
      <c r="Y39" s="124"/>
      <c r="Z39" s="124"/>
      <c r="AA39" s="124"/>
      <c r="AB39" s="125"/>
      <c r="AC39" s="124"/>
      <c r="AD39" s="124"/>
      <c r="AE39" s="124"/>
      <c r="AF39" s="125"/>
      <c r="AG39" s="124"/>
      <c r="AH39" s="124"/>
      <c r="AI39" s="124"/>
      <c r="AJ39" s="125"/>
      <c r="AK39" s="124"/>
      <c r="AL39" s="124"/>
      <c r="AM39" s="124"/>
      <c r="AN39" s="125"/>
      <c r="AO39" s="124"/>
      <c r="AP39" s="124"/>
      <c r="AQ39" s="124"/>
      <c r="AR39" s="125"/>
      <c r="AS39" s="124"/>
      <c r="AT39" s="124"/>
      <c r="AU39" s="124"/>
      <c r="AV39" s="125"/>
      <c r="AW39" s="124"/>
      <c r="AX39" s="124"/>
      <c r="AY39" s="124"/>
      <c r="AZ39" s="145">
        <v>0.15</v>
      </c>
      <c r="BA39" s="147">
        <v>0.15</v>
      </c>
      <c r="BB39" s="124"/>
      <c r="BC39" s="149"/>
      <c r="BD39" s="145">
        <v>0.16</v>
      </c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46">
        <v>0.15</v>
      </c>
      <c r="BR39" s="146">
        <v>0.16</v>
      </c>
    </row>
    <row r="40" spans="1:70" outlineLevel="1" x14ac:dyDescent="0.35">
      <c r="A40" s="140"/>
      <c r="B40" s="150"/>
      <c r="C40" s="150"/>
      <c r="D40" s="150"/>
      <c r="E40" s="124"/>
      <c r="F40" s="124"/>
      <c r="G40" s="124"/>
      <c r="H40" s="125"/>
      <c r="I40" s="124"/>
      <c r="J40" s="124"/>
      <c r="K40" s="124"/>
      <c r="L40" s="125"/>
      <c r="M40" s="124"/>
      <c r="N40" s="124"/>
      <c r="O40" s="124"/>
      <c r="P40" s="125"/>
      <c r="Q40" s="124"/>
      <c r="R40" s="124"/>
      <c r="S40" s="124"/>
      <c r="T40" s="125"/>
      <c r="U40" s="124"/>
      <c r="V40" s="124"/>
      <c r="W40" s="124"/>
      <c r="X40" s="125"/>
      <c r="Y40" s="124"/>
      <c r="Z40" s="124"/>
      <c r="AA40" s="124"/>
      <c r="AB40" s="125"/>
      <c r="AC40" s="124"/>
      <c r="AD40" s="124"/>
      <c r="AE40" s="124"/>
      <c r="AF40" s="125"/>
      <c r="AG40" s="124"/>
      <c r="AH40" s="124"/>
      <c r="AI40" s="124"/>
      <c r="AJ40" s="125"/>
      <c r="AK40" s="124"/>
      <c r="AL40" s="124"/>
      <c r="AM40" s="124"/>
      <c r="AN40" s="125"/>
      <c r="AO40" s="124"/>
      <c r="AP40" s="124"/>
      <c r="AQ40" s="124"/>
      <c r="AR40" s="125"/>
      <c r="AS40" s="124"/>
      <c r="AT40" s="124"/>
      <c r="AU40" s="124"/>
      <c r="AV40" s="125"/>
      <c r="AW40" s="124"/>
      <c r="AX40" s="124"/>
      <c r="AY40" s="124"/>
      <c r="AZ40" s="125"/>
      <c r="BA40" s="124"/>
      <c r="BB40" s="124"/>
      <c r="BC40" s="124"/>
      <c r="BD40" s="125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0"/>
      <c r="BQ40" s="130"/>
      <c r="BR40" s="130"/>
    </row>
    <row r="41" spans="1:70" ht="12" customHeight="1" outlineLevel="1" x14ac:dyDescent="0.35">
      <c r="A41" s="148" t="s">
        <v>408</v>
      </c>
      <c r="B41" s="136"/>
      <c r="C41" s="136"/>
      <c r="D41" s="136"/>
      <c r="E41" s="124"/>
      <c r="F41" s="124"/>
      <c r="G41" s="124"/>
      <c r="H41" s="125"/>
      <c r="I41" s="124"/>
      <c r="J41" s="124"/>
      <c r="K41" s="124"/>
      <c r="L41" s="125"/>
      <c r="M41" s="124"/>
      <c r="N41" s="124"/>
      <c r="O41" s="124"/>
      <c r="P41" s="125"/>
      <c r="Q41" s="124"/>
      <c r="R41" s="124"/>
      <c r="S41" s="124"/>
      <c r="T41" s="125"/>
      <c r="U41" s="124"/>
      <c r="V41" s="124"/>
      <c r="W41" s="124"/>
      <c r="X41" s="125"/>
      <c r="Y41" s="124"/>
      <c r="Z41" s="124"/>
      <c r="AA41" s="124"/>
      <c r="AB41" s="125"/>
      <c r="AC41" s="124"/>
      <c r="AD41" s="124"/>
      <c r="AE41" s="124"/>
      <c r="AF41" s="125"/>
      <c r="AG41" s="124"/>
      <c r="AH41" s="124"/>
      <c r="AI41" s="124"/>
      <c r="AJ41" s="125"/>
      <c r="AK41" s="124"/>
      <c r="AL41" s="124"/>
      <c r="AM41" s="124"/>
      <c r="AN41" s="125"/>
      <c r="AO41" s="124"/>
      <c r="AP41" s="124"/>
      <c r="AQ41" s="124"/>
      <c r="AR41" s="125"/>
      <c r="AS41" s="124"/>
      <c r="AT41" s="124"/>
      <c r="AU41" s="124"/>
      <c r="AV41" s="125"/>
      <c r="AW41" s="124"/>
      <c r="AX41" s="124"/>
      <c r="AY41" s="124"/>
      <c r="AZ41" s="125"/>
      <c r="BA41" s="124"/>
      <c r="BB41" s="124"/>
      <c r="BC41" s="124"/>
      <c r="BD41" s="125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0"/>
      <c r="BQ41" s="130"/>
      <c r="BR41" s="130"/>
    </row>
    <row r="42" spans="1:70" outlineLevel="1" x14ac:dyDescent="0.35">
      <c r="A42" s="140" t="s">
        <v>393</v>
      </c>
      <c r="B42" s="109" t="s">
        <v>381</v>
      </c>
      <c r="C42" s="141" t="s">
        <v>370</v>
      </c>
      <c r="D42" s="109">
        <v>2635936</v>
      </c>
      <c r="E42" s="124"/>
      <c r="F42" s="124"/>
      <c r="G42" s="124"/>
      <c r="H42" s="125"/>
      <c r="I42" s="124"/>
      <c r="J42" s="124"/>
      <c r="K42" s="124"/>
      <c r="L42" s="125"/>
      <c r="M42" s="124"/>
      <c r="N42" s="124"/>
      <c r="O42" s="124"/>
      <c r="P42" s="125"/>
      <c r="Q42" s="124"/>
      <c r="R42" s="124"/>
      <c r="S42" s="124"/>
      <c r="T42" s="125"/>
      <c r="U42" s="124"/>
      <c r="V42" s="124"/>
      <c r="W42" s="124"/>
      <c r="X42" s="125"/>
      <c r="Y42" s="124"/>
      <c r="Z42" s="124"/>
      <c r="AA42" s="124"/>
      <c r="AB42" s="125"/>
      <c r="AC42" s="124"/>
      <c r="AD42" s="124"/>
      <c r="AE42" s="124"/>
      <c r="AF42" s="125"/>
      <c r="AG42" s="124"/>
      <c r="AH42" s="124"/>
      <c r="AI42" s="142">
        <v>68</v>
      </c>
      <c r="AJ42" s="125"/>
      <c r="AK42" s="124"/>
      <c r="AL42" s="124"/>
      <c r="AM42" s="142">
        <v>91</v>
      </c>
      <c r="AN42" s="125"/>
      <c r="AO42" s="124"/>
      <c r="AP42" s="124"/>
      <c r="AQ42" s="142">
        <v>96</v>
      </c>
      <c r="AR42" s="125"/>
      <c r="AS42" s="124"/>
      <c r="AT42" s="124"/>
      <c r="AU42" s="142">
        <v>94</v>
      </c>
      <c r="AV42" s="125"/>
      <c r="AW42" s="124"/>
      <c r="AX42" s="124"/>
      <c r="AY42" s="124"/>
      <c r="AZ42" s="125"/>
      <c r="BA42" s="124"/>
      <c r="BB42" s="124"/>
      <c r="BC42" s="124"/>
      <c r="BD42" s="125"/>
      <c r="BF42" s="130"/>
      <c r="BG42" s="130"/>
      <c r="BH42" s="130"/>
      <c r="BI42" s="130"/>
      <c r="BJ42" s="130"/>
      <c r="BK42" s="130"/>
      <c r="BL42" s="130"/>
      <c r="BM42" s="130"/>
      <c r="BN42" s="130"/>
      <c r="BO42" s="130"/>
      <c r="BP42" s="130"/>
      <c r="BQ42" s="130"/>
      <c r="BR42" s="130"/>
    </row>
    <row r="43" spans="1:70" outlineLevel="1" x14ac:dyDescent="0.35">
      <c r="A43" s="140" t="s">
        <v>394</v>
      </c>
      <c r="B43" s="109" t="s">
        <v>381</v>
      </c>
      <c r="C43" s="141" t="s">
        <v>370</v>
      </c>
      <c r="D43" s="109">
        <v>2635937</v>
      </c>
      <c r="E43" s="124"/>
      <c r="F43" s="124"/>
      <c r="G43" s="124"/>
      <c r="H43" s="125"/>
      <c r="I43" s="124"/>
      <c r="J43" s="124"/>
      <c r="K43" s="124"/>
      <c r="L43" s="125"/>
      <c r="M43" s="124"/>
      <c r="N43" s="124"/>
      <c r="O43" s="124"/>
      <c r="P43" s="125"/>
      <c r="Q43" s="124"/>
      <c r="R43" s="124"/>
      <c r="S43" s="124"/>
      <c r="T43" s="125"/>
      <c r="U43" s="124"/>
      <c r="V43" s="124"/>
      <c r="W43" s="124"/>
      <c r="X43" s="125"/>
      <c r="Y43" s="124"/>
      <c r="Z43" s="124"/>
      <c r="AA43" s="124"/>
      <c r="AB43" s="125"/>
      <c r="AC43" s="124"/>
      <c r="AD43" s="124"/>
      <c r="AE43" s="124"/>
      <c r="AF43" s="125"/>
      <c r="AG43" s="124"/>
      <c r="AH43" s="124"/>
      <c r="AI43" s="142">
        <v>73</v>
      </c>
      <c r="AJ43" s="125"/>
      <c r="AK43" s="124"/>
      <c r="AL43" s="124"/>
      <c r="AM43" s="142">
        <v>97</v>
      </c>
      <c r="AN43" s="125"/>
      <c r="AO43" s="124"/>
      <c r="AP43" s="124"/>
      <c r="AQ43" s="142">
        <v>101</v>
      </c>
      <c r="AR43" s="125"/>
      <c r="AS43" s="124"/>
      <c r="AT43" s="124"/>
      <c r="AU43" s="142">
        <v>99</v>
      </c>
      <c r="AV43" s="125"/>
      <c r="AW43" s="124"/>
      <c r="AX43" s="124"/>
      <c r="AY43" s="124"/>
      <c r="AZ43" s="125"/>
      <c r="BA43" s="124"/>
      <c r="BB43" s="124"/>
      <c r="BC43" s="124"/>
      <c r="BD43" s="125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0"/>
    </row>
    <row r="44" spans="1:70" outlineLevel="1" x14ac:dyDescent="0.35">
      <c r="A44" s="140" t="s">
        <v>400</v>
      </c>
      <c r="B44" s="109" t="s">
        <v>381</v>
      </c>
      <c r="C44" s="141" t="s">
        <v>370</v>
      </c>
      <c r="D44" s="109">
        <v>2635938</v>
      </c>
      <c r="E44" s="124"/>
      <c r="F44" s="124"/>
      <c r="G44" s="124"/>
      <c r="H44" s="125"/>
      <c r="I44" s="124"/>
      <c r="J44" s="124"/>
      <c r="K44" s="124"/>
      <c r="L44" s="125"/>
      <c r="M44" s="124"/>
      <c r="N44" s="124"/>
      <c r="O44" s="124"/>
      <c r="P44" s="125"/>
      <c r="Q44" s="124"/>
      <c r="R44" s="124"/>
      <c r="S44" s="124"/>
      <c r="T44" s="125"/>
      <c r="U44" s="124"/>
      <c r="V44" s="124"/>
      <c r="W44" s="124"/>
      <c r="X44" s="125"/>
      <c r="Y44" s="124"/>
      <c r="Z44" s="124"/>
      <c r="AA44" s="124"/>
      <c r="AB44" s="125"/>
      <c r="AC44" s="124"/>
      <c r="AD44" s="124"/>
      <c r="AE44" s="124"/>
      <c r="AF44" s="125"/>
      <c r="AG44" s="124"/>
      <c r="AH44" s="124"/>
      <c r="AI44" s="142">
        <v>21</v>
      </c>
      <c r="AJ44" s="125"/>
      <c r="AK44" s="124"/>
      <c r="AL44" s="124"/>
      <c r="AM44" s="142">
        <v>29</v>
      </c>
      <c r="AN44" s="125"/>
      <c r="AO44" s="124"/>
      <c r="AP44" s="124"/>
      <c r="AQ44" s="142">
        <v>34</v>
      </c>
      <c r="AR44" s="125"/>
      <c r="AS44" s="124"/>
      <c r="AT44" s="124"/>
      <c r="AU44" s="142">
        <v>30</v>
      </c>
      <c r="AV44" s="125"/>
      <c r="AW44" s="124"/>
      <c r="AX44" s="124"/>
      <c r="AY44" s="124"/>
      <c r="AZ44" s="125"/>
      <c r="BA44" s="124"/>
      <c r="BB44" s="124"/>
      <c r="BC44" s="124"/>
      <c r="BD44" s="125"/>
      <c r="BF44" s="130"/>
      <c r="BG44" s="130"/>
      <c r="BH44" s="130"/>
      <c r="BI44" s="130"/>
      <c r="BJ44" s="130"/>
      <c r="BK44" s="130"/>
      <c r="BL44" s="130"/>
      <c r="BM44" s="130"/>
      <c r="BN44" s="130"/>
      <c r="BO44" s="130"/>
      <c r="BP44" s="130"/>
      <c r="BQ44" s="130"/>
      <c r="BR44" s="130"/>
    </row>
    <row r="45" spans="1:70" outlineLevel="1" x14ac:dyDescent="0.35">
      <c r="A45" s="140" t="s">
        <v>401</v>
      </c>
      <c r="B45" s="109" t="s">
        <v>381</v>
      </c>
      <c r="C45" s="141" t="s">
        <v>370</v>
      </c>
      <c r="D45" s="109">
        <v>2635939</v>
      </c>
      <c r="E45" s="124"/>
      <c r="F45" s="124"/>
      <c r="G45" s="124"/>
      <c r="H45" s="125"/>
      <c r="I45" s="124"/>
      <c r="J45" s="124"/>
      <c r="K45" s="124"/>
      <c r="L45" s="125"/>
      <c r="M45" s="124"/>
      <c r="N45" s="124"/>
      <c r="O45" s="124"/>
      <c r="P45" s="125"/>
      <c r="Q45" s="124"/>
      <c r="R45" s="124"/>
      <c r="S45" s="124"/>
      <c r="T45" s="125"/>
      <c r="U45" s="124"/>
      <c r="V45" s="124"/>
      <c r="W45" s="124"/>
      <c r="X45" s="125"/>
      <c r="Y45" s="124"/>
      <c r="Z45" s="124"/>
      <c r="AA45" s="124"/>
      <c r="AB45" s="125"/>
      <c r="AC45" s="124"/>
      <c r="AD45" s="124"/>
      <c r="AE45" s="124"/>
      <c r="AF45" s="125"/>
      <c r="AG45" s="124"/>
      <c r="AH45" s="124"/>
      <c r="AI45" s="142">
        <v>23</v>
      </c>
      <c r="AJ45" s="125"/>
      <c r="AK45" s="124"/>
      <c r="AL45" s="124"/>
      <c r="AM45" s="142">
        <v>34</v>
      </c>
      <c r="AN45" s="125"/>
      <c r="AO45" s="124"/>
      <c r="AP45" s="124"/>
      <c r="AQ45" s="142">
        <v>39</v>
      </c>
      <c r="AR45" s="125"/>
      <c r="AS45" s="124"/>
      <c r="AT45" s="124"/>
      <c r="AU45" s="142">
        <v>35</v>
      </c>
      <c r="AV45" s="125"/>
      <c r="AW45" s="124"/>
      <c r="AX45" s="124"/>
      <c r="AY45" s="124"/>
      <c r="AZ45" s="125"/>
      <c r="BA45" s="124"/>
      <c r="BB45" s="124"/>
      <c r="BC45" s="124"/>
      <c r="BD45" s="125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</row>
    <row r="46" spans="1:70" x14ac:dyDescent="0.35">
      <c r="A46" s="122"/>
      <c r="B46" s="123"/>
      <c r="C46" s="123"/>
      <c r="D46" s="123"/>
      <c r="E46" s="124"/>
      <c r="F46" s="124"/>
      <c r="G46" s="124"/>
      <c r="H46" s="125"/>
      <c r="I46" s="124"/>
      <c r="J46" s="124"/>
      <c r="K46" s="124"/>
      <c r="L46" s="125"/>
      <c r="M46" s="124"/>
      <c r="N46" s="124"/>
      <c r="O46" s="124"/>
      <c r="P46" s="125"/>
      <c r="Q46" s="124"/>
      <c r="R46" s="124"/>
      <c r="S46" s="124"/>
      <c r="T46" s="125"/>
      <c r="U46" s="124"/>
      <c r="V46" s="124"/>
      <c r="W46" s="124"/>
      <c r="X46" s="125"/>
      <c r="Y46" s="124"/>
      <c r="Z46" s="124"/>
      <c r="AA46" s="124"/>
      <c r="AB46" s="125"/>
      <c r="AC46" s="124"/>
      <c r="AD46" s="124"/>
      <c r="AE46" s="124"/>
      <c r="AF46" s="125"/>
      <c r="AG46" s="124"/>
      <c r="AH46" s="124"/>
      <c r="AI46" s="124"/>
      <c r="AJ46" s="125"/>
      <c r="AK46" s="124"/>
      <c r="AL46" s="124"/>
      <c r="AM46" s="124"/>
      <c r="AN46" s="125"/>
      <c r="AO46" s="124"/>
      <c r="AP46" s="124"/>
      <c r="AQ46" s="124"/>
      <c r="AR46" s="125"/>
      <c r="AS46" s="124"/>
      <c r="AT46" s="124"/>
      <c r="AU46" s="124"/>
      <c r="AV46" s="125"/>
      <c r="AW46" s="124"/>
      <c r="AX46" s="124"/>
      <c r="AY46" s="124"/>
      <c r="AZ46" s="125"/>
      <c r="BA46" s="124"/>
      <c r="BB46" s="124"/>
      <c r="BC46" s="124"/>
      <c r="BD46" s="125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</row>
    <row r="47" spans="1:70" ht="12" customHeight="1" x14ac:dyDescent="0.35">
      <c r="A47" s="103" t="s">
        <v>409</v>
      </c>
      <c r="B47" s="104"/>
      <c r="C47" s="104"/>
      <c r="D47" s="104"/>
      <c r="E47" s="132"/>
      <c r="F47" s="132"/>
      <c r="G47" s="132"/>
      <c r="H47" s="133"/>
      <c r="I47" s="132"/>
      <c r="J47" s="132"/>
      <c r="K47" s="132"/>
      <c r="L47" s="133"/>
      <c r="M47" s="132"/>
      <c r="N47" s="132"/>
      <c r="O47" s="132"/>
      <c r="P47" s="133"/>
      <c r="Q47" s="132"/>
      <c r="R47" s="132"/>
      <c r="S47" s="132"/>
      <c r="T47" s="133"/>
      <c r="U47" s="132"/>
      <c r="V47" s="132"/>
      <c r="W47" s="132"/>
      <c r="X47" s="133"/>
      <c r="Y47" s="132"/>
      <c r="Z47" s="132"/>
      <c r="AA47" s="132"/>
      <c r="AB47" s="133"/>
      <c r="AC47" s="132"/>
      <c r="AD47" s="132"/>
      <c r="AE47" s="132"/>
      <c r="AF47" s="133"/>
      <c r="AG47" s="132"/>
      <c r="AH47" s="132"/>
      <c r="AI47" s="132"/>
      <c r="AJ47" s="133"/>
      <c r="AK47" s="132"/>
      <c r="AL47" s="132"/>
      <c r="AM47" s="132"/>
      <c r="AN47" s="133"/>
      <c r="AO47" s="132"/>
      <c r="AP47" s="132"/>
      <c r="AQ47" s="132"/>
      <c r="AR47" s="133"/>
      <c r="AS47" s="132"/>
      <c r="AT47" s="132"/>
      <c r="AU47" s="132"/>
      <c r="AV47" s="133"/>
      <c r="AW47" s="132"/>
      <c r="AX47" s="132"/>
      <c r="AY47" s="132"/>
      <c r="AZ47" s="133"/>
      <c r="BA47" s="132"/>
      <c r="BB47" s="132"/>
      <c r="BC47" s="132"/>
      <c r="BD47" s="133"/>
      <c r="BF47" s="134"/>
      <c r="BG47" s="134"/>
      <c r="BH47" s="134"/>
      <c r="BI47" s="134"/>
      <c r="BJ47" s="134"/>
      <c r="BK47" s="134"/>
      <c r="BL47" s="134"/>
      <c r="BM47" s="134"/>
      <c r="BN47" s="134"/>
      <c r="BO47" s="134"/>
      <c r="BP47" s="134"/>
      <c r="BQ47" s="134"/>
      <c r="BR47" s="134"/>
    </row>
    <row r="48" spans="1:70" outlineLevel="1" x14ac:dyDescent="0.35">
      <c r="A48" s="151" t="s">
        <v>410</v>
      </c>
      <c r="B48" s="123" t="s">
        <v>411</v>
      </c>
      <c r="C48" s="141" t="s">
        <v>373</v>
      </c>
      <c r="D48" s="123">
        <v>2541439</v>
      </c>
      <c r="E48" s="142">
        <v>4900</v>
      </c>
      <c r="F48" s="142">
        <v>5299</v>
      </c>
      <c r="G48" s="142">
        <v>5794</v>
      </c>
      <c r="H48" s="143">
        <v>6337</v>
      </c>
      <c r="I48" s="142">
        <v>6818</v>
      </c>
      <c r="J48" s="142">
        <v>7185</v>
      </c>
      <c r="K48" s="142">
        <v>8348</v>
      </c>
      <c r="L48" s="143">
        <v>9199</v>
      </c>
      <c r="M48" s="142">
        <v>10082</v>
      </c>
      <c r="N48" s="142">
        <v>10955</v>
      </c>
      <c r="O48" s="142">
        <v>11996</v>
      </c>
      <c r="P48" s="143">
        <v>12691</v>
      </c>
      <c r="Q48" s="142">
        <v>13598</v>
      </c>
      <c r="R48" s="142">
        <v>14495</v>
      </c>
      <c r="S48" s="142">
        <v>15724</v>
      </c>
      <c r="T48" s="143">
        <v>17048</v>
      </c>
      <c r="U48" s="142">
        <v>18770</v>
      </c>
      <c r="V48" s="142">
        <v>20658</v>
      </c>
      <c r="W48" s="142">
        <v>23165</v>
      </c>
      <c r="X48" s="143">
        <v>25105</v>
      </c>
      <c r="Y48" s="142">
        <v>27742</v>
      </c>
      <c r="Z48" s="142">
        <v>30275</v>
      </c>
      <c r="AA48" s="142">
        <v>33606</v>
      </c>
      <c r="AB48" s="143">
        <v>35587</v>
      </c>
      <c r="AC48" s="142">
        <v>37773</v>
      </c>
      <c r="AD48" s="142">
        <v>39651</v>
      </c>
      <c r="AE48" s="142">
        <v>43030</v>
      </c>
      <c r="AF48" s="143">
        <v>44942</v>
      </c>
      <c r="AG48" s="142">
        <v>48268</v>
      </c>
      <c r="AH48" s="142">
        <v>52534</v>
      </c>
      <c r="AI48" s="142">
        <v>56653</v>
      </c>
      <c r="AJ48" s="143">
        <v>58604</v>
      </c>
      <c r="AK48" s="142">
        <v>60654</v>
      </c>
      <c r="AL48" s="142">
        <v>63404</v>
      </c>
      <c r="AM48" s="142">
        <v>68177</v>
      </c>
      <c r="AN48" s="143">
        <v>71970</v>
      </c>
      <c r="AO48" s="142">
        <v>77805</v>
      </c>
      <c r="AP48" s="142">
        <v>83553</v>
      </c>
      <c r="AQ48" s="142">
        <v>87314</v>
      </c>
      <c r="AR48" s="143">
        <v>86482</v>
      </c>
      <c r="AS48" s="142">
        <v>77114</v>
      </c>
      <c r="AT48" s="142">
        <v>71469</v>
      </c>
      <c r="AU48" s="142">
        <v>66185</v>
      </c>
      <c r="AV48" s="143">
        <v>67317</v>
      </c>
      <c r="AW48" s="142">
        <v>69329</v>
      </c>
      <c r="AX48" s="142">
        <v>70799</v>
      </c>
      <c r="AY48" s="142">
        <v>72404</v>
      </c>
      <c r="AZ48" s="143">
        <v>74067</v>
      </c>
      <c r="BA48" s="142">
        <v>76834</v>
      </c>
      <c r="BB48" s="142">
        <v>75945</v>
      </c>
      <c r="BC48" s="142">
        <v>78450</v>
      </c>
      <c r="BD48" s="143">
        <v>78865</v>
      </c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0"/>
    </row>
    <row r="49" spans="1:70" outlineLevel="1" x14ac:dyDescent="0.35">
      <c r="A49" s="151" t="s">
        <v>412</v>
      </c>
      <c r="B49" s="123" t="s">
        <v>381</v>
      </c>
      <c r="C49" s="141" t="s">
        <v>373</v>
      </c>
      <c r="D49" s="123">
        <v>2541442</v>
      </c>
      <c r="E49" s="124"/>
      <c r="F49" s="124"/>
      <c r="G49" s="124"/>
      <c r="H49" s="125"/>
      <c r="I49" s="124"/>
      <c r="J49" s="124"/>
      <c r="K49" s="124"/>
      <c r="L49" s="125"/>
      <c r="M49" s="124"/>
      <c r="N49" s="124"/>
      <c r="O49" s="124"/>
      <c r="P49" s="125"/>
      <c r="Q49" s="124"/>
      <c r="R49" s="124"/>
      <c r="S49" s="124"/>
      <c r="T49" s="125"/>
      <c r="U49" s="124"/>
      <c r="V49" s="124"/>
      <c r="W49" s="124"/>
      <c r="X49" s="125"/>
      <c r="Y49" s="124"/>
      <c r="Z49" s="124"/>
      <c r="AA49" s="142">
        <v>2</v>
      </c>
      <c r="AB49" s="143">
        <v>2</v>
      </c>
      <c r="AC49" s="142">
        <v>2.1</v>
      </c>
      <c r="AD49" s="142">
        <v>2.1</v>
      </c>
      <c r="AE49" s="142">
        <v>2.2000000000000002</v>
      </c>
      <c r="AF49" s="143">
        <v>2.2599999999999998</v>
      </c>
      <c r="AG49" s="142">
        <v>2.36</v>
      </c>
      <c r="AH49" s="142">
        <v>2.4700000000000002</v>
      </c>
      <c r="AI49" s="142">
        <v>2.54</v>
      </c>
      <c r="AJ49" s="143">
        <v>2.6</v>
      </c>
      <c r="AK49" s="142">
        <v>2.72</v>
      </c>
      <c r="AL49" s="142">
        <v>2.76</v>
      </c>
      <c r="AM49" s="142">
        <v>2.81</v>
      </c>
      <c r="AN49" s="143">
        <v>2.82</v>
      </c>
      <c r="AO49" s="142">
        <v>2.87</v>
      </c>
      <c r="AP49" s="142">
        <v>2.88</v>
      </c>
      <c r="AQ49" s="142">
        <v>2.93</v>
      </c>
      <c r="AR49" s="143">
        <v>2.96</v>
      </c>
      <c r="AS49" s="142">
        <v>3.02</v>
      </c>
      <c r="AT49" s="142">
        <v>3.07</v>
      </c>
      <c r="AU49" s="142">
        <v>3.14</v>
      </c>
      <c r="AV49" s="143">
        <v>3.19</v>
      </c>
      <c r="AW49" s="142">
        <v>3.24</v>
      </c>
      <c r="AX49" s="142">
        <v>3.27</v>
      </c>
      <c r="AY49" s="142">
        <v>3.29</v>
      </c>
      <c r="AZ49" s="143">
        <v>3.35</v>
      </c>
      <c r="BA49" s="142">
        <v>3.43</v>
      </c>
      <c r="BB49" s="142">
        <v>3.48</v>
      </c>
      <c r="BC49" s="142">
        <v>3.54</v>
      </c>
      <c r="BD49" s="143">
        <v>3.58</v>
      </c>
      <c r="BF49" s="130"/>
      <c r="BG49" s="130"/>
      <c r="BH49" s="130"/>
      <c r="BI49" s="130"/>
      <c r="BJ49" s="130"/>
      <c r="BK49" s="130"/>
      <c r="BL49" s="130"/>
      <c r="BM49" s="130"/>
      <c r="BN49" s="130"/>
      <c r="BO49" s="130"/>
      <c r="BP49" s="130"/>
      <c r="BQ49" s="130"/>
      <c r="BR49" s="130"/>
    </row>
    <row r="50" spans="1:70" outlineLevel="1" x14ac:dyDescent="0.35">
      <c r="A50" s="152" t="s">
        <v>413</v>
      </c>
      <c r="B50" s="109" t="s">
        <v>384</v>
      </c>
      <c r="C50" s="141" t="s">
        <v>414</v>
      </c>
      <c r="D50" s="109">
        <v>2541449</v>
      </c>
      <c r="E50" s="124"/>
      <c r="F50" s="124"/>
      <c r="G50" s="124"/>
      <c r="H50" s="125"/>
      <c r="I50" s="124"/>
      <c r="J50" s="124"/>
      <c r="K50" s="124"/>
      <c r="L50" s="125"/>
      <c r="M50" s="124"/>
      <c r="N50" s="124"/>
      <c r="O50" s="124"/>
      <c r="P50" s="125"/>
      <c r="Q50" s="124"/>
      <c r="R50" s="124"/>
      <c r="S50" s="124"/>
      <c r="T50" s="125"/>
      <c r="U50" s="124"/>
      <c r="V50" s="124"/>
      <c r="W50" s="124"/>
      <c r="X50" s="125"/>
      <c r="Y50" s="124"/>
      <c r="Z50" s="124"/>
      <c r="AA50" s="124"/>
      <c r="AB50" s="145">
        <v>0.77</v>
      </c>
      <c r="AC50" s="147">
        <v>0.78</v>
      </c>
      <c r="AD50" s="147">
        <v>0.78</v>
      </c>
      <c r="AE50" s="147">
        <v>0.78</v>
      </c>
      <c r="AF50" s="145">
        <v>0.78</v>
      </c>
      <c r="AG50" s="147">
        <v>0.79</v>
      </c>
      <c r="AH50" s="147">
        <v>0.79</v>
      </c>
      <c r="AI50" s="147">
        <v>0.79</v>
      </c>
      <c r="AJ50" s="145">
        <v>0.79</v>
      </c>
      <c r="AK50" s="147">
        <v>0.79</v>
      </c>
      <c r="AL50" s="147">
        <v>0.79</v>
      </c>
      <c r="AM50" s="147">
        <v>0.79</v>
      </c>
      <c r="AN50" s="145">
        <v>0.79</v>
      </c>
      <c r="AO50" s="147">
        <v>0.79</v>
      </c>
      <c r="AP50" s="147">
        <v>0.79</v>
      </c>
      <c r="AQ50" s="147">
        <v>0.79</v>
      </c>
      <c r="AR50" s="145">
        <v>0.79</v>
      </c>
      <c r="AS50" s="147">
        <v>0.79</v>
      </c>
      <c r="AT50" s="147">
        <v>0.79</v>
      </c>
      <c r="AU50" s="147">
        <v>0.79</v>
      </c>
      <c r="AV50" s="145">
        <v>0.8</v>
      </c>
      <c r="AW50" s="124"/>
      <c r="AX50" s="124"/>
      <c r="AY50" s="124"/>
      <c r="AZ50" s="125"/>
      <c r="BA50" s="124"/>
      <c r="BB50" s="124"/>
      <c r="BC50" s="124"/>
      <c r="BD50" s="125"/>
      <c r="BF50" s="130"/>
      <c r="BG50" s="130"/>
      <c r="BH50" s="130"/>
      <c r="BI50" s="130"/>
      <c r="BJ50" s="130"/>
      <c r="BK50" s="130"/>
      <c r="BL50" s="130"/>
      <c r="BM50" s="130"/>
      <c r="BN50" s="130"/>
      <c r="BO50" s="130"/>
      <c r="BP50" s="130"/>
      <c r="BQ50" s="130"/>
      <c r="BR50" s="130"/>
    </row>
    <row r="51" spans="1:70" outlineLevel="1" x14ac:dyDescent="0.35">
      <c r="A51" s="151" t="s">
        <v>415</v>
      </c>
      <c r="B51" s="109" t="s">
        <v>416</v>
      </c>
      <c r="C51" s="141" t="s">
        <v>370</v>
      </c>
      <c r="D51" s="109">
        <v>2541440</v>
      </c>
      <c r="E51" s="142">
        <v>0.66500000000000004</v>
      </c>
      <c r="F51" s="142">
        <v>0.69899999999999995</v>
      </c>
      <c r="G51" s="142">
        <v>0.72799999999999998</v>
      </c>
      <c r="H51" s="143">
        <v>0.75700000000000001</v>
      </c>
      <c r="I51" s="142">
        <v>0.80200000000000005</v>
      </c>
      <c r="J51" s="142">
        <v>0.82899999999999996</v>
      </c>
      <c r="K51" s="142">
        <v>0.86399999999999999</v>
      </c>
      <c r="L51" s="143">
        <v>0.89</v>
      </c>
      <c r="M51" s="142">
        <v>0.93600000000000005</v>
      </c>
      <c r="N51" s="142">
        <v>0.96799999999999997</v>
      </c>
      <c r="O51" s="142">
        <v>1.01</v>
      </c>
      <c r="P51" s="143">
        <v>1.04</v>
      </c>
      <c r="Q51" s="142">
        <v>1.0900000000000001</v>
      </c>
      <c r="R51" s="142">
        <v>1.1299999999999999</v>
      </c>
      <c r="S51" s="142">
        <v>1.18</v>
      </c>
      <c r="T51" s="143">
        <v>1.23</v>
      </c>
      <c r="U51" s="142">
        <v>1.28</v>
      </c>
      <c r="V51" s="142">
        <v>1.32</v>
      </c>
      <c r="W51" s="142">
        <v>1.37</v>
      </c>
      <c r="X51" s="143">
        <v>1.4</v>
      </c>
      <c r="Y51" s="142">
        <v>1.45</v>
      </c>
      <c r="Z51" s="142">
        <v>1.47</v>
      </c>
      <c r="AA51" s="142">
        <v>1.49</v>
      </c>
      <c r="AB51" s="143">
        <v>1.52</v>
      </c>
      <c r="AC51" s="142">
        <v>1.56</v>
      </c>
      <c r="AD51" s="142">
        <v>1.59</v>
      </c>
      <c r="AE51" s="142">
        <v>1.62</v>
      </c>
      <c r="AF51" s="143">
        <v>1.66</v>
      </c>
      <c r="AG51" s="142">
        <v>1.73</v>
      </c>
      <c r="AH51" s="142">
        <v>1.79</v>
      </c>
      <c r="AI51" s="142">
        <v>1.82</v>
      </c>
      <c r="AJ51" s="143">
        <v>1.84</v>
      </c>
      <c r="AK51" s="142">
        <v>1.88</v>
      </c>
      <c r="AL51" s="142">
        <v>1.91</v>
      </c>
      <c r="AM51" s="142">
        <v>1.93</v>
      </c>
      <c r="AN51" s="143">
        <v>1.93</v>
      </c>
      <c r="AO51" s="142">
        <v>1.96</v>
      </c>
      <c r="AP51" s="142">
        <v>1.97</v>
      </c>
      <c r="AQ51" s="142">
        <v>1.98</v>
      </c>
      <c r="AR51" s="143">
        <v>2</v>
      </c>
      <c r="AS51" s="142">
        <v>2.04</v>
      </c>
      <c r="AT51" s="142">
        <v>2.06</v>
      </c>
      <c r="AU51" s="142">
        <v>2.09</v>
      </c>
      <c r="AV51" s="143">
        <v>2.11</v>
      </c>
      <c r="AW51" s="124"/>
      <c r="AX51" s="124"/>
      <c r="AY51" s="124"/>
      <c r="AZ51" s="125"/>
      <c r="BA51" s="124"/>
      <c r="BB51" s="124"/>
      <c r="BC51" s="124"/>
      <c r="BD51" s="125"/>
      <c r="BF51" s="130"/>
      <c r="BG51" s="130"/>
      <c r="BH51" s="130"/>
      <c r="BI51" s="130"/>
      <c r="BJ51" s="130"/>
      <c r="BK51" s="130"/>
      <c r="BL51" s="130"/>
      <c r="BM51" s="130"/>
      <c r="BN51" s="130"/>
      <c r="BO51" s="130"/>
      <c r="BP51" s="130"/>
      <c r="BQ51" s="130"/>
      <c r="BR51" s="130"/>
    </row>
    <row r="52" spans="1:70" outlineLevel="1" x14ac:dyDescent="0.35">
      <c r="A52" s="151" t="s">
        <v>417</v>
      </c>
      <c r="B52" s="123" t="s">
        <v>381</v>
      </c>
      <c r="C52" s="141" t="s">
        <v>370</v>
      </c>
      <c r="D52" s="123">
        <v>2541441</v>
      </c>
      <c r="E52" s="142">
        <v>1.1100000000000001</v>
      </c>
      <c r="F52" s="142">
        <v>1.1499999999999999</v>
      </c>
      <c r="G52" s="142">
        <v>1.19</v>
      </c>
      <c r="H52" s="143">
        <v>1.23</v>
      </c>
      <c r="I52" s="142">
        <v>1.28</v>
      </c>
      <c r="J52" s="142">
        <v>1.32</v>
      </c>
      <c r="K52" s="142">
        <v>1.35</v>
      </c>
      <c r="L52" s="143">
        <v>1.39</v>
      </c>
      <c r="M52" s="142">
        <v>1.44</v>
      </c>
      <c r="N52" s="142">
        <v>1.49</v>
      </c>
      <c r="O52" s="142">
        <v>1.55</v>
      </c>
      <c r="P52" s="143">
        <v>1.59</v>
      </c>
      <c r="Q52" s="142">
        <v>1.65</v>
      </c>
      <c r="R52" s="142">
        <v>1.71</v>
      </c>
      <c r="S52" s="142">
        <v>1.79</v>
      </c>
      <c r="T52" s="143">
        <v>1.86</v>
      </c>
      <c r="U52" s="142">
        <v>1.94</v>
      </c>
      <c r="V52" s="142">
        <v>2.0099999999999998</v>
      </c>
      <c r="W52" s="142">
        <v>2.0699999999999998</v>
      </c>
      <c r="X52" s="143">
        <v>2.13</v>
      </c>
      <c r="Y52" s="142">
        <v>2.2000000000000002</v>
      </c>
      <c r="Z52" s="142">
        <v>2.23</v>
      </c>
      <c r="AA52" s="142">
        <v>2.27</v>
      </c>
      <c r="AB52" s="143">
        <v>2.3199999999999998</v>
      </c>
      <c r="AC52" s="142">
        <v>2.38</v>
      </c>
      <c r="AD52" s="142">
        <v>2.41</v>
      </c>
      <c r="AE52" s="142">
        <v>2.4500000000000002</v>
      </c>
      <c r="AF52" s="143">
        <v>2.5</v>
      </c>
      <c r="AG52" s="142">
        <v>2.6</v>
      </c>
      <c r="AH52" s="142">
        <v>2.7</v>
      </c>
      <c r="AI52" s="142">
        <v>2.74</v>
      </c>
      <c r="AJ52" s="143">
        <v>2.8</v>
      </c>
      <c r="AK52" s="142">
        <v>2.85</v>
      </c>
      <c r="AL52" s="142">
        <v>2.9</v>
      </c>
      <c r="AM52" s="142">
        <v>2.91</v>
      </c>
      <c r="AN52" s="143">
        <v>2.91</v>
      </c>
      <c r="AO52" s="142">
        <v>2.94</v>
      </c>
      <c r="AP52" s="142">
        <v>2.93</v>
      </c>
      <c r="AQ52" s="142">
        <v>2.96</v>
      </c>
      <c r="AR52" s="143">
        <v>2.96</v>
      </c>
      <c r="AS52" s="142">
        <v>2.99</v>
      </c>
      <c r="AT52" s="142">
        <v>3.03</v>
      </c>
      <c r="AU52" s="142">
        <v>3.05</v>
      </c>
      <c r="AV52" s="143">
        <v>3.07</v>
      </c>
      <c r="AW52" s="124"/>
      <c r="AX52" s="124"/>
      <c r="AY52" s="124"/>
      <c r="AZ52" s="125"/>
      <c r="BA52" s="124"/>
      <c r="BB52" s="124"/>
      <c r="BC52" s="124"/>
      <c r="BD52" s="125"/>
      <c r="BF52" s="130"/>
      <c r="BG52" s="130"/>
      <c r="BH52" s="130"/>
      <c r="BI52" s="130"/>
      <c r="BJ52" s="130"/>
      <c r="BK52" s="130"/>
      <c r="BL52" s="130"/>
      <c r="BM52" s="130"/>
      <c r="BN52" s="130"/>
      <c r="BO52" s="130"/>
      <c r="BP52" s="130"/>
      <c r="BQ52" s="130"/>
      <c r="BR52" s="130"/>
    </row>
    <row r="53" spans="1:70" outlineLevel="1" x14ac:dyDescent="0.35">
      <c r="A53" s="151" t="s">
        <v>418</v>
      </c>
      <c r="B53" s="123" t="s">
        <v>384</v>
      </c>
      <c r="C53" s="141" t="s">
        <v>414</v>
      </c>
      <c r="D53" s="123">
        <v>2541460</v>
      </c>
      <c r="E53" s="147">
        <v>0.6</v>
      </c>
      <c r="F53" s="147">
        <v>0.61</v>
      </c>
      <c r="G53" s="147">
        <v>0.61</v>
      </c>
      <c r="H53" s="145">
        <v>0.62</v>
      </c>
      <c r="I53" s="147">
        <v>0.63</v>
      </c>
      <c r="J53" s="147">
        <v>0.63</v>
      </c>
      <c r="K53" s="147">
        <v>0.64</v>
      </c>
      <c r="L53" s="145">
        <v>0.64</v>
      </c>
      <c r="M53" s="147">
        <v>0.65</v>
      </c>
      <c r="N53" s="147">
        <v>0.65</v>
      </c>
      <c r="O53" s="147">
        <v>0.65</v>
      </c>
      <c r="P53" s="145">
        <v>0.65</v>
      </c>
      <c r="Q53" s="147">
        <v>0.66</v>
      </c>
      <c r="R53" s="147">
        <v>0.66</v>
      </c>
      <c r="S53" s="147">
        <v>0.66</v>
      </c>
      <c r="T53" s="145">
        <v>0.66</v>
      </c>
      <c r="U53" s="147">
        <v>0.66</v>
      </c>
      <c r="V53" s="147">
        <v>0.66</v>
      </c>
      <c r="W53" s="147">
        <v>0.66</v>
      </c>
      <c r="X53" s="145">
        <v>0.66</v>
      </c>
      <c r="Y53" s="147">
        <v>0.66</v>
      </c>
      <c r="Z53" s="147">
        <v>0.66</v>
      </c>
      <c r="AA53" s="147">
        <v>0.66</v>
      </c>
      <c r="AB53" s="145">
        <v>0.66</v>
      </c>
      <c r="AC53" s="147">
        <v>0.66</v>
      </c>
      <c r="AD53" s="147">
        <v>0.66</v>
      </c>
      <c r="AE53" s="147">
        <v>0.66</v>
      </c>
      <c r="AF53" s="145">
        <v>0.66</v>
      </c>
      <c r="AG53" s="147">
        <v>0.67</v>
      </c>
      <c r="AH53" s="147">
        <v>0.66</v>
      </c>
      <c r="AI53" s="147">
        <v>0.66</v>
      </c>
      <c r="AJ53" s="145">
        <v>0.66</v>
      </c>
      <c r="AK53" s="147">
        <v>0.66</v>
      </c>
      <c r="AL53" s="147">
        <v>0.66</v>
      </c>
      <c r="AM53" s="147">
        <v>0.66</v>
      </c>
      <c r="AN53" s="145">
        <v>0.66</v>
      </c>
      <c r="AO53" s="147">
        <v>0.67</v>
      </c>
      <c r="AP53" s="147">
        <v>0.67</v>
      </c>
      <c r="AQ53" s="147">
        <v>0.67</v>
      </c>
      <c r="AR53" s="145">
        <v>0.67</v>
      </c>
      <c r="AS53" s="147">
        <v>0.68</v>
      </c>
      <c r="AT53" s="147">
        <v>0.68</v>
      </c>
      <c r="AU53" s="147">
        <v>0.68</v>
      </c>
      <c r="AV53" s="145">
        <v>0.69</v>
      </c>
      <c r="AW53" s="124"/>
      <c r="AX53" s="124"/>
      <c r="AY53" s="124"/>
      <c r="AZ53" s="125"/>
      <c r="BA53" s="124"/>
      <c r="BB53" s="124"/>
      <c r="BC53" s="124"/>
      <c r="BD53" s="125"/>
      <c r="BF53" s="130"/>
      <c r="BG53" s="130"/>
      <c r="BH53" s="130"/>
      <c r="BI53" s="130"/>
      <c r="BJ53" s="130"/>
      <c r="BK53" s="130"/>
      <c r="BL53" s="130"/>
      <c r="BM53" s="130"/>
      <c r="BN53" s="130"/>
      <c r="BO53" s="130"/>
      <c r="BP53" s="130"/>
      <c r="BQ53" s="130"/>
      <c r="BR53" s="130"/>
    </row>
    <row r="54" spans="1:70" outlineLevel="1" x14ac:dyDescent="0.35">
      <c r="A54" s="153" t="s">
        <v>419</v>
      </c>
      <c r="B54" s="109" t="s">
        <v>384</v>
      </c>
      <c r="C54" s="141" t="s">
        <v>373</v>
      </c>
      <c r="D54" s="109">
        <v>4012799</v>
      </c>
      <c r="E54" s="147">
        <v>0.39</v>
      </c>
      <c r="F54" s="147">
        <v>0.43</v>
      </c>
      <c r="G54" s="147">
        <v>0.16</v>
      </c>
      <c r="H54" s="125"/>
      <c r="I54" s="147">
        <v>-0.17</v>
      </c>
      <c r="J54" s="147">
        <v>-0.25</v>
      </c>
      <c r="K54" s="147">
        <v>-0.56000000000000005</v>
      </c>
      <c r="L54" s="125"/>
      <c r="M54" s="147">
        <v>-0.62</v>
      </c>
      <c r="N54" s="147">
        <v>-0.55000000000000004</v>
      </c>
      <c r="O54" s="147">
        <v>-0.1</v>
      </c>
      <c r="P54" s="125"/>
      <c r="Q54" s="147">
        <v>0.5</v>
      </c>
      <c r="R54" s="147">
        <v>0.49</v>
      </c>
      <c r="S54" s="147">
        <v>0.5</v>
      </c>
      <c r="T54" s="125"/>
      <c r="U54" s="147">
        <v>0.32</v>
      </c>
      <c r="V54" s="147">
        <v>0.19</v>
      </c>
      <c r="W54" s="147">
        <v>0.1</v>
      </c>
      <c r="X54" s="125"/>
      <c r="Y54" s="147">
        <v>0.08</v>
      </c>
      <c r="Z54" s="147">
        <v>0.21</v>
      </c>
      <c r="AA54" s="147">
        <v>0.25</v>
      </c>
      <c r="AB54" s="125"/>
      <c r="AC54" s="147">
        <v>0.32</v>
      </c>
      <c r="AD54" s="147">
        <v>0.33</v>
      </c>
      <c r="AE54" s="147">
        <v>0.37</v>
      </c>
      <c r="AF54" s="125"/>
      <c r="AG54" s="147">
        <v>0.39</v>
      </c>
      <c r="AH54" s="147">
        <v>0.4</v>
      </c>
      <c r="AI54" s="147">
        <v>0.35</v>
      </c>
      <c r="AJ54" s="125"/>
      <c r="AK54" s="147">
        <v>0.12</v>
      </c>
      <c r="AL54" s="147">
        <v>0.06</v>
      </c>
      <c r="AM54" s="147">
        <v>0.09</v>
      </c>
      <c r="AN54" s="145">
        <v>0.13</v>
      </c>
      <c r="AO54" s="147">
        <v>0.15</v>
      </c>
      <c r="AP54" s="147">
        <v>0.15</v>
      </c>
      <c r="AQ54" s="147">
        <v>0.17</v>
      </c>
      <c r="AR54" s="145">
        <v>0.23</v>
      </c>
      <c r="AS54" s="147">
        <v>0.26</v>
      </c>
      <c r="AT54" s="147">
        <v>0.34</v>
      </c>
      <c r="AU54" s="147">
        <v>0.31</v>
      </c>
      <c r="AV54" s="145">
        <v>0.21</v>
      </c>
      <c r="AW54" s="147">
        <v>0.2</v>
      </c>
      <c r="AX54" s="147">
        <v>0.1</v>
      </c>
      <c r="AY54" s="147">
        <v>7.0000000000000007E-2</v>
      </c>
      <c r="AZ54" s="145">
        <v>0.06</v>
      </c>
      <c r="BA54" s="147">
        <v>0.05</v>
      </c>
      <c r="BB54" s="147">
        <v>0.11</v>
      </c>
      <c r="BC54" s="147">
        <v>0.14000000000000001</v>
      </c>
      <c r="BD54" s="145">
        <v>0.18</v>
      </c>
      <c r="BF54" s="146">
        <v>0.2</v>
      </c>
      <c r="BG54" s="146">
        <v>-0.4</v>
      </c>
      <c r="BH54" s="146">
        <v>-0.38</v>
      </c>
      <c r="BI54" s="146">
        <v>0.5</v>
      </c>
      <c r="BJ54" s="146">
        <v>0.15</v>
      </c>
      <c r="BK54" s="146">
        <v>0.22</v>
      </c>
      <c r="BL54" s="146">
        <v>0.33</v>
      </c>
      <c r="BM54" s="146">
        <v>0.34</v>
      </c>
      <c r="BN54" s="146">
        <v>0.1</v>
      </c>
      <c r="BO54" s="146">
        <v>0.18</v>
      </c>
      <c r="BP54" s="146">
        <v>0.28000000000000003</v>
      </c>
      <c r="BQ54" s="146">
        <v>0.11</v>
      </c>
      <c r="BR54" s="146">
        <v>0.12</v>
      </c>
    </row>
    <row r="55" spans="1:70" outlineLevel="1" x14ac:dyDescent="0.35">
      <c r="A55" s="153" t="s">
        <v>420</v>
      </c>
      <c r="B55" s="109" t="s">
        <v>384</v>
      </c>
      <c r="C55" s="141" t="s">
        <v>373</v>
      </c>
      <c r="D55" s="109">
        <v>4012800</v>
      </c>
      <c r="E55" s="147">
        <v>0.03</v>
      </c>
      <c r="F55" s="147">
        <v>0.13</v>
      </c>
      <c r="G55" s="147">
        <v>0.42</v>
      </c>
      <c r="H55" s="125"/>
      <c r="I55" s="147">
        <v>1.18</v>
      </c>
      <c r="J55" s="147">
        <v>1.23</v>
      </c>
      <c r="K55" s="147">
        <v>2.74</v>
      </c>
      <c r="L55" s="125"/>
      <c r="M55" s="147">
        <v>2.85</v>
      </c>
      <c r="N55" s="147">
        <v>2.2000000000000002</v>
      </c>
      <c r="O55" s="147">
        <v>0.61</v>
      </c>
      <c r="P55" s="125"/>
      <c r="Q55" s="147">
        <v>0.05</v>
      </c>
      <c r="R55" s="147">
        <v>0.09</v>
      </c>
      <c r="S55" s="147">
        <v>0.06</v>
      </c>
      <c r="T55" s="125"/>
      <c r="U55" s="147">
        <v>0.14000000000000001</v>
      </c>
      <c r="V55" s="147">
        <v>0.24</v>
      </c>
      <c r="W55" s="147">
        <v>0.35</v>
      </c>
      <c r="X55" s="125"/>
      <c r="Y55" s="147">
        <v>0.39</v>
      </c>
      <c r="Z55" s="147">
        <v>0.17</v>
      </c>
      <c r="AA55" s="147">
        <v>7.0000000000000007E-2</v>
      </c>
      <c r="AB55" s="125"/>
      <c r="AC55" s="147">
        <v>-0.04</v>
      </c>
      <c r="AD55" s="147">
        <v>-0.04</v>
      </c>
      <c r="AE55" s="147">
        <v>-0.06</v>
      </c>
      <c r="AF55" s="125"/>
      <c r="AG55" s="147">
        <v>-0.16</v>
      </c>
      <c r="AH55" s="147">
        <v>-0.21</v>
      </c>
      <c r="AI55" s="147">
        <v>-0.09</v>
      </c>
      <c r="AJ55" s="125"/>
      <c r="AK55" s="147">
        <v>0.3</v>
      </c>
      <c r="AL55" s="147">
        <v>0.47</v>
      </c>
      <c r="AM55" s="147">
        <v>0.22</v>
      </c>
      <c r="AN55" s="145">
        <v>0.06</v>
      </c>
      <c r="AO55" s="147">
        <v>-0.08</v>
      </c>
      <c r="AP55" s="147">
        <v>-0.14000000000000001</v>
      </c>
      <c r="AQ55" s="147">
        <v>-0.18</v>
      </c>
      <c r="AR55" s="145">
        <v>-0.22</v>
      </c>
      <c r="AS55" s="147">
        <v>-0.17</v>
      </c>
      <c r="AT55" s="147">
        <v>-0.16</v>
      </c>
      <c r="AU55" s="147">
        <v>-0.06</v>
      </c>
      <c r="AV55" s="145">
        <v>0.02</v>
      </c>
      <c r="AW55" s="147">
        <v>0.06</v>
      </c>
      <c r="AX55" s="147">
        <v>0.1</v>
      </c>
      <c r="AY55" s="147">
        <v>0.11</v>
      </c>
      <c r="AZ55" s="145">
        <v>0.14000000000000001</v>
      </c>
      <c r="BA55" s="147">
        <v>0.1</v>
      </c>
      <c r="BB55" s="147">
        <v>0.09</v>
      </c>
      <c r="BC55" s="147">
        <v>0.1</v>
      </c>
      <c r="BD55" s="145">
        <v>0.06</v>
      </c>
      <c r="BF55" s="146">
        <v>0.36</v>
      </c>
      <c r="BG55" s="146">
        <v>1.73</v>
      </c>
      <c r="BH55" s="146">
        <v>1.4</v>
      </c>
      <c r="BI55" s="146">
        <v>0.05</v>
      </c>
      <c r="BJ55" s="146">
        <v>0.28999999999999998</v>
      </c>
      <c r="BK55" s="146">
        <v>0.13</v>
      </c>
      <c r="BL55" s="146">
        <v>-0.05</v>
      </c>
      <c r="BM55" s="146">
        <v>-0.1</v>
      </c>
      <c r="BN55" s="146">
        <v>0.24</v>
      </c>
      <c r="BO55" s="146">
        <v>-0.16</v>
      </c>
      <c r="BP55" s="146">
        <v>-0.09</v>
      </c>
      <c r="BQ55" s="146">
        <v>0.1</v>
      </c>
      <c r="BR55" s="146">
        <v>0.09</v>
      </c>
    </row>
    <row r="56" spans="1:70" outlineLevel="1" x14ac:dyDescent="0.35">
      <c r="A56" s="151" t="s">
        <v>421</v>
      </c>
      <c r="B56" s="109" t="s">
        <v>384</v>
      </c>
      <c r="C56" s="141" t="s">
        <v>370</v>
      </c>
      <c r="D56" s="109">
        <v>768638</v>
      </c>
      <c r="E56" s="147">
        <v>0.3</v>
      </c>
      <c r="F56" s="147">
        <v>0.41</v>
      </c>
      <c r="G56" s="147">
        <v>0.49</v>
      </c>
      <c r="H56" s="145">
        <v>0.53</v>
      </c>
      <c r="I56" s="147">
        <v>0.59</v>
      </c>
      <c r="J56" s="147">
        <v>0.62</v>
      </c>
      <c r="K56" s="147">
        <v>0.66</v>
      </c>
      <c r="L56" s="145">
        <v>0.69</v>
      </c>
      <c r="M56" s="147">
        <v>0.73</v>
      </c>
      <c r="N56" s="147">
        <v>0.76</v>
      </c>
      <c r="O56" s="147">
        <v>0.78</v>
      </c>
      <c r="P56" s="145">
        <v>0.8</v>
      </c>
      <c r="Q56" s="147">
        <v>0.82</v>
      </c>
      <c r="R56" s="147">
        <v>0.84</v>
      </c>
      <c r="S56" s="147">
        <v>0.84</v>
      </c>
      <c r="T56" s="145">
        <v>0.84</v>
      </c>
      <c r="U56" s="147">
        <v>0.85</v>
      </c>
      <c r="V56" s="147">
        <v>0.87</v>
      </c>
      <c r="W56" s="147">
        <v>0.88</v>
      </c>
      <c r="X56" s="145">
        <v>0.89</v>
      </c>
      <c r="Y56" s="147">
        <v>0.91</v>
      </c>
      <c r="Z56" s="147">
        <v>0.91</v>
      </c>
      <c r="AA56" s="147">
        <v>0.92</v>
      </c>
      <c r="AB56" s="145">
        <v>0.93</v>
      </c>
      <c r="AC56" s="147">
        <v>0.93</v>
      </c>
      <c r="AD56" s="147">
        <v>0.94</v>
      </c>
      <c r="AE56" s="147">
        <v>0.94</v>
      </c>
      <c r="AF56" s="125"/>
      <c r="AG56" s="124"/>
      <c r="AH56" s="124"/>
      <c r="AI56" s="124"/>
      <c r="AJ56" s="125"/>
      <c r="AK56" s="124"/>
      <c r="AL56" s="124"/>
      <c r="AM56" s="124"/>
      <c r="AN56" s="125"/>
      <c r="AO56" s="124"/>
      <c r="AP56" s="124"/>
      <c r="AQ56" s="124"/>
      <c r="AR56" s="125"/>
      <c r="AS56" s="124"/>
      <c r="AT56" s="124"/>
      <c r="AU56" s="124"/>
      <c r="AV56" s="125"/>
      <c r="AW56" s="124"/>
      <c r="AX56" s="124"/>
      <c r="AY56" s="124"/>
      <c r="AZ56" s="125"/>
      <c r="BA56" s="124"/>
      <c r="BB56" s="124"/>
      <c r="BC56" s="124"/>
      <c r="BD56" s="125"/>
      <c r="BF56" s="130"/>
      <c r="BG56" s="130"/>
      <c r="BH56" s="130"/>
      <c r="BI56" s="130"/>
      <c r="BJ56" s="130"/>
      <c r="BK56" s="130"/>
      <c r="BL56" s="130"/>
      <c r="BM56" s="130"/>
      <c r="BN56" s="130"/>
      <c r="BO56" s="130"/>
      <c r="BP56" s="130"/>
      <c r="BQ56" s="130"/>
      <c r="BR56" s="130"/>
    </row>
    <row r="57" spans="1:70" outlineLevel="1" x14ac:dyDescent="0.35">
      <c r="A57" s="153" t="s">
        <v>422</v>
      </c>
      <c r="B57" s="109" t="s">
        <v>423</v>
      </c>
      <c r="C57" s="141" t="s">
        <v>370</v>
      </c>
      <c r="D57" s="109">
        <v>2837</v>
      </c>
      <c r="E57" s="124"/>
      <c r="F57" s="142">
        <v>0.46899999999999997</v>
      </c>
      <c r="G57" s="142">
        <v>0.50700000000000001</v>
      </c>
      <c r="H57" s="143">
        <v>0.55600000000000005</v>
      </c>
      <c r="I57" s="142">
        <v>0.60899999999999999</v>
      </c>
      <c r="J57" s="142">
        <v>0.65400000000000003</v>
      </c>
      <c r="K57" s="142">
        <v>0.70299999999999996</v>
      </c>
      <c r="L57" s="143">
        <v>0.745</v>
      </c>
      <c r="M57" s="142">
        <v>0.79800000000000004</v>
      </c>
      <c r="N57" s="142">
        <v>0.84399999999999997</v>
      </c>
      <c r="O57" s="142">
        <v>0.89400000000000002</v>
      </c>
      <c r="P57" s="143">
        <v>0.93400000000000005</v>
      </c>
      <c r="Q57" s="142">
        <v>0.98899999999999999</v>
      </c>
      <c r="R57" s="142">
        <v>1.03</v>
      </c>
      <c r="S57" s="142">
        <v>1.0900000000000001</v>
      </c>
      <c r="T57" s="143">
        <v>1.1499999999999999</v>
      </c>
      <c r="U57" s="124"/>
      <c r="V57" s="124"/>
      <c r="W57" s="124"/>
      <c r="X57" s="125"/>
      <c r="Y57" s="124"/>
      <c r="Z57" s="124"/>
      <c r="AA57" s="124"/>
      <c r="AB57" s="125"/>
      <c r="AC57" s="124"/>
      <c r="AD57" s="124"/>
      <c r="AE57" s="124"/>
      <c r="AF57" s="125"/>
      <c r="AG57" s="124"/>
      <c r="AH57" s="124"/>
      <c r="AI57" s="124"/>
      <c r="AJ57" s="125"/>
      <c r="AK57" s="124"/>
      <c r="AL57" s="124"/>
      <c r="AM57" s="124"/>
      <c r="AN57" s="125"/>
      <c r="AO57" s="124"/>
      <c r="AP57" s="124"/>
      <c r="AQ57" s="124"/>
      <c r="AR57" s="125"/>
      <c r="AS57" s="124"/>
      <c r="AT57" s="124"/>
      <c r="AU57" s="127"/>
      <c r="AV57" s="125"/>
      <c r="AW57" s="124"/>
      <c r="AX57" s="124"/>
      <c r="AY57" s="124"/>
      <c r="AZ57" s="125"/>
      <c r="BA57" s="124"/>
      <c r="BB57" s="124"/>
      <c r="BC57" s="124"/>
      <c r="BD57" s="125"/>
      <c r="BF57" s="130"/>
      <c r="BG57" s="130"/>
      <c r="BH57" s="130"/>
      <c r="BI57" s="130"/>
      <c r="BJ57" s="130"/>
      <c r="BK57" s="130"/>
      <c r="BL57" s="130"/>
      <c r="BM57" s="130"/>
      <c r="BN57" s="130"/>
      <c r="BO57" s="130"/>
      <c r="BP57" s="130"/>
      <c r="BQ57" s="130"/>
      <c r="BR57" s="130"/>
    </row>
    <row r="58" spans="1:70" outlineLevel="1" x14ac:dyDescent="0.35">
      <c r="A58" s="153" t="s">
        <v>424</v>
      </c>
      <c r="B58" s="109" t="s">
        <v>425</v>
      </c>
      <c r="C58" s="141" t="s">
        <v>370</v>
      </c>
      <c r="D58" s="109">
        <v>2842</v>
      </c>
      <c r="E58" s="142">
        <v>0.751</v>
      </c>
      <c r="F58" s="142">
        <v>0.81899999999999995</v>
      </c>
      <c r="G58" s="142">
        <v>0.874</v>
      </c>
      <c r="H58" s="143">
        <v>0.94499999999999995</v>
      </c>
      <c r="I58" s="142">
        <v>1.01</v>
      </c>
      <c r="J58" s="142">
        <v>1.07</v>
      </c>
      <c r="K58" s="142">
        <v>1.1200000000000001</v>
      </c>
      <c r="L58" s="143">
        <v>1.19</v>
      </c>
      <c r="M58" s="142">
        <v>1.25</v>
      </c>
      <c r="N58" s="142">
        <v>1.31</v>
      </c>
      <c r="O58" s="142">
        <v>1.39</v>
      </c>
      <c r="P58" s="143">
        <v>1.44</v>
      </c>
      <c r="Q58" s="142">
        <v>1.51</v>
      </c>
      <c r="R58" s="142">
        <v>1.57</v>
      </c>
      <c r="S58" s="142">
        <v>1.66</v>
      </c>
      <c r="T58" s="143">
        <v>1.74</v>
      </c>
      <c r="U58" s="124"/>
      <c r="V58" s="124"/>
      <c r="W58" s="124"/>
      <c r="X58" s="125"/>
      <c r="Y58" s="124"/>
      <c r="Z58" s="124"/>
      <c r="AA58" s="124"/>
      <c r="AB58" s="125"/>
      <c r="AC58" s="124"/>
      <c r="AD58" s="124"/>
      <c r="AE58" s="124"/>
      <c r="AF58" s="125"/>
      <c r="AG58" s="124"/>
      <c r="AH58" s="124"/>
      <c r="AI58" s="124"/>
      <c r="AJ58" s="125"/>
      <c r="AK58" s="124"/>
      <c r="AL58" s="124"/>
      <c r="AM58" s="124"/>
      <c r="AN58" s="125"/>
      <c r="AO58" s="124"/>
      <c r="AP58" s="124"/>
      <c r="AQ58" s="124"/>
      <c r="AR58" s="125"/>
      <c r="AS58" s="124"/>
      <c r="AT58" s="124"/>
      <c r="AU58" s="127"/>
      <c r="AV58" s="125"/>
      <c r="AW58" s="124"/>
      <c r="AX58" s="124"/>
      <c r="AY58" s="124"/>
      <c r="AZ58" s="125"/>
      <c r="BA58" s="124"/>
      <c r="BB58" s="124"/>
      <c r="BC58" s="124"/>
      <c r="BD58" s="125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</row>
    <row r="59" spans="1:70" outlineLevel="1" x14ac:dyDescent="0.35">
      <c r="A59" s="116" t="s">
        <v>426</v>
      </c>
      <c r="B59" s="123" t="s">
        <v>381</v>
      </c>
      <c r="C59" s="141" t="s">
        <v>374</v>
      </c>
      <c r="D59" s="123">
        <v>6623770</v>
      </c>
      <c r="E59" s="124"/>
      <c r="F59" s="124"/>
      <c r="G59" s="124"/>
      <c r="H59" s="125"/>
      <c r="I59" s="124"/>
      <c r="J59" s="124"/>
      <c r="K59" s="124"/>
      <c r="L59" s="125"/>
      <c r="M59" s="124"/>
      <c r="N59" s="124"/>
      <c r="O59" s="124"/>
      <c r="P59" s="125"/>
      <c r="Q59" s="124"/>
      <c r="R59" s="124"/>
      <c r="S59" s="124"/>
      <c r="T59" s="125"/>
      <c r="U59" s="124"/>
      <c r="V59" s="124"/>
      <c r="W59" s="124"/>
      <c r="X59" s="125"/>
      <c r="Y59" s="124"/>
      <c r="Z59" s="124"/>
      <c r="AA59" s="124"/>
      <c r="AB59" s="125"/>
      <c r="AC59" s="124"/>
      <c r="AD59" s="124"/>
      <c r="AE59" s="124"/>
      <c r="AF59" s="125"/>
      <c r="AG59" s="124"/>
      <c r="AH59" s="124"/>
      <c r="AI59" s="124"/>
      <c r="AJ59" s="125"/>
      <c r="AK59" s="124"/>
      <c r="AL59" s="124"/>
      <c r="AM59" s="124"/>
      <c r="AN59" s="125"/>
      <c r="AO59" s="124"/>
      <c r="AP59" s="124"/>
      <c r="AQ59" s="124"/>
      <c r="AR59" s="125"/>
      <c r="AS59" s="142">
        <v>2</v>
      </c>
      <c r="AT59" s="142">
        <v>200</v>
      </c>
      <c r="AU59" s="127"/>
      <c r="AV59" s="125"/>
      <c r="AW59" s="124"/>
      <c r="AX59" s="124"/>
      <c r="AY59" s="124"/>
      <c r="AZ59" s="125"/>
      <c r="BA59" s="124"/>
      <c r="BB59" s="124"/>
      <c r="BC59" s="124"/>
      <c r="BD59" s="125"/>
      <c r="BF59" s="130"/>
      <c r="BG59" s="130"/>
      <c r="BH59" s="130"/>
      <c r="BI59" s="130"/>
      <c r="BJ59" s="130"/>
      <c r="BK59" s="130"/>
      <c r="BL59" s="130"/>
      <c r="BM59" s="130"/>
      <c r="BN59" s="130"/>
      <c r="BO59" s="130"/>
      <c r="BP59" s="130"/>
      <c r="BQ59" s="130"/>
      <c r="BR59" s="130"/>
    </row>
    <row r="60" spans="1:70" outlineLevel="1" x14ac:dyDescent="0.35">
      <c r="A60" s="116" t="s">
        <v>427</v>
      </c>
      <c r="B60" s="109" t="s">
        <v>428</v>
      </c>
      <c r="C60" s="141" t="s">
        <v>374</v>
      </c>
      <c r="D60" s="109">
        <v>7163926</v>
      </c>
      <c r="E60" s="127"/>
      <c r="F60" s="127"/>
      <c r="G60" s="127"/>
      <c r="H60" s="126"/>
      <c r="I60" s="127"/>
      <c r="J60" s="127"/>
      <c r="K60" s="127"/>
      <c r="L60" s="126"/>
      <c r="M60" s="127"/>
      <c r="N60" s="127"/>
      <c r="O60" s="127"/>
      <c r="P60" s="126"/>
      <c r="Q60" s="127"/>
      <c r="R60" s="127"/>
      <c r="S60" s="127"/>
      <c r="T60" s="126"/>
      <c r="U60" s="127"/>
      <c r="V60" s="127"/>
      <c r="W60" s="127"/>
      <c r="X60" s="126"/>
      <c r="Y60" s="127"/>
      <c r="Z60" s="127"/>
      <c r="AA60" s="127"/>
      <c r="AB60" s="126"/>
      <c r="AC60" s="127"/>
      <c r="AD60" s="127"/>
      <c r="AE60" s="127"/>
      <c r="AF60" s="126"/>
      <c r="AG60" s="127"/>
      <c r="AH60" s="127"/>
      <c r="AI60" s="127"/>
      <c r="AJ60" s="126"/>
      <c r="AK60" s="127"/>
      <c r="AL60" s="127"/>
      <c r="AM60" s="127"/>
      <c r="AN60" s="126"/>
      <c r="AO60" s="127"/>
      <c r="AP60" s="127"/>
      <c r="AQ60" s="127"/>
      <c r="AR60" s="126"/>
      <c r="AS60" s="127"/>
      <c r="AT60" s="127"/>
      <c r="AU60" s="127"/>
      <c r="AV60" s="126"/>
      <c r="AW60" s="127"/>
      <c r="AX60" s="142">
        <v>200</v>
      </c>
      <c r="AY60" s="142">
        <v>275</v>
      </c>
      <c r="AZ60" s="143">
        <v>320</v>
      </c>
      <c r="BA60" s="142">
        <v>350</v>
      </c>
      <c r="BB60" s="124"/>
      <c r="BC60" s="142">
        <v>150</v>
      </c>
      <c r="BD60" s="125"/>
      <c r="BF60" s="131"/>
      <c r="BG60" s="131"/>
      <c r="BH60" s="131"/>
      <c r="BI60" s="131"/>
      <c r="BJ60" s="131"/>
      <c r="BK60" s="131"/>
      <c r="BL60" s="131"/>
      <c r="BM60" s="131"/>
      <c r="BN60" s="131"/>
      <c r="BO60" s="131"/>
      <c r="BP60" s="131"/>
      <c r="BQ60" s="131"/>
      <c r="BR60" s="131"/>
    </row>
    <row r="61" spans="1:70" outlineLevel="1" x14ac:dyDescent="0.35">
      <c r="A61" s="116" t="s">
        <v>429</v>
      </c>
      <c r="B61" s="109" t="s">
        <v>428</v>
      </c>
      <c r="C61" s="141" t="s">
        <v>374</v>
      </c>
      <c r="D61" s="109">
        <v>7163927</v>
      </c>
      <c r="E61" s="127"/>
      <c r="F61" s="127"/>
      <c r="G61" s="127"/>
      <c r="H61" s="126"/>
      <c r="I61" s="127"/>
      <c r="J61" s="127"/>
      <c r="K61" s="127"/>
      <c r="L61" s="126"/>
      <c r="M61" s="127"/>
      <c r="N61" s="127"/>
      <c r="O61" s="127"/>
      <c r="P61" s="126"/>
      <c r="Q61" s="127"/>
      <c r="R61" s="127"/>
      <c r="S61" s="127"/>
      <c r="T61" s="126"/>
      <c r="U61" s="127"/>
      <c r="V61" s="127"/>
      <c r="W61" s="127"/>
      <c r="X61" s="126"/>
      <c r="Y61" s="127"/>
      <c r="Z61" s="127"/>
      <c r="AA61" s="127"/>
      <c r="AB61" s="126"/>
      <c r="AC61" s="127"/>
      <c r="AD61" s="127"/>
      <c r="AE61" s="127"/>
      <c r="AF61" s="126"/>
      <c r="AG61" s="127"/>
      <c r="AH61" s="127"/>
      <c r="AI61" s="127"/>
      <c r="AJ61" s="126"/>
      <c r="AK61" s="127"/>
      <c r="AL61" s="127"/>
      <c r="AM61" s="127"/>
      <c r="AN61" s="126"/>
      <c r="AO61" s="127"/>
      <c r="AP61" s="127"/>
      <c r="AQ61" s="127"/>
      <c r="AR61" s="126"/>
      <c r="AS61" s="127"/>
      <c r="AT61" s="127"/>
      <c r="AU61" s="127"/>
      <c r="AV61" s="126"/>
      <c r="AW61" s="127"/>
      <c r="AX61" s="127"/>
      <c r="AY61" s="127"/>
      <c r="AZ61" s="143">
        <v>100</v>
      </c>
      <c r="BA61" s="142">
        <v>100</v>
      </c>
      <c r="BB61" s="124"/>
      <c r="BC61" s="124"/>
      <c r="BD61" s="125"/>
      <c r="BF61" s="131"/>
      <c r="BG61" s="131"/>
      <c r="BH61" s="131"/>
      <c r="BI61" s="131"/>
      <c r="BJ61" s="131"/>
      <c r="BK61" s="131"/>
      <c r="BL61" s="131"/>
      <c r="BM61" s="131"/>
      <c r="BN61" s="131"/>
      <c r="BO61" s="131"/>
      <c r="BP61" s="131"/>
      <c r="BQ61" s="131"/>
      <c r="BR61" s="131"/>
    </row>
    <row r="62" spans="1:70" outlineLevel="1" x14ac:dyDescent="0.35">
      <c r="A62" s="116" t="s">
        <v>430</v>
      </c>
      <c r="B62" s="123" t="s">
        <v>381</v>
      </c>
      <c r="C62" s="141" t="s">
        <v>374</v>
      </c>
      <c r="D62" s="123">
        <v>7263205</v>
      </c>
      <c r="E62" s="127"/>
      <c r="F62" s="127"/>
      <c r="G62" s="127"/>
      <c r="H62" s="126"/>
      <c r="I62" s="127"/>
      <c r="J62" s="127"/>
      <c r="K62" s="127"/>
      <c r="L62" s="126"/>
      <c r="M62" s="127"/>
      <c r="N62" s="127"/>
      <c r="O62" s="127"/>
      <c r="P62" s="126"/>
      <c r="Q62" s="127"/>
      <c r="R62" s="127"/>
      <c r="S62" s="127"/>
      <c r="T62" s="126"/>
      <c r="U62" s="127"/>
      <c r="V62" s="127"/>
      <c r="W62" s="127"/>
      <c r="X62" s="126"/>
      <c r="Y62" s="127"/>
      <c r="Z62" s="127"/>
      <c r="AA62" s="127"/>
      <c r="AB62" s="126"/>
      <c r="AC62" s="127"/>
      <c r="AD62" s="127"/>
      <c r="AE62" s="127"/>
      <c r="AF62" s="126"/>
      <c r="AG62" s="127"/>
      <c r="AH62" s="127"/>
      <c r="AI62" s="127"/>
      <c r="AJ62" s="126"/>
      <c r="AK62" s="127"/>
      <c r="AL62" s="127"/>
      <c r="AM62" s="127"/>
      <c r="AN62" s="126"/>
      <c r="AO62" s="127"/>
      <c r="AP62" s="127"/>
      <c r="AQ62" s="127"/>
      <c r="AR62" s="126"/>
      <c r="AS62" s="127"/>
      <c r="AT62" s="127"/>
      <c r="AU62" s="127"/>
      <c r="AV62" s="126"/>
      <c r="AW62" s="127"/>
      <c r="AX62" s="127"/>
      <c r="AY62" s="127"/>
      <c r="AZ62" s="125"/>
      <c r="BA62" s="142">
        <v>3</v>
      </c>
      <c r="BB62" s="124"/>
      <c r="BC62" s="124"/>
      <c r="BD62" s="125"/>
      <c r="BF62" s="131"/>
      <c r="BG62" s="131"/>
      <c r="BH62" s="131"/>
      <c r="BI62" s="131"/>
      <c r="BJ62" s="131"/>
      <c r="BK62" s="131"/>
      <c r="BL62" s="131"/>
      <c r="BM62" s="131"/>
      <c r="BN62" s="131"/>
      <c r="BO62" s="131"/>
      <c r="BP62" s="131"/>
      <c r="BQ62" s="131"/>
      <c r="BR62" s="131"/>
    </row>
    <row r="63" spans="1:70" outlineLevel="1" x14ac:dyDescent="0.35">
      <c r="A63" s="116" t="s">
        <v>431</v>
      </c>
      <c r="B63" s="109" t="s">
        <v>381</v>
      </c>
      <c r="C63" s="141" t="s">
        <v>374</v>
      </c>
      <c r="D63" s="109">
        <v>7163928</v>
      </c>
      <c r="E63" s="127"/>
      <c r="F63" s="127"/>
      <c r="G63" s="127"/>
      <c r="H63" s="126"/>
      <c r="I63" s="127"/>
      <c r="J63" s="127"/>
      <c r="K63" s="127"/>
      <c r="L63" s="126"/>
      <c r="M63" s="127"/>
      <c r="N63" s="127"/>
      <c r="O63" s="127"/>
      <c r="P63" s="126"/>
      <c r="Q63" s="127"/>
      <c r="R63" s="127"/>
      <c r="S63" s="127"/>
      <c r="T63" s="126"/>
      <c r="U63" s="127"/>
      <c r="V63" s="127"/>
      <c r="W63" s="127"/>
      <c r="X63" s="126"/>
      <c r="Y63" s="127"/>
      <c r="Z63" s="127"/>
      <c r="AA63" s="127"/>
      <c r="AB63" s="126"/>
      <c r="AC63" s="127"/>
      <c r="AD63" s="127"/>
      <c r="AE63" s="127"/>
      <c r="AF63" s="126"/>
      <c r="AG63" s="127"/>
      <c r="AH63" s="127"/>
      <c r="AI63" s="127"/>
      <c r="AJ63" s="126"/>
      <c r="AK63" s="127"/>
      <c r="AL63" s="127"/>
      <c r="AM63" s="127"/>
      <c r="AN63" s="126"/>
      <c r="AO63" s="127"/>
      <c r="AP63" s="127"/>
      <c r="AQ63" s="127"/>
      <c r="AR63" s="126"/>
      <c r="AS63" s="127"/>
      <c r="AT63" s="127"/>
      <c r="AU63" s="127"/>
      <c r="AV63" s="126"/>
      <c r="AW63" s="127"/>
      <c r="AX63" s="127"/>
      <c r="AY63" s="127"/>
      <c r="AZ63" s="143">
        <v>3</v>
      </c>
      <c r="BA63" s="124"/>
      <c r="BB63" s="124"/>
      <c r="BC63" s="124"/>
      <c r="BD63" s="125"/>
      <c r="BF63" s="131"/>
      <c r="BG63" s="131"/>
      <c r="BH63" s="131"/>
      <c r="BI63" s="131"/>
      <c r="BJ63" s="131"/>
      <c r="BK63" s="131"/>
      <c r="BL63" s="131"/>
      <c r="BM63" s="131"/>
      <c r="BN63" s="131"/>
      <c r="BO63" s="131"/>
      <c r="BP63" s="131"/>
      <c r="BQ63" s="131"/>
      <c r="BR63" s="131"/>
    </row>
    <row r="64" spans="1:70" outlineLevel="1" x14ac:dyDescent="0.35">
      <c r="A64" s="116" t="s">
        <v>432</v>
      </c>
      <c r="B64" s="109" t="s">
        <v>381</v>
      </c>
      <c r="C64" s="141" t="s">
        <v>414</v>
      </c>
      <c r="D64" s="109">
        <v>7163929</v>
      </c>
      <c r="E64" s="127"/>
      <c r="F64" s="127"/>
      <c r="G64" s="127"/>
      <c r="H64" s="126"/>
      <c r="I64" s="127"/>
      <c r="J64" s="127"/>
      <c r="K64" s="127"/>
      <c r="L64" s="126"/>
      <c r="M64" s="127"/>
      <c r="N64" s="127"/>
      <c r="O64" s="127"/>
      <c r="P64" s="126"/>
      <c r="Q64" s="127"/>
      <c r="R64" s="127"/>
      <c r="S64" s="127"/>
      <c r="T64" s="126"/>
      <c r="U64" s="127"/>
      <c r="V64" s="127"/>
      <c r="W64" s="127"/>
      <c r="X64" s="126"/>
      <c r="Y64" s="127"/>
      <c r="Z64" s="127"/>
      <c r="AA64" s="127"/>
      <c r="AB64" s="126"/>
      <c r="AC64" s="127"/>
      <c r="AD64" s="127"/>
      <c r="AE64" s="127"/>
      <c r="AF64" s="126"/>
      <c r="AG64" s="127"/>
      <c r="AH64" s="127"/>
      <c r="AI64" s="127"/>
      <c r="AJ64" s="126"/>
      <c r="AK64" s="127"/>
      <c r="AL64" s="127"/>
      <c r="AM64" s="127"/>
      <c r="AN64" s="126"/>
      <c r="AO64" s="127"/>
      <c r="AP64" s="127"/>
      <c r="AQ64" s="127"/>
      <c r="AR64" s="126"/>
      <c r="AS64" s="127"/>
      <c r="AT64" s="127"/>
      <c r="AU64" s="127"/>
      <c r="AV64" s="126"/>
      <c r="AW64" s="127"/>
      <c r="AX64" s="127"/>
      <c r="AY64" s="127"/>
      <c r="AZ64" s="143">
        <v>19</v>
      </c>
      <c r="BA64" s="142">
        <v>20.100000000000001</v>
      </c>
      <c r="BB64" s="142">
        <v>22.2</v>
      </c>
      <c r="BC64" s="124"/>
      <c r="BD64" s="125"/>
      <c r="BF64" s="131"/>
      <c r="BG64" s="131"/>
      <c r="BH64" s="131"/>
      <c r="BI64" s="131"/>
      <c r="BJ64" s="131"/>
      <c r="BK64" s="131"/>
      <c r="BL64" s="131"/>
      <c r="BM64" s="131"/>
      <c r="BN64" s="131"/>
      <c r="BO64" s="131"/>
      <c r="BP64" s="131"/>
      <c r="BQ64" s="131"/>
      <c r="BR64" s="131"/>
    </row>
    <row r="65" spans="1:70" outlineLevel="1" x14ac:dyDescent="0.35">
      <c r="A65" s="116" t="s">
        <v>433</v>
      </c>
      <c r="B65" s="109" t="s">
        <v>381</v>
      </c>
      <c r="C65" s="141" t="s">
        <v>374</v>
      </c>
      <c r="D65" s="109">
        <v>7163930</v>
      </c>
      <c r="E65" s="127"/>
      <c r="F65" s="127"/>
      <c r="G65" s="127"/>
      <c r="H65" s="126"/>
      <c r="I65" s="127"/>
      <c r="J65" s="127"/>
      <c r="K65" s="127"/>
      <c r="L65" s="126"/>
      <c r="M65" s="127"/>
      <c r="N65" s="127"/>
      <c r="O65" s="127"/>
      <c r="P65" s="126"/>
      <c r="Q65" s="127"/>
      <c r="R65" s="127"/>
      <c r="S65" s="127"/>
      <c r="T65" s="126"/>
      <c r="U65" s="127"/>
      <c r="V65" s="127"/>
      <c r="W65" s="127"/>
      <c r="X65" s="126"/>
      <c r="Y65" s="127"/>
      <c r="Z65" s="127"/>
      <c r="AA65" s="127"/>
      <c r="AB65" s="126"/>
      <c r="AC65" s="127"/>
      <c r="AD65" s="127"/>
      <c r="AE65" s="127"/>
      <c r="AF65" s="126"/>
      <c r="AG65" s="127"/>
      <c r="AH65" s="127"/>
      <c r="AI65" s="127"/>
      <c r="AJ65" s="126"/>
      <c r="AK65" s="127"/>
      <c r="AL65" s="127"/>
      <c r="AM65" s="127"/>
      <c r="AN65" s="126"/>
      <c r="AO65" s="127"/>
      <c r="AP65" s="127"/>
      <c r="AQ65" s="127"/>
      <c r="AR65" s="126"/>
      <c r="AS65" s="127"/>
      <c r="AT65" s="127"/>
      <c r="AU65" s="127"/>
      <c r="AV65" s="126"/>
      <c r="AW65" s="127"/>
      <c r="AX65" s="127"/>
      <c r="AY65" s="127"/>
      <c r="AZ65" s="143">
        <v>4.5</v>
      </c>
      <c r="BA65" s="124"/>
      <c r="BB65" s="124"/>
      <c r="BC65" s="124"/>
      <c r="BD65" s="125"/>
      <c r="BF65" s="131"/>
      <c r="BG65" s="131"/>
      <c r="BH65" s="131"/>
      <c r="BI65" s="131"/>
      <c r="BJ65" s="131"/>
      <c r="BK65" s="131"/>
      <c r="BL65" s="131"/>
      <c r="BM65" s="131"/>
      <c r="BN65" s="131"/>
      <c r="BO65" s="131"/>
      <c r="BP65" s="131"/>
      <c r="BQ65" s="131"/>
      <c r="BR65" s="131"/>
    </row>
    <row r="66" spans="1:70" outlineLevel="1" x14ac:dyDescent="0.35">
      <c r="A66" s="116" t="s">
        <v>434</v>
      </c>
      <c r="B66" s="109" t="s">
        <v>428</v>
      </c>
      <c r="C66" s="141" t="s">
        <v>414</v>
      </c>
      <c r="D66" s="109">
        <v>7163931</v>
      </c>
      <c r="E66" s="127"/>
      <c r="F66" s="127"/>
      <c r="G66" s="127"/>
      <c r="H66" s="126"/>
      <c r="I66" s="127"/>
      <c r="J66" s="127"/>
      <c r="K66" s="127"/>
      <c r="L66" s="126"/>
      <c r="M66" s="127"/>
      <c r="N66" s="127"/>
      <c r="O66" s="127"/>
      <c r="P66" s="126"/>
      <c r="Q66" s="127"/>
      <c r="R66" s="127"/>
      <c r="S66" s="127"/>
      <c r="T66" s="126"/>
      <c r="U66" s="127"/>
      <c r="V66" s="127"/>
      <c r="W66" s="127"/>
      <c r="X66" s="126"/>
      <c r="Y66" s="127"/>
      <c r="Z66" s="127"/>
      <c r="AA66" s="127"/>
      <c r="AB66" s="126"/>
      <c r="AC66" s="127"/>
      <c r="AD66" s="127"/>
      <c r="AE66" s="127"/>
      <c r="AF66" s="126"/>
      <c r="AG66" s="127"/>
      <c r="AH66" s="127"/>
      <c r="AI66" s="127"/>
      <c r="AJ66" s="126"/>
      <c r="AK66" s="127"/>
      <c r="AL66" s="127"/>
      <c r="AM66" s="127"/>
      <c r="AN66" s="126"/>
      <c r="AO66" s="127"/>
      <c r="AP66" s="127"/>
      <c r="AQ66" s="127"/>
      <c r="AR66" s="126"/>
      <c r="AS66" s="127"/>
      <c r="AT66" s="127"/>
      <c r="AU66" s="127"/>
      <c r="AV66" s="126"/>
      <c r="AW66" s="127"/>
      <c r="AX66" s="127"/>
      <c r="AY66" s="142">
        <v>500</v>
      </c>
      <c r="AZ66" s="143">
        <v>700</v>
      </c>
      <c r="BA66" s="124"/>
      <c r="BB66" s="142">
        <v>1000</v>
      </c>
      <c r="BC66" s="124"/>
      <c r="BD66" s="125"/>
      <c r="BF66" s="131"/>
      <c r="BG66" s="131"/>
      <c r="BH66" s="131"/>
      <c r="BI66" s="131"/>
      <c r="BJ66" s="131"/>
      <c r="BK66" s="131"/>
      <c r="BL66" s="131"/>
      <c r="BM66" s="131"/>
      <c r="BN66" s="131"/>
      <c r="BO66" s="131"/>
      <c r="BP66" s="131"/>
      <c r="BQ66" s="131"/>
      <c r="BR66" s="131"/>
    </row>
    <row r="67" spans="1:70" outlineLevel="1" x14ac:dyDescent="0.35">
      <c r="A67" s="116" t="s">
        <v>435</v>
      </c>
      <c r="B67" s="109" t="s">
        <v>428</v>
      </c>
      <c r="C67" s="141" t="s">
        <v>374</v>
      </c>
      <c r="D67" s="109">
        <v>7163932</v>
      </c>
      <c r="E67" s="127"/>
      <c r="F67" s="127"/>
      <c r="G67" s="127"/>
      <c r="H67" s="126"/>
      <c r="I67" s="127"/>
      <c r="J67" s="127"/>
      <c r="K67" s="127"/>
      <c r="L67" s="126"/>
      <c r="M67" s="127"/>
      <c r="N67" s="127"/>
      <c r="O67" s="127"/>
      <c r="P67" s="126"/>
      <c r="Q67" s="127"/>
      <c r="R67" s="127"/>
      <c r="S67" s="127"/>
      <c r="T67" s="126"/>
      <c r="U67" s="127"/>
      <c r="V67" s="127"/>
      <c r="W67" s="127"/>
      <c r="X67" s="126"/>
      <c r="Y67" s="127"/>
      <c r="Z67" s="127"/>
      <c r="AA67" s="127"/>
      <c r="AB67" s="126"/>
      <c r="AC67" s="127"/>
      <c r="AD67" s="127"/>
      <c r="AE67" s="127"/>
      <c r="AF67" s="126"/>
      <c r="AG67" s="127"/>
      <c r="AH67" s="127"/>
      <c r="AI67" s="127"/>
      <c r="AJ67" s="126"/>
      <c r="AK67" s="127"/>
      <c r="AL67" s="127"/>
      <c r="AM67" s="127"/>
      <c r="AN67" s="126"/>
      <c r="AO67" s="127"/>
      <c r="AP67" s="127"/>
      <c r="AQ67" s="127"/>
      <c r="AR67" s="126"/>
      <c r="AS67" s="127"/>
      <c r="AT67" s="127"/>
      <c r="AU67" s="127"/>
      <c r="AV67" s="126"/>
      <c r="AW67" s="127"/>
      <c r="AX67" s="127"/>
      <c r="AY67" s="142">
        <v>1</v>
      </c>
      <c r="AZ67" s="143">
        <v>4</v>
      </c>
      <c r="BA67" s="124"/>
      <c r="BB67" s="124"/>
      <c r="BC67" s="124"/>
      <c r="BD67" s="125"/>
      <c r="BF67" s="131"/>
      <c r="BG67" s="131"/>
      <c r="BH67" s="131"/>
      <c r="BI67" s="131"/>
      <c r="BJ67" s="131"/>
      <c r="BK67" s="131"/>
      <c r="BL67" s="131"/>
      <c r="BM67" s="131"/>
      <c r="BN67" s="131"/>
      <c r="BO67" s="131"/>
      <c r="BP67" s="131"/>
      <c r="BQ67" s="131"/>
      <c r="BR67" s="131"/>
    </row>
    <row r="68" spans="1:70" outlineLevel="1" x14ac:dyDescent="0.35">
      <c r="A68" s="116" t="s">
        <v>436</v>
      </c>
      <c r="B68" s="109" t="s">
        <v>381</v>
      </c>
      <c r="C68" s="141" t="s">
        <v>374</v>
      </c>
      <c r="D68" s="109">
        <v>7163933</v>
      </c>
      <c r="E68" s="127"/>
      <c r="F68" s="127"/>
      <c r="G68" s="127"/>
      <c r="H68" s="126"/>
      <c r="I68" s="127"/>
      <c r="J68" s="127"/>
      <c r="K68" s="127"/>
      <c r="L68" s="126"/>
      <c r="M68" s="127"/>
      <c r="N68" s="127"/>
      <c r="O68" s="127"/>
      <c r="P68" s="126"/>
      <c r="Q68" s="127"/>
      <c r="R68" s="127"/>
      <c r="S68" s="127"/>
      <c r="T68" s="126"/>
      <c r="U68" s="127"/>
      <c r="V68" s="127"/>
      <c r="W68" s="127"/>
      <c r="X68" s="126"/>
      <c r="Y68" s="127"/>
      <c r="Z68" s="127"/>
      <c r="AA68" s="127"/>
      <c r="AB68" s="126"/>
      <c r="AC68" s="127"/>
      <c r="AD68" s="127"/>
      <c r="AE68" s="127"/>
      <c r="AF68" s="126"/>
      <c r="AG68" s="127"/>
      <c r="AH68" s="127"/>
      <c r="AI68" s="127"/>
      <c r="AJ68" s="126"/>
      <c r="AK68" s="127"/>
      <c r="AL68" s="127"/>
      <c r="AM68" s="127"/>
      <c r="AN68" s="126"/>
      <c r="AO68" s="127"/>
      <c r="AP68" s="127"/>
      <c r="AQ68" s="127"/>
      <c r="AR68" s="126"/>
      <c r="AS68" s="127"/>
      <c r="AT68" s="127"/>
      <c r="AU68" s="127"/>
      <c r="AV68" s="126"/>
      <c r="AW68" s="127"/>
      <c r="AX68" s="127"/>
      <c r="AY68" s="127"/>
      <c r="AZ68" s="143">
        <v>20</v>
      </c>
      <c r="BA68" s="124"/>
      <c r="BB68" s="124"/>
      <c r="BC68" s="124"/>
      <c r="BD68" s="125"/>
      <c r="BF68" s="131"/>
      <c r="BG68" s="131"/>
      <c r="BH68" s="131"/>
      <c r="BI68" s="131"/>
      <c r="BJ68" s="131"/>
      <c r="BK68" s="131"/>
      <c r="BL68" s="131"/>
      <c r="BM68" s="131"/>
      <c r="BN68" s="131"/>
      <c r="BO68" s="131"/>
      <c r="BP68" s="131"/>
      <c r="BQ68" s="131"/>
      <c r="BR68" s="131"/>
    </row>
    <row r="69" spans="1:70" outlineLevel="1" x14ac:dyDescent="0.35">
      <c r="A69" s="116" t="s">
        <v>437</v>
      </c>
      <c r="B69" s="109" t="s">
        <v>384</v>
      </c>
      <c r="C69" s="141" t="s">
        <v>374</v>
      </c>
      <c r="D69" s="109">
        <v>7263206</v>
      </c>
      <c r="E69" s="127"/>
      <c r="F69" s="127"/>
      <c r="G69" s="127"/>
      <c r="H69" s="126"/>
      <c r="I69" s="127"/>
      <c r="J69" s="127"/>
      <c r="K69" s="127"/>
      <c r="L69" s="126"/>
      <c r="M69" s="127"/>
      <c r="N69" s="127"/>
      <c r="O69" s="127"/>
      <c r="P69" s="126"/>
      <c r="Q69" s="127"/>
      <c r="R69" s="127"/>
      <c r="S69" s="127"/>
      <c r="T69" s="126"/>
      <c r="U69" s="127"/>
      <c r="V69" s="127"/>
      <c r="W69" s="127"/>
      <c r="X69" s="126"/>
      <c r="Y69" s="127"/>
      <c r="Z69" s="127"/>
      <c r="AA69" s="127"/>
      <c r="AB69" s="126"/>
      <c r="AC69" s="127"/>
      <c r="AD69" s="127"/>
      <c r="AE69" s="127"/>
      <c r="AF69" s="126"/>
      <c r="AG69" s="127"/>
      <c r="AH69" s="127"/>
      <c r="AI69" s="127"/>
      <c r="AJ69" s="126"/>
      <c r="AK69" s="127"/>
      <c r="AL69" s="127"/>
      <c r="AM69" s="127"/>
      <c r="AN69" s="126"/>
      <c r="AO69" s="127"/>
      <c r="AP69" s="127"/>
      <c r="AQ69" s="127"/>
      <c r="AR69" s="126"/>
      <c r="AS69" s="127"/>
      <c r="AT69" s="127"/>
      <c r="AU69" s="127"/>
      <c r="AV69" s="126"/>
      <c r="AW69" s="127"/>
      <c r="AX69" s="127"/>
      <c r="AY69" s="127"/>
      <c r="AZ69" s="125"/>
      <c r="BA69" s="147">
        <v>0.05</v>
      </c>
      <c r="BB69" s="124"/>
      <c r="BC69" s="124"/>
      <c r="BD69" s="125"/>
      <c r="BF69" s="131"/>
      <c r="BG69" s="131"/>
      <c r="BH69" s="131"/>
      <c r="BI69" s="131"/>
      <c r="BJ69" s="131"/>
      <c r="BK69" s="131"/>
      <c r="BL69" s="131"/>
      <c r="BM69" s="131"/>
      <c r="BN69" s="131"/>
      <c r="BO69" s="131"/>
      <c r="BP69" s="131"/>
      <c r="BQ69" s="131"/>
      <c r="BR69" s="131"/>
    </row>
    <row r="70" spans="1:70" outlineLevel="1" x14ac:dyDescent="0.35">
      <c r="A70" s="116" t="s">
        <v>438</v>
      </c>
      <c r="B70" s="109" t="s">
        <v>381</v>
      </c>
      <c r="C70" s="141" t="s">
        <v>374</v>
      </c>
      <c r="D70" s="109">
        <v>7946680</v>
      </c>
      <c r="E70" s="127"/>
      <c r="F70" s="127"/>
      <c r="G70" s="127"/>
      <c r="H70" s="126"/>
      <c r="I70" s="127"/>
      <c r="J70" s="127"/>
      <c r="K70" s="127"/>
      <c r="L70" s="126"/>
      <c r="M70" s="127"/>
      <c r="N70" s="127"/>
      <c r="O70" s="127"/>
      <c r="P70" s="126"/>
      <c r="Q70" s="127"/>
      <c r="R70" s="127"/>
      <c r="S70" s="127"/>
      <c r="T70" s="126"/>
      <c r="U70" s="127"/>
      <c r="V70" s="127"/>
      <c r="W70" s="127"/>
      <c r="X70" s="126"/>
      <c r="Y70" s="127"/>
      <c r="Z70" s="127"/>
      <c r="AA70" s="127"/>
      <c r="AB70" s="126"/>
      <c r="AC70" s="127"/>
      <c r="AD70" s="127"/>
      <c r="AE70" s="127"/>
      <c r="AF70" s="126"/>
      <c r="AG70" s="127"/>
      <c r="AH70" s="127"/>
      <c r="AI70" s="127"/>
      <c r="AJ70" s="126"/>
      <c r="AK70" s="127"/>
      <c r="AL70" s="127"/>
      <c r="AM70" s="127"/>
      <c r="AN70" s="126"/>
      <c r="AO70" s="127"/>
      <c r="AP70" s="127"/>
      <c r="AQ70" s="127"/>
      <c r="AR70" s="126"/>
      <c r="AS70" s="127"/>
      <c r="AT70" s="127"/>
      <c r="AU70" s="127"/>
      <c r="AV70" s="126"/>
      <c r="AW70" s="127"/>
      <c r="AX70" s="127"/>
      <c r="AY70" s="127"/>
      <c r="AZ70" s="125"/>
      <c r="BA70" s="124"/>
      <c r="BB70" s="124"/>
      <c r="BC70" s="124"/>
      <c r="BD70" s="143">
        <v>2</v>
      </c>
      <c r="BF70" s="131"/>
      <c r="BG70" s="131"/>
      <c r="BH70" s="131"/>
      <c r="BI70" s="131"/>
      <c r="BJ70" s="131"/>
      <c r="BK70" s="131"/>
      <c r="BL70" s="131"/>
      <c r="BM70" s="131"/>
      <c r="BN70" s="131"/>
      <c r="BO70" s="131"/>
      <c r="BP70" s="131"/>
      <c r="BQ70" s="131"/>
      <c r="BR70" s="131"/>
    </row>
    <row r="71" spans="1:70" outlineLevel="1" x14ac:dyDescent="0.35">
      <c r="A71" s="116" t="s">
        <v>439</v>
      </c>
      <c r="B71" s="109" t="s">
        <v>384</v>
      </c>
      <c r="C71" s="141" t="s">
        <v>414</v>
      </c>
      <c r="D71" s="109">
        <v>7563009</v>
      </c>
      <c r="E71" s="127"/>
      <c r="F71" s="127"/>
      <c r="G71" s="127"/>
      <c r="H71" s="126"/>
      <c r="I71" s="127"/>
      <c r="J71" s="127"/>
      <c r="K71" s="127"/>
      <c r="L71" s="126"/>
      <c r="M71" s="127"/>
      <c r="N71" s="127"/>
      <c r="O71" s="127"/>
      <c r="P71" s="126"/>
      <c r="Q71" s="127"/>
      <c r="R71" s="127"/>
      <c r="S71" s="127"/>
      <c r="T71" s="126"/>
      <c r="U71" s="127"/>
      <c r="V71" s="127"/>
      <c r="W71" s="127"/>
      <c r="X71" s="126"/>
      <c r="Y71" s="127"/>
      <c r="Z71" s="127"/>
      <c r="AA71" s="127"/>
      <c r="AB71" s="126"/>
      <c r="AC71" s="127"/>
      <c r="AD71" s="127"/>
      <c r="AE71" s="127"/>
      <c r="AF71" s="126"/>
      <c r="AG71" s="127"/>
      <c r="AH71" s="127"/>
      <c r="AI71" s="127"/>
      <c r="AJ71" s="126"/>
      <c r="AK71" s="127"/>
      <c r="AL71" s="127"/>
      <c r="AM71" s="127"/>
      <c r="AN71" s="126"/>
      <c r="AO71" s="127"/>
      <c r="AP71" s="127"/>
      <c r="AQ71" s="127"/>
      <c r="AR71" s="126"/>
      <c r="AS71" s="127"/>
      <c r="AT71" s="127"/>
      <c r="AU71" s="127"/>
      <c r="AV71" s="126"/>
      <c r="AW71" s="127"/>
      <c r="AX71" s="127"/>
      <c r="AY71" s="127"/>
      <c r="AZ71" s="125"/>
      <c r="BA71" s="124"/>
      <c r="BB71" s="147">
        <v>0.4</v>
      </c>
      <c r="BC71" s="124"/>
      <c r="BD71" s="125"/>
      <c r="BF71" s="131"/>
      <c r="BG71" s="131"/>
      <c r="BH71" s="131"/>
      <c r="BI71" s="131"/>
      <c r="BJ71" s="131"/>
      <c r="BK71" s="131"/>
      <c r="BL71" s="131"/>
      <c r="BM71" s="131"/>
      <c r="BN71" s="131"/>
      <c r="BO71" s="131"/>
      <c r="BP71" s="131"/>
      <c r="BQ71" s="131"/>
      <c r="BR71" s="131"/>
    </row>
    <row r="72" spans="1:70" outlineLevel="1" x14ac:dyDescent="0.35">
      <c r="A72" s="116" t="s">
        <v>440</v>
      </c>
      <c r="B72" s="109" t="s">
        <v>384</v>
      </c>
      <c r="C72" s="141" t="s">
        <v>374</v>
      </c>
      <c r="D72" s="109">
        <v>7563010</v>
      </c>
      <c r="E72" s="127"/>
      <c r="F72" s="127"/>
      <c r="G72" s="127"/>
      <c r="H72" s="126"/>
      <c r="I72" s="127"/>
      <c r="J72" s="127"/>
      <c r="K72" s="127"/>
      <c r="L72" s="126"/>
      <c r="M72" s="127"/>
      <c r="N72" s="127"/>
      <c r="O72" s="127"/>
      <c r="P72" s="126"/>
      <c r="Q72" s="127"/>
      <c r="R72" s="127"/>
      <c r="S72" s="127"/>
      <c r="T72" s="126"/>
      <c r="U72" s="127"/>
      <c r="V72" s="127"/>
      <c r="W72" s="127"/>
      <c r="X72" s="126"/>
      <c r="Y72" s="127"/>
      <c r="Z72" s="127"/>
      <c r="AA72" s="127"/>
      <c r="AB72" s="126"/>
      <c r="AC72" s="127"/>
      <c r="AD72" s="127"/>
      <c r="AE72" s="127"/>
      <c r="AF72" s="126"/>
      <c r="AG72" s="127"/>
      <c r="AH72" s="127"/>
      <c r="AI72" s="127"/>
      <c r="AJ72" s="126"/>
      <c r="AK72" s="127"/>
      <c r="AL72" s="127"/>
      <c r="AM72" s="127"/>
      <c r="AN72" s="126"/>
      <c r="AO72" s="127"/>
      <c r="AP72" s="127"/>
      <c r="AQ72" s="127"/>
      <c r="AR72" s="126"/>
      <c r="AS72" s="127"/>
      <c r="AT72" s="127"/>
      <c r="AU72" s="127"/>
      <c r="AV72" s="126"/>
      <c r="AW72" s="127"/>
      <c r="AX72" s="127"/>
      <c r="AY72" s="127"/>
      <c r="AZ72" s="125"/>
      <c r="BA72" s="124"/>
      <c r="BB72" s="147">
        <v>0.2</v>
      </c>
      <c r="BC72" s="147">
        <v>0.3</v>
      </c>
      <c r="BD72" s="125"/>
      <c r="BF72" s="131"/>
      <c r="BG72" s="131"/>
      <c r="BH72" s="131"/>
      <c r="BI72" s="131"/>
      <c r="BJ72" s="131"/>
      <c r="BK72" s="131"/>
      <c r="BL72" s="131"/>
      <c r="BM72" s="131"/>
      <c r="BN72" s="131"/>
      <c r="BO72" s="131"/>
      <c r="BP72" s="131"/>
      <c r="BQ72" s="131"/>
      <c r="BR72" s="131"/>
    </row>
    <row r="73" spans="1:70" outlineLevel="1" x14ac:dyDescent="0.35">
      <c r="A73" s="116" t="s">
        <v>441</v>
      </c>
      <c r="B73" s="109" t="s">
        <v>428</v>
      </c>
      <c r="C73" s="141" t="s">
        <v>414</v>
      </c>
      <c r="D73" s="109">
        <v>7741486</v>
      </c>
      <c r="E73" s="127"/>
      <c r="F73" s="127"/>
      <c r="G73" s="127"/>
      <c r="H73" s="126"/>
      <c r="I73" s="127"/>
      <c r="J73" s="127"/>
      <c r="K73" s="127"/>
      <c r="L73" s="126"/>
      <c r="M73" s="127"/>
      <c r="N73" s="127"/>
      <c r="O73" s="127"/>
      <c r="P73" s="126"/>
      <c r="Q73" s="127"/>
      <c r="R73" s="127"/>
      <c r="S73" s="127"/>
      <c r="T73" s="126"/>
      <c r="U73" s="127"/>
      <c r="V73" s="127"/>
      <c r="W73" s="127"/>
      <c r="X73" s="126"/>
      <c r="Y73" s="127"/>
      <c r="Z73" s="127"/>
      <c r="AA73" s="127"/>
      <c r="AB73" s="126"/>
      <c r="AC73" s="127"/>
      <c r="AD73" s="127"/>
      <c r="AE73" s="127"/>
      <c r="AF73" s="126"/>
      <c r="AG73" s="127"/>
      <c r="AH73" s="127"/>
      <c r="AI73" s="127"/>
      <c r="AJ73" s="126"/>
      <c r="AK73" s="127"/>
      <c r="AL73" s="127"/>
      <c r="AM73" s="127"/>
      <c r="AN73" s="126"/>
      <c r="AO73" s="127"/>
      <c r="AP73" s="127"/>
      <c r="AQ73" s="127"/>
      <c r="AR73" s="126"/>
      <c r="AS73" s="127"/>
      <c r="AT73" s="127"/>
      <c r="AU73" s="127"/>
      <c r="AV73" s="126"/>
      <c r="AW73" s="127"/>
      <c r="AX73" s="127"/>
      <c r="AY73" s="127"/>
      <c r="AZ73" s="125"/>
      <c r="BA73" s="124"/>
      <c r="BB73" s="124"/>
      <c r="BC73" s="142">
        <v>3000</v>
      </c>
      <c r="BD73" s="125"/>
      <c r="BF73" s="131"/>
      <c r="BG73" s="131"/>
      <c r="BH73" s="131"/>
      <c r="BI73" s="131"/>
      <c r="BJ73" s="131"/>
      <c r="BK73" s="131"/>
      <c r="BL73" s="131"/>
      <c r="BM73" s="131"/>
      <c r="BN73" s="131"/>
      <c r="BO73" s="131"/>
      <c r="BP73" s="131"/>
      <c r="BQ73" s="131"/>
      <c r="BR73" s="131"/>
    </row>
    <row r="74" spans="1:70" outlineLevel="1" x14ac:dyDescent="0.35">
      <c r="A74" s="116" t="s">
        <v>442</v>
      </c>
      <c r="B74" s="109" t="s">
        <v>384</v>
      </c>
      <c r="C74" s="141" t="s">
        <v>414</v>
      </c>
      <c r="D74" s="109">
        <v>7563011</v>
      </c>
      <c r="E74" s="127"/>
      <c r="F74" s="127"/>
      <c r="G74" s="127"/>
      <c r="H74" s="126"/>
      <c r="I74" s="127"/>
      <c r="J74" s="127"/>
      <c r="K74" s="127"/>
      <c r="L74" s="126"/>
      <c r="M74" s="127"/>
      <c r="N74" s="127"/>
      <c r="O74" s="127"/>
      <c r="P74" s="126"/>
      <c r="Q74" s="127"/>
      <c r="R74" s="127"/>
      <c r="S74" s="127"/>
      <c r="T74" s="126"/>
      <c r="U74" s="127"/>
      <c r="V74" s="127"/>
      <c r="W74" s="127"/>
      <c r="X74" s="126"/>
      <c r="Y74" s="127"/>
      <c r="Z74" s="127"/>
      <c r="AA74" s="127"/>
      <c r="AB74" s="126"/>
      <c r="AC74" s="127"/>
      <c r="AD74" s="127"/>
      <c r="AE74" s="127"/>
      <c r="AF74" s="126"/>
      <c r="AG74" s="127"/>
      <c r="AH74" s="127"/>
      <c r="AI74" s="127"/>
      <c r="AJ74" s="126"/>
      <c r="AK74" s="127"/>
      <c r="AL74" s="127"/>
      <c r="AM74" s="127"/>
      <c r="AN74" s="126"/>
      <c r="AO74" s="127"/>
      <c r="AP74" s="127"/>
      <c r="AQ74" s="127"/>
      <c r="AR74" s="126"/>
      <c r="AS74" s="127"/>
      <c r="AT74" s="127"/>
      <c r="AU74" s="127"/>
      <c r="AV74" s="126"/>
      <c r="AW74" s="127"/>
      <c r="AX74" s="127"/>
      <c r="AY74" s="127"/>
      <c r="AZ74" s="125"/>
      <c r="BA74" s="124"/>
      <c r="BB74" s="147">
        <v>0.2</v>
      </c>
      <c r="BC74" s="124"/>
      <c r="BD74" s="125"/>
      <c r="BF74" s="131"/>
      <c r="BG74" s="131"/>
      <c r="BH74" s="131"/>
      <c r="BI74" s="131"/>
      <c r="BJ74" s="131"/>
      <c r="BK74" s="131"/>
      <c r="BL74" s="131"/>
      <c r="BM74" s="131"/>
      <c r="BN74" s="131"/>
      <c r="BO74" s="131"/>
      <c r="BP74" s="131"/>
      <c r="BQ74" s="131"/>
      <c r="BR74" s="131"/>
    </row>
    <row r="75" spans="1:70" outlineLevel="1" x14ac:dyDescent="0.35">
      <c r="A75" s="116" t="s">
        <v>443</v>
      </c>
      <c r="B75" s="109" t="s">
        <v>381</v>
      </c>
      <c r="C75" s="141" t="s">
        <v>374</v>
      </c>
      <c r="D75" s="109">
        <v>7737238</v>
      </c>
      <c r="E75" s="127"/>
      <c r="F75" s="127"/>
      <c r="G75" s="127"/>
      <c r="H75" s="126"/>
      <c r="I75" s="127"/>
      <c r="J75" s="127"/>
      <c r="K75" s="127"/>
      <c r="L75" s="126"/>
      <c r="M75" s="127"/>
      <c r="N75" s="127"/>
      <c r="O75" s="127"/>
      <c r="P75" s="126"/>
      <c r="Q75" s="127"/>
      <c r="R75" s="127"/>
      <c r="S75" s="127"/>
      <c r="T75" s="126"/>
      <c r="U75" s="127"/>
      <c r="V75" s="127"/>
      <c r="W75" s="127"/>
      <c r="X75" s="126"/>
      <c r="Y75" s="127"/>
      <c r="Z75" s="127"/>
      <c r="AA75" s="127"/>
      <c r="AB75" s="126"/>
      <c r="AC75" s="127"/>
      <c r="AD75" s="127"/>
      <c r="AE75" s="127"/>
      <c r="AF75" s="126"/>
      <c r="AG75" s="127"/>
      <c r="AH75" s="127"/>
      <c r="AI75" s="127"/>
      <c r="AJ75" s="126"/>
      <c r="AK75" s="127"/>
      <c r="AL75" s="127"/>
      <c r="AM75" s="127"/>
      <c r="AN75" s="126"/>
      <c r="AO75" s="127"/>
      <c r="AP75" s="127"/>
      <c r="AQ75" s="127"/>
      <c r="AR75" s="126"/>
      <c r="AS75" s="127"/>
      <c r="AT75" s="127"/>
      <c r="AU75" s="127"/>
      <c r="AV75" s="126"/>
      <c r="AW75" s="127"/>
      <c r="AX75" s="127"/>
      <c r="AY75" s="127"/>
      <c r="AZ75" s="125"/>
      <c r="BA75" s="124"/>
      <c r="BB75" s="124"/>
      <c r="BC75" s="142">
        <v>1</v>
      </c>
      <c r="BD75" s="125"/>
      <c r="BF75" s="131"/>
      <c r="BG75" s="131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</row>
    <row r="76" spans="1:70" outlineLevel="1" x14ac:dyDescent="0.35">
      <c r="A76" s="153" t="s">
        <v>444</v>
      </c>
      <c r="B76" s="109" t="s">
        <v>381</v>
      </c>
      <c r="C76" s="141" t="s">
        <v>374</v>
      </c>
      <c r="D76" s="109">
        <v>7741487</v>
      </c>
      <c r="E76" s="124"/>
      <c r="F76" s="124"/>
      <c r="G76" s="124"/>
      <c r="H76" s="125"/>
      <c r="I76" s="124"/>
      <c r="J76" s="124"/>
      <c r="K76" s="124"/>
      <c r="L76" s="125"/>
      <c r="M76" s="124"/>
      <c r="N76" s="124"/>
      <c r="O76" s="124"/>
      <c r="P76" s="125"/>
      <c r="Q76" s="124"/>
      <c r="R76" s="124"/>
      <c r="S76" s="124"/>
      <c r="T76" s="125"/>
      <c r="U76" s="124"/>
      <c r="V76" s="124"/>
      <c r="W76" s="124"/>
      <c r="X76" s="125"/>
      <c r="Y76" s="124"/>
      <c r="Z76" s="124"/>
      <c r="AA76" s="124"/>
      <c r="AB76" s="125"/>
      <c r="AC76" s="124"/>
      <c r="AD76" s="124"/>
      <c r="AE76" s="124"/>
      <c r="AF76" s="125"/>
      <c r="AG76" s="124"/>
      <c r="AH76" s="124"/>
      <c r="AI76" s="124"/>
      <c r="AJ76" s="125"/>
      <c r="AK76" s="124"/>
      <c r="AL76" s="124"/>
      <c r="AM76" s="124"/>
      <c r="AN76" s="125"/>
      <c r="AO76" s="124"/>
      <c r="AP76" s="124"/>
      <c r="AQ76" s="124"/>
      <c r="AR76" s="125"/>
      <c r="AS76" s="124"/>
      <c r="AT76" s="124"/>
      <c r="AU76" s="124"/>
      <c r="AV76" s="125"/>
      <c r="AW76" s="124"/>
      <c r="AX76" s="124"/>
      <c r="AY76" s="124"/>
      <c r="AZ76" s="125"/>
      <c r="BA76" s="124"/>
      <c r="BB76" s="142">
        <v>3.4</v>
      </c>
      <c r="BC76" s="142">
        <v>3.5</v>
      </c>
      <c r="BD76" s="125"/>
      <c r="BF76" s="130"/>
      <c r="BG76" s="130"/>
      <c r="BH76" s="130"/>
      <c r="BI76" s="130"/>
      <c r="BJ76" s="130"/>
      <c r="BK76" s="130"/>
      <c r="BL76" s="130"/>
      <c r="BM76" s="130"/>
      <c r="BN76" s="130"/>
      <c r="BO76" s="130"/>
      <c r="BP76" s="130"/>
      <c r="BQ76" s="130"/>
      <c r="BR76" s="130"/>
    </row>
    <row r="77" spans="1:70" outlineLevel="1" x14ac:dyDescent="0.35">
      <c r="A77" s="153" t="s">
        <v>445</v>
      </c>
      <c r="B77" s="109" t="s">
        <v>384</v>
      </c>
      <c r="C77" s="141" t="s">
        <v>374</v>
      </c>
      <c r="D77" s="109">
        <v>7913670</v>
      </c>
      <c r="E77" s="124"/>
      <c r="F77" s="124"/>
      <c r="G77" s="124"/>
      <c r="H77" s="125"/>
      <c r="I77" s="124"/>
      <c r="J77" s="124"/>
      <c r="K77" s="124"/>
      <c r="L77" s="125"/>
      <c r="M77" s="124"/>
      <c r="N77" s="124"/>
      <c r="O77" s="124"/>
      <c r="P77" s="125"/>
      <c r="Q77" s="124"/>
      <c r="R77" s="124"/>
      <c r="S77" s="124"/>
      <c r="T77" s="125"/>
      <c r="U77" s="124"/>
      <c r="V77" s="124"/>
      <c r="W77" s="124"/>
      <c r="X77" s="125"/>
      <c r="Y77" s="124"/>
      <c r="Z77" s="124"/>
      <c r="AA77" s="124"/>
      <c r="AB77" s="125"/>
      <c r="AC77" s="124"/>
      <c r="AD77" s="124"/>
      <c r="AE77" s="124"/>
      <c r="AF77" s="125"/>
      <c r="AG77" s="124"/>
      <c r="AH77" s="124"/>
      <c r="AI77" s="124"/>
      <c r="AJ77" s="125"/>
      <c r="AK77" s="124"/>
      <c r="AL77" s="124"/>
      <c r="AM77" s="124"/>
      <c r="AN77" s="125"/>
      <c r="AO77" s="124"/>
      <c r="AP77" s="124"/>
      <c r="AQ77" s="124"/>
      <c r="AR77" s="125"/>
      <c r="AS77" s="124"/>
      <c r="AT77" s="124"/>
      <c r="AU77" s="124"/>
      <c r="AV77" s="125"/>
      <c r="AW77" s="124"/>
      <c r="AX77" s="124"/>
      <c r="AY77" s="124"/>
      <c r="AZ77" s="125"/>
      <c r="BA77" s="124"/>
      <c r="BB77" s="124"/>
      <c r="BC77" s="147">
        <v>0.05</v>
      </c>
      <c r="BD77" s="125"/>
      <c r="BF77" s="130"/>
      <c r="BG77" s="130"/>
      <c r="BH77" s="130"/>
      <c r="BI77" s="130"/>
      <c r="BJ77" s="130"/>
      <c r="BK77" s="130"/>
      <c r="BL77" s="130"/>
      <c r="BM77" s="130"/>
      <c r="BN77" s="130"/>
      <c r="BO77" s="130"/>
      <c r="BP77" s="130"/>
      <c r="BQ77" s="130"/>
      <c r="BR77" s="130"/>
    </row>
    <row r="78" spans="1:70" outlineLevel="1" x14ac:dyDescent="0.35">
      <c r="A78" s="153" t="s">
        <v>446</v>
      </c>
      <c r="B78" s="109" t="s">
        <v>384</v>
      </c>
      <c r="C78" s="141" t="s">
        <v>374</v>
      </c>
      <c r="D78" s="109">
        <v>7913671</v>
      </c>
      <c r="E78" s="124"/>
      <c r="F78" s="124"/>
      <c r="G78" s="124"/>
      <c r="H78" s="125"/>
      <c r="I78" s="124"/>
      <c r="J78" s="124"/>
      <c r="K78" s="124"/>
      <c r="L78" s="125"/>
      <c r="M78" s="124"/>
      <c r="N78" s="124"/>
      <c r="O78" s="124"/>
      <c r="P78" s="125"/>
      <c r="Q78" s="124"/>
      <c r="R78" s="124"/>
      <c r="S78" s="124"/>
      <c r="T78" s="125"/>
      <c r="U78" s="124"/>
      <c r="V78" s="124"/>
      <c r="W78" s="124"/>
      <c r="X78" s="125"/>
      <c r="Y78" s="124"/>
      <c r="Z78" s="124"/>
      <c r="AA78" s="124"/>
      <c r="AB78" s="125"/>
      <c r="AC78" s="124"/>
      <c r="AD78" s="124"/>
      <c r="AE78" s="124"/>
      <c r="AF78" s="125"/>
      <c r="AG78" s="124"/>
      <c r="AH78" s="124"/>
      <c r="AI78" s="124"/>
      <c r="AJ78" s="125"/>
      <c r="AK78" s="124"/>
      <c r="AL78" s="124"/>
      <c r="AM78" s="124"/>
      <c r="AN78" s="125"/>
      <c r="AO78" s="124"/>
      <c r="AP78" s="124"/>
      <c r="AQ78" s="124"/>
      <c r="AR78" s="125"/>
      <c r="AS78" s="124"/>
      <c r="AT78" s="124"/>
      <c r="AU78" s="124"/>
      <c r="AV78" s="125"/>
      <c r="AW78" s="124"/>
      <c r="AX78" s="124"/>
      <c r="AY78" s="124"/>
      <c r="AZ78" s="125"/>
      <c r="BA78" s="124"/>
      <c r="BB78" s="124"/>
      <c r="BC78" s="147">
        <v>0.1</v>
      </c>
      <c r="BD78" s="125"/>
      <c r="BF78" s="130"/>
      <c r="BG78" s="130"/>
      <c r="BH78" s="130"/>
      <c r="BI78" s="130"/>
      <c r="BJ78" s="130"/>
      <c r="BK78" s="130"/>
      <c r="BL78" s="130"/>
      <c r="BM78" s="130"/>
      <c r="BN78" s="130"/>
      <c r="BO78" s="130"/>
      <c r="BP78" s="130"/>
      <c r="BQ78" s="130"/>
      <c r="BR78" s="130"/>
    </row>
    <row r="79" spans="1:70" outlineLevel="1" x14ac:dyDescent="0.35">
      <c r="A79" s="116" t="s">
        <v>447</v>
      </c>
      <c r="B79" s="109" t="s">
        <v>411</v>
      </c>
      <c r="C79" s="141" t="s">
        <v>374</v>
      </c>
      <c r="D79" s="109">
        <v>7913672</v>
      </c>
      <c r="E79" s="124"/>
      <c r="F79" s="124"/>
      <c r="G79" s="124"/>
      <c r="H79" s="125"/>
      <c r="I79" s="124"/>
      <c r="J79" s="124"/>
      <c r="K79" s="124"/>
      <c r="L79" s="125"/>
      <c r="M79" s="124"/>
      <c r="N79" s="124"/>
      <c r="O79" s="124"/>
      <c r="P79" s="125"/>
      <c r="Q79" s="124"/>
      <c r="R79" s="124"/>
      <c r="S79" s="124"/>
      <c r="T79" s="125"/>
      <c r="U79" s="124"/>
      <c r="V79" s="124"/>
      <c r="W79" s="124"/>
      <c r="X79" s="125"/>
      <c r="Y79" s="124"/>
      <c r="Z79" s="124"/>
      <c r="AA79" s="124"/>
      <c r="AB79" s="125"/>
      <c r="AC79" s="124"/>
      <c r="AD79" s="124"/>
      <c r="AE79" s="124"/>
      <c r="AF79" s="125"/>
      <c r="AG79" s="124"/>
      <c r="AH79" s="124"/>
      <c r="AI79" s="124"/>
      <c r="AJ79" s="125"/>
      <c r="AK79" s="124"/>
      <c r="AL79" s="124"/>
      <c r="AM79" s="124"/>
      <c r="AN79" s="125"/>
      <c r="AO79" s="124"/>
      <c r="AP79" s="124"/>
      <c r="AQ79" s="124"/>
      <c r="AR79" s="125"/>
      <c r="AS79" s="124"/>
      <c r="AT79" s="124"/>
      <c r="AU79" s="124"/>
      <c r="AV79" s="125"/>
      <c r="AW79" s="124"/>
      <c r="AX79" s="124"/>
      <c r="AY79" s="124"/>
      <c r="AZ79" s="143">
        <v>2</v>
      </c>
      <c r="BA79" s="124"/>
      <c r="BB79" s="124"/>
      <c r="BC79" s="124"/>
      <c r="BD79" s="125"/>
      <c r="BF79" s="130"/>
      <c r="BG79" s="130"/>
      <c r="BH79" s="130"/>
      <c r="BI79" s="130"/>
      <c r="BJ79" s="130"/>
      <c r="BK79" s="130"/>
      <c r="BL79" s="130"/>
      <c r="BM79" s="130"/>
      <c r="BN79" s="130"/>
      <c r="BO79" s="130"/>
      <c r="BP79" s="130"/>
      <c r="BQ79" s="144">
        <v>2</v>
      </c>
      <c r="BR79" s="130"/>
    </row>
    <row r="80" spans="1:70" outlineLevel="1" x14ac:dyDescent="0.35">
      <c r="A80" s="116" t="s">
        <v>448</v>
      </c>
      <c r="B80" s="109" t="s">
        <v>381</v>
      </c>
      <c r="C80" s="141" t="s">
        <v>374</v>
      </c>
      <c r="D80" s="109">
        <v>7913673</v>
      </c>
      <c r="E80" s="124"/>
      <c r="F80" s="124"/>
      <c r="G80" s="124"/>
      <c r="H80" s="125"/>
      <c r="I80" s="124"/>
      <c r="J80" s="124"/>
      <c r="K80" s="124"/>
      <c r="L80" s="125"/>
      <c r="M80" s="124"/>
      <c r="N80" s="124"/>
      <c r="O80" s="124"/>
      <c r="P80" s="125"/>
      <c r="Q80" s="124"/>
      <c r="R80" s="124"/>
      <c r="S80" s="124"/>
      <c r="T80" s="125"/>
      <c r="U80" s="124"/>
      <c r="V80" s="124"/>
      <c r="W80" s="124"/>
      <c r="X80" s="125"/>
      <c r="Y80" s="124"/>
      <c r="Z80" s="124"/>
      <c r="AA80" s="124"/>
      <c r="AB80" s="125"/>
      <c r="AC80" s="124"/>
      <c r="AD80" s="124"/>
      <c r="AE80" s="124"/>
      <c r="AF80" s="125"/>
      <c r="AG80" s="124"/>
      <c r="AH80" s="124"/>
      <c r="AI80" s="124"/>
      <c r="AJ80" s="125"/>
      <c r="AK80" s="124"/>
      <c r="AL80" s="124"/>
      <c r="AM80" s="124"/>
      <c r="AN80" s="125"/>
      <c r="AO80" s="124"/>
      <c r="AP80" s="124"/>
      <c r="AQ80" s="124"/>
      <c r="AR80" s="125"/>
      <c r="AS80" s="124"/>
      <c r="AT80" s="124"/>
      <c r="AU80" s="124"/>
      <c r="AV80" s="125"/>
      <c r="AW80" s="124"/>
      <c r="AX80" s="124"/>
      <c r="AY80" s="124"/>
      <c r="AZ80" s="125"/>
      <c r="BA80" s="124"/>
      <c r="BB80" s="142">
        <v>1.5</v>
      </c>
      <c r="BC80" s="124"/>
      <c r="BD80" s="125"/>
      <c r="BF80" s="130"/>
      <c r="BG80" s="130"/>
      <c r="BH80" s="130"/>
      <c r="BI80" s="130"/>
      <c r="BJ80" s="130"/>
      <c r="BK80" s="130"/>
      <c r="BL80" s="130"/>
      <c r="BM80" s="130"/>
      <c r="BN80" s="130"/>
      <c r="BO80" s="130"/>
      <c r="BP80" s="130"/>
      <c r="BQ80" s="130"/>
      <c r="BR80" s="130"/>
    </row>
    <row r="81" spans="1:70" outlineLevel="1" x14ac:dyDescent="0.35">
      <c r="A81" s="116" t="s">
        <v>449</v>
      </c>
      <c r="B81" s="109" t="s">
        <v>384</v>
      </c>
      <c r="C81" s="141" t="s">
        <v>374</v>
      </c>
      <c r="D81" s="109">
        <v>7913674</v>
      </c>
      <c r="E81" s="124"/>
      <c r="F81" s="124"/>
      <c r="G81" s="124"/>
      <c r="H81" s="125"/>
      <c r="I81" s="124"/>
      <c r="J81" s="124"/>
      <c r="K81" s="124"/>
      <c r="L81" s="125"/>
      <c r="M81" s="124"/>
      <c r="N81" s="124"/>
      <c r="O81" s="124"/>
      <c r="P81" s="125"/>
      <c r="Q81" s="124"/>
      <c r="R81" s="124"/>
      <c r="S81" s="124"/>
      <c r="T81" s="125"/>
      <c r="U81" s="124"/>
      <c r="V81" s="124"/>
      <c r="W81" s="124"/>
      <c r="X81" s="125"/>
      <c r="Y81" s="124"/>
      <c r="Z81" s="124"/>
      <c r="AA81" s="124"/>
      <c r="AB81" s="125"/>
      <c r="AC81" s="124"/>
      <c r="AD81" s="124"/>
      <c r="AE81" s="124"/>
      <c r="AF81" s="125"/>
      <c r="AG81" s="124"/>
      <c r="AH81" s="124"/>
      <c r="AI81" s="124"/>
      <c r="AJ81" s="125"/>
      <c r="AK81" s="124"/>
      <c r="AL81" s="124"/>
      <c r="AM81" s="124"/>
      <c r="AN81" s="125"/>
      <c r="AO81" s="124"/>
      <c r="AP81" s="124"/>
      <c r="AQ81" s="124"/>
      <c r="AR81" s="125"/>
      <c r="AS81" s="124"/>
      <c r="AT81" s="124"/>
      <c r="AU81" s="124"/>
      <c r="AV81" s="125"/>
      <c r="AW81" s="124"/>
      <c r="AX81" s="124"/>
      <c r="AY81" s="124"/>
      <c r="AZ81" s="125"/>
      <c r="BA81" s="124"/>
      <c r="BB81" s="147">
        <v>0.05</v>
      </c>
      <c r="BC81" s="124"/>
      <c r="BD81" s="125"/>
      <c r="BF81" s="130"/>
      <c r="BG81" s="130"/>
      <c r="BH81" s="130"/>
      <c r="BI81" s="130"/>
      <c r="BJ81" s="130"/>
      <c r="BK81" s="130"/>
      <c r="BL81" s="130"/>
      <c r="BM81" s="130"/>
      <c r="BN81" s="130"/>
      <c r="BO81" s="130"/>
      <c r="BP81" s="130"/>
      <c r="BQ81" s="130"/>
      <c r="BR81" s="130"/>
    </row>
    <row r="82" spans="1:70" outlineLevel="1" x14ac:dyDescent="0.35">
      <c r="A82" s="116" t="s">
        <v>450</v>
      </c>
      <c r="B82" s="109" t="s">
        <v>384</v>
      </c>
      <c r="C82" s="141" t="s">
        <v>374</v>
      </c>
      <c r="D82" s="109">
        <v>7913675</v>
      </c>
      <c r="E82" s="124"/>
      <c r="F82" s="124"/>
      <c r="G82" s="124"/>
      <c r="H82" s="125"/>
      <c r="I82" s="124"/>
      <c r="J82" s="124"/>
      <c r="K82" s="124"/>
      <c r="L82" s="125"/>
      <c r="M82" s="124"/>
      <c r="N82" s="124"/>
      <c r="O82" s="124"/>
      <c r="P82" s="125"/>
      <c r="Q82" s="124"/>
      <c r="R82" s="124"/>
      <c r="S82" s="124"/>
      <c r="T82" s="125"/>
      <c r="U82" s="124"/>
      <c r="V82" s="124"/>
      <c r="W82" s="124"/>
      <c r="X82" s="125"/>
      <c r="Y82" s="124"/>
      <c r="Z82" s="124"/>
      <c r="AA82" s="124"/>
      <c r="AB82" s="125"/>
      <c r="AC82" s="124"/>
      <c r="AD82" s="124"/>
      <c r="AE82" s="124"/>
      <c r="AF82" s="125"/>
      <c r="AG82" s="124"/>
      <c r="AH82" s="124"/>
      <c r="AI82" s="124"/>
      <c r="AJ82" s="125"/>
      <c r="AK82" s="124"/>
      <c r="AL82" s="124"/>
      <c r="AM82" s="124"/>
      <c r="AN82" s="125"/>
      <c r="AO82" s="124"/>
      <c r="AP82" s="124"/>
      <c r="AQ82" s="124"/>
      <c r="AR82" s="125"/>
      <c r="AS82" s="124"/>
      <c r="AT82" s="124"/>
      <c r="AU82" s="124"/>
      <c r="AV82" s="125"/>
      <c r="AW82" s="124"/>
      <c r="AX82" s="124"/>
      <c r="AY82" s="124"/>
      <c r="AZ82" s="125"/>
      <c r="BA82" s="124"/>
      <c r="BB82" s="147">
        <v>0.03</v>
      </c>
      <c r="BC82" s="124"/>
      <c r="BD82" s="125"/>
      <c r="BF82" s="130"/>
      <c r="BG82" s="130"/>
      <c r="BH82" s="130"/>
      <c r="BI82" s="130"/>
      <c r="BJ82" s="130"/>
      <c r="BK82" s="130"/>
      <c r="BL82" s="130"/>
      <c r="BM82" s="130"/>
      <c r="BN82" s="130"/>
      <c r="BO82" s="130"/>
      <c r="BP82" s="130"/>
      <c r="BQ82" s="130"/>
      <c r="BR82" s="130"/>
    </row>
    <row r="83" spans="1:70" ht="14.4" customHeight="1" outlineLevel="1" x14ac:dyDescent="0.35">
      <c r="A83" s="153"/>
      <c r="B83" s="109"/>
      <c r="C83" s="109"/>
      <c r="D83" s="109"/>
      <c r="E83" s="124"/>
      <c r="F83" s="124"/>
      <c r="G83" s="124"/>
      <c r="H83" s="125"/>
      <c r="I83" s="124"/>
      <c r="J83" s="124"/>
      <c r="K83" s="124"/>
      <c r="L83" s="125"/>
      <c r="M83" s="124"/>
      <c r="N83" s="124"/>
      <c r="O83" s="124"/>
      <c r="P83" s="125"/>
      <c r="Q83" s="124"/>
      <c r="R83" s="124"/>
      <c r="S83" s="124"/>
      <c r="T83" s="125"/>
      <c r="U83" s="124"/>
      <c r="V83" s="124"/>
      <c r="W83" s="124"/>
      <c r="X83" s="125"/>
      <c r="Y83" s="124"/>
      <c r="Z83" s="124"/>
      <c r="AA83" s="124"/>
      <c r="AB83" s="125"/>
      <c r="AC83" s="124"/>
      <c r="AD83" s="124"/>
      <c r="AE83" s="124"/>
      <c r="AF83" s="125"/>
      <c r="AG83" s="124"/>
      <c r="AH83" s="124"/>
      <c r="AI83" s="124"/>
      <c r="AJ83" s="125"/>
      <c r="AK83" s="124"/>
      <c r="AL83" s="124"/>
      <c r="AM83" s="124"/>
      <c r="AN83" s="125"/>
      <c r="AO83" s="124"/>
      <c r="AP83" s="124"/>
      <c r="AQ83" s="124"/>
      <c r="AR83" s="125"/>
      <c r="AS83" s="124"/>
      <c r="AT83" s="124"/>
      <c r="AU83" s="124"/>
      <c r="AV83" s="125"/>
      <c r="AW83" s="124"/>
      <c r="AX83" s="124"/>
      <c r="AY83" s="124"/>
      <c r="AZ83" s="125"/>
      <c r="BA83" s="124"/>
      <c r="BB83" s="124"/>
      <c r="BC83" s="149"/>
      <c r="BD83" s="125"/>
      <c r="BF83" s="130"/>
      <c r="BG83" s="130"/>
      <c r="BH83" s="130"/>
      <c r="BI83" s="130"/>
      <c r="BJ83" s="130"/>
      <c r="BK83" s="130"/>
      <c r="BL83" s="130"/>
      <c r="BM83" s="130"/>
      <c r="BN83" s="130"/>
      <c r="BO83" s="130"/>
      <c r="BP83" s="130"/>
      <c r="BQ83" s="130"/>
      <c r="BR83" s="130"/>
    </row>
    <row r="84" spans="1:70" ht="12" customHeight="1" outlineLevel="1" x14ac:dyDescent="0.35">
      <c r="A84" s="154" t="s">
        <v>451</v>
      </c>
      <c r="B84" s="155"/>
      <c r="C84" s="155"/>
      <c r="D84" s="155"/>
      <c r="E84" s="124"/>
      <c r="F84" s="124"/>
      <c r="G84" s="124"/>
      <c r="H84" s="125"/>
      <c r="I84" s="124"/>
      <c r="J84" s="124"/>
      <c r="K84" s="124"/>
      <c r="L84" s="125"/>
      <c r="M84" s="124"/>
      <c r="N84" s="124"/>
      <c r="O84" s="124"/>
      <c r="P84" s="125"/>
      <c r="Q84" s="124"/>
      <c r="R84" s="124"/>
      <c r="S84" s="124"/>
      <c r="T84" s="125"/>
      <c r="U84" s="124"/>
      <c r="V84" s="124"/>
      <c r="W84" s="124"/>
      <c r="X84" s="125"/>
      <c r="Y84" s="124"/>
      <c r="Z84" s="124"/>
      <c r="AA84" s="124"/>
      <c r="AB84" s="125"/>
      <c r="AC84" s="124"/>
      <c r="AD84" s="124"/>
      <c r="AE84" s="124"/>
      <c r="AF84" s="125"/>
      <c r="AG84" s="124"/>
      <c r="AH84" s="124"/>
      <c r="AI84" s="124"/>
      <c r="AJ84" s="125"/>
      <c r="AK84" s="124"/>
      <c r="AL84" s="124"/>
      <c r="AM84" s="124"/>
      <c r="AN84" s="125"/>
      <c r="AO84" s="124"/>
      <c r="AP84" s="124"/>
      <c r="AQ84" s="124"/>
      <c r="AR84" s="125"/>
      <c r="AS84" s="124"/>
      <c r="AT84" s="124"/>
      <c r="AU84" s="124"/>
      <c r="AV84" s="125"/>
      <c r="AW84" s="124"/>
      <c r="AX84" s="124"/>
      <c r="AY84" s="124"/>
      <c r="AZ84" s="125"/>
      <c r="BA84" s="124"/>
      <c r="BB84" s="124"/>
      <c r="BC84" s="124"/>
      <c r="BD84" s="125"/>
      <c r="BF84" s="130"/>
      <c r="BG84" s="130"/>
      <c r="BH84" s="130"/>
      <c r="BI84" s="130"/>
      <c r="BJ84" s="130"/>
      <c r="BK84" s="130"/>
      <c r="BL84" s="130"/>
      <c r="BM84" s="130"/>
      <c r="BN84" s="130"/>
      <c r="BO84" s="130"/>
      <c r="BP84" s="130"/>
      <c r="BQ84" s="130"/>
      <c r="BR84" s="130"/>
    </row>
    <row r="85" spans="1:70" outlineLevel="1" x14ac:dyDescent="0.35">
      <c r="A85" s="156" t="s">
        <v>452</v>
      </c>
      <c r="B85" s="109" t="s">
        <v>428</v>
      </c>
      <c r="C85" s="141" t="s">
        <v>369</v>
      </c>
      <c r="D85" s="109">
        <v>2541477</v>
      </c>
      <c r="E85" s="124"/>
      <c r="F85" s="124"/>
      <c r="G85" s="124"/>
      <c r="H85" s="125"/>
      <c r="I85" s="124"/>
      <c r="J85" s="124"/>
      <c r="K85" s="124"/>
      <c r="L85" s="125"/>
      <c r="M85" s="124"/>
      <c r="N85" s="124"/>
      <c r="O85" s="124"/>
      <c r="P85" s="125"/>
      <c r="Q85" s="124"/>
      <c r="R85" s="124"/>
      <c r="S85" s="124"/>
      <c r="T85" s="125"/>
      <c r="U85" s="124"/>
      <c r="V85" s="124"/>
      <c r="W85" s="124"/>
      <c r="X85" s="125"/>
      <c r="Y85" s="142">
        <v>-536</v>
      </c>
      <c r="Z85" s="142">
        <v>-373</v>
      </c>
      <c r="AA85" s="124"/>
      <c r="AB85" s="125"/>
      <c r="AC85" s="124"/>
      <c r="AD85" s="142">
        <v>574</v>
      </c>
      <c r="AE85" s="142">
        <v>297</v>
      </c>
      <c r="AF85" s="125"/>
      <c r="AG85" s="142">
        <v>275</v>
      </c>
      <c r="AH85" s="142">
        <v>297</v>
      </c>
      <c r="AI85" s="142">
        <v>-114</v>
      </c>
      <c r="AJ85" s="125">
        <f>BM85-SUM(AG85,AH85,AI85)</f>
        <v>-338</v>
      </c>
      <c r="AK85" s="142">
        <v>-706</v>
      </c>
      <c r="AL85" s="142">
        <v>-982</v>
      </c>
      <c r="AM85" s="142">
        <v>-259</v>
      </c>
      <c r="AN85" s="125">
        <f>BN85-SUM(AK85,AL85,AM85)</f>
        <v>307</v>
      </c>
      <c r="AO85" s="142">
        <v>893</v>
      </c>
      <c r="AP85" s="124"/>
      <c r="AQ85" s="142">
        <v>1790</v>
      </c>
      <c r="AR85" s="125"/>
      <c r="AS85" s="142">
        <v>816</v>
      </c>
      <c r="AT85" s="142">
        <v>274</v>
      </c>
      <c r="AU85" s="142">
        <v>-647</v>
      </c>
      <c r="AV85" s="125">
        <f>BP85-SUM(AS85,AT85,AU85)</f>
        <v>-817</v>
      </c>
      <c r="AW85" s="142">
        <v>-106</v>
      </c>
      <c r="AX85" s="142">
        <v>371</v>
      </c>
      <c r="AY85" s="142">
        <v>544</v>
      </c>
      <c r="AZ85" s="125">
        <f>BQ85-SUM(AW85,AX85,AY85)</f>
        <v>65</v>
      </c>
      <c r="BA85" s="142">
        <v>1240</v>
      </c>
      <c r="BB85" s="142">
        <v>82</v>
      </c>
      <c r="BC85" s="142">
        <v>-412</v>
      </c>
      <c r="BD85" s="125">
        <f>BR85-SUM(BA85,BB85,BC85)</f>
        <v>-492</v>
      </c>
      <c r="BF85" s="130"/>
      <c r="BG85" s="130"/>
      <c r="BH85" s="130"/>
      <c r="BI85" s="144">
        <v>270</v>
      </c>
      <c r="BJ85" s="144">
        <v>-293</v>
      </c>
      <c r="BK85" s="130"/>
      <c r="BL85" s="144">
        <v>1670</v>
      </c>
      <c r="BM85" s="144">
        <v>120</v>
      </c>
      <c r="BN85" s="144">
        <v>-1640</v>
      </c>
      <c r="BO85" s="144">
        <v>5960</v>
      </c>
      <c r="BP85" s="144">
        <v>-374</v>
      </c>
      <c r="BQ85" s="144">
        <v>874</v>
      </c>
      <c r="BR85" s="144">
        <v>418</v>
      </c>
    </row>
    <row r="86" spans="1:70" outlineLevel="1" x14ac:dyDescent="0.35">
      <c r="A86" s="156" t="s">
        <v>453</v>
      </c>
      <c r="B86" s="109" t="s">
        <v>428</v>
      </c>
      <c r="C86" s="141" t="s">
        <v>369</v>
      </c>
      <c r="D86" s="109">
        <v>2541478</v>
      </c>
      <c r="E86" s="124"/>
      <c r="F86" s="124"/>
      <c r="G86" s="124"/>
      <c r="H86" s="125"/>
      <c r="I86" s="124"/>
      <c r="J86" s="124"/>
      <c r="K86" s="124"/>
      <c r="L86" s="125"/>
      <c r="M86" s="124"/>
      <c r="N86" s="124"/>
      <c r="O86" s="124"/>
      <c r="P86" s="125"/>
      <c r="Q86" s="124"/>
      <c r="R86" s="124"/>
      <c r="S86" s="124"/>
      <c r="T86" s="125"/>
      <c r="U86" s="124"/>
      <c r="V86" s="124"/>
      <c r="W86" s="124"/>
      <c r="X86" s="125"/>
      <c r="Y86" s="142">
        <v>-535</v>
      </c>
      <c r="Z86" s="142">
        <v>-371</v>
      </c>
      <c r="AA86" s="124"/>
      <c r="AB86" s="125"/>
      <c r="AC86" s="124"/>
      <c r="AD86" s="142">
        <v>572</v>
      </c>
      <c r="AE86" s="142">
        <v>295</v>
      </c>
      <c r="AF86" s="125"/>
      <c r="AG86" s="142">
        <v>274</v>
      </c>
      <c r="AH86" s="142">
        <v>295</v>
      </c>
      <c r="AI86" s="142">
        <v>-109</v>
      </c>
      <c r="AJ86" s="125">
        <f>BM86-SUM(AG86,AH86,AI86)</f>
        <v>-331</v>
      </c>
      <c r="AK86" s="142">
        <v>-695</v>
      </c>
      <c r="AL86" s="142">
        <v>-975</v>
      </c>
      <c r="AM86" s="142">
        <v>-256</v>
      </c>
      <c r="AN86" s="125">
        <f>BN86-SUM(AK86,AL86,AM86)</f>
        <v>306</v>
      </c>
      <c r="AO86" s="142">
        <v>888</v>
      </c>
      <c r="AP86" s="124"/>
      <c r="AQ86" s="142">
        <v>1780</v>
      </c>
      <c r="AR86" s="125"/>
      <c r="AS86" s="142">
        <v>806</v>
      </c>
      <c r="AT86" s="142">
        <v>269</v>
      </c>
      <c r="AU86" s="142">
        <v>-645</v>
      </c>
      <c r="AV86" s="125">
        <f>BP86-SUM(AS86,AT86,AU86)</f>
        <v>-809</v>
      </c>
      <c r="AW86" s="142">
        <v>-105</v>
      </c>
      <c r="AX86" s="142">
        <v>367</v>
      </c>
      <c r="AY86" s="142">
        <v>538</v>
      </c>
      <c r="AZ86" s="125">
        <f>BQ86-SUM(AW86,AX86,AY86)</f>
        <v>80</v>
      </c>
      <c r="BA86" s="142">
        <v>1220</v>
      </c>
      <c r="BB86" s="142">
        <v>80</v>
      </c>
      <c r="BC86" s="142">
        <v>-409</v>
      </c>
      <c r="BD86" s="125">
        <f>BR86-SUM(BA86,BB86,BC86)</f>
        <v>-471</v>
      </c>
      <c r="BF86" s="130"/>
      <c r="BG86" s="130"/>
      <c r="BH86" s="130"/>
      <c r="BI86" s="144">
        <v>269</v>
      </c>
      <c r="BJ86" s="144">
        <v>-292</v>
      </c>
      <c r="BK86" s="130"/>
      <c r="BL86" s="144">
        <v>1660</v>
      </c>
      <c r="BM86" s="144">
        <v>129</v>
      </c>
      <c r="BN86" s="144">
        <v>-1620</v>
      </c>
      <c r="BO86" s="144">
        <v>5900</v>
      </c>
      <c r="BP86" s="144">
        <v>-379</v>
      </c>
      <c r="BQ86" s="144">
        <v>880</v>
      </c>
      <c r="BR86" s="144">
        <v>420</v>
      </c>
    </row>
    <row r="87" spans="1:70" outlineLevel="1" x14ac:dyDescent="0.35">
      <c r="A87" s="156" t="s">
        <v>454</v>
      </c>
      <c r="B87" s="109" t="s">
        <v>428</v>
      </c>
      <c r="C87" s="141" t="s">
        <v>368</v>
      </c>
      <c r="D87" s="109">
        <v>239476</v>
      </c>
      <c r="E87" s="124"/>
      <c r="F87" s="124"/>
      <c r="G87" s="124"/>
      <c r="H87" s="125"/>
      <c r="I87" s="124"/>
      <c r="J87" s="124"/>
      <c r="K87" s="124"/>
      <c r="L87" s="125"/>
      <c r="M87" s="142">
        <v>188</v>
      </c>
      <c r="N87" s="142">
        <v>332</v>
      </c>
      <c r="O87" s="142">
        <v>342</v>
      </c>
      <c r="P87" s="143">
        <v>322</v>
      </c>
      <c r="Q87" s="142">
        <v>202</v>
      </c>
      <c r="R87" s="142">
        <v>203</v>
      </c>
      <c r="S87" s="142">
        <v>234</v>
      </c>
      <c r="T87" s="125"/>
      <c r="U87" s="142">
        <v>22</v>
      </c>
      <c r="V87" s="142">
        <v>141</v>
      </c>
      <c r="W87" s="142">
        <v>-128</v>
      </c>
      <c r="X87" s="125"/>
      <c r="Y87" s="124"/>
      <c r="Z87" s="124"/>
      <c r="AA87" s="142">
        <v>159</v>
      </c>
      <c r="AB87" s="125"/>
      <c r="AC87" s="142">
        <v>503</v>
      </c>
      <c r="AD87" s="124"/>
      <c r="AE87" s="124"/>
      <c r="AF87" s="125"/>
      <c r="AG87" s="124"/>
      <c r="AH87" s="124"/>
      <c r="AI87" s="124"/>
      <c r="AJ87" s="125"/>
      <c r="AK87" s="124"/>
      <c r="AL87" s="124"/>
      <c r="AM87" s="124"/>
      <c r="AN87" s="125"/>
      <c r="AO87" s="124"/>
      <c r="AP87" s="142">
        <v>1260</v>
      </c>
      <c r="AQ87" s="124"/>
      <c r="AR87" s="125"/>
      <c r="AS87" s="124"/>
      <c r="AT87" s="124"/>
      <c r="AU87" s="124"/>
      <c r="AV87" s="125"/>
      <c r="AW87" s="124"/>
      <c r="AX87" s="124"/>
      <c r="AY87" s="124"/>
      <c r="AZ87" s="125"/>
      <c r="BA87" s="124"/>
      <c r="BB87" s="124"/>
      <c r="BC87" s="124"/>
      <c r="BD87" s="125"/>
      <c r="BF87" s="130"/>
      <c r="BG87" s="130"/>
      <c r="BH87" s="144">
        <v>1190</v>
      </c>
      <c r="BI87" s="130"/>
      <c r="BJ87" s="130"/>
      <c r="BK87" s="144">
        <v>-401</v>
      </c>
      <c r="BL87" s="130"/>
      <c r="BM87" s="130"/>
      <c r="BN87" s="130"/>
      <c r="BO87" s="130"/>
      <c r="BP87" s="130"/>
      <c r="BQ87" s="130"/>
      <c r="BR87" s="130"/>
    </row>
    <row r="88" spans="1:70" outlineLevel="1" x14ac:dyDescent="0.35">
      <c r="A88" s="156" t="s">
        <v>455</v>
      </c>
      <c r="B88" s="109" t="s">
        <v>384</v>
      </c>
      <c r="C88" s="141" t="s">
        <v>373</v>
      </c>
      <c r="D88" s="109">
        <v>6937345</v>
      </c>
      <c r="E88" s="124"/>
      <c r="F88" s="124"/>
      <c r="G88" s="124"/>
      <c r="H88" s="125"/>
      <c r="I88" s="124"/>
      <c r="J88" s="124"/>
      <c r="K88" s="124"/>
      <c r="L88" s="125"/>
      <c r="M88" s="124"/>
      <c r="N88" s="124"/>
      <c r="O88" s="124"/>
      <c r="P88" s="125"/>
      <c r="Q88" s="124"/>
      <c r="R88" s="124"/>
      <c r="S88" s="124"/>
      <c r="T88" s="125"/>
      <c r="U88" s="124"/>
      <c r="V88" s="124"/>
      <c r="W88" s="124"/>
      <c r="X88" s="125"/>
      <c r="Y88" s="124"/>
      <c r="Z88" s="124"/>
      <c r="AA88" s="124"/>
      <c r="AB88" s="125"/>
      <c r="AC88" s="124"/>
      <c r="AD88" s="124"/>
      <c r="AE88" s="124"/>
      <c r="AF88" s="125"/>
      <c r="AG88" s="124"/>
      <c r="AH88" s="124"/>
      <c r="AI88" s="124"/>
      <c r="AJ88" s="125"/>
      <c r="AK88" s="124"/>
      <c r="AL88" s="124"/>
      <c r="AM88" s="124"/>
      <c r="AN88" s="125"/>
      <c r="AO88" s="124"/>
      <c r="AP88" s="124"/>
      <c r="AQ88" s="147">
        <v>0.02</v>
      </c>
      <c r="AR88" s="145">
        <v>0.02</v>
      </c>
      <c r="AS88" s="147">
        <v>0.06</v>
      </c>
      <c r="AT88" s="147">
        <v>0.12</v>
      </c>
      <c r="AU88" s="147">
        <v>0.21</v>
      </c>
      <c r="AV88" s="145">
        <v>0.22</v>
      </c>
      <c r="AW88" s="147">
        <v>0.27</v>
      </c>
      <c r="AX88" s="147">
        <v>0.23</v>
      </c>
      <c r="AY88" s="147">
        <v>0.2</v>
      </c>
      <c r="AZ88" s="145">
        <v>0.21</v>
      </c>
      <c r="BA88" s="147">
        <v>0.19</v>
      </c>
      <c r="BB88" s="147">
        <v>0.22</v>
      </c>
      <c r="BC88" s="147">
        <v>0.25</v>
      </c>
      <c r="BD88" s="145">
        <v>0.23</v>
      </c>
      <c r="BF88" s="130"/>
      <c r="BG88" s="130"/>
      <c r="BH88" s="130"/>
      <c r="BI88" s="130"/>
      <c r="BJ88" s="130"/>
      <c r="BK88" s="130"/>
      <c r="BL88" s="130"/>
      <c r="BM88" s="130"/>
      <c r="BN88" s="130"/>
      <c r="BO88" s="146">
        <v>0.04</v>
      </c>
      <c r="BP88" s="146">
        <v>0.15</v>
      </c>
      <c r="BQ88" s="146">
        <v>0.23</v>
      </c>
      <c r="BR88" s="146">
        <v>0.22</v>
      </c>
    </row>
    <row r="89" spans="1:70" outlineLevel="1" x14ac:dyDescent="0.35">
      <c r="A89" s="156" t="s">
        <v>456</v>
      </c>
      <c r="B89" s="109" t="s">
        <v>384</v>
      </c>
      <c r="C89" s="141" t="s">
        <v>373</v>
      </c>
      <c r="D89" s="109">
        <v>7735572</v>
      </c>
      <c r="E89" s="124"/>
      <c r="F89" s="124"/>
      <c r="G89" s="124"/>
      <c r="H89" s="125"/>
      <c r="I89" s="124"/>
      <c r="J89" s="124"/>
      <c r="K89" s="124"/>
      <c r="L89" s="125"/>
      <c r="M89" s="124"/>
      <c r="N89" s="124"/>
      <c r="O89" s="124"/>
      <c r="P89" s="125"/>
      <c r="Q89" s="124"/>
      <c r="R89" s="124"/>
      <c r="S89" s="124"/>
      <c r="T89" s="125"/>
      <c r="U89" s="124"/>
      <c r="V89" s="124"/>
      <c r="W89" s="124"/>
      <c r="X89" s="125"/>
      <c r="Y89" s="124"/>
      <c r="Z89" s="124"/>
      <c r="AA89" s="124"/>
      <c r="AB89" s="125"/>
      <c r="AC89" s="124"/>
      <c r="AD89" s="124"/>
      <c r="AE89" s="124"/>
      <c r="AF89" s="125"/>
      <c r="AG89" s="124"/>
      <c r="AH89" s="124"/>
      <c r="AI89" s="124"/>
      <c r="AJ89" s="125"/>
      <c r="AK89" s="124"/>
      <c r="AL89" s="124"/>
      <c r="AM89" s="124"/>
      <c r="AN89" s="125"/>
      <c r="AO89" s="124"/>
      <c r="AP89" s="124"/>
      <c r="AQ89" s="124"/>
      <c r="AR89" s="125"/>
      <c r="AS89" s="124"/>
      <c r="AT89" s="124"/>
      <c r="AU89" s="124"/>
      <c r="AV89" s="125"/>
      <c r="AW89" s="124"/>
      <c r="AX89" s="124"/>
      <c r="AY89" s="124"/>
      <c r="AZ89" s="125"/>
      <c r="BA89" s="124"/>
      <c r="BB89" s="124"/>
      <c r="BC89" s="147">
        <v>0.26</v>
      </c>
      <c r="BD89" s="145">
        <v>0.24</v>
      </c>
      <c r="BF89" s="130"/>
      <c r="BG89" s="130"/>
      <c r="BH89" s="130"/>
      <c r="BI89" s="130"/>
      <c r="BJ89" s="130"/>
      <c r="BK89" s="130"/>
      <c r="BL89" s="130"/>
      <c r="BM89" s="130"/>
      <c r="BN89" s="130"/>
      <c r="BO89" s="130"/>
      <c r="BP89" s="130"/>
      <c r="BQ89" s="130"/>
      <c r="BR89" s="146">
        <v>0.22</v>
      </c>
    </row>
    <row r="90" spans="1:70" outlineLevel="1" x14ac:dyDescent="0.35">
      <c r="A90" s="156" t="s">
        <v>457</v>
      </c>
      <c r="B90" s="109" t="s">
        <v>381</v>
      </c>
      <c r="C90" s="141" t="s">
        <v>370</v>
      </c>
      <c r="D90" s="109">
        <v>6937346</v>
      </c>
      <c r="E90" s="124"/>
      <c r="F90" s="124"/>
      <c r="G90" s="124"/>
      <c r="H90" s="125"/>
      <c r="I90" s="124"/>
      <c r="J90" s="124"/>
      <c r="K90" s="124"/>
      <c r="L90" s="125"/>
      <c r="M90" s="124"/>
      <c r="N90" s="124"/>
      <c r="O90" s="124"/>
      <c r="P90" s="125"/>
      <c r="Q90" s="124"/>
      <c r="R90" s="124"/>
      <c r="S90" s="124"/>
      <c r="T90" s="125"/>
      <c r="U90" s="124"/>
      <c r="V90" s="124"/>
      <c r="W90" s="124"/>
      <c r="X90" s="125"/>
      <c r="Y90" s="124"/>
      <c r="Z90" s="124"/>
      <c r="AA90" s="124"/>
      <c r="AB90" s="125"/>
      <c r="AC90" s="124"/>
      <c r="AD90" s="124"/>
      <c r="AE90" s="124"/>
      <c r="AF90" s="125"/>
      <c r="AG90" s="124"/>
      <c r="AH90" s="124"/>
      <c r="AI90" s="124"/>
      <c r="AJ90" s="125"/>
      <c r="AK90" s="124"/>
      <c r="AL90" s="124"/>
      <c r="AM90" s="124"/>
      <c r="AN90" s="125"/>
      <c r="AO90" s="124"/>
      <c r="AP90" s="124"/>
      <c r="AQ90" s="124"/>
      <c r="AR90" s="125"/>
      <c r="AS90" s="124"/>
      <c r="AT90" s="124"/>
      <c r="AU90" s="124"/>
      <c r="AV90" s="125"/>
      <c r="AW90" s="142">
        <v>36.35</v>
      </c>
      <c r="AX90" s="127"/>
      <c r="AY90" s="127"/>
      <c r="AZ90" s="126"/>
      <c r="BA90" s="127"/>
      <c r="BB90" s="127"/>
      <c r="BC90" s="127"/>
      <c r="BD90" s="126"/>
      <c r="BF90" s="130"/>
      <c r="BG90" s="130"/>
      <c r="BH90" s="130"/>
      <c r="BI90" s="130"/>
      <c r="BJ90" s="130"/>
      <c r="BK90" s="130"/>
      <c r="BL90" s="130"/>
      <c r="BM90" s="130"/>
      <c r="BN90" s="130"/>
      <c r="BO90" s="130"/>
      <c r="BP90" s="130"/>
      <c r="BQ90" s="131"/>
      <c r="BR90" s="131"/>
    </row>
    <row r="91" spans="1:70" outlineLevel="1" x14ac:dyDescent="0.35">
      <c r="A91" s="156"/>
      <c r="B91" s="157"/>
      <c r="C91" s="157"/>
      <c r="D91" s="157"/>
      <c r="E91" s="124"/>
      <c r="F91" s="124"/>
      <c r="G91" s="124"/>
      <c r="H91" s="125"/>
      <c r="I91" s="124"/>
      <c r="J91" s="124"/>
      <c r="K91" s="124"/>
      <c r="L91" s="125"/>
      <c r="M91" s="124"/>
      <c r="N91" s="124"/>
      <c r="O91" s="124"/>
      <c r="P91" s="125"/>
      <c r="Q91" s="124"/>
      <c r="R91" s="124"/>
      <c r="S91" s="124"/>
      <c r="T91" s="125"/>
      <c r="U91" s="124"/>
      <c r="V91" s="124"/>
      <c r="W91" s="124"/>
      <c r="X91" s="125"/>
      <c r="Y91" s="124"/>
      <c r="Z91" s="124"/>
      <c r="AA91" s="124"/>
      <c r="AB91" s="125"/>
      <c r="AC91" s="124"/>
      <c r="AD91" s="124"/>
      <c r="AE91" s="124"/>
      <c r="AF91" s="125"/>
      <c r="AG91" s="124"/>
      <c r="AH91" s="124"/>
      <c r="AI91" s="124"/>
      <c r="AJ91" s="125"/>
      <c r="AK91" s="124"/>
      <c r="AL91" s="124"/>
      <c r="AM91" s="124"/>
      <c r="AN91" s="125"/>
      <c r="AO91" s="124"/>
      <c r="AP91" s="124"/>
      <c r="AQ91" s="124"/>
      <c r="AR91" s="125"/>
      <c r="AS91" s="124"/>
      <c r="AT91" s="124"/>
      <c r="AU91" s="124"/>
      <c r="AV91" s="125"/>
      <c r="AW91" s="124"/>
      <c r="AX91" s="124"/>
      <c r="AY91" s="124"/>
      <c r="AZ91" s="125"/>
      <c r="BA91" s="124"/>
      <c r="BB91" s="124"/>
      <c r="BC91" s="124"/>
      <c r="BD91" s="125"/>
      <c r="BF91" s="130"/>
      <c r="BG91" s="130"/>
      <c r="BH91" s="130"/>
      <c r="BI91" s="130"/>
      <c r="BJ91" s="130"/>
      <c r="BK91" s="130"/>
      <c r="BL91" s="130"/>
      <c r="BM91" s="130"/>
      <c r="BN91" s="130"/>
      <c r="BO91" s="130"/>
      <c r="BP91" s="130"/>
      <c r="BQ91" s="130"/>
      <c r="BR91" s="130"/>
    </row>
    <row r="92" spans="1:70" outlineLevel="1" x14ac:dyDescent="0.35">
      <c r="A92" s="151" t="s">
        <v>458</v>
      </c>
      <c r="B92" s="123" t="s">
        <v>381</v>
      </c>
      <c r="C92" s="141" t="s">
        <v>370</v>
      </c>
      <c r="D92" s="123">
        <v>2541443</v>
      </c>
      <c r="E92" s="124"/>
      <c r="F92" s="124"/>
      <c r="G92" s="124"/>
      <c r="H92" s="125"/>
      <c r="I92" s="124"/>
      <c r="J92" s="124"/>
      <c r="K92" s="124"/>
      <c r="L92" s="125"/>
      <c r="M92" s="124"/>
      <c r="N92" s="124"/>
      <c r="O92" s="124"/>
      <c r="P92" s="125"/>
      <c r="Q92" s="124"/>
      <c r="R92" s="124"/>
      <c r="S92" s="124"/>
      <c r="T92" s="125"/>
      <c r="U92" s="124"/>
      <c r="V92" s="124"/>
      <c r="W92" s="124"/>
      <c r="X92" s="125"/>
      <c r="Y92" s="124"/>
      <c r="Z92" s="124"/>
      <c r="AA92" s="142">
        <v>2.6</v>
      </c>
      <c r="AB92" s="143">
        <v>2.7</v>
      </c>
      <c r="AC92" s="142">
        <v>2.7</v>
      </c>
      <c r="AD92" s="142">
        <v>2.7</v>
      </c>
      <c r="AE92" s="142">
        <v>2.8</v>
      </c>
      <c r="AF92" s="143">
        <v>2.89</v>
      </c>
      <c r="AG92" s="142">
        <v>2.99</v>
      </c>
      <c r="AH92" s="142">
        <v>3.14</v>
      </c>
      <c r="AI92" s="142">
        <v>3.21</v>
      </c>
      <c r="AJ92" s="143">
        <v>3.3</v>
      </c>
      <c r="AK92" s="142">
        <v>3.45</v>
      </c>
      <c r="AL92" s="142">
        <v>3.51</v>
      </c>
      <c r="AM92" s="142">
        <v>3.58</v>
      </c>
      <c r="AN92" s="143">
        <v>3.59</v>
      </c>
      <c r="AO92" s="142">
        <v>3.64</v>
      </c>
      <c r="AP92" s="142">
        <v>3.65</v>
      </c>
      <c r="AQ92" s="142">
        <v>3.71</v>
      </c>
      <c r="AR92" s="143">
        <v>3.74</v>
      </c>
      <c r="AS92" s="142">
        <v>3.81</v>
      </c>
      <c r="AT92" s="142">
        <v>3.88</v>
      </c>
      <c r="AU92" s="142">
        <v>3.96</v>
      </c>
      <c r="AV92" s="143">
        <v>3.98</v>
      </c>
      <c r="AW92" s="124"/>
      <c r="AX92" s="124"/>
      <c r="AY92" s="124"/>
      <c r="AZ92" s="125"/>
      <c r="BA92" s="124"/>
      <c r="BB92" s="124"/>
      <c r="BC92" s="124"/>
      <c r="BD92" s="125"/>
      <c r="BF92" s="130"/>
      <c r="BG92" s="130"/>
      <c r="BH92" s="130"/>
      <c r="BI92" s="130"/>
      <c r="BJ92" s="130"/>
      <c r="BK92" s="130"/>
      <c r="BL92" s="130"/>
      <c r="BM92" s="130"/>
      <c r="BN92" s="130"/>
      <c r="BO92" s="130"/>
      <c r="BP92" s="130"/>
      <c r="BQ92" s="130"/>
      <c r="BR92" s="130"/>
    </row>
    <row r="93" spans="1:70" outlineLevel="1" x14ac:dyDescent="0.35">
      <c r="A93" s="151"/>
      <c r="B93" s="123"/>
      <c r="C93" s="123"/>
      <c r="D93" s="123"/>
      <c r="E93" s="124"/>
      <c r="F93" s="124"/>
      <c r="G93" s="124"/>
      <c r="H93" s="125"/>
      <c r="I93" s="124"/>
      <c r="J93" s="124"/>
      <c r="K93" s="124"/>
      <c r="L93" s="125"/>
      <c r="M93" s="124"/>
      <c r="N93" s="124"/>
      <c r="O93" s="124"/>
      <c r="P93" s="125"/>
      <c r="Q93" s="124"/>
      <c r="R93" s="124"/>
      <c r="S93" s="124"/>
      <c r="T93" s="125"/>
      <c r="U93" s="124"/>
      <c r="V93" s="124"/>
      <c r="W93" s="124"/>
      <c r="X93" s="125"/>
      <c r="Y93" s="124"/>
      <c r="Z93" s="124"/>
      <c r="AA93" s="124"/>
      <c r="AB93" s="125"/>
      <c r="AC93" s="124"/>
      <c r="AD93" s="124"/>
      <c r="AE93" s="124"/>
      <c r="AF93" s="125"/>
      <c r="AG93" s="124"/>
      <c r="AH93" s="124"/>
      <c r="AI93" s="124"/>
      <c r="AJ93" s="125"/>
      <c r="AK93" s="124"/>
      <c r="AL93" s="124"/>
      <c r="AM93" s="124"/>
      <c r="AN93" s="125"/>
      <c r="AO93" s="124"/>
      <c r="AP93" s="124"/>
      <c r="AQ93" s="124"/>
      <c r="AR93" s="125"/>
      <c r="AS93" s="124"/>
      <c r="AT93" s="124"/>
      <c r="AU93" s="124"/>
      <c r="AV93" s="125"/>
      <c r="AW93" s="124"/>
      <c r="AX93" s="124"/>
      <c r="AY93" s="124"/>
      <c r="AZ93" s="125"/>
      <c r="BA93" s="124"/>
      <c r="BB93" s="124"/>
      <c r="BC93" s="124"/>
      <c r="BD93" s="125"/>
      <c r="BF93" s="130"/>
      <c r="BG93" s="130"/>
      <c r="BH93" s="130"/>
      <c r="BI93" s="130"/>
      <c r="BJ93" s="130"/>
      <c r="BK93" s="130"/>
      <c r="BL93" s="130"/>
      <c r="BM93" s="130"/>
      <c r="BN93" s="130"/>
      <c r="BO93" s="130"/>
      <c r="BP93" s="130"/>
      <c r="BQ93" s="130"/>
      <c r="BR93" s="130"/>
    </row>
    <row r="94" spans="1:70" ht="12" customHeight="1" outlineLevel="1" x14ac:dyDescent="0.35">
      <c r="A94" s="154" t="s">
        <v>459</v>
      </c>
      <c r="B94" s="155"/>
      <c r="C94" s="155"/>
      <c r="D94" s="155"/>
      <c r="E94" s="124"/>
      <c r="F94" s="124"/>
      <c r="G94" s="124"/>
      <c r="H94" s="125"/>
      <c r="I94" s="124"/>
      <c r="J94" s="124"/>
      <c r="K94" s="124"/>
      <c r="L94" s="125"/>
      <c r="M94" s="124"/>
      <c r="N94" s="124"/>
      <c r="O94" s="124"/>
      <c r="P94" s="125"/>
      <c r="Q94" s="124"/>
      <c r="R94" s="124"/>
      <c r="S94" s="124"/>
      <c r="T94" s="125"/>
      <c r="U94" s="124"/>
      <c r="V94" s="124"/>
      <c r="W94" s="124"/>
      <c r="X94" s="125"/>
      <c r="Y94" s="124"/>
      <c r="Z94" s="124"/>
      <c r="AA94" s="124"/>
      <c r="AB94" s="125"/>
      <c r="AC94" s="124"/>
      <c r="AD94" s="124"/>
      <c r="AE94" s="124"/>
      <c r="AF94" s="125"/>
      <c r="AG94" s="124"/>
      <c r="AH94" s="124"/>
      <c r="AI94" s="124"/>
      <c r="AJ94" s="125"/>
      <c r="AK94" s="124"/>
      <c r="AL94" s="124"/>
      <c r="AM94" s="124"/>
      <c r="AN94" s="125"/>
      <c r="AO94" s="124"/>
      <c r="AP94" s="124"/>
      <c r="AQ94" s="124"/>
      <c r="AR94" s="125"/>
      <c r="AS94" s="124"/>
      <c r="AT94" s="124"/>
      <c r="AU94" s="124"/>
      <c r="AV94" s="125"/>
      <c r="AW94" s="124"/>
      <c r="AX94" s="124"/>
      <c r="AY94" s="124"/>
      <c r="AZ94" s="125"/>
      <c r="BA94" s="124"/>
      <c r="BB94" s="124"/>
      <c r="BC94" s="124"/>
      <c r="BD94" s="125"/>
      <c r="BF94" s="130"/>
      <c r="BG94" s="130"/>
      <c r="BH94" s="130"/>
      <c r="BI94" s="130"/>
      <c r="BJ94" s="130"/>
      <c r="BK94" s="130"/>
      <c r="BL94" s="130"/>
      <c r="BM94" s="130"/>
      <c r="BN94" s="130"/>
      <c r="BO94" s="130"/>
      <c r="BP94" s="130"/>
      <c r="BQ94" s="130"/>
      <c r="BR94" s="130"/>
    </row>
    <row r="95" spans="1:70" outlineLevel="1" x14ac:dyDescent="0.35">
      <c r="A95" s="156" t="s">
        <v>163</v>
      </c>
      <c r="B95" s="109" t="s">
        <v>460</v>
      </c>
      <c r="C95" s="141" t="s">
        <v>377</v>
      </c>
      <c r="D95" s="109">
        <v>233426</v>
      </c>
      <c r="E95" s="124"/>
      <c r="F95" s="124"/>
      <c r="G95" s="124"/>
      <c r="H95" s="125"/>
      <c r="I95" s="124"/>
      <c r="J95" s="124"/>
      <c r="K95" s="124"/>
      <c r="L95" s="125"/>
      <c r="M95" s="124"/>
      <c r="N95" s="124"/>
      <c r="O95" s="124"/>
      <c r="P95" s="125"/>
      <c r="Q95" s="124"/>
      <c r="R95" s="124"/>
      <c r="S95" s="124"/>
      <c r="T95" s="125"/>
      <c r="U95" s="124"/>
      <c r="V95" s="124"/>
      <c r="W95" s="124"/>
      <c r="X95" s="125"/>
      <c r="Y95" s="124"/>
      <c r="Z95" s="124"/>
      <c r="AA95" s="124"/>
      <c r="AB95" s="158">
        <v>6.41</v>
      </c>
      <c r="AC95" s="159">
        <v>5.6</v>
      </c>
      <c r="AD95" s="159">
        <v>6.1</v>
      </c>
      <c r="AE95" s="159">
        <v>6.23</v>
      </c>
      <c r="AF95" s="158">
        <v>7.26</v>
      </c>
      <c r="AG95" s="159">
        <v>5.93</v>
      </c>
      <c r="AH95" s="159">
        <v>5.98</v>
      </c>
      <c r="AI95" s="159">
        <v>6.68</v>
      </c>
      <c r="AJ95" s="158">
        <v>8.35</v>
      </c>
      <c r="AK95" s="159">
        <v>7.54</v>
      </c>
      <c r="AL95" s="159">
        <v>8.2100000000000009</v>
      </c>
      <c r="AM95" s="159">
        <v>7.98</v>
      </c>
      <c r="AN95" s="125"/>
      <c r="AO95" s="124"/>
      <c r="AP95" s="124"/>
      <c r="AQ95" s="124"/>
      <c r="AR95" s="125"/>
      <c r="AS95" s="124"/>
      <c r="AT95" s="124"/>
      <c r="AU95" s="124"/>
      <c r="AV95" s="125"/>
      <c r="AW95" s="124"/>
      <c r="AX95" s="124"/>
      <c r="AY95" s="124"/>
      <c r="AZ95" s="125"/>
      <c r="BA95" s="124"/>
      <c r="BB95" s="124"/>
      <c r="BC95" s="124"/>
      <c r="BD95" s="125"/>
      <c r="BF95" s="130"/>
      <c r="BG95" s="130"/>
      <c r="BH95" s="130"/>
      <c r="BI95" s="130"/>
      <c r="BJ95" s="130"/>
      <c r="BK95" s="130"/>
      <c r="BL95" s="160">
        <f>SUM(AC95,AD95,AE95,AF95)</f>
        <v>25.189999999999998</v>
      </c>
      <c r="BM95" s="160">
        <f>SUM(AG95,AH95,AI95,AJ95)</f>
        <v>26.939999999999998</v>
      </c>
      <c r="BN95" s="130"/>
      <c r="BO95" s="130"/>
      <c r="BP95" s="130"/>
      <c r="BQ95" s="130"/>
      <c r="BR95" s="130"/>
    </row>
    <row r="96" spans="1:70" outlineLevel="1" x14ac:dyDescent="0.35">
      <c r="A96" s="156" t="s">
        <v>86</v>
      </c>
      <c r="B96" s="109" t="s">
        <v>460</v>
      </c>
      <c r="C96" s="141" t="s">
        <v>377</v>
      </c>
      <c r="D96" s="109">
        <v>233425</v>
      </c>
      <c r="E96" s="124"/>
      <c r="F96" s="124"/>
      <c r="G96" s="124"/>
      <c r="H96" s="125"/>
      <c r="I96" s="124"/>
      <c r="J96" s="124"/>
      <c r="K96" s="124"/>
      <c r="L96" s="125"/>
      <c r="M96" s="124"/>
      <c r="N96" s="124"/>
      <c r="O96" s="124"/>
      <c r="P96" s="125"/>
      <c r="Q96" s="124"/>
      <c r="R96" s="124"/>
      <c r="S96" s="124"/>
      <c r="T96" s="125"/>
      <c r="U96" s="124"/>
      <c r="V96" s="124"/>
      <c r="W96" s="124"/>
      <c r="X96" s="125"/>
      <c r="Y96" s="124"/>
      <c r="Z96" s="124"/>
      <c r="AA96" s="124"/>
      <c r="AB96" s="158">
        <v>0.11</v>
      </c>
      <c r="AC96" s="159">
        <v>0.06</v>
      </c>
      <c r="AD96" s="159">
        <v>0.1</v>
      </c>
      <c r="AE96" s="159">
        <v>0.1</v>
      </c>
      <c r="AF96" s="158">
        <v>0.12</v>
      </c>
      <c r="AG96" s="159">
        <v>0.1</v>
      </c>
      <c r="AH96" s="159">
        <v>0.12</v>
      </c>
      <c r="AI96" s="159">
        <v>0.08</v>
      </c>
      <c r="AJ96" s="158">
        <v>0.27</v>
      </c>
      <c r="AK96" s="159">
        <v>0.22</v>
      </c>
      <c r="AL96" s="159">
        <v>0.14000000000000001</v>
      </c>
      <c r="AM96" s="159">
        <v>0.21</v>
      </c>
      <c r="AN96" s="125"/>
      <c r="AO96" s="124"/>
      <c r="AP96" s="124"/>
      <c r="AQ96" s="124"/>
      <c r="AR96" s="125"/>
      <c r="AS96" s="124"/>
      <c r="AT96" s="124"/>
      <c r="AU96" s="124"/>
      <c r="AV96" s="125"/>
      <c r="AW96" s="124"/>
      <c r="AX96" s="124"/>
      <c r="AY96" s="124"/>
      <c r="AZ96" s="125"/>
      <c r="BA96" s="124"/>
      <c r="BB96" s="124"/>
      <c r="BC96" s="124"/>
      <c r="BD96" s="125"/>
      <c r="BF96" s="130"/>
      <c r="BG96" s="130"/>
      <c r="BH96" s="130"/>
      <c r="BI96" s="130"/>
      <c r="BJ96" s="130"/>
      <c r="BK96" s="130"/>
      <c r="BL96" s="160">
        <f>SUM(AC96,AD96,AE96,AF96)</f>
        <v>0.38</v>
      </c>
      <c r="BM96" s="160">
        <f>SUM(AG96,AH96,AI96,AJ96)</f>
        <v>0.57000000000000006</v>
      </c>
      <c r="BN96" s="130"/>
      <c r="BO96" s="130"/>
      <c r="BP96" s="130"/>
      <c r="BQ96" s="130"/>
      <c r="BR96" s="130"/>
    </row>
    <row r="97" spans="1:70" ht="12" customHeight="1" outlineLevel="1" x14ac:dyDescent="0.35">
      <c r="A97" s="161" t="s">
        <v>461</v>
      </c>
      <c r="B97" s="162" t="s">
        <v>460</v>
      </c>
      <c r="C97" s="163" t="s">
        <v>369</v>
      </c>
      <c r="D97" s="162">
        <v>7259181</v>
      </c>
      <c r="E97" s="164"/>
      <c r="F97" s="164"/>
      <c r="G97" s="164"/>
      <c r="H97" s="165"/>
      <c r="I97" s="164"/>
      <c r="J97" s="164"/>
      <c r="K97" s="164"/>
      <c r="L97" s="165"/>
      <c r="M97" s="164"/>
      <c r="N97" s="164"/>
      <c r="O97" s="164"/>
      <c r="P97" s="165"/>
      <c r="Q97" s="164"/>
      <c r="R97" s="164"/>
      <c r="S97" s="164"/>
      <c r="T97" s="165"/>
      <c r="U97" s="164"/>
      <c r="V97" s="164"/>
      <c r="W97" s="164"/>
      <c r="X97" s="165"/>
      <c r="Y97" s="164"/>
      <c r="Z97" s="164"/>
      <c r="AA97" s="164"/>
      <c r="AB97" s="166">
        <f t="shared" ref="AB97:AJ97" si="0">SUM(AB95:AB96)</f>
        <v>6.5200000000000005</v>
      </c>
      <c r="AC97" s="167">
        <f t="shared" si="0"/>
        <v>5.6599999999999993</v>
      </c>
      <c r="AD97" s="167">
        <f t="shared" si="0"/>
        <v>6.1999999999999993</v>
      </c>
      <c r="AE97" s="167">
        <f t="shared" si="0"/>
        <v>6.33</v>
      </c>
      <c r="AF97" s="166">
        <f t="shared" si="0"/>
        <v>7.38</v>
      </c>
      <c r="AG97" s="167">
        <f t="shared" si="0"/>
        <v>6.0299999999999994</v>
      </c>
      <c r="AH97" s="167">
        <f t="shared" si="0"/>
        <v>6.1000000000000005</v>
      </c>
      <c r="AI97" s="167">
        <f t="shared" si="0"/>
        <v>6.76</v>
      </c>
      <c r="AJ97" s="166">
        <f t="shared" si="0"/>
        <v>8.6199999999999992</v>
      </c>
      <c r="AK97" s="168">
        <v>7.75</v>
      </c>
      <c r="AL97" s="168">
        <v>8.36</v>
      </c>
      <c r="AM97" s="168">
        <v>8.18</v>
      </c>
      <c r="AN97" s="169">
        <v>9.39</v>
      </c>
      <c r="AO97" s="168">
        <v>7.72</v>
      </c>
      <c r="AP97" s="168">
        <v>7.91</v>
      </c>
      <c r="AQ97" s="168">
        <v>7.53</v>
      </c>
      <c r="AR97" s="169">
        <v>8.6300000000000008</v>
      </c>
      <c r="AS97" s="168">
        <v>7.59</v>
      </c>
      <c r="AT97" s="168">
        <v>8.32</v>
      </c>
      <c r="AU97" s="168">
        <v>8.7100000000000009</v>
      </c>
      <c r="AV97" s="169">
        <v>10.1</v>
      </c>
      <c r="AW97" s="164"/>
      <c r="AX97" s="164"/>
      <c r="AY97" s="164"/>
      <c r="AZ97" s="165"/>
      <c r="BA97" s="164"/>
      <c r="BB97" s="164"/>
      <c r="BC97" s="164"/>
      <c r="BD97" s="165"/>
      <c r="BF97" s="170"/>
      <c r="BG97" s="170"/>
      <c r="BH97" s="170"/>
      <c r="BI97" s="170"/>
      <c r="BJ97" s="170"/>
      <c r="BK97" s="170"/>
      <c r="BL97" s="171">
        <f>SUM(AC97,AD97,AE97,AF97)</f>
        <v>25.569999999999997</v>
      </c>
      <c r="BM97" s="171">
        <f>SUM(AG97,AH97,AI97,AJ97)</f>
        <v>27.509999999999998</v>
      </c>
      <c r="BN97" s="171">
        <f>SUM(AK97,AL97,AM97,AN97)</f>
        <v>33.68</v>
      </c>
      <c r="BO97" s="171">
        <f>SUM(AO97,AP97,AQ97,AR97)</f>
        <v>31.79</v>
      </c>
      <c r="BP97" s="171">
        <v>34.72</v>
      </c>
      <c r="BQ97" s="170"/>
      <c r="BR97" s="170"/>
    </row>
    <row r="98" spans="1:70" outlineLevel="1" x14ac:dyDescent="0.35">
      <c r="E98" s="124"/>
      <c r="F98" s="124"/>
      <c r="G98" s="124"/>
      <c r="H98" s="125"/>
      <c r="I98" s="124"/>
      <c r="J98" s="124"/>
      <c r="K98" s="124"/>
      <c r="L98" s="125"/>
      <c r="M98" s="124"/>
      <c r="N98" s="124"/>
      <c r="O98" s="124"/>
      <c r="P98" s="125"/>
      <c r="Q98" s="124"/>
      <c r="R98" s="124"/>
      <c r="S98" s="124"/>
      <c r="T98" s="125"/>
      <c r="U98" s="124"/>
      <c r="V98" s="124"/>
      <c r="W98" s="124"/>
      <c r="X98" s="125"/>
      <c r="Y98" s="124"/>
      <c r="Z98" s="124"/>
      <c r="AA98" s="124"/>
      <c r="AB98" s="125"/>
      <c r="AC98" s="124"/>
      <c r="AD98" s="124"/>
      <c r="AE98" s="124"/>
      <c r="AF98" s="125"/>
      <c r="AG98" s="124"/>
      <c r="AH98" s="124"/>
      <c r="AI98" s="124"/>
      <c r="AJ98" s="125"/>
      <c r="AK98" s="124"/>
      <c r="AL98" s="124"/>
      <c r="AM98" s="124"/>
      <c r="AN98" s="125"/>
      <c r="AO98" s="124"/>
      <c r="AP98" s="124"/>
      <c r="AQ98" s="124"/>
      <c r="AR98" s="125"/>
      <c r="AS98" s="124"/>
      <c r="AT98" s="124"/>
      <c r="AU98" s="124"/>
      <c r="AV98" s="125"/>
      <c r="AW98" s="124"/>
      <c r="AX98" s="124"/>
      <c r="AY98" s="124"/>
      <c r="AZ98" s="125"/>
      <c r="BA98" s="124"/>
      <c r="BB98" s="124"/>
      <c r="BC98" s="124"/>
      <c r="BD98" s="125"/>
      <c r="BF98" s="130"/>
      <c r="BG98" s="130"/>
      <c r="BH98" s="130"/>
      <c r="BI98" s="130"/>
      <c r="BJ98" s="130"/>
      <c r="BK98" s="130"/>
      <c r="BL98" s="130"/>
      <c r="BM98" s="130"/>
      <c r="BN98" s="130"/>
      <c r="BO98" s="130"/>
      <c r="BP98" s="130"/>
      <c r="BQ98" s="130"/>
      <c r="BR98" s="130"/>
    </row>
    <row r="99" spans="1:70" outlineLevel="1" x14ac:dyDescent="0.35">
      <c r="A99" s="116" t="s">
        <v>462</v>
      </c>
      <c r="B99" s="109" t="s">
        <v>460</v>
      </c>
      <c r="C99" s="141" t="s">
        <v>369</v>
      </c>
      <c r="D99" s="109">
        <v>7259182</v>
      </c>
      <c r="E99" s="124"/>
      <c r="F99" s="124"/>
      <c r="G99" s="124"/>
      <c r="H99" s="125"/>
      <c r="I99" s="124"/>
      <c r="J99" s="124"/>
      <c r="K99" s="124"/>
      <c r="L99" s="125"/>
      <c r="M99" s="124"/>
      <c r="N99" s="124"/>
      <c r="O99" s="124"/>
      <c r="P99" s="125"/>
      <c r="Q99" s="124"/>
      <c r="R99" s="124"/>
      <c r="S99" s="124"/>
      <c r="T99" s="125"/>
      <c r="U99" s="124"/>
      <c r="V99" s="124"/>
      <c r="W99" s="124"/>
      <c r="X99" s="125"/>
      <c r="Y99" s="124"/>
      <c r="Z99" s="124"/>
      <c r="AA99" s="124"/>
      <c r="AB99" s="125"/>
      <c r="AC99" s="124"/>
      <c r="AD99" s="124"/>
      <c r="AE99" s="124"/>
      <c r="AF99" s="125"/>
      <c r="AG99" s="124"/>
      <c r="AH99" s="124"/>
      <c r="AI99" s="124"/>
      <c r="AJ99" s="125"/>
      <c r="AK99" s="124"/>
      <c r="AL99" s="124"/>
      <c r="AM99" s="124"/>
      <c r="AN99" s="125"/>
      <c r="AO99" s="159">
        <v>9.57</v>
      </c>
      <c r="AP99" s="159">
        <v>9.8699999999999992</v>
      </c>
      <c r="AQ99" s="159">
        <v>9.44</v>
      </c>
      <c r="AR99" s="158">
        <v>10.68</v>
      </c>
      <c r="AS99" s="159">
        <v>9.4700000000000006</v>
      </c>
      <c r="AT99" s="159">
        <v>10.42</v>
      </c>
      <c r="AU99" s="159">
        <v>10.93</v>
      </c>
      <c r="AV99" s="158">
        <v>12.33</v>
      </c>
      <c r="AW99" s="159">
        <v>11.2</v>
      </c>
      <c r="AX99" s="159">
        <v>11.89</v>
      </c>
      <c r="AY99" s="159">
        <v>12.29</v>
      </c>
      <c r="AZ99" s="158">
        <v>14.25</v>
      </c>
      <c r="BA99" s="159">
        <v>12.36</v>
      </c>
      <c r="BB99" s="159">
        <v>13.65</v>
      </c>
      <c r="BC99" s="159">
        <v>14.46</v>
      </c>
      <c r="BD99" s="158">
        <v>16.559999999999999</v>
      </c>
      <c r="BF99" s="130"/>
      <c r="BG99" s="130"/>
      <c r="BH99" s="130"/>
      <c r="BI99" s="130"/>
      <c r="BJ99" s="130"/>
      <c r="BK99" s="130"/>
      <c r="BL99" s="130"/>
      <c r="BM99" s="130"/>
      <c r="BN99" s="131"/>
      <c r="BO99" s="160">
        <f>SUM(AO99,AP99,AQ99,AR99)</f>
        <v>39.559999999999995</v>
      </c>
      <c r="BP99" s="160">
        <f>SUM(AS99,AT99,AU99,AV99)</f>
        <v>43.15</v>
      </c>
      <c r="BQ99" s="160">
        <v>49.63</v>
      </c>
      <c r="BR99" s="160">
        <v>57.03</v>
      </c>
    </row>
    <row r="100" spans="1:70" outlineLevel="1" x14ac:dyDescent="0.35">
      <c r="E100" s="124"/>
      <c r="F100" s="124"/>
      <c r="G100" s="124"/>
      <c r="H100" s="125"/>
      <c r="I100" s="124"/>
      <c r="J100" s="124"/>
      <c r="K100" s="124"/>
      <c r="L100" s="125"/>
      <c r="M100" s="124"/>
      <c r="N100" s="124"/>
      <c r="O100" s="124"/>
      <c r="P100" s="125"/>
      <c r="Q100" s="124"/>
      <c r="R100" s="124"/>
      <c r="S100" s="124"/>
      <c r="T100" s="125"/>
      <c r="U100" s="124"/>
      <c r="V100" s="124"/>
      <c r="W100" s="124"/>
      <c r="X100" s="125"/>
      <c r="Y100" s="124"/>
      <c r="Z100" s="124"/>
      <c r="AA100" s="124"/>
      <c r="AB100" s="125"/>
      <c r="AC100" s="124"/>
      <c r="AD100" s="124"/>
      <c r="AE100" s="124"/>
      <c r="AF100" s="125"/>
      <c r="AG100" s="124"/>
      <c r="AH100" s="124"/>
      <c r="AI100" s="124"/>
      <c r="AJ100" s="125"/>
      <c r="AK100" s="124"/>
      <c r="AL100" s="124"/>
      <c r="AM100" s="124"/>
      <c r="AN100" s="125"/>
      <c r="AO100" s="124"/>
      <c r="AP100" s="124"/>
      <c r="AQ100" s="124"/>
      <c r="AR100" s="125"/>
      <c r="AS100" s="124"/>
      <c r="AT100" s="124"/>
      <c r="AU100" s="124"/>
      <c r="AV100" s="125"/>
      <c r="AW100" s="124"/>
      <c r="AX100" s="124"/>
      <c r="AY100" s="124"/>
      <c r="AZ100" s="125"/>
      <c r="BA100" s="124"/>
      <c r="BB100" s="124"/>
      <c r="BC100" s="124"/>
      <c r="BD100" s="125"/>
      <c r="BF100" s="130"/>
      <c r="BG100" s="130"/>
      <c r="BH100" s="130"/>
      <c r="BI100" s="130"/>
      <c r="BJ100" s="130"/>
      <c r="BK100" s="130"/>
      <c r="BL100" s="130"/>
      <c r="BM100" s="130"/>
      <c r="BN100" s="130"/>
      <c r="BO100" s="130"/>
      <c r="BP100" s="130"/>
      <c r="BQ100" s="130"/>
      <c r="BR100" s="130"/>
    </row>
    <row r="101" spans="1:70" outlineLevel="1" x14ac:dyDescent="0.35">
      <c r="A101" s="148" t="s">
        <v>138</v>
      </c>
      <c r="B101" s="136"/>
      <c r="C101" s="136"/>
      <c r="D101" s="136"/>
      <c r="E101" s="124"/>
      <c r="F101" s="124"/>
      <c r="G101" s="124"/>
      <c r="H101" s="125"/>
      <c r="I101" s="124"/>
      <c r="J101" s="124"/>
      <c r="K101" s="124"/>
      <c r="L101" s="125"/>
      <c r="M101" s="124"/>
      <c r="N101" s="124"/>
      <c r="O101" s="124"/>
      <c r="P101" s="125"/>
      <c r="Q101" s="124"/>
      <c r="R101" s="124"/>
      <c r="S101" s="124"/>
      <c r="T101" s="125"/>
      <c r="U101" s="124"/>
      <c r="V101" s="124"/>
      <c r="W101" s="124"/>
      <c r="X101" s="125"/>
      <c r="Y101" s="124"/>
      <c r="Z101" s="124"/>
      <c r="AA101" s="124"/>
      <c r="AB101" s="125"/>
      <c r="AC101" s="124"/>
      <c r="AD101" s="124"/>
      <c r="AE101" s="124"/>
      <c r="AF101" s="125"/>
      <c r="AG101" s="124"/>
      <c r="AH101" s="124"/>
      <c r="AI101" s="124"/>
      <c r="AJ101" s="125"/>
      <c r="AK101" s="124"/>
      <c r="AL101" s="124"/>
      <c r="AM101" s="124"/>
      <c r="AN101" s="125"/>
      <c r="AO101" s="124"/>
      <c r="AP101" s="124"/>
      <c r="AQ101" s="124"/>
      <c r="AR101" s="125"/>
      <c r="AS101" s="124"/>
      <c r="AT101" s="124"/>
      <c r="AU101" s="124"/>
      <c r="AV101" s="125"/>
      <c r="AW101" s="124"/>
      <c r="AX101" s="124"/>
      <c r="AY101" s="124"/>
      <c r="AZ101" s="125"/>
      <c r="BA101" s="124"/>
      <c r="BB101" s="124"/>
      <c r="BC101" s="124"/>
      <c r="BD101" s="125"/>
      <c r="BF101" s="130"/>
      <c r="BG101" s="130"/>
      <c r="BH101" s="130"/>
      <c r="BI101" s="130"/>
      <c r="BJ101" s="130"/>
      <c r="BK101" s="130"/>
      <c r="BL101" s="130"/>
      <c r="BM101" s="130"/>
      <c r="BN101" s="130"/>
      <c r="BO101" s="130"/>
      <c r="BP101" s="130"/>
      <c r="BQ101" s="130"/>
      <c r="BR101" s="130"/>
    </row>
    <row r="102" spans="1:70" outlineLevel="1" x14ac:dyDescent="0.35">
      <c r="A102" s="140" t="s">
        <v>463</v>
      </c>
      <c r="B102" s="109" t="s">
        <v>428</v>
      </c>
      <c r="C102" s="141" t="s">
        <v>369</v>
      </c>
      <c r="D102" s="109">
        <v>142213</v>
      </c>
      <c r="E102" s="124"/>
      <c r="F102" s="124"/>
      <c r="G102" s="124"/>
      <c r="H102" s="143">
        <v>13</v>
      </c>
      <c r="I102" s="124"/>
      <c r="J102" s="124"/>
      <c r="K102" s="124"/>
      <c r="L102" s="143">
        <v>38</v>
      </c>
      <c r="M102" s="124"/>
      <c r="N102" s="124"/>
      <c r="O102" s="124"/>
      <c r="P102" s="143">
        <v>28</v>
      </c>
      <c r="Q102" s="124"/>
      <c r="R102" s="124"/>
      <c r="S102" s="124"/>
      <c r="T102" s="143">
        <v>62</v>
      </c>
      <c r="U102" s="124"/>
      <c r="V102" s="124"/>
      <c r="W102" s="124"/>
      <c r="X102" s="143">
        <v>68</v>
      </c>
      <c r="Y102" s="142">
        <v>64</v>
      </c>
      <c r="Z102" s="142">
        <v>62</v>
      </c>
      <c r="AA102" s="142">
        <v>85</v>
      </c>
      <c r="AB102" s="143">
        <v>117</v>
      </c>
      <c r="AC102" s="142">
        <v>111</v>
      </c>
      <c r="AD102" s="142">
        <v>164</v>
      </c>
      <c r="AE102" s="142">
        <v>192</v>
      </c>
      <c r="AF102" s="143">
        <v>234</v>
      </c>
      <c r="AG102" s="142">
        <v>210</v>
      </c>
      <c r="AH102" s="142">
        <v>222</v>
      </c>
      <c r="AI102" s="142">
        <v>332</v>
      </c>
      <c r="AJ102" s="143">
        <v>335</v>
      </c>
      <c r="AK102" s="142">
        <v>378</v>
      </c>
      <c r="AL102" s="142">
        <v>386</v>
      </c>
      <c r="AM102" s="142">
        <v>463</v>
      </c>
      <c r="AN102" s="143">
        <v>596</v>
      </c>
      <c r="AO102" s="142">
        <v>565</v>
      </c>
      <c r="AP102" s="142">
        <v>549</v>
      </c>
      <c r="AQ102" s="142">
        <v>513</v>
      </c>
      <c r="AR102" s="143">
        <v>526</v>
      </c>
      <c r="AS102" s="142">
        <v>492</v>
      </c>
      <c r="AT102" s="142">
        <v>520</v>
      </c>
      <c r="AU102" s="142">
        <v>526</v>
      </c>
      <c r="AV102" s="143">
        <v>675</v>
      </c>
      <c r="AW102" s="142">
        <v>645</v>
      </c>
      <c r="AX102" s="142">
        <v>675</v>
      </c>
      <c r="AY102" s="142">
        <v>732</v>
      </c>
      <c r="AZ102" s="143">
        <v>772</v>
      </c>
      <c r="BA102" s="142">
        <v>778</v>
      </c>
      <c r="BB102" s="142">
        <v>876</v>
      </c>
      <c r="BC102" s="142">
        <v>924</v>
      </c>
      <c r="BD102" s="143">
        <v>1080</v>
      </c>
      <c r="BF102" s="130"/>
      <c r="BG102" s="130"/>
      <c r="BH102" s="130"/>
      <c r="BI102" s="130"/>
      <c r="BJ102" s="130"/>
      <c r="BK102" s="130"/>
      <c r="BL102" s="130"/>
      <c r="BM102" s="130"/>
      <c r="BN102" s="130"/>
      <c r="BO102" s="130"/>
      <c r="BP102" s="130"/>
      <c r="BQ102" s="130"/>
      <c r="BR102" s="130"/>
    </row>
    <row r="103" spans="1:70" ht="12" customHeight="1" outlineLevel="1" x14ac:dyDescent="0.35">
      <c r="A103" s="140" t="s">
        <v>464</v>
      </c>
      <c r="B103" s="123" t="s">
        <v>428</v>
      </c>
      <c r="C103" s="141" t="s">
        <v>369</v>
      </c>
      <c r="D103" s="123">
        <v>142214</v>
      </c>
      <c r="E103" s="124"/>
      <c r="F103" s="124"/>
      <c r="G103" s="124"/>
      <c r="H103" s="143">
        <v>25</v>
      </c>
      <c r="I103" s="124"/>
      <c r="J103" s="124"/>
      <c r="K103" s="124"/>
      <c r="L103" s="143">
        <v>28</v>
      </c>
      <c r="M103" s="124"/>
      <c r="N103" s="124"/>
      <c r="O103" s="124"/>
      <c r="P103" s="143">
        <v>28</v>
      </c>
      <c r="Q103" s="124"/>
      <c r="R103" s="124"/>
      <c r="S103" s="124"/>
      <c r="T103" s="143">
        <v>28</v>
      </c>
      <c r="U103" s="124"/>
      <c r="V103" s="124"/>
      <c r="W103" s="124"/>
      <c r="X103" s="143">
        <v>30</v>
      </c>
      <c r="Y103" s="142">
        <v>30</v>
      </c>
      <c r="Z103" s="142">
        <v>29</v>
      </c>
      <c r="AA103" s="142">
        <v>30</v>
      </c>
      <c r="AB103" s="143">
        <v>30</v>
      </c>
      <c r="AC103" s="142">
        <v>31</v>
      </c>
      <c r="AD103" s="142">
        <v>34</v>
      </c>
      <c r="AE103" s="142">
        <v>33</v>
      </c>
      <c r="AF103" s="143">
        <v>35</v>
      </c>
      <c r="AG103" s="142">
        <v>37</v>
      </c>
      <c r="AH103" s="142">
        <v>42</v>
      </c>
      <c r="AI103" s="142">
        <v>47</v>
      </c>
      <c r="AJ103" s="143">
        <v>47</v>
      </c>
      <c r="AK103" s="124"/>
      <c r="AL103" s="124"/>
      <c r="AM103" s="124"/>
      <c r="AN103" s="125"/>
      <c r="AO103" s="124"/>
      <c r="AP103" s="124"/>
      <c r="AQ103" s="124"/>
      <c r="AR103" s="125"/>
      <c r="AS103" s="124"/>
      <c r="AT103" s="124"/>
      <c r="AU103" s="124"/>
      <c r="AV103" s="125"/>
      <c r="AW103" s="124"/>
      <c r="AX103" s="124"/>
      <c r="AY103" s="124"/>
      <c r="AZ103" s="125"/>
      <c r="BA103" s="124"/>
      <c r="BB103" s="124"/>
      <c r="BC103" s="124"/>
      <c r="BD103" s="125"/>
      <c r="BF103" s="130"/>
      <c r="BG103" s="130"/>
      <c r="BH103" s="130"/>
      <c r="BI103" s="130"/>
      <c r="BJ103" s="130"/>
      <c r="BK103" s="130"/>
      <c r="BL103" s="130"/>
      <c r="BM103" s="130"/>
      <c r="BN103" s="130"/>
      <c r="BO103" s="130"/>
      <c r="BP103" s="130"/>
      <c r="BQ103" s="130"/>
      <c r="BR103" s="130"/>
    </row>
    <row r="104" spans="1:70" outlineLevel="1" x14ac:dyDescent="0.35">
      <c r="A104" s="172" t="s">
        <v>465</v>
      </c>
      <c r="B104" s="173" t="s">
        <v>428</v>
      </c>
      <c r="C104" s="163" t="s">
        <v>369</v>
      </c>
      <c r="D104" s="173">
        <v>142215</v>
      </c>
      <c r="E104" s="164"/>
      <c r="F104" s="164"/>
      <c r="G104" s="164"/>
      <c r="H104" s="174">
        <f>SUM(H102:H103)</f>
        <v>38</v>
      </c>
      <c r="I104" s="164"/>
      <c r="J104" s="164"/>
      <c r="K104" s="164"/>
      <c r="L104" s="174">
        <f>SUM(L102:L103)</f>
        <v>66</v>
      </c>
      <c r="M104" s="164"/>
      <c r="N104" s="164"/>
      <c r="O104" s="164"/>
      <c r="P104" s="174">
        <f>SUM(P102:P103)</f>
        <v>56</v>
      </c>
      <c r="Q104" s="164"/>
      <c r="R104" s="164"/>
      <c r="S104" s="164"/>
      <c r="T104" s="174">
        <f>SUM(T102:T103)</f>
        <v>90</v>
      </c>
      <c r="U104" s="164"/>
      <c r="V104" s="164"/>
      <c r="W104" s="164"/>
      <c r="X104" s="174">
        <f t="shared" ref="X104:AJ104" si="1">SUM(X102:X103)</f>
        <v>98</v>
      </c>
      <c r="Y104" s="175">
        <f t="shared" si="1"/>
        <v>94</v>
      </c>
      <c r="Z104" s="175">
        <f t="shared" si="1"/>
        <v>91</v>
      </c>
      <c r="AA104" s="175">
        <f t="shared" si="1"/>
        <v>115</v>
      </c>
      <c r="AB104" s="174">
        <f t="shared" si="1"/>
        <v>147</v>
      </c>
      <c r="AC104" s="175">
        <f t="shared" si="1"/>
        <v>142</v>
      </c>
      <c r="AD104" s="175">
        <f t="shared" si="1"/>
        <v>198</v>
      </c>
      <c r="AE104" s="175">
        <f t="shared" si="1"/>
        <v>225</v>
      </c>
      <c r="AF104" s="174">
        <f t="shared" si="1"/>
        <v>269</v>
      </c>
      <c r="AG104" s="175">
        <f t="shared" si="1"/>
        <v>247</v>
      </c>
      <c r="AH104" s="175">
        <f t="shared" si="1"/>
        <v>264</v>
      </c>
      <c r="AI104" s="175">
        <f t="shared" si="1"/>
        <v>379</v>
      </c>
      <c r="AJ104" s="174">
        <f t="shared" si="1"/>
        <v>382</v>
      </c>
      <c r="AK104" s="164"/>
      <c r="AL104" s="164"/>
      <c r="AM104" s="164"/>
      <c r="AN104" s="176"/>
      <c r="AO104" s="177"/>
      <c r="AP104" s="164"/>
      <c r="AQ104" s="164"/>
      <c r="AR104" s="176"/>
      <c r="AS104" s="164"/>
      <c r="AT104" s="164"/>
      <c r="AU104" s="164"/>
      <c r="AV104" s="176"/>
      <c r="AW104" s="164"/>
      <c r="AX104" s="164"/>
      <c r="AY104" s="164"/>
      <c r="AZ104" s="176"/>
      <c r="BA104" s="177"/>
      <c r="BB104" s="177"/>
      <c r="BC104" s="164"/>
      <c r="BD104" s="176"/>
      <c r="BF104" s="170"/>
      <c r="BG104" s="170"/>
      <c r="BH104" s="170"/>
      <c r="BI104" s="170"/>
      <c r="BJ104" s="170"/>
      <c r="BK104" s="170"/>
      <c r="BL104" s="170"/>
      <c r="BM104" s="170"/>
      <c r="BN104" s="178"/>
      <c r="BO104" s="178"/>
      <c r="BP104" s="178"/>
      <c r="BQ104" s="178"/>
      <c r="BR104" s="178"/>
    </row>
    <row r="105" spans="1:70" outlineLevel="1" x14ac:dyDescent="0.35">
      <c r="E105" s="124"/>
      <c r="F105" s="124"/>
      <c r="G105" s="124"/>
      <c r="H105" s="125"/>
      <c r="I105" s="124"/>
      <c r="J105" s="124"/>
      <c r="K105" s="124"/>
      <c r="L105" s="125"/>
      <c r="M105" s="124"/>
      <c r="N105" s="124"/>
      <c r="O105" s="124"/>
      <c r="P105" s="125"/>
      <c r="Q105" s="124"/>
      <c r="R105" s="124"/>
      <c r="S105" s="124"/>
      <c r="T105" s="125"/>
      <c r="U105" s="124"/>
      <c r="V105" s="124"/>
      <c r="W105" s="124"/>
      <c r="X105" s="125"/>
      <c r="Y105" s="124"/>
      <c r="Z105" s="124"/>
      <c r="AA105" s="124"/>
      <c r="AB105" s="125"/>
      <c r="AC105" s="124"/>
      <c r="AD105" s="124"/>
      <c r="AE105" s="124"/>
      <c r="AF105" s="125"/>
      <c r="AG105" s="124"/>
      <c r="AH105" s="124"/>
      <c r="AI105" s="124"/>
      <c r="AJ105" s="125"/>
      <c r="AK105" s="124"/>
      <c r="AL105" s="124"/>
      <c r="AM105" s="124"/>
      <c r="AN105" s="125"/>
      <c r="AO105" s="124"/>
      <c r="AP105" s="124"/>
      <c r="AQ105" s="124"/>
      <c r="AR105" s="125"/>
      <c r="AS105" s="124"/>
      <c r="AT105" s="124"/>
      <c r="AU105" s="124"/>
      <c r="AV105" s="125"/>
      <c r="AW105" s="124"/>
      <c r="AX105" s="124"/>
      <c r="AY105" s="124"/>
      <c r="AZ105" s="125"/>
      <c r="BA105" s="124"/>
      <c r="BB105" s="124"/>
      <c r="BC105" s="124"/>
      <c r="BD105" s="125"/>
      <c r="BF105" s="130"/>
      <c r="BG105" s="130"/>
      <c r="BH105" s="130"/>
      <c r="BI105" s="130"/>
      <c r="BJ105" s="130"/>
      <c r="BK105" s="130"/>
      <c r="BL105" s="130"/>
      <c r="BM105" s="130"/>
      <c r="BN105" s="130"/>
      <c r="BO105" s="130"/>
      <c r="BP105" s="130"/>
      <c r="BQ105" s="130"/>
      <c r="BR105" s="130"/>
    </row>
    <row r="106" spans="1:70" ht="12" customHeight="1" outlineLevel="1" x14ac:dyDescent="0.35">
      <c r="A106" s="116" t="s">
        <v>466</v>
      </c>
      <c r="B106" s="109" t="s">
        <v>428</v>
      </c>
      <c r="C106" s="141" t="s">
        <v>369</v>
      </c>
      <c r="D106" s="109">
        <v>4261647</v>
      </c>
      <c r="E106" s="124"/>
      <c r="F106" s="124"/>
      <c r="G106" s="124"/>
      <c r="H106" s="125"/>
      <c r="I106" s="124"/>
      <c r="J106" s="124"/>
      <c r="K106" s="124"/>
      <c r="L106" s="125"/>
      <c r="M106" s="124"/>
      <c r="N106" s="124"/>
      <c r="O106" s="124"/>
      <c r="P106" s="125"/>
      <c r="Q106" s="124"/>
      <c r="R106" s="124"/>
      <c r="S106" s="124"/>
      <c r="T106" s="125"/>
      <c r="U106" s="124"/>
      <c r="V106" s="124"/>
      <c r="W106" s="124"/>
      <c r="X106" s="125"/>
      <c r="Y106" s="124"/>
      <c r="Z106" s="124"/>
      <c r="AA106" s="124"/>
      <c r="AB106" s="125"/>
      <c r="AC106" s="124"/>
      <c r="AD106" s="124"/>
      <c r="AE106" s="124"/>
      <c r="AF106" s="125"/>
      <c r="AG106" s="124"/>
      <c r="AH106" s="124"/>
      <c r="AI106" s="124"/>
      <c r="AJ106" s="125"/>
      <c r="AK106" s="142">
        <v>334</v>
      </c>
      <c r="AL106" s="142">
        <v>348</v>
      </c>
      <c r="AM106" s="142">
        <v>418</v>
      </c>
      <c r="AN106" s="143">
        <v>517</v>
      </c>
      <c r="AO106" s="142">
        <v>472</v>
      </c>
      <c r="AP106" s="142">
        <v>482</v>
      </c>
      <c r="AQ106" s="142">
        <v>478</v>
      </c>
      <c r="AR106" s="143">
        <v>482</v>
      </c>
      <c r="AS106" s="142">
        <v>460</v>
      </c>
      <c r="AT106" s="142">
        <v>494</v>
      </c>
      <c r="AU106" s="142">
        <v>509</v>
      </c>
      <c r="AV106" s="143">
        <v>626</v>
      </c>
      <c r="AW106" s="142">
        <v>599</v>
      </c>
      <c r="AX106" s="142">
        <v>637</v>
      </c>
      <c r="AY106" s="142">
        <v>704</v>
      </c>
      <c r="AZ106" s="143">
        <v>721</v>
      </c>
      <c r="BA106" s="124"/>
      <c r="BB106" s="124"/>
      <c r="BC106" s="124"/>
      <c r="BD106" s="125"/>
      <c r="BF106" s="130"/>
      <c r="BG106" s="130"/>
      <c r="BH106" s="130"/>
      <c r="BI106" s="130"/>
      <c r="BJ106" s="130"/>
      <c r="BK106" s="130"/>
      <c r="BL106" s="130"/>
      <c r="BM106" s="130"/>
      <c r="BN106" s="131"/>
      <c r="BO106" s="130"/>
      <c r="BP106" s="130"/>
      <c r="BQ106" s="130"/>
      <c r="BR106" s="130"/>
    </row>
    <row r="107" spans="1:70" outlineLevel="1" x14ac:dyDescent="0.35">
      <c r="E107" s="124"/>
      <c r="F107" s="124"/>
      <c r="G107" s="124"/>
      <c r="H107" s="125"/>
      <c r="I107" s="124"/>
      <c r="J107" s="124"/>
      <c r="K107" s="124"/>
      <c r="L107" s="125"/>
      <c r="M107" s="124"/>
      <c r="N107" s="124"/>
      <c r="O107" s="124"/>
      <c r="P107" s="125"/>
      <c r="Q107" s="124"/>
      <c r="R107" s="124"/>
      <c r="S107" s="124"/>
      <c r="T107" s="125"/>
      <c r="U107" s="124"/>
      <c r="V107" s="124"/>
      <c r="W107" s="124"/>
      <c r="X107" s="125"/>
      <c r="Y107" s="124"/>
      <c r="Z107" s="124"/>
      <c r="AA107" s="124"/>
      <c r="AB107" s="125"/>
      <c r="AC107" s="124"/>
      <c r="AD107" s="124"/>
      <c r="AE107" s="124"/>
      <c r="AF107" s="125"/>
      <c r="AG107" s="124"/>
      <c r="AH107" s="124"/>
      <c r="AI107" s="124"/>
      <c r="AJ107" s="125"/>
      <c r="AK107" s="124"/>
      <c r="AL107" s="124"/>
      <c r="AM107" s="124"/>
      <c r="AN107" s="125"/>
      <c r="AO107" s="124"/>
      <c r="AP107" s="124"/>
      <c r="AQ107" s="124"/>
      <c r="AR107" s="125"/>
      <c r="AS107" s="124"/>
      <c r="AT107" s="124"/>
      <c r="AU107" s="124"/>
      <c r="AV107" s="125"/>
      <c r="AW107" s="124"/>
      <c r="AX107" s="124"/>
      <c r="AY107" s="124"/>
      <c r="AZ107" s="125"/>
      <c r="BA107" s="124"/>
      <c r="BB107" s="124"/>
      <c r="BC107" s="124"/>
      <c r="BD107" s="125"/>
      <c r="BF107" s="130"/>
      <c r="BG107" s="130"/>
      <c r="BH107" s="130"/>
      <c r="BI107" s="130"/>
      <c r="BJ107" s="130"/>
      <c r="BK107" s="130"/>
      <c r="BL107" s="130"/>
      <c r="BM107" s="130"/>
      <c r="BN107" s="130"/>
      <c r="BO107" s="130"/>
      <c r="BP107" s="130"/>
      <c r="BQ107" s="130"/>
      <c r="BR107" s="130"/>
    </row>
    <row r="108" spans="1:70" outlineLevel="1" x14ac:dyDescent="0.35">
      <c r="A108" s="154" t="s">
        <v>467</v>
      </c>
      <c r="B108" s="155"/>
      <c r="C108" s="155"/>
      <c r="D108" s="155"/>
      <c r="E108" s="124"/>
      <c r="F108" s="124"/>
      <c r="G108" s="124"/>
      <c r="H108" s="125"/>
      <c r="I108" s="124"/>
      <c r="J108" s="124"/>
      <c r="K108" s="124"/>
      <c r="L108" s="125"/>
      <c r="M108" s="124"/>
      <c r="N108" s="124"/>
      <c r="O108" s="124"/>
      <c r="P108" s="125"/>
      <c r="Q108" s="124"/>
      <c r="R108" s="124"/>
      <c r="S108" s="124"/>
      <c r="T108" s="125"/>
      <c r="U108" s="124"/>
      <c r="V108" s="124"/>
      <c r="W108" s="124"/>
      <c r="X108" s="125"/>
      <c r="Y108" s="124"/>
      <c r="Z108" s="124"/>
      <c r="AA108" s="124"/>
      <c r="AB108" s="125"/>
      <c r="AC108" s="124"/>
      <c r="AD108" s="124"/>
      <c r="AE108" s="124"/>
      <c r="AF108" s="125"/>
      <c r="AG108" s="124"/>
      <c r="AH108" s="124"/>
      <c r="AI108" s="124"/>
      <c r="AJ108" s="125"/>
      <c r="AK108" s="124"/>
      <c r="AL108" s="124"/>
      <c r="AM108" s="124"/>
      <c r="AN108" s="125"/>
      <c r="AO108" s="124"/>
      <c r="AP108" s="124"/>
      <c r="AQ108" s="124"/>
      <c r="AR108" s="125"/>
      <c r="AS108" s="127"/>
      <c r="AT108" s="127"/>
      <c r="AU108" s="124"/>
      <c r="AV108" s="125"/>
      <c r="AW108" s="127"/>
      <c r="AX108" s="127"/>
      <c r="AY108" s="127"/>
      <c r="AZ108" s="125"/>
      <c r="BA108" s="124"/>
      <c r="BB108" s="124"/>
      <c r="BC108" s="127"/>
      <c r="BD108" s="125"/>
      <c r="BF108" s="130"/>
      <c r="BG108" s="130"/>
      <c r="BH108" s="130"/>
      <c r="BI108" s="130"/>
      <c r="BJ108" s="130"/>
      <c r="BK108" s="130"/>
      <c r="BL108" s="130"/>
      <c r="BM108" s="130"/>
      <c r="BN108" s="130"/>
      <c r="BO108" s="130"/>
      <c r="BP108" s="130"/>
      <c r="BQ108" s="130"/>
      <c r="BR108" s="130"/>
    </row>
    <row r="109" spans="1:70" outlineLevel="1" x14ac:dyDescent="0.35">
      <c r="A109" s="179" t="s">
        <v>251</v>
      </c>
      <c r="B109" s="180"/>
      <c r="C109" s="180"/>
      <c r="D109" s="180"/>
      <c r="E109" s="124"/>
      <c r="F109" s="124"/>
      <c r="G109" s="124"/>
      <c r="H109" s="125"/>
      <c r="I109" s="124"/>
      <c r="J109" s="124"/>
      <c r="K109" s="124"/>
      <c r="L109" s="125"/>
      <c r="M109" s="124"/>
      <c r="N109" s="124"/>
      <c r="O109" s="124"/>
      <c r="P109" s="125"/>
      <c r="Q109" s="124"/>
      <c r="R109" s="124"/>
      <c r="S109" s="124"/>
      <c r="T109" s="125"/>
      <c r="U109" s="124"/>
      <c r="V109" s="124"/>
      <c r="W109" s="124"/>
      <c r="X109" s="125"/>
      <c r="Y109" s="124"/>
      <c r="Z109" s="124"/>
      <c r="AA109" s="124"/>
      <c r="AB109" s="125"/>
      <c r="AC109" s="124"/>
      <c r="AD109" s="124"/>
      <c r="AE109" s="124"/>
      <c r="AF109" s="125"/>
      <c r="AG109" s="124"/>
      <c r="AH109" s="124"/>
      <c r="AI109" s="124"/>
      <c r="AJ109" s="125"/>
      <c r="AK109" s="124"/>
      <c r="AL109" s="124"/>
      <c r="AM109" s="124"/>
      <c r="AN109" s="125"/>
      <c r="AO109" s="124"/>
      <c r="AP109" s="124"/>
      <c r="AQ109" s="124"/>
      <c r="AR109" s="125"/>
      <c r="AS109" s="124"/>
      <c r="AT109" s="124"/>
      <c r="AU109" s="124"/>
      <c r="AV109" s="125"/>
      <c r="AW109" s="124"/>
      <c r="AX109" s="124"/>
      <c r="AY109" s="124"/>
      <c r="AZ109" s="125"/>
      <c r="BA109" s="124"/>
      <c r="BB109" s="124"/>
      <c r="BC109" s="124"/>
      <c r="BD109" s="125"/>
      <c r="BF109" s="130"/>
      <c r="BG109" s="130"/>
      <c r="BH109" s="130"/>
      <c r="BI109" s="130"/>
      <c r="BJ109" s="130"/>
      <c r="BK109" s="130"/>
      <c r="BL109" s="130"/>
      <c r="BM109" s="130"/>
      <c r="BN109" s="130"/>
      <c r="BO109" s="130"/>
      <c r="BP109" s="130"/>
      <c r="BQ109" s="130"/>
      <c r="BR109" s="130"/>
    </row>
    <row r="110" spans="1:70" outlineLevel="1" x14ac:dyDescent="0.35">
      <c r="A110" s="181" t="s">
        <v>468</v>
      </c>
      <c r="B110" s="109" t="s">
        <v>460</v>
      </c>
      <c r="C110" s="141" t="s">
        <v>377</v>
      </c>
      <c r="D110" s="109">
        <v>233438</v>
      </c>
      <c r="E110" s="124"/>
      <c r="F110" s="124"/>
      <c r="G110" s="124"/>
      <c r="H110" s="125"/>
      <c r="I110" s="159">
        <v>0.19</v>
      </c>
      <c r="J110" s="159">
        <v>0.18</v>
      </c>
      <c r="K110" s="159">
        <v>0.18</v>
      </c>
      <c r="L110" s="158">
        <v>0.19</v>
      </c>
      <c r="M110" s="159">
        <v>0.16</v>
      </c>
      <c r="N110" s="159">
        <v>0.15</v>
      </c>
      <c r="O110" s="159">
        <v>0.13</v>
      </c>
      <c r="P110" s="158">
        <v>0.13</v>
      </c>
      <c r="Q110" s="159">
        <v>0.11</v>
      </c>
      <c r="R110" s="159">
        <v>0.12</v>
      </c>
      <c r="S110" s="159">
        <v>0.11</v>
      </c>
      <c r="T110" s="158">
        <v>0.1</v>
      </c>
      <c r="U110" s="159">
        <v>0.09</v>
      </c>
      <c r="V110" s="159">
        <v>0.08</v>
      </c>
      <c r="W110" s="159">
        <v>0.09</v>
      </c>
      <c r="X110" s="158">
        <v>0.09</v>
      </c>
      <c r="Y110" s="159">
        <v>0.08</v>
      </c>
      <c r="Z110" s="159">
        <v>0.09</v>
      </c>
      <c r="AA110" s="159">
        <v>0.08</v>
      </c>
      <c r="AB110" s="158">
        <v>0.12</v>
      </c>
      <c r="AC110" s="159">
        <v>7.0000000000000007E-2</v>
      </c>
      <c r="AD110" s="159">
        <v>0.11</v>
      </c>
      <c r="AE110" s="159">
        <v>0.11</v>
      </c>
      <c r="AF110" s="158">
        <v>0.14000000000000001</v>
      </c>
      <c r="AG110" s="159">
        <v>0.12</v>
      </c>
      <c r="AH110" s="159">
        <v>0.14000000000000001</v>
      </c>
      <c r="AI110" s="159">
        <v>0.09</v>
      </c>
      <c r="AJ110" s="158">
        <v>0.32</v>
      </c>
      <c r="AK110" s="159">
        <v>0.26</v>
      </c>
      <c r="AL110" s="159">
        <v>0.17</v>
      </c>
      <c r="AM110" s="159">
        <v>0.25</v>
      </c>
      <c r="AN110" s="125"/>
      <c r="AO110" s="124"/>
      <c r="AP110" s="124"/>
      <c r="AQ110" s="124"/>
      <c r="AR110" s="125"/>
      <c r="AS110" s="124"/>
      <c r="AT110" s="124"/>
      <c r="AU110" s="124"/>
      <c r="AV110" s="125"/>
      <c r="AW110" s="124"/>
      <c r="AX110" s="124"/>
      <c r="AY110" s="124"/>
      <c r="AZ110" s="125"/>
      <c r="BA110" s="124"/>
      <c r="BB110" s="124"/>
      <c r="BC110" s="124"/>
      <c r="BD110" s="125"/>
      <c r="BF110" s="130"/>
      <c r="BG110" s="160">
        <f>SUM(I110,J110,K110,L110)</f>
        <v>0.74</v>
      </c>
      <c r="BH110" s="160">
        <f>SUM(M110,N110,O110,P110)</f>
        <v>0.57000000000000006</v>
      </c>
      <c r="BI110" s="160">
        <f>SUM(Q110,R110,S110,T110)</f>
        <v>0.43999999999999995</v>
      </c>
      <c r="BJ110" s="160">
        <f>SUM(U110,V110,W110,X110)</f>
        <v>0.35</v>
      </c>
      <c r="BK110" s="160">
        <f>SUM(Y110,Z110,AA110,AB110)</f>
        <v>0.37</v>
      </c>
      <c r="BL110" s="160">
        <f>SUM(AC110,AD110,AE110,AF110)</f>
        <v>0.43</v>
      </c>
      <c r="BM110" s="160">
        <f>SUM(AG110,AH110,AI110,AJ110)</f>
        <v>0.66999999999999993</v>
      </c>
      <c r="BN110" s="130"/>
      <c r="BO110" s="130"/>
      <c r="BP110" s="130"/>
      <c r="BQ110" s="130"/>
      <c r="BR110" s="130"/>
    </row>
    <row r="111" spans="1:70" outlineLevel="1" x14ac:dyDescent="0.35">
      <c r="A111" s="181" t="s">
        <v>163</v>
      </c>
      <c r="B111" s="109" t="s">
        <v>460</v>
      </c>
      <c r="C111" s="141" t="s">
        <v>377</v>
      </c>
      <c r="D111" s="109">
        <v>233439</v>
      </c>
      <c r="E111" s="124"/>
      <c r="F111" s="124"/>
      <c r="G111" s="124"/>
      <c r="H111" s="125"/>
      <c r="I111" s="159">
        <v>1.81</v>
      </c>
      <c r="J111" s="159">
        <v>2.06</v>
      </c>
      <c r="K111" s="159">
        <v>2.2200000000000002</v>
      </c>
      <c r="L111" s="158">
        <v>2.62</v>
      </c>
      <c r="M111" s="159">
        <v>2.34</v>
      </c>
      <c r="N111" s="159">
        <v>2.61</v>
      </c>
      <c r="O111" s="159">
        <v>2.83</v>
      </c>
      <c r="P111" s="158">
        <v>3.6</v>
      </c>
      <c r="Q111" s="159">
        <v>3.21</v>
      </c>
      <c r="R111" s="159">
        <v>3.71</v>
      </c>
      <c r="S111" s="159">
        <v>3.89</v>
      </c>
      <c r="T111" s="158">
        <v>4.7300000000000004</v>
      </c>
      <c r="U111" s="159">
        <v>4.1399999999999997</v>
      </c>
      <c r="V111" s="159">
        <v>4.6500000000000004</v>
      </c>
      <c r="W111" s="159">
        <v>4.97</v>
      </c>
      <c r="X111" s="158">
        <v>6.08</v>
      </c>
      <c r="Y111" s="159">
        <v>5.45</v>
      </c>
      <c r="Z111" s="159">
        <v>5.89</v>
      </c>
      <c r="AA111" s="159">
        <v>6.01</v>
      </c>
      <c r="AB111" s="158">
        <v>7.25</v>
      </c>
      <c r="AC111" s="159">
        <v>6.35</v>
      </c>
      <c r="AD111" s="159">
        <v>6.94</v>
      </c>
      <c r="AE111" s="159">
        <v>7.15</v>
      </c>
      <c r="AF111" s="158">
        <v>8.3800000000000008</v>
      </c>
      <c r="AG111" s="159">
        <v>6.84</v>
      </c>
      <c r="AH111" s="159">
        <v>6.91</v>
      </c>
      <c r="AI111" s="159">
        <v>7.8</v>
      </c>
      <c r="AJ111" s="158">
        <v>9.82</v>
      </c>
      <c r="AK111" s="159">
        <v>9.01</v>
      </c>
      <c r="AL111" s="159">
        <v>9.9499999999999993</v>
      </c>
      <c r="AM111" s="159">
        <v>9.74</v>
      </c>
      <c r="AN111" s="125"/>
      <c r="AO111" s="124"/>
      <c r="AP111" s="124"/>
      <c r="AQ111" s="124"/>
      <c r="AR111" s="125"/>
      <c r="AS111" s="124"/>
      <c r="AT111" s="124"/>
      <c r="AU111" s="124"/>
      <c r="AV111" s="125"/>
      <c r="AW111" s="124"/>
      <c r="AX111" s="124"/>
      <c r="AY111" s="124"/>
      <c r="AZ111" s="125"/>
      <c r="BA111" s="124"/>
      <c r="BB111" s="124"/>
      <c r="BC111" s="124"/>
      <c r="BD111" s="125"/>
      <c r="BF111" s="130"/>
      <c r="BG111" s="160">
        <f>SUM(I111,J111,K111,L111)</f>
        <v>8.7100000000000009</v>
      </c>
      <c r="BH111" s="160">
        <f>SUM(M111,N111,O111,P111)</f>
        <v>11.379999999999999</v>
      </c>
      <c r="BI111" s="160">
        <f>SUM(Q111,R111,S111,T111)</f>
        <v>15.540000000000001</v>
      </c>
      <c r="BJ111" s="160">
        <f>SUM(U111,V111,W111,X111)</f>
        <v>19.839999999999996</v>
      </c>
      <c r="BK111" s="160">
        <f>SUM(Y111,Z111,AA111,AB111)</f>
        <v>24.6</v>
      </c>
      <c r="BL111" s="160">
        <f>SUM(AC111,AD111,AE111,AF111)</f>
        <v>28.82</v>
      </c>
      <c r="BM111" s="160">
        <f>SUM(AG111,AH111,AI111,AJ111)</f>
        <v>31.37</v>
      </c>
      <c r="BN111" s="130"/>
      <c r="BO111" s="130"/>
      <c r="BP111" s="130"/>
      <c r="BQ111" s="130"/>
      <c r="BR111" s="130"/>
    </row>
    <row r="112" spans="1:70" outlineLevel="1" x14ac:dyDescent="0.35">
      <c r="A112" s="182" t="s">
        <v>461</v>
      </c>
      <c r="B112" s="162" t="s">
        <v>460</v>
      </c>
      <c r="C112" s="163" t="s">
        <v>369</v>
      </c>
      <c r="D112" s="162">
        <v>2541470</v>
      </c>
      <c r="E112" s="168">
        <v>1.35</v>
      </c>
      <c r="F112" s="168">
        <v>1.6</v>
      </c>
      <c r="G112" s="168">
        <v>1.72</v>
      </c>
      <c r="H112" s="169">
        <v>2.14</v>
      </c>
      <c r="I112" s="167">
        <f t="shared" ref="I112:N112" si="2">SUM(I110:I111)</f>
        <v>2</v>
      </c>
      <c r="J112" s="167">
        <f t="shared" si="2"/>
        <v>2.2400000000000002</v>
      </c>
      <c r="K112" s="167">
        <f t="shared" si="2"/>
        <v>2.4000000000000004</v>
      </c>
      <c r="L112" s="166">
        <f t="shared" si="2"/>
        <v>2.81</v>
      </c>
      <c r="M112" s="167">
        <f t="shared" si="2"/>
        <v>2.5</v>
      </c>
      <c r="N112" s="167">
        <f t="shared" si="2"/>
        <v>2.76</v>
      </c>
      <c r="O112" s="168">
        <v>2.97</v>
      </c>
      <c r="P112" s="166">
        <f>SUM(P110:P111)</f>
        <v>3.73</v>
      </c>
      <c r="Q112" s="167">
        <f>SUM(Q110:Q111)</f>
        <v>3.32</v>
      </c>
      <c r="R112" s="168">
        <v>3.82</v>
      </c>
      <c r="S112" s="168">
        <v>4.01</v>
      </c>
      <c r="T112" s="166">
        <f>SUM(T110:T111)</f>
        <v>4.83</v>
      </c>
      <c r="U112" s="167">
        <f>SUM(U110:U111)</f>
        <v>4.2299999999999995</v>
      </c>
      <c r="V112" s="167">
        <f>SUM(V110:V111)</f>
        <v>4.7300000000000004</v>
      </c>
      <c r="W112" s="168">
        <v>5.07</v>
      </c>
      <c r="X112" s="169">
        <v>6.18</v>
      </c>
      <c r="Y112" s="167">
        <f>SUM(Y110:Y111)</f>
        <v>5.53</v>
      </c>
      <c r="Z112" s="168">
        <v>5.97</v>
      </c>
      <c r="AA112" s="167">
        <f t="shared" ref="AA112:AF112" si="3">SUM(AA110:AA111)</f>
        <v>6.09</v>
      </c>
      <c r="AB112" s="166">
        <f t="shared" si="3"/>
        <v>7.37</v>
      </c>
      <c r="AC112" s="167">
        <f t="shared" si="3"/>
        <v>6.42</v>
      </c>
      <c r="AD112" s="167">
        <f t="shared" si="3"/>
        <v>7.0500000000000007</v>
      </c>
      <c r="AE112" s="167">
        <f t="shared" si="3"/>
        <v>7.2600000000000007</v>
      </c>
      <c r="AF112" s="166">
        <f t="shared" si="3"/>
        <v>8.5200000000000014</v>
      </c>
      <c r="AG112" s="168">
        <v>6.95</v>
      </c>
      <c r="AH112" s="167">
        <f t="shared" ref="AH112:AM112" si="4">SUM(AH110:AH111)</f>
        <v>7.05</v>
      </c>
      <c r="AI112" s="167">
        <f t="shared" si="4"/>
        <v>7.89</v>
      </c>
      <c r="AJ112" s="166">
        <f t="shared" si="4"/>
        <v>10.14</v>
      </c>
      <c r="AK112" s="167">
        <f t="shared" si="4"/>
        <v>9.27</v>
      </c>
      <c r="AL112" s="167">
        <f t="shared" si="4"/>
        <v>10.119999999999999</v>
      </c>
      <c r="AM112" s="167">
        <f t="shared" si="4"/>
        <v>9.99</v>
      </c>
      <c r="AN112" s="169">
        <v>11.57</v>
      </c>
      <c r="AO112" s="168">
        <v>9.5399999999999991</v>
      </c>
      <c r="AP112" s="168">
        <v>9.82</v>
      </c>
      <c r="AQ112" s="168">
        <v>9.41</v>
      </c>
      <c r="AR112" s="169">
        <v>10.86</v>
      </c>
      <c r="AS112" s="168">
        <v>9.6199999999999992</v>
      </c>
      <c r="AT112" s="168">
        <v>10.63</v>
      </c>
      <c r="AU112" s="168">
        <v>11.23</v>
      </c>
      <c r="AV112" s="169">
        <v>13.12</v>
      </c>
      <c r="AW112" s="164"/>
      <c r="AX112" s="164"/>
      <c r="AY112" s="164"/>
      <c r="AZ112" s="165"/>
      <c r="BA112" s="164"/>
      <c r="BB112" s="164"/>
      <c r="BC112" s="164"/>
      <c r="BD112" s="165"/>
      <c r="BF112" s="171">
        <v>6.81</v>
      </c>
      <c r="BG112" s="183">
        <f>SUM(BG110:BG111)</f>
        <v>9.4500000000000011</v>
      </c>
      <c r="BH112" s="171">
        <v>11.96</v>
      </c>
      <c r="BI112" s="183">
        <f>SUM(BI110:BI111)</f>
        <v>15.98</v>
      </c>
      <c r="BJ112" s="171">
        <v>20.21</v>
      </c>
      <c r="BK112" s="171">
        <v>24.96</v>
      </c>
      <c r="BL112" s="183">
        <f>SUM(BL110:BL111)</f>
        <v>29.25</v>
      </c>
      <c r="BM112" s="171">
        <v>32.03</v>
      </c>
      <c r="BN112" s="171">
        <v>40.96</v>
      </c>
      <c r="BO112" s="171">
        <v>39.630000000000003</v>
      </c>
      <c r="BP112" s="171">
        <v>44.6</v>
      </c>
      <c r="BQ112" s="170"/>
      <c r="BR112" s="170"/>
    </row>
    <row r="113" spans="1:70" ht="12" customHeight="1" outlineLevel="1" x14ac:dyDescent="0.35">
      <c r="A113" s="108"/>
      <c r="B113" s="109"/>
      <c r="C113" s="109"/>
      <c r="D113" s="109"/>
      <c r="E113" s="124"/>
      <c r="F113" s="124"/>
      <c r="G113" s="124"/>
      <c r="H113" s="125"/>
      <c r="I113" s="124"/>
      <c r="J113" s="124"/>
      <c r="K113" s="124"/>
      <c r="L113" s="125"/>
      <c r="M113" s="124"/>
      <c r="N113" s="124"/>
      <c r="O113" s="124"/>
      <c r="P113" s="125"/>
      <c r="Q113" s="124"/>
      <c r="R113" s="124"/>
      <c r="S113" s="124"/>
      <c r="T113" s="125"/>
      <c r="U113" s="124"/>
      <c r="V113" s="124"/>
      <c r="W113" s="124"/>
      <c r="X113" s="125"/>
      <c r="Y113" s="124"/>
      <c r="Z113" s="124"/>
      <c r="AA113" s="124"/>
      <c r="AB113" s="125"/>
      <c r="AC113" s="124"/>
      <c r="AD113" s="124"/>
      <c r="AE113" s="124"/>
      <c r="AF113" s="125"/>
      <c r="AG113" s="124"/>
      <c r="AH113" s="124"/>
      <c r="AI113" s="124"/>
      <c r="AJ113" s="125"/>
      <c r="AK113" s="124"/>
      <c r="AL113" s="124"/>
      <c r="AM113" s="124"/>
      <c r="AN113" s="125"/>
      <c r="AO113" s="124"/>
      <c r="AP113" s="124"/>
      <c r="AQ113" s="124"/>
      <c r="AR113" s="125"/>
      <c r="AS113" s="124"/>
      <c r="AT113" s="124"/>
      <c r="AU113" s="124"/>
      <c r="AV113" s="125"/>
      <c r="AW113" s="124"/>
      <c r="AX113" s="124"/>
      <c r="AY113" s="124"/>
      <c r="AZ113" s="125"/>
      <c r="BA113" s="124"/>
      <c r="BB113" s="124"/>
      <c r="BC113" s="124"/>
      <c r="BD113" s="125"/>
      <c r="BF113" s="130"/>
      <c r="BG113" s="130"/>
      <c r="BH113" s="130"/>
      <c r="BI113" s="130"/>
      <c r="BJ113" s="130"/>
      <c r="BK113" s="130"/>
      <c r="BL113" s="130"/>
      <c r="BM113" s="130"/>
      <c r="BN113" s="130"/>
      <c r="BO113" s="130"/>
      <c r="BP113" s="130"/>
      <c r="BQ113" s="130"/>
      <c r="BR113" s="130"/>
    </row>
    <row r="114" spans="1:70" ht="12" customHeight="1" outlineLevel="1" x14ac:dyDescent="0.35">
      <c r="A114" s="179" t="s">
        <v>469</v>
      </c>
      <c r="B114" s="180"/>
      <c r="C114" s="180"/>
      <c r="D114" s="180"/>
      <c r="E114" s="124"/>
      <c r="F114" s="124"/>
      <c r="G114" s="124"/>
      <c r="H114" s="125"/>
      <c r="I114" s="137"/>
      <c r="J114" s="137"/>
      <c r="K114" s="124"/>
      <c r="L114" s="125"/>
      <c r="M114" s="137"/>
      <c r="N114" s="137"/>
      <c r="O114" s="137"/>
      <c r="P114" s="138"/>
      <c r="Q114" s="137"/>
      <c r="R114" s="137"/>
      <c r="S114" s="137"/>
      <c r="T114" s="138"/>
      <c r="U114" s="137"/>
      <c r="V114" s="137"/>
      <c r="W114" s="137"/>
      <c r="X114" s="138"/>
      <c r="Y114" s="137"/>
      <c r="Z114" s="137"/>
      <c r="AA114" s="137"/>
      <c r="AB114" s="138"/>
      <c r="AC114" s="137"/>
      <c r="AD114" s="137"/>
      <c r="AE114" s="137"/>
      <c r="AF114" s="138"/>
      <c r="AG114" s="137"/>
      <c r="AH114" s="137"/>
      <c r="AI114" s="137"/>
      <c r="AJ114" s="138"/>
      <c r="AK114" s="137"/>
      <c r="AL114" s="137"/>
      <c r="AM114" s="137"/>
      <c r="AN114" s="125"/>
      <c r="AO114" s="124"/>
      <c r="AP114" s="137"/>
      <c r="AQ114" s="137"/>
      <c r="AR114" s="125"/>
      <c r="AS114" s="137"/>
      <c r="AT114" s="137"/>
      <c r="AU114" s="137"/>
      <c r="AV114" s="125"/>
      <c r="AW114" s="137"/>
      <c r="AX114" s="137"/>
      <c r="AY114" s="137"/>
      <c r="AZ114" s="125"/>
      <c r="BA114" s="124"/>
      <c r="BB114" s="124"/>
      <c r="BC114" s="137"/>
      <c r="BD114" s="125"/>
      <c r="BF114" s="139"/>
      <c r="BG114" s="139"/>
      <c r="BH114" s="139"/>
      <c r="BI114" s="139"/>
      <c r="BJ114" s="139"/>
      <c r="BK114" s="139"/>
      <c r="BL114" s="139"/>
      <c r="BM114" s="139"/>
      <c r="BN114" s="130"/>
      <c r="BO114" s="130"/>
      <c r="BP114" s="130"/>
      <c r="BQ114" s="130"/>
      <c r="BR114" s="130"/>
    </row>
    <row r="115" spans="1:70" outlineLevel="1" x14ac:dyDescent="0.35">
      <c r="A115" s="181" t="s">
        <v>468</v>
      </c>
      <c r="B115" s="109" t="s">
        <v>460</v>
      </c>
      <c r="C115" s="141" t="s">
        <v>377</v>
      </c>
      <c r="D115" s="109">
        <v>233441</v>
      </c>
      <c r="E115" s="124"/>
      <c r="F115" s="124"/>
      <c r="G115" s="124"/>
      <c r="H115" s="125"/>
      <c r="I115" s="159">
        <v>0.69</v>
      </c>
      <c r="J115" s="159">
        <v>0.66</v>
      </c>
      <c r="K115" s="159">
        <v>0.74</v>
      </c>
      <c r="L115" s="158">
        <v>0.75</v>
      </c>
      <c r="M115" s="159">
        <v>0.7</v>
      </c>
      <c r="N115" s="159">
        <v>0.67</v>
      </c>
      <c r="O115" s="159">
        <v>0.63</v>
      </c>
      <c r="P115" s="158">
        <v>0.64</v>
      </c>
      <c r="Q115" s="159">
        <v>0.56999999999999995</v>
      </c>
      <c r="R115" s="159">
        <v>0.6</v>
      </c>
      <c r="S115" s="159">
        <v>0.56999999999999995</v>
      </c>
      <c r="T115" s="158">
        <v>0.53</v>
      </c>
      <c r="U115" s="159">
        <v>0.5</v>
      </c>
      <c r="V115" s="159">
        <v>0.45</v>
      </c>
      <c r="W115" s="159">
        <v>0.51</v>
      </c>
      <c r="X115" s="158">
        <v>0.51</v>
      </c>
      <c r="Y115" s="159">
        <v>0.45</v>
      </c>
      <c r="Z115" s="159">
        <v>0.47</v>
      </c>
      <c r="AA115" s="159">
        <v>0.5</v>
      </c>
      <c r="AB115" s="158">
        <v>0.77</v>
      </c>
      <c r="AC115" s="159">
        <v>0.43</v>
      </c>
      <c r="AD115" s="159">
        <v>0.67</v>
      </c>
      <c r="AE115" s="159">
        <v>0.69</v>
      </c>
      <c r="AF115" s="158">
        <v>0.92</v>
      </c>
      <c r="AG115" s="159">
        <v>0.73</v>
      </c>
      <c r="AH115" s="159">
        <v>0.91</v>
      </c>
      <c r="AI115" s="159">
        <v>0.57999999999999996</v>
      </c>
      <c r="AJ115" s="158">
        <v>2.2799999999999998</v>
      </c>
      <c r="AK115" s="159">
        <v>1.97</v>
      </c>
      <c r="AL115" s="159">
        <v>1.44</v>
      </c>
      <c r="AM115" s="159">
        <v>2</v>
      </c>
      <c r="AN115" s="125"/>
      <c r="AO115" s="124"/>
      <c r="AP115" s="124"/>
      <c r="AQ115" s="124"/>
      <c r="AR115" s="125"/>
      <c r="AS115" s="124"/>
      <c r="AT115" s="124"/>
      <c r="AU115" s="124"/>
      <c r="AV115" s="125"/>
      <c r="AW115" s="124"/>
      <c r="AX115" s="124"/>
      <c r="AY115" s="124"/>
      <c r="AZ115" s="125"/>
      <c r="BA115" s="124"/>
      <c r="BB115" s="124"/>
      <c r="BC115" s="124"/>
      <c r="BD115" s="125"/>
      <c r="BF115" s="130"/>
      <c r="BG115" s="160">
        <f>SUM(I115,J115,K115,L115)</f>
        <v>2.84</v>
      </c>
      <c r="BH115" s="160">
        <f>SUM(M115,N115,O115,P115)</f>
        <v>2.64</v>
      </c>
      <c r="BI115" s="160">
        <f>SUM(Q115,R115,S115,T115)</f>
        <v>2.2699999999999996</v>
      </c>
      <c r="BJ115" s="160">
        <f>SUM(U115,V115,W115,X115)</f>
        <v>1.97</v>
      </c>
      <c r="BK115" s="160">
        <f>SUM(Y115,Z115,AA115,AB115)</f>
        <v>2.19</v>
      </c>
      <c r="BL115" s="160">
        <f>SUM(AC115,AD115,AE115,AF115)</f>
        <v>2.71</v>
      </c>
      <c r="BM115" s="160">
        <f>SUM(AG115,AH115,AI115,AJ115)</f>
        <v>4.5</v>
      </c>
      <c r="BN115" s="130"/>
      <c r="BO115" s="130"/>
      <c r="BP115" s="130"/>
      <c r="BQ115" s="130"/>
      <c r="BR115" s="130"/>
    </row>
    <row r="116" spans="1:70" outlineLevel="1" x14ac:dyDescent="0.35">
      <c r="A116" s="181" t="s">
        <v>163</v>
      </c>
      <c r="B116" s="184" t="s">
        <v>460</v>
      </c>
      <c r="C116" s="185" t="s">
        <v>377</v>
      </c>
      <c r="D116" s="184">
        <v>233442</v>
      </c>
      <c r="E116" s="186"/>
      <c r="F116" s="186"/>
      <c r="G116" s="186"/>
      <c r="H116" s="187"/>
      <c r="I116" s="159">
        <v>5.16</v>
      </c>
      <c r="J116" s="159">
        <v>5.79</v>
      </c>
      <c r="K116" s="159">
        <v>6.64</v>
      </c>
      <c r="L116" s="158">
        <v>8.26</v>
      </c>
      <c r="M116" s="159">
        <v>7.62</v>
      </c>
      <c r="N116" s="159">
        <v>8.6300000000000008</v>
      </c>
      <c r="O116" s="159">
        <v>9.86</v>
      </c>
      <c r="P116" s="158">
        <v>12.89</v>
      </c>
      <c r="Q116" s="159">
        <v>11.86</v>
      </c>
      <c r="R116" s="159">
        <v>13.74</v>
      </c>
      <c r="S116" s="159">
        <v>15.08</v>
      </c>
      <c r="T116" s="158">
        <v>19.28</v>
      </c>
      <c r="U116" s="159">
        <v>16.559999999999999</v>
      </c>
      <c r="V116" s="159">
        <v>18.93</v>
      </c>
      <c r="W116" s="159">
        <v>20.69</v>
      </c>
      <c r="X116" s="158">
        <v>26.26</v>
      </c>
      <c r="Y116" s="159">
        <v>23.14</v>
      </c>
      <c r="Z116" s="159">
        <v>25.43</v>
      </c>
      <c r="AA116" s="159">
        <v>27.11</v>
      </c>
      <c r="AB116" s="158">
        <v>34.090000000000003</v>
      </c>
      <c r="AC116" s="159">
        <v>29.69</v>
      </c>
      <c r="AD116" s="159">
        <v>32.6</v>
      </c>
      <c r="AE116" s="159">
        <v>33.86</v>
      </c>
      <c r="AF116" s="158">
        <v>40.5</v>
      </c>
      <c r="AG116" s="159">
        <v>33.450000000000003</v>
      </c>
      <c r="AH116" s="159">
        <v>35.58</v>
      </c>
      <c r="AI116" s="159">
        <v>39.04</v>
      </c>
      <c r="AJ116" s="158">
        <v>51.28</v>
      </c>
      <c r="AK116" s="159">
        <v>46.06</v>
      </c>
      <c r="AL116" s="159">
        <v>51.58</v>
      </c>
      <c r="AM116" s="159">
        <v>50.34</v>
      </c>
      <c r="AN116" s="125"/>
      <c r="AO116" s="124"/>
      <c r="AP116" s="124"/>
      <c r="AQ116" s="124"/>
      <c r="AR116" s="125"/>
      <c r="AS116" s="124"/>
      <c r="AT116" s="124"/>
      <c r="AU116" s="124"/>
      <c r="AV116" s="125"/>
      <c r="AW116" s="124"/>
      <c r="AX116" s="124"/>
      <c r="AY116" s="124"/>
      <c r="AZ116" s="125"/>
      <c r="BA116" s="124"/>
      <c r="BB116" s="124"/>
      <c r="BC116" s="124"/>
      <c r="BD116" s="125"/>
      <c r="BF116" s="130"/>
      <c r="BG116" s="160">
        <f>SUM(I116,J116,K116,L116)</f>
        <v>25.85</v>
      </c>
      <c r="BH116" s="160">
        <f>SUM(M116,N116,O116,P116)</f>
        <v>39</v>
      </c>
      <c r="BI116" s="160">
        <f>SUM(Q116,R116,S116,T116)</f>
        <v>59.96</v>
      </c>
      <c r="BJ116" s="160">
        <f>SUM(U116,V116,W116,X116)</f>
        <v>82.44</v>
      </c>
      <c r="BK116" s="160">
        <f>SUM(Y116,Z116,AA116,AB116)</f>
        <v>109.77000000000001</v>
      </c>
      <c r="BL116" s="160">
        <f>SUM(AC116,AD116,AE116,AF116)</f>
        <v>136.65</v>
      </c>
      <c r="BM116" s="160">
        <f>SUM(AG116,AH116,AI116,AJ116)</f>
        <v>159.35</v>
      </c>
      <c r="BN116" s="130"/>
      <c r="BO116" s="130"/>
      <c r="BP116" s="130"/>
      <c r="BQ116" s="130"/>
      <c r="BR116" s="130"/>
    </row>
    <row r="117" spans="1:70" ht="12" customHeight="1" outlineLevel="1" x14ac:dyDescent="0.35">
      <c r="A117" s="182" t="s">
        <v>461</v>
      </c>
      <c r="B117" s="109" t="s">
        <v>460</v>
      </c>
      <c r="C117" s="141" t="s">
        <v>414</v>
      </c>
      <c r="D117" s="109">
        <v>2541471</v>
      </c>
      <c r="E117" s="168">
        <v>3.5</v>
      </c>
      <c r="F117" s="168">
        <v>4.32</v>
      </c>
      <c r="G117" s="168">
        <v>4.8499999999999996</v>
      </c>
      <c r="H117" s="169">
        <v>6.03</v>
      </c>
      <c r="I117" s="167">
        <f>SUM(I115:I116)</f>
        <v>5.85</v>
      </c>
      <c r="J117" s="168">
        <v>6.44</v>
      </c>
      <c r="K117" s="168">
        <v>7.39</v>
      </c>
      <c r="L117" s="166">
        <f>SUM(L115:L116)</f>
        <v>9.01</v>
      </c>
      <c r="M117" s="167">
        <f>SUM(M115:M116)</f>
        <v>8.32</v>
      </c>
      <c r="N117" s="167">
        <f>SUM(N115:N116)</f>
        <v>9.3000000000000007</v>
      </c>
      <c r="O117" s="167">
        <f>SUM(O115:O116)</f>
        <v>10.49</v>
      </c>
      <c r="P117" s="169">
        <v>13.54</v>
      </c>
      <c r="Q117" s="167">
        <f>SUM(Q115:Q116)</f>
        <v>12.43</v>
      </c>
      <c r="R117" s="167">
        <f>SUM(R115:R116)</f>
        <v>14.34</v>
      </c>
      <c r="S117" s="167">
        <f>SUM(S115:S116)</f>
        <v>15.65</v>
      </c>
      <c r="T117" s="166">
        <f>SUM(T115:T116)</f>
        <v>19.810000000000002</v>
      </c>
      <c r="U117" s="168">
        <v>17.07</v>
      </c>
      <c r="V117" s="167">
        <f>SUM(V115:V116)</f>
        <v>19.38</v>
      </c>
      <c r="W117" s="167">
        <f>SUM(W115:W116)</f>
        <v>21.200000000000003</v>
      </c>
      <c r="X117" s="169">
        <v>26.76</v>
      </c>
      <c r="Y117" s="167">
        <f>SUM(Y115:Y116)</f>
        <v>23.59</v>
      </c>
      <c r="Z117" s="168">
        <v>25.91</v>
      </c>
      <c r="AA117" s="167">
        <f>SUM(AA115:AA116)</f>
        <v>27.61</v>
      </c>
      <c r="AB117" s="166">
        <f>SUM(AB115:AB116)</f>
        <v>34.860000000000007</v>
      </c>
      <c r="AC117" s="167">
        <f>SUM(AC115:AC116)</f>
        <v>30.12</v>
      </c>
      <c r="AD117" s="167">
        <f>SUM(AD115:AD116)</f>
        <v>33.270000000000003</v>
      </c>
      <c r="AE117" s="167">
        <f>SUM(AE115:AE116)</f>
        <v>34.549999999999997</v>
      </c>
      <c r="AF117" s="169">
        <v>41.41</v>
      </c>
      <c r="AG117" s="167">
        <f>SUM(AG115:AG116)</f>
        <v>34.18</v>
      </c>
      <c r="AH117" s="167">
        <f>SUM(AH115:AH116)</f>
        <v>36.489999999999995</v>
      </c>
      <c r="AI117" s="168">
        <v>39.630000000000003</v>
      </c>
      <c r="AJ117" s="166">
        <f>SUM(AJ115:AJ116)</f>
        <v>53.56</v>
      </c>
      <c r="AK117" s="167">
        <f>SUM(AK115:AK116)</f>
        <v>48.03</v>
      </c>
      <c r="AL117" s="168">
        <v>53.01</v>
      </c>
      <c r="AM117" s="167">
        <f>SUM(AM115:AM116)</f>
        <v>52.34</v>
      </c>
      <c r="AN117" s="169">
        <v>60.57</v>
      </c>
      <c r="AO117" s="168">
        <v>48.29</v>
      </c>
      <c r="AP117" s="168">
        <v>50.25</v>
      </c>
      <c r="AQ117" s="168">
        <v>49.13</v>
      </c>
      <c r="AR117" s="169">
        <v>58.77</v>
      </c>
      <c r="AS117" s="168">
        <v>48.85</v>
      </c>
      <c r="AT117" s="168">
        <v>53.53</v>
      </c>
      <c r="AU117" s="168">
        <v>56.11</v>
      </c>
      <c r="AV117" s="169">
        <v>68.44</v>
      </c>
      <c r="AW117" s="164"/>
      <c r="AX117" s="164"/>
      <c r="AY117" s="164"/>
      <c r="AZ117" s="165"/>
      <c r="BA117" s="164"/>
      <c r="BB117" s="164"/>
      <c r="BC117" s="164"/>
      <c r="BD117" s="165"/>
      <c r="BF117" s="171">
        <f>SUM(E117,F117,G117,H117)</f>
        <v>18.7</v>
      </c>
      <c r="BG117" s="171">
        <f>SUM(I117,J117,K117,L117)</f>
        <v>28.689999999999998</v>
      </c>
      <c r="BH117" s="171">
        <f>SUM(M117,N117,O117,P117)</f>
        <v>41.65</v>
      </c>
      <c r="BI117" s="171">
        <f>SUM(Q117,R117,S117,T117)</f>
        <v>62.230000000000004</v>
      </c>
      <c r="BJ117" s="171">
        <f>SUM(U117,V117,W117,X117)</f>
        <v>84.410000000000011</v>
      </c>
      <c r="BK117" s="171">
        <f>SUM(Y117,Z117,AA117,AB117)</f>
        <v>111.97</v>
      </c>
      <c r="BL117" s="171">
        <f>SUM(AC117,AD117,AE117,AF117)</f>
        <v>139.35</v>
      </c>
      <c r="BM117" s="171">
        <f>SUM(AG117,AH117,AI117,AJ117)</f>
        <v>163.85999999999999</v>
      </c>
      <c r="BN117" s="171">
        <f>SUM(AK117,AL117,AM117,AN117)</f>
        <v>213.95</v>
      </c>
      <c r="BO117" s="171">
        <f>SUM(AO117,AP117,AQ117,AR117)</f>
        <v>206.44</v>
      </c>
      <c r="BP117" s="171">
        <f>SUM(AS117,AT117,AU117,AV117)</f>
        <v>226.93</v>
      </c>
      <c r="BQ117" s="178"/>
      <c r="BR117" s="178"/>
    </row>
    <row r="118" spans="1:70" outlineLevel="1" x14ac:dyDescent="0.35">
      <c r="A118" s="108"/>
      <c r="B118" s="109"/>
      <c r="C118" s="109"/>
      <c r="D118" s="109"/>
      <c r="E118" s="124"/>
      <c r="F118" s="124"/>
      <c r="G118" s="124"/>
      <c r="H118" s="125"/>
      <c r="I118" s="124"/>
      <c r="J118" s="124"/>
      <c r="K118" s="124"/>
      <c r="L118" s="125"/>
      <c r="M118" s="124"/>
      <c r="N118" s="124"/>
      <c r="O118" s="124"/>
      <c r="P118" s="125"/>
      <c r="Q118" s="124"/>
      <c r="R118" s="124"/>
      <c r="S118" s="124"/>
      <c r="T118" s="125"/>
      <c r="U118" s="124"/>
      <c r="V118" s="124"/>
      <c r="W118" s="124"/>
      <c r="X118" s="125"/>
      <c r="Y118" s="124"/>
      <c r="Z118" s="124"/>
      <c r="AA118" s="124"/>
      <c r="AB118" s="125"/>
      <c r="AC118" s="124"/>
      <c r="AD118" s="124"/>
      <c r="AE118" s="124"/>
      <c r="AF118" s="125"/>
      <c r="AG118" s="124"/>
      <c r="AH118" s="124"/>
      <c r="AI118" s="124"/>
      <c r="AJ118" s="125"/>
      <c r="AK118" s="124"/>
      <c r="AL118" s="124"/>
      <c r="AM118" s="124"/>
      <c r="AN118" s="125"/>
      <c r="AO118" s="124"/>
      <c r="AP118" s="124"/>
      <c r="AQ118" s="124"/>
      <c r="AR118" s="125"/>
      <c r="AS118" s="124"/>
      <c r="AT118" s="124"/>
      <c r="AU118" s="124"/>
      <c r="AV118" s="125"/>
      <c r="AW118" s="124"/>
      <c r="AX118" s="124"/>
      <c r="AY118" s="124"/>
      <c r="AZ118" s="125"/>
      <c r="BA118" s="124"/>
      <c r="BB118" s="124"/>
      <c r="BC118" s="124"/>
      <c r="BD118" s="125"/>
      <c r="BF118" s="130"/>
      <c r="BG118" s="130"/>
      <c r="BH118" s="130"/>
      <c r="BI118" s="130"/>
      <c r="BJ118" s="130"/>
      <c r="BK118" s="130"/>
      <c r="BL118" s="130"/>
      <c r="BM118" s="130"/>
      <c r="BN118" s="130"/>
      <c r="BO118" s="130"/>
      <c r="BP118" s="130"/>
      <c r="BQ118" s="130"/>
      <c r="BR118" s="130"/>
    </row>
    <row r="119" spans="1:70" outlineLevel="1" x14ac:dyDescent="0.35">
      <c r="A119" s="179" t="s">
        <v>110</v>
      </c>
      <c r="B119" s="180"/>
      <c r="C119" s="180"/>
      <c r="D119" s="180"/>
      <c r="E119" s="124"/>
      <c r="F119" s="124"/>
      <c r="G119" s="124"/>
      <c r="H119" s="125"/>
      <c r="I119" s="124"/>
      <c r="J119" s="124"/>
      <c r="K119" s="124"/>
      <c r="L119" s="125"/>
      <c r="M119" s="124"/>
      <c r="N119" s="124"/>
      <c r="O119" s="124"/>
      <c r="P119" s="125"/>
      <c r="Q119" s="124"/>
      <c r="R119" s="124"/>
      <c r="S119" s="124"/>
      <c r="T119" s="125"/>
      <c r="U119" s="124"/>
      <c r="V119" s="124"/>
      <c r="W119" s="124"/>
      <c r="X119" s="125"/>
      <c r="Y119" s="124"/>
      <c r="Z119" s="124"/>
      <c r="AA119" s="124"/>
      <c r="AB119" s="125"/>
      <c r="AC119" s="124"/>
      <c r="AD119" s="124"/>
      <c r="AE119" s="124"/>
      <c r="AF119" s="125"/>
      <c r="AG119" s="124"/>
      <c r="AH119" s="124"/>
      <c r="AI119" s="124"/>
      <c r="AJ119" s="125"/>
      <c r="AK119" s="124"/>
      <c r="AL119" s="124"/>
      <c r="AM119" s="124"/>
      <c r="AN119" s="125"/>
      <c r="AO119" s="124"/>
      <c r="AP119" s="124"/>
      <c r="AQ119" s="124"/>
      <c r="AR119" s="125"/>
      <c r="AS119" s="124"/>
      <c r="AT119" s="124"/>
      <c r="AU119" s="124"/>
      <c r="AV119" s="125"/>
      <c r="AW119" s="124"/>
      <c r="AX119" s="124"/>
      <c r="AY119" s="124"/>
      <c r="AZ119" s="125"/>
      <c r="BA119" s="124"/>
      <c r="BB119" s="124"/>
      <c r="BC119" s="124"/>
      <c r="BD119" s="125"/>
      <c r="BF119" s="130"/>
      <c r="BG119" s="130"/>
      <c r="BH119" s="130"/>
      <c r="BI119" s="130"/>
      <c r="BJ119" s="130"/>
      <c r="BK119" s="130"/>
      <c r="BL119" s="130"/>
      <c r="BM119" s="130"/>
      <c r="BN119" s="130"/>
      <c r="BO119" s="130"/>
      <c r="BP119" s="130"/>
      <c r="BQ119" s="130"/>
      <c r="BR119" s="130"/>
    </row>
    <row r="120" spans="1:70" outlineLevel="1" x14ac:dyDescent="0.35">
      <c r="A120" s="181" t="s">
        <v>468</v>
      </c>
      <c r="B120" s="109" t="s">
        <v>460</v>
      </c>
      <c r="C120" s="141" t="s">
        <v>377</v>
      </c>
      <c r="D120" s="109">
        <v>233444</v>
      </c>
      <c r="E120" s="124"/>
      <c r="F120" s="124"/>
      <c r="G120" s="124"/>
      <c r="H120" s="125"/>
      <c r="I120" s="159">
        <v>0.23</v>
      </c>
      <c r="J120" s="159">
        <v>0.23</v>
      </c>
      <c r="K120" s="159">
        <v>0.21</v>
      </c>
      <c r="L120" s="158">
        <v>0.23</v>
      </c>
      <c r="M120" s="159">
        <v>0.17</v>
      </c>
      <c r="N120" s="159">
        <v>0.16</v>
      </c>
      <c r="O120" s="159">
        <v>0.14000000000000001</v>
      </c>
      <c r="P120" s="158">
        <v>0.13</v>
      </c>
      <c r="Q120" s="159">
        <v>0.11</v>
      </c>
      <c r="R120" s="159">
        <v>0.12</v>
      </c>
      <c r="S120" s="159">
        <v>0.12</v>
      </c>
      <c r="T120" s="158">
        <v>0.12</v>
      </c>
      <c r="U120" s="159">
        <v>0.1</v>
      </c>
      <c r="V120" s="159">
        <v>0.09</v>
      </c>
      <c r="W120" s="159">
        <v>0.13</v>
      </c>
      <c r="X120" s="158">
        <v>0.15</v>
      </c>
      <c r="Y120" s="159">
        <v>0.12</v>
      </c>
      <c r="Z120" s="159">
        <v>0.15</v>
      </c>
      <c r="AA120" s="159">
        <v>0.13</v>
      </c>
      <c r="AB120" s="158">
        <v>0.17</v>
      </c>
      <c r="AC120" s="159">
        <v>0.11</v>
      </c>
      <c r="AD120" s="159">
        <v>0.17</v>
      </c>
      <c r="AE120" s="159">
        <v>0.17</v>
      </c>
      <c r="AF120" s="158">
        <v>0.23</v>
      </c>
      <c r="AG120" s="159">
        <v>0.21</v>
      </c>
      <c r="AH120" s="159">
        <v>0.22</v>
      </c>
      <c r="AI120" s="159">
        <v>0.13</v>
      </c>
      <c r="AJ120" s="158">
        <v>0.45</v>
      </c>
      <c r="AK120" s="159">
        <v>0.36</v>
      </c>
      <c r="AL120" s="159">
        <v>0.15</v>
      </c>
      <c r="AM120" s="159">
        <v>0.32</v>
      </c>
      <c r="AN120" s="125"/>
      <c r="AO120" s="124"/>
      <c r="AP120" s="124"/>
      <c r="AQ120" s="124"/>
      <c r="AR120" s="125"/>
      <c r="AS120" s="124"/>
      <c r="AT120" s="124"/>
      <c r="AU120" s="124"/>
      <c r="AV120" s="125"/>
      <c r="AW120" s="124"/>
      <c r="AX120" s="124"/>
      <c r="AY120" s="124"/>
      <c r="AZ120" s="125"/>
      <c r="BA120" s="124"/>
      <c r="BB120" s="124"/>
      <c r="BC120" s="124"/>
      <c r="BD120" s="125"/>
      <c r="BF120" s="130"/>
      <c r="BG120" s="160">
        <f>SUM(I120,J120,K120,L120)</f>
        <v>0.9</v>
      </c>
      <c r="BH120" s="160">
        <f>SUM(M120,N120,O120,P120)</f>
        <v>0.60000000000000009</v>
      </c>
      <c r="BI120" s="160">
        <f>SUM(Q120,R120,S120,T120)</f>
        <v>0.47</v>
      </c>
      <c r="BJ120" s="160">
        <f>SUM(U120,V120,W120,X120)</f>
        <v>0.47</v>
      </c>
      <c r="BK120" s="160">
        <f>SUM(Y120,Z120,AA120,AB120)</f>
        <v>0.57000000000000006</v>
      </c>
      <c r="BL120" s="160">
        <f>SUM(AC120,AD120,AE120,AF120)</f>
        <v>0.68</v>
      </c>
      <c r="BM120" s="160">
        <f>SUM(AG120,AH120,AI120,AJ120)</f>
        <v>1.01</v>
      </c>
      <c r="BN120" s="130"/>
      <c r="BO120" s="130"/>
      <c r="BP120" s="130"/>
      <c r="BQ120" s="130"/>
      <c r="BR120" s="130"/>
    </row>
    <row r="121" spans="1:70" ht="12" customHeight="1" outlineLevel="1" x14ac:dyDescent="0.35">
      <c r="A121" s="181" t="s">
        <v>163</v>
      </c>
      <c r="B121" s="109" t="s">
        <v>460</v>
      </c>
      <c r="C121" s="141" t="s">
        <v>377</v>
      </c>
      <c r="D121" s="109">
        <v>233445</v>
      </c>
      <c r="E121" s="186"/>
      <c r="F121" s="186"/>
      <c r="G121" s="186"/>
      <c r="H121" s="187"/>
      <c r="I121" s="159">
        <v>2.21</v>
      </c>
      <c r="J121" s="159">
        <v>2.61</v>
      </c>
      <c r="K121" s="159">
        <v>2.66</v>
      </c>
      <c r="L121" s="158">
        <v>3.32</v>
      </c>
      <c r="M121" s="159">
        <v>2.81</v>
      </c>
      <c r="N121" s="159">
        <v>3.19</v>
      </c>
      <c r="O121" s="159">
        <v>3.33</v>
      </c>
      <c r="P121" s="158">
        <v>4.3600000000000003</v>
      </c>
      <c r="Q121" s="159">
        <v>3.87</v>
      </c>
      <c r="R121" s="159">
        <v>4.6100000000000003</v>
      </c>
      <c r="S121" s="159">
        <v>4.5999999999999996</v>
      </c>
      <c r="T121" s="158">
        <v>5.86</v>
      </c>
      <c r="U121" s="159">
        <v>5.32</v>
      </c>
      <c r="V121" s="159">
        <v>6.19</v>
      </c>
      <c r="W121" s="159">
        <v>6.72</v>
      </c>
      <c r="X121" s="158">
        <v>8.7100000000000009</v>
      </c>
      <c r="Y121" s="159">
        <v>8.01</v>
      </c>
      <c r="Z121" s="159">
        <v>8.6199999999999992</v>
      </c>
      <c r="AA121" s="159">
        <v>8.69</v>
      </c>
      <c r="AB121" s="158">
        <v>10.82</v>
      </c>
      <c r="AC121" s="159">
        <v>9.4499999999999993</v>
      </c>
      <c r="AD121" s="159">
        <v>10.52</v>
      </c>
      <c r="AE121" s="159">
        <v>10.51</v>
      </c>
      <c r="AF121" s="158">
        <v>12.99</v>
      </c>
      <c r="AG121" s="159">
        <v>10.43</v>
      </c>
      <c r="AH121" s="159">
        <v>10.81</v>
      </c>
      <c r="AI121" s="159">
        <v>12.28</v>
      </c>
      <c r="AJ121" s="158">
        <v>16.41</v>
      </c>
      <c r="AK121" s="159">
        <v>15.13</v>
      </c>
      <c r="AL121" s="159">
        <v>17.079999999999998</v>
      </c>
      <c r="AM121" s="159">
        <v>16.190000000000001</v>
      </c>
      <c r="AN121" s="125"/>
      <c r="AO121" s="124"/>
      <c r="AP121" s="124"/>
      <c r="AQ121" s="124"/>
      <c r="AR121" s="125"/>
      <c r="AS121" s="124"/>
      <c r="AT121" s="124"/>
      <c r="AU121" s="124"/>
      <c r="AV121" s="125"/>
      <c r="AW121" s="124"/>
      <c r="AX121" s="124"/>
      <c r="AY121" s="124"/>
      <c r="AZ121" s="125"/>
      <c r="BA121" s="124"/>
      <c r="BB121" s="124"/>
      <c r="BC121" s="124"/>
      <c r="BD121" s="125"/>
      <c r="BF121" s="188"/>
      <c r="BG121" s="160">
        <f>SUM(I121,J121,K121,L121)</f>
        <v>10.8</v>
      </c>
      <c r="BH121" s="160">
        <f>SUM(M121,N121,O121,P121)</f>
        <v>13.690000000000001</v>
      </c>
      <c r="BI121" s="160">
        <f>SUM(Q121,R121,S121,T121)</f>
        <v>18.940000000000001</v>
      </c>
      <c r="BJ121" s="160">
        <f>SUM(U121,V121,W121,X121)</f>
        <v>26.94</v>
      </c>
      <c r="BK121" s="160">
        <f>SUM(Y121,Z121,AA121,AB121)</f>
        <v>36.14</v>
      </c>
      <c r="BL121" s="160">
        <f>SUM(AC121,AD121,AE121,AF121)</f>
        <v>43.47</v>
      </c>
      <c r="BM121" s="160">
        <f>SUM(AG121,AH121,AI121,AJ121)</f>
        <v>49.930000000000007</v>
      </c>
      <c r="BN121" s="130"/>
      <c r="BO121" s="130"/>
      <c r="BP121" s="130"/>
      <c r="BQ121" s="130"/>
      <c r="BR121" s="130"/>
    </row>
    <row r="122" spans="1:70" outlineLevel="1" x14ac:dyDescent="0.35">
      <c r="A122" s="182" t="s">
        <v>461</v>
      </c>
      <c r="B122" s="162" t="s">
        <v>460</v>
      </c>
      <c r="C122" s="163" t="s">
        <v>414</v>
      </c>
      <c r="D122" s="162">
        <v>2541472</v>
      </c>
      <c r="E122" s="168">
        <v>1.6</v>
      </c>
      <c r="F122" s="168">
        <v>1.87</v>
      </c>
      <c r="G122" s="168">
        <v>1.96</v>
      </c>
      <c r="H122" s="169">
        <v>2.61</v>
      </c>
      <c r="I122" s="167">
        <f>SUM(I120:I121)</f>
        <v>2.44</v>
      </c>
      <c r="J122" s="167">
        <f>SUM(J120:J121)</f>
        <v>2.84</v>
      </c>
      <c r="K122" s="167">
        <f>SUM(K120:K121)</f>
        <v>2.87</v>
      </c>
      <c r="L122" s="169">
        <v>3.45</v>
      </c>
      <c r="M122" s="168">
        <v>2.99</v>
      </c>
      <c r="N122" s="168">
        <v>3.36</v>
      </c>
      <c r="O122" s="167">
        <f>SUM(O120:O121)</f>
        <v>3.47</v>
      </c>
      <c r="P122" s="166">
        <f>SUM(P120:P121)</f>
        <v>4.49</v>
      </c>
      <c r="Q122" s="167">
        <f>SUM(Q120:Q121)</f>
        <v>3.98</v>
      </c>
      <c r="R122" s="168">
        <v>4.72</v>
      </c>
      <c r="S122" s="167">
        <f t="shared" ref="S122:X122" si="5">SUM(S120:S121)</f>
        <v>4.72</v>
      </c>
      <c r="T122" s="166">
        <f t="shared" si="5"/>
        <v>5.98</v>
      </c>
      <c r="U122" s="167">
        <f t="shared" si="5"/>
        <v>5.42</v>
      </c>
      <c r="V122" s="167">
        <f t="shared" si="5"/>
        <v>6.28</v>
      </c>
      <c r="W122" s="167">
        <f t="shared" si="5"/>
        <v>6.85</v>
      </c>
      <c r="X122" s="166">
        <f t="shared" si="5"/>
        <v>8.8600000000000012</v>
      </c>
      <c r="Y122" s="168">
        <v>8.1199999999999992</v>
      </c>
      <c r="Z122" s="168">
        <v>8.76</v>
      </c>
      <c r="AA122" s="167">
        <f>SUM(AA120:AA121)</f>
        <v>8.82</v>
      </c>
      <c r="AB122" s="169">
        <v>10.98</v>
      </c>
      <c r="AC122" s="168">
        <v>9.5500000000000007</v>
      </c>
      <c r="AD122" s="167">
        <f>SUM(AD120:AD121)</f>
        <v>10.69</v>
      </c>
      <c r="AE122" s="167">
        <f>SUM(AE120:AE121)</f>
        <v>10.68</v>
      </c>
      <c r="AF122" s="169">
        <v>13.21</v>
      </c>
      <c r="AG122" s="167">
        <f>SUM(AG120:AG121)</f>
        <v>10.64</v>
      </c>
      <c r="AH122" s="167">
        <f>SUM(AH120:AH121)</f>
        <v>11.030000000000001</v>
      </c>
      <c r="AI122" s="167">
        <f>SUM(AI120:AI121)</f>
        <v>12.41</v>
      </c>
      <c r="AJ122" s="169">
        <v>16.87</v>
      </c>
      <c r="AK122" s="167">
        <f>SUM(AK120:AK121)</f>
        <v>15.49</v>
      </c>
      <c r="AL122" s="167">
        <f>SUM(AL120:AL121)</f>
        <v>17.229999999999997</v>
      </c>
      <c r="AM122" s="167">
        <f>SUM(AM120:AM121)</f>
        <v>16.510000000000002</v>
      </c>
      <c r="AN122" s="169">
        <v>19.68</v>
      </c>
      <c r="AO122" s="168">
        <v>15.35</v>
      </c>
      <c r="AP122" s="168">
        <v>15.64</v>
      </c>
      <c r="AQ122" s="168">
        <v>14.23</v>
      </c>
      <c r="AR122" s="169">
        <v>17.29</v>
      </c>
      <c r="AS122" s="168">
        <v>15.51</v>
      </c>
      <c r="AT122" s="168">
        <v>17.88</v>
      </c>
      <c r="AU122" s="168">
        <v>19.04</v>
      </c>
      <c r="AV122" s="169">
        <v>23.14</v>
      </c>
      <c r="AW122" s="164"/>
      <c r="AX122" s="164"/>
      <c r="AY122" s="164"/>
      <c r="AZ122" s="165"/>
      <c r="BA122" s="164"/>
      <c r="BB122" s="164"/>
      <c r="BC122" s="164"/>
      <c r="BD122" s="165"/>
      <c r="BF122" s="189">
        <f>SUM(E122,F122,G122,H122)</f>
        <v>8.0399999999999991</v>
      </c>
      <c r="BG122" s="171">
        <f>SUM(I122,J122,K122,L122)</f>
        <v>11.599999999999998</v>
      </c>
      <c r="BH122" s="171">
        <f>SUM(M122,N122,O122,P122)</f>
        <v>14.31</v>
      </c>
      <c r="BI122" s="171">
        <f>SUM(Q122,R122,S122,T122)</f>
        <v>19.399999999999999</v>
      </c>
      <c r="BJ122" s="171">
        <f>SUM(U122,V122,W122,X122)</f>
        <v>27.409999999999997</v>
      </c>
      <c r="BK122" s="171">
        <f>SUM(Y122,Z122,AA122,AB122)</f>
        <v>36.68</v>
      </c>
      <c r="BL122" s="171">
        <f>SUM(AC122,AD122,AE122,AF122)</f>
        <v>44.13</v>
      </c>
      <c r="BM122" s="171">
        <f>SUM(AG122,AH122,AI122,AJ122)</f>
        <v>50.95</v>
      </c>
      <c r="BN122" s="171">
        <f>SUM(AK122,AL122,AM122,AN122)</f>
        <v>68.91</v>
      </c>
      <c r="BO122" s="171">
        <f>SUM(AO122,AP122,AQ122,AR122)</f>
        <v>62.51</v>
      </c>
      <c r="BP122" s="171">
        <f>SUM(AS122,AT122,AU122,AV122)</f>
        <v>75.569999999999993</v>
      </c>
      <c r="BQ122" s="178"/>
      <c r="BR122" s="178"/>
    </row>
    <row r="123" spans="1:70" outlineLevel="1" x14ac:dyDescent="0.35">
      <c r="A123" s="108"/>
      <c r="B123" s="109"/>
      <c r="C123" s="109"/>
      <c r="D123" s="109"/>
      <c r="E123" s="124"/>
      <c r="F123" s="124"/>
      <c r="G123" s="124"/>
      <c r="H123" s="125"/>
      <c r="I123" s="124"/>
      <c r="J123" s="124"/>
      <c r="K123" s="124"/>
      <c r="L123" s="125"/>
      <c r="M123" s="124"/>
      <c r="N123" s="124"/>
      <c r="O123" s="124"/>
      <c r="P123" s="125"/>
      <c r="Q123" s="124"/>
      <c r="R123" s="124"/>
      <c r="S123" s="124"/>
      <c r="T123" s="125"/>
      <c r="U123" s="124"/>
      <c r="V123" s="124"/>
      <c r="W123" s="124"/>
      <c r="X123" s="125"/>
      <c r="Y123" s="124"/>
      <c r="Z123" s="124"/>
      <c r="AA123" s="124"/>
      <c r="AB123" s="125"/>
      <c r="AC123" s="124"/>
      <c r="AD123" s="124"/>
      <c r="AE123" s="124"/>
      <c r="AF123" s="125"/>
      <c r="AG123" s="124"/>
      <c r="AH123" s="124"/>
      <c r="AI123" s="124"/>
      <c r="AJ123" s="125"/>
      <c r="AK123" s="124"/>
      <c r="AL123" s="124"/>
      <c r="AM123" s="124"/>
      <c r="AN123" s="125"/>
      <c r="AO123" s="124"/>
      <c r="AP123" s="124"/>
      <c r="AQ123" s="124"/>
      <c r="AR123" s="125"/>
      <c r="AS123" s="124"/>
      <c r="AT123" s="124"/>
      <c r="AU123" s="124"/>
      <c r="AV123" s="125"/>
      <c r="AW123" s="124"/>
      <c r="AX123" s="124"/>
      <c r="AY123" s="124"/>
      <c r="AZ123" s="125"/>
      <c r="BA123" s="124"/>
      <c r="BB123" s="124"/>
      <c r="BC123" s="124"/>
      <c r="BD123" s="125"/>
      <c r="BF123" s="130"/>
      <c r="BG123" s="130"/>
      <c r="BH123" s="130"/>
      <c r="BI123" s="130"/>
      <c r="BJ123" s="130"/>
      <c r="BK123" s="130"/>
      <c r="BL123" s="130"/>
      <c r="BM123" s="130"/>
      <c r="BN123" s="130"/>
      <c r="BO123" s="130"/>
      <c r="BP123" s="130"/>
      <c r="BQ123" s="130"/>
      <c r="BR123" s="130"/>
    </row>
    <row r="124" spans="1:70" ht="12" customHeight="1" outlineLevel="1" x14ac:dyDescent="0.35">
      <c r="A124" s="179" t="s">
        <v>111</v>
      </c>
      <c r="B124" s="180"/>
      <c r="C124" s="180"/>
      <c r="D124" s="180"/>
      <c r="E124" s="124"/>
      <c r="F124" s="124"/>
      <c r="G124" s="124"/>
      <c r="H124" s="125"/>
      <c r="I124" s="124"/>
      <c r="J124" s="124"/>
      <c r="K124" s="124"/>
      <c r="L124" s="125"/>
      <c r="M124" s="124"/>
      <c r="N124" s="124"/>
      <c r="O124" s="124"/>
      <c r="P124" s="125"/>
      <c r="Q124" s="124"/>
      <c r="R124" s="124"/>
      <c r="S124" s="124"/>
      <c r="T124" s="125"/>
      <c r="U124" s="124"/>
      <c r="V124" s="124"/>
      <c r="W124" s="124"/>
      <c r="X124" s="125"/>
      <c r="Y124" s="124"/>
      <c r="Z124" s="124"/>
      <c r="AA124" s="124"/>
      <c r="AB124" s="125"/>
      <c r="AC124" s="124"/>
      <c r="AD124" s="124"/>
      <c r="AE124" s="124"/>
      <c r="AF124" s="125"/>
      <c r="AG124" s="124"/>
      <c r="AH124" s="124"/>
      <c r="AI124" s="124"/>
      <c r="AJ124" s="125"/>
      <c r="AK124" s="124"/>
      <c r="AL124" s="124"/>
      <c r="AM124" s="124"/>
      <c r="AN124" s="125"/>
      <c r="AO124" s="124"/>
      <c r="AP124" s="124"/>
      <c r="AQ124" s="124"/>
      <c r="AR124" s="125"/>
      <c r="AS124" s="124"/>
      <c r="AT124" s="124"/>
      <c r="AU124" s="124"/>
      <c r="AV124" s="125"/>
      <c r="AW124" s="124"/>
      <c r="AX124" s="124"/>
      <c r="AY124" s="124"/>
      <c r="AZ124" s="125"/>
      <c r="BA124" s="124"/>
      <c r="BB124" s="124"/>
      <c r="BC124" s="124"/>
      <c r="BD124" s="125"/>
      <c r="BF124" s="130"/>
      <c r="BG124" s="130"/>
      <c r="BH124" s="130"/>
      <c r="BI124" s="130"/>
      <c r="BJ124" s="130"/>
      <c r="BK124" s="130"/>
      <c r="BL124" s="130"/>
      <c r="BM124" s="130"/>
      <c r="BN124" s="130"/>
      <c r="BO124" s="130"/>
      <c r="BP124" s="130"/>
      <c r="BQ124" s="130"/>
      <c r="BR124" s="130"/>
    </row>
    <row r="125" spans="1:70" outlineLevel="1" x14ac:dyDescent="0.35">
      <c r="A125" s="181" t="s">
        <v>468</v>
      </c>
      <c r="B125" s="109" t="s">
        <v>460</v>
      </c>
      <c r="C125" s="141" t="s">
        <v>377</v>
      </c>
      <c r="D125" s="109">
        <v>233447</v>
      </c>
      <c r="E125" s="124"/>
      <c r="F125" s="124"/>
      <c r="G125" s="124"/>
      <c r="H125" s="125"/>
      <c r="I125" s="159">
        <v>0.06</v>
      </c>
      <c r="J125" s="159">
        <v>0.06</v>
      </c>
      <c r="K125" s="159">
        <v>0.06</v>
      </c>
      <c r="L125" s="158">
        <v>0.05</v>
      </c>
      <c r="M125" s="159">
        <v>0.04</v>
      </c>
      <c r="N125" s="159">
        <v>0.04</v>
      </c>
      <c r="O125" s="159">
        <v>0.03</v>
      </c>
      <c r="P125" s="158">
        <v>0.03</v>
      </c>
      <c r="Q125" s="159">
        <v>0.02</v>
      </c>
      <c r="R125" s="159">
        <v>0.03</v>
      </c>
      <c r="S125" s="159">
        <v>0.03</v>
      </c>
      <c r="T125" s="158">
        <v>0.02</v>
      </c>
      <c r="U125" s="159">
        <v>0.02</v>
      </c>
      <c r="V125" s="159">
        <v>0.01</v>
      </c>
      <c r="W125" s="159">
        <v>0.01</v>
      </c>
      <c r="X125" s="158">
        <v>0.01</v>
      </c>
      <c r="Y125" s="159">
        <v>0.01</v>
      </c>
      <c r="Z125" s="159">
        <v>0.02</v>
      </c>
      <c r="AA125" s="159">
        <v>0.02</v>
      </c>
      <c r="AB125" s="158">
        <v>0.02</v>
      </c>
      <c r="AC125" s="159">
        <v>0.01</v>
      </c>
      <c r="AD125" s="159">
        <v>0.03</v>
      </c>
      <c r="AE125" s="159">
        <v>0.02</v>
      </c>
      <c r="AF125" s="158">
        <v>0.02</v>
      </c>
      <c r="AG125" s="159">
        <v>0.02</v>
      </c>
      <c r="AH125" s="159">
        <v>0.03</v>
      </c>
      <c r="AI125" s="159">
        <v>0.02</v>
      </c>
      <c r="AJ125" s="158">
        <v>0.08</v>
      </c>
      <c r="AK125" s="159">
        <v>0.04</v>
      </c>
      <c r="AL125" s="159">
        <v>0.03</v>
      </c>
      <c r="AM125" s="159">
        <v>0.05</v>
      </c>
      <c r="AN125" s="125"/>
      <c r="AO125" s="124"/>
      <c r="AP125" s="124"/>
      <c r="AQ125" s="124"/>
      <c r="AR125" s="125"/>
      <c r="AS125" s="124"/>
      <c r="AT125" s="124"/>
      <c r="AU125" s="124"/>
      <c r="AV125" s="125"/>
      <c r="AW125" s="124"/>
      <c r="AX125" s="124"/>
      <c r="AY125" s="124"/>
      <c r="AZ125" s="125"/>
      <c r="BA125" s="124"/>
      <c r="BB125" s="124"/>
      <c r="BC125" s="124"/>
      <c r="BD125" s="125"/>
      <c r="BF125" s="130"/>
      <c r="BG125" s="160">
        <f>SUM(I125,J125,K125,L125)</f>
        <v>0.22999999999999998</v>
      </c>
      <c r="BH125" s="160">
        <f>SUM(M125,N125,O125,P125)</f>
        <v>0.14000000000000001</v>
      </c>
      <c r="BI125" s="160">
        <f>SUM(Q125,R125,S125,T125)</f>
        <v>0.1</v>
      </c>
      <c r="BJ125" s="160">
        <f>SUM(U125,V125,W125,X125)</f>
        <v>0.05</v>
      </c>
      <c r="BK125" s="160">
        <f>SUM(Y125,Z125,AA125,AB125)</f>
        <v>7.0000000000000007E-2</v>
      </c>
      <c r="BL125" s="160">
        <f>SUM(AC125,AD125,AE125,AF125)</f>
        <v>0.08</v>
      </c>
      <c r="BM125" s="160">
        <f>SUM(AG125,AH125,AI125,AJ125)</f>
        <v>0.15000000000000002</v>
      </c>
      <c r="BN125" s="130"/>
      <c r="BO125" s="130"/>
      <c r="BP125" s="130"/>
      <c r="BQ125" s="130"/>
      <c r="BR125" s="130"/>
    </row>
    <row r="126" spans="1:70" outlineLevel="1" x14ac:dyDescent="0.35">
      <c r="A126" s="181" t="s">
        <v>163</v>
      </c>
      <c r="B126" s="109" t="s">
        <v>460</v>
      </c>
      <c r="C126" s="141" t="s">
        <v>377</v>
      </c>
      <c r="D126" s="109">
        <v>233448</v>
      </c>
      <c r="E126" s="186"/>
      <c r="F126" s="186"/>
      <c r="G126" s="186"/>
      <c r="H126" s="187"/>
      <c r="I126" s="159">
        <v>0.88</v>
      </c>
      <c r="J126" s="159">
        <v>1.02</v>
      </c>
      <c r="K126" s="159">
        <v>1.1200000000000001</v>
      </c>
      <c r="L126" s="158">
        <v>1.21</v>
      </c>
      <c r="M126" s="159">
        <v>1.1399999999999999</v>
      </c>
      <c r="N126" s="159">
        <v>1.25</v>
      </c>
      <c r="O126" s="159">
        <v>1.36</v>
      </c>
      <c r="P126" s="158">
        <v>1.57</v>
      </c>
      <c r="Q126" s="159">
        <v>1.54</v>
      </c>
      <c r="R126" s="159">
        <v>1.74</v>
      </c>
      <c r="S126" s="159">
        <v>1.86</v>
      </c>
      <c r="T126" s="158">
        <v>2.0499999999999998</v>
      </c>
      <c r="U126" s="159">
        <v>1.96</v>
      </c>
      <c r="V126" s="159">
        <v>2.12</v>
      </c>
      <c r="W126" s="159">
        <v>2.2599999999999998</v>
      </c>
      <c r="X126" s="158">
        <v>2.52</v>
      </c>
      <c r="Y126" s="159">
        <v>2.4500000000000002</v>
      </c>
      <c r="Z126" s="159">
        <v>2.6</v>
      </c>
      <c r="AA126" s="159">
        <v>2.66</v>
      </c>
      <c r="AB126" s="158">
        <v>2.94</v>
      </c>
      <c r="AC126" s="159">
        <v>2.77</v>
      </c>
      <c r="AD126" s="159">
        <v>3.01</v>
      </c>
      <c r="AE126" s="159">
        <v>3.22</v>
      </c>
      <c r="AF126" s="158">
        <v>3.55</v>
      </c>
      <c r="AG126" s="159">
        <v>3.04</v>
      </c>
      <c r="AH126" s="159">
        <v>2.96</v>
      </c>
      <c r="AI126" s="159">
        <v>3.64</v>
      </c>
      <c r="AJ126" s="158">
        <v>3.98</v>
      </c>
      <c r="AK126" s="159">
        <v>3.9</v>
      </c>
      <c r="AL126" s="159">
        <v>4.13</v>
      </c>
      <c r="AM126" s="159">
        <v>4.25</v>
      </c>
      <c r="AN126" s="125"/>
      <c r="AO126" s="124"/>
      <c r="AP126" s="124"/>
      <c r="AQ126" s="124"/>
      <c r="AR126" s="125"/>
      <c r="AS126" s="124"/>
      <c r="AT126" s="124"/>
      <c r="AU126" s="124"/>
      <c r="AV126" s="125"/>
      <c r="AW126" s="124"/>
      <c r="AX126" s="124"/>
      <c r="AY126" s="124"/>
      <c r="AZ126" s="125"/>
      <c r="BA126" s="124"/>
      <c r="BB126" s="124"/>
      <c r="BC126" s="124"/>
      <c r="BD126" s="125"/>
      <c r="BF126" s="188"/>
      <c r="BG126" s="160">
        <f>SUM(I126,J126,K126,L126)</f>
        <v>4.2300000000000004</v>
      </c>
      <c r="BH126" s="160">
        <f>SUM(M126,N126,O126,P126)</f>
        <v>5.32</v>
      </c>
      <c r="BI126" s="160">
        <f>SUM(Q126,R126,S126,T126)</f>
        <v>7.19</v>
      </c>
      <c r="BJ126" s="160">
        <f>SUM(U126,V126,W126,X126)</f>
        <v>8.86</v>
      </c>
      <c r="BK126" s="160">
        <f>SUM(Y126,Z126,AA126,AB126)</f>
        <v>10.65</v>
      </c>
      <c r="BL126" s="160">
        <f>SUM(AC126,AD126,AE126,AF126)</f>
        <v>12.55</v>
      </c>
      <c r="BM126" s="160">
        <f>SUM(AG126,AH126,AI126,AJ126)</f>
        <v>13.620000000000001</v>
      </c>
      <c r="BN126" s="130"/>
      <c r="BO126" s="130"/>
      <c r="BP126" s="130"/>
      <c r="BQ126" s="130"/>
      <c r="BR126" s="130"/>
    </row>
    <row r="127" spans="1:70" outlineLevel="1" x14ac:dyDescent="0.35">
      <c r="A127" s="182" t="s">
        <v>461</v>
      </c>
      <c r="B127" s="162" t="s">
        <v>460</v>
      </c>
      <c r="C127" s="163" t="s">
        <v>414</v>
      </c>
      <c r="D127" s="162">
        <v>2541473</v>
      </c>
      <c r="E127" s="168">
        <v>0.64</v>
      </c>
      <c r="F127" s="168">
        <v>0.75</v>
      </c>
      <c r="G127" s="168">
        <v>0.81</v>
      </c>
      <c r="H127" s="169">
        <v>0.95</v>
      </c>
      <c r="I127" s="168">
        <v>0.93</v>
      </c>
      <c r="J127" s="167">
        <f>SUM(J125:J126)</f>
        <v>1.08</v>
      </c>
      <c r="K127" s="167">
        <f>SUM(K125:K126)</f>
        <v>1.1800000000000002</v>
      </c>
      <c r="L127" s="169">
        <v>1.27</v>
      </c>
      <c r="M127" s="167">
        <f>SUM(M125:M126)</f>
        <v>1.18</v>
      </c>
      <c r="N127" s="167">
        <f>SUM(N125:N126)</f>
        <v>1.29</v>
      </c>
      <c r="O127" s="167">
        <f>SUM(O125:O126)</f>
        <v>1.3900000000000001</v>
      </c>
      <c r="P127" s="169">
        <v>1.59</v>
      </c>
      <c r="Q127" s="167">
        <f t="shared" ref="Q127:W127" si="6">SUM(Q125:Q126)</f>
        <v>1.56</v>
      </c>
      <c r="R127" s="167">
        <f t="shared" si="6"/>
        <v>1.77</v>
      </c>
      <c r="S127" s="167">
        <f t="shared" si="6"/>
        <v>1.8900000000000001</v>
      </c>
      <c r="T127" s="166">
        <f t="shared" si="6"/>
        <v>2.0699999999999998</v>
      </c>
      <c r="U127" s="167">
        <f t="shared" si="6"/>
        <v>1.98</v>
      </c>
      <c r="V127" s="167">
        <f t="shared" si="6"/>
        <v>2.13</v>
      </c>
      <c r="W127" s="167">
        <f t="shared" si="6"/>
        <v>2.2699999999999996</v>
      </c>
      <c r="X127" s="169">
        <v>2.54</v>
      </c>
      <c r="Y127" s="167">
        <f>SUM(Y125:Y126)</f>
        <v>2.46</v>
      </c>
      <c r="Z127" s="167">
        <f>SUM(Z125:Z126)</f>
        <v>2.62</v>
      </c>
      <c r="AA127" s="168">
        <v>2.67</v>
      </c>
      <c r="AB127" s="166">
        <f t="shared" ref="AB127:AH127" si="7">SUM(AB125:AB126)</f>
        <v>2.96</v>
      </c>
      <c r="AC127" s="167">
        <f t="shared" si="7"/>
        <v>2.78</v>
      </c>
      <c r="AD127" s="167">
        <f t="shared" si="7"/>
        <v>3.0399999999999996</v>
      </c>
      <c r="AE127" s="167">
        <f t="shared" si="7"/>
        <v>3.24</v>
      </c>
      <c r="AF127" s="166">
        <f t="shared" si="7"/>
        <v>3.57</v>
      </c>
      <c r="AG127" s="167">
        <f t="shared" si="7"/>
        <v>3.06</v>
      </c>
      <c r="AH127" s="167">
        <f t="shared" si="7"/>
        <v>2.9899999999999998</v>
      </c>
      <c r="AI127" s="168">
        <v>3.67</v>
      </c>
      <c r="AJ127" s="169">
        <v>4.05</v>
      </c>
      <c r="AK127" s="167">
        <f>SUM(AK125:AK126)</f>
        <v>3.94</v>
      </c>
      <c r="AL127" s="167">
        <f>SUM(AL125:AL126)</f>
        <v>4.16</v>
      </c>
      <c r="AM127" s="167">
        <f>SUM(AM125:AM126)</f>
        <v>4.3</v>
      </c>
      <c r="AN127" s="169">
        <v>4.8899999999999997</v>
      </c>
      <c r="AO127" s="168">
        <v>4.47</v>
      </c>
      <c r="AP127" s="168">
        <v>4.54</v>
      </c>
      <c r="AQ127" s="168">
        <v>4.42</v>
      </c>
      <c r="AR127" s="169">
        <v>4.6100000000000003</v>
      </c>
      <c r="AS127" s="168">
        <v>4.5199999999999996</v>
      </c>
      <c r="AT127" s="168">
        <v>4.88</v>
      </c>
      <c r="AU127" s="168">
        <v>5.12</v>
      </c>
      <c r="AV127" s="169">
        <v>5.52</v>
      </c>
      <c r="AW127" s="164"/>
      <c r="AX127" s="164"/>
      <c r="AY127" s="164"/>
      <c r="AZ127" s="165"/>
      <c r="BA127" s="164"/>
      <c r="BB127" s="164"/>
      <c r="BC127" s="164"/>
      <c r="BD127" s="165"/>
      <c r="BF127" s="189">
        <f>SUM(E127,F127,G127,H127)</f>
        <v>3.1500000000000004</v>
      </c>
      <c r="BG127" s="171">
        <f>SUM(I127,J127,K127,L127)</f>
        <v>4.4600000000000009</v>
      </c>
      <c r="BH127" s="171">
        <f>SUM(M127,N127,O127,P127)</f>
        <v>5.45</v>
      </c>
      <c r="BI127" s="171">
        <f>SUM(Q127,R127,S127,T127)</f>
        <v>7.2900000000000009</v>
      </c>
      <c r="BJ127" s="171">
        <f>SUM(U127,V127,W127,X127)</f>
        <v>8.9199999999999982</v>
      </c>
      <c r="BK127" s="171">
        <f>SUM(Y127,Z127,AA127,AB127)</f>
        <v>10.71</v>
      </c>
      <c r="BL127" s="171">
        <f>SUM(AC127,AD127,AE127,AF127)</f>
        <v>12.629999999999999</v>
      </c>
      <c r="BM127" s="171">
        <f>SUM(AG127,AH127,AI127,AJ127)</f>
        <v>13.77</v>
      </c>
      <c r="BN127" s="171">
        <f>SUM(AK127,AL127,AM127,AN127)</f>
        <v>17.29</v>
      </c>
      <c r="BO127" s="171">
        <f>SUM(AO127,AP127,AQ127,AR127)</f>
        <v>18.04</v>
      </c>
      <c r="BP127" s="171">
        <f>SUM(AS127,AT127,AU127,AV127)</f>
        <v>20.04</v>
      </c>
      <c r="BQ127" s="178"/>
      <c r="BR127" s="178"/>
    </row>
    <row r="128" spans="1:70" ht="12" customHeight="1" outlineLevel="1" x14ac:dyDescent="0.35">
      <c r="A128" s="108"/>
      <c r="B128" s="109"/>
      <c r="C128" s="109"/>
      <c r="D128" s="109"/>
      <c r="E128" s="124"/>
      <c r="F128" s="124"/>
      <c r="G128" s="124"/>
      <c r="H128" s="125"/>
      <c r="I128" s="124"/>
      <c r="J128" s="124"/>
      <c r="K128" s="124"/>
      <c r="L128" s="125"/>
      <c r="M128" s="124"/>
      <c r="N128" s="124"/>
      <c r="O128" s="124"/>
      <c r="P128" s="125"/>
      <c r="Q128" s="124"/>
      <c r="R128" s="124"/>
      <c r="S128" s="124"/>
      <c r="T128" s="125"/>
      <c r="U128" s="124"/>
      <c r="V128" s="124"/>
      <c r="W128" s="124"/>
      <c r="X128" s="125"/>
      <c r="Y128" s="124"/>
      <c r="Z128" s="124"/>
      <c r="AA128" s="124"/>
      <c r="AB128" s="125"/>
      <c r="AC128" s="124"/>
      <c r="AD128" s="124"/>
      <c r="AE128" s="124"/>
      <c r="AF128" s="125"/>
      <c r="AG128" s="124"/>
      <c r="AH128" s="124"/>
      <c r="AI128" s="124"/>
      <c r="AJ128" s="125"/>
      <c r="AK128" s="124"/>
      <c r="AL128" s="124"/>
      <c r="AM128" s="124"/>
      <c r="AN128" s="125"/>
      <c r="AO128" s="124"/>
      <c r="AP128" s="124"/>
      <c r="AQ128" s="124"/>
      <c r="AR128" s="125"/>
      <c r="AS128" s="124"/>
      <c r="AT128" s="124"/>
      <c r="AU128" s="124"/>
      <c r="AV128" s="125"/>
      <c r="AW128" s="124"/>
      <c r="AX128" s="124"/>
      <c r="AY128" s="124"/>
      <c r="AZ128" s="125"/>
      <c r="BA128" s="124"/>
      <c r="BB128" s="124"/>
      <c r="BC128" s="124"/>
      <c r="BD128" s="125"/>
      <c r="BF128" s="130"/>
      <c r="BG128" s="130"/>
      <c r="BH128" s="130"/>
      <c r="BI128" s="130"/>
      <c r="BJ128" s="130"/>
      <c r="BK128" s="130"/>
      <c r="BL128" s="130"/>
      <c r="BM128" s="130"/>
      <c r="BN128" s="130"/>
      <c r="BO128" s="130"/>
      <c r="BP128" s="130"/>
      <c r="BQ128" s="130"/>
      <c r="BR128" s="130"/>
    </row>
    <row r="129" spans="1:70" outlineLevel="1" x14ac:dyDescent="0.35">
      <c r="A129" s="179" t="s">
        <v>470</v>
      </c>
      <c r="B129" s="180"/>
      <c r="C129" s="180"/>
      <c r="D129" s="180"/>
      <c r="E129" s="124"/>
      <c r="F129" s="124"/>
      <c r="G129" s="124"/>
      <c r="H129" s="125"/>
      <c r="I129" s="124"/>
      <c r="J129" s="124"/>
      <c r="K129" s="124"/>
      <c r="L129" s="125"/>
      <c r="M129" s="124"/>
      <c r="N129" s="124"/>
      <c r="O129" s="124"/>
      <c r="P129" s="125"/>
      <c r="Q129" s="124"/>
      <c r="R129" s="124"/>
      <c r="S129" s="124"/>
      <c r="T129" s="125"/>
      <c r="U129" s="124"/>
      <c r="V129" s="124"/>
      <c r="W129" s="124"/>
      <c r="X129" s="125"/>
      <c r="Y129" s="124"/>
      <c r="Z129" s="124"/>
      <c r="AA129" s="124"/>
      <c r="AB129" s="125"/>
      <c r="AC129" s="124"/>
      <c r="AD129" s="124"/>
      <c r="AE129" s="124"/>
      <c r="AF129" s="125"/>
      <c r="AG129" s="124"/>
      <c r="AH129" s="124"/>
      <c r="AI129" s="124"/>
      <c r="AJ129" s="125"/>
      <c r="AK129" s="124"/>
      <c r="AL129" s="124"/>
      <c r="AM129" s="124"/>
      <c r="AN129" s="125"/>
      <c r="AO129" s="124"/>
      <c r="AP129" s="124"/>
      <c r="AQ129" s="124"/>
      <c r="AR129" s="125"/>
      <c r="AS129" s="124"/>
      <c r="AT129" s="124"/>
      <c r="AU129" s="124"/>
      <c r="AV129" s="125"/>
      <c r="AW129" s="124"/>
      <c r="AX129" s="124"/>
      <c r="AY129" s="124"/>
      <c r="AZ129" s="125"/>
      <c r="BA129" s="124"/>
      <c r="BB129" s="124"/>
      <c r="BC129" s="124"/>
      <c r="BD129" s="125"/>
      <c r="BF129" s="130"/>
      <c r="BG129" s="130"/>
      <c r="BH129" s="130"/>
      <c r="BI129" s="130"/>
      <c r="BJ129" s="130"/>
      <c r="BK129" s="130"/>
      <c r="BL129" s="130"/>
      <c r="BM129" s="130"/>
      <c r="BN129" s="130"/>
      <c r="BO129" s="130"/>
      <c r="BP129" s="130"/>
      <c r="BQ129" s="130"/>
      <c r="BR129" s="130"/>
    </row>
    <row r="130" spans="1:70" outlineLevel="1" x14ac:dyDescent="0.35">
      <c r="A130" s="181" t="s">
        <v>468</v>
      </c>
      <c r="B130" s="109" t="s">
        <v>460</v>
      </c>
      <c r="C130" s="141" t="s">
        <v>377</v>
      </c>
      <c r="D130" s="109">
        <v>233450</v>
      </c>
      <c r="E130" s="124"/>
      <c r="F130" s="124"/>
      <c r="G130" s="124"/>
      <c r="H130" s="125"/>
      <c r="I130" s="159">
        <v>0.02</v>
      </c>
      <c r="J130" s="159">
        <v>0.03</v>
      </c>
      <c r="K130" s="159">
        <v>0.02</v>
      </c>
      <c r="L130" s="158">
        <v>0.02</v>
      </c>
      <c r="M130" s="159">
        <v>0.02</v>
      </c>
      <c r="N130" s="159">
        <v>0.01</v>
      </c>
      <c r="O130" s="159">
        <v>0.01</v>
      </c>
      <c r="P130" s="158">
        <v>0.01</v>
      </c>
      <c r="Q130" s="159">
        <v>0.01</v>
      </c>
      <c r="R130" s="159">
        <v>0.01</v>
      </c>
      <c r="S130" s="159">
        <v>0.01</v>
      </c>
      <c r="T130" s="158">
        <v>0.01</v>
      </c>
      <c r="U130" s="159">
        <v>0.01</v>
      </c>
      <c r="V130" s="159">
        <v>0.01</v>
      </c>
      <c r="W130" s="159">
        <v>0.01</v>
      </c>
      <c r="X130" s="158">
        <v>0.01</v>
      </c>
      <c r="Y130" s="159">
        <v>0.01</v>
      </c>
      <c r="Z130" s="159">
        <v>0.01</v>
      </c>
      <c r="AA130" s="159">
        <v>0.01</v>
      </c>
      <c r="AB130" s="158">
        <v>0.01</v>
      </c>
      <c r="AC130" s="159">
        <v>0.01</v>
      </c>
      <c r="AD130" s="159">
        <v>0.01</v>
      </c>
      <c r="AE130" s="159">
        <v>0.01</v>
      </c>
      <c r="AF130" s="158">
        <v>0.01</v>
      </c>
      <c r="AG130" s="159">
        <v>0.01</v>
      </c>
      <c r="AH130" s="159">
        <v>0.02</v>
      </c>
      <c r="AI130" s="159">
        <v>0.02</v>
      </c>
      <c r="AJ130" s="158">
        <v>0.02</v>
      </c>
      <c r="AK130" s="159">
        <v>0.02</v>
      </c>
      <c r="AL130" s="159">
        <v>0.02</v>
      </c>
      <c r="AM130" s="159">
        <v>0.02</v>
      </c>
      <c r="AN130" s="125"/>
      <c r="AO130" s="124"/>
      <c r="AP130" s="124"/>
      <c r="AQ130" s="124"/>
      <c r="AR130" s="125"/>
      <c r="AS130" s="124"/>
      <c r="AT130" s="124"/>
      <c r="AU130" s="124"/>
      <c r="AV130" s="125"/>
      <c r="AW130" s="124"/>
      <c r="AX130" s="124"/>
      <c r="AY130" s="124"/>
      <c r="AZ130" s="125"/>
      <c r="BA130" s="124"/>
      <c r="BB130" s="124"/>
      <c r="BC130" s="124"/>
      <c r="BD130" s="125"/>
      <c r="BF130" s="130"/>
      <c r="BG130" s="160">
        <f>SUM(I130,J130,K130,L130)</f>
        <v>9.0000000000000011E-2</v>
      </c>
      <c r="BH130" s="160">
        <f>SUM(M130,N130,O130,P130)</f>
        <v>0.05</v>
      </c>
      <c r="BI130" s="160">
        <f>SUM(Q130,R130,S130,T130)</f>
        <v>0.04</v>
      </c>
      <c r="BJ130" s="160">
        <f>SUM(U130,V130,W130,X130)</f>
        <v>0.04</v>
      </c>
      <c r="BK130" s="160">
        <f>SUM(Y130,Z130,AA130,AB130)</f>
        <v>0.04</v>
      </c>
      <c r="BL130" s="160">
        <f>SUM(AC130,AD130,AE130,AF130)</f>
        <v>0.04</v>
      </c>
      <c r="BM130" s="160">
        <f>SUM(AG130,AH130,AI130,AJ130)</f>
        <v>7.0000000000000007E-2</v>
      </c>
      <c r="BN130" s="130"/>
      <c r="BO130" s="130"/>
      <c r="BP130" s="130"/>
      <c r="BQ130" s="130"/>
      <c r="BR130" s="130"/>
    </row>
    <row r="131" spans="1:70" ht="12" customHeight="1" outlineLevel="1" x14ac:dyDescent="0.35">
      <c r="A131" s="181" t="s">
        <v>163</v>
      </c>
      <c r="B131" s="109" t="s">
        <v>460</v>
      </c>
      <c r="C131" s="141" t="s">
        <v>377</v>
      </c>
      <c r="D131" s="109">
        <v>233451</v>
      </c>
      <c r="E131" s="186"/>
      <c r="F131" s="186"/>
      <c r="G131" s="186"/>
      <c r="H131" s="187"/>
      <c r="I131" s="159">
        <v>0.68</v>
      </c>
      <c r="J131" s="159">
        <v>0.83</v>
      </c>
      <c r="K131" s="159">
        <v>0.82</v>
      </c>
      <c r="L131" s="158">
        <v>0.92</v>
      </c>
      <c r="M131" s="159">
        <v>0.78</v>
      </c>
      <c r="N131" s="159">
        <v>0.89</v>
      </c>
      <c r="O131" s="159">
        <v>0.92</v>
      </c>
      <c r="P131" s="158">
        <v>1.2</v>
      </c>
      <c r="Q131" s="159">
        <v>0.9</v>
      </c>
      <c r="R131" s="159">
        <v>1.1200000000000001</v>
      </c>
      <c r="S131" s="159">
        <v>1.2</v>
      </c>
      <c r="T131" s="158">
        <v>1.39</v>
      </c>
      <c r="U131" s="159">
        <v>1.25</v>
      </c>
      <c r="V131" s="159">
        <v>1.47</v>
      </c>
      <c r="W131" s="159">
        <v>1.58</v>
      </c>
      <c r="X131" s="158">
        <v>1.85</v>
      </c>
      <c r="Y131" s="159">
        <v>1.67</v>
      </c>
      <c r="Z131" s="159">
        <v>1.9</v>
      </c>
      <c r="AA131" s="159">
        <v>1.81</v>
      </c>
      <c r="AB131" s="158">
        <v>2.11</v>
      </c>
      <c r="AC131" s="159">
        <v>1.88</v>
      </c>
      <c r="AD131" s="159">
        <v>2.12</v>
      </c>
      <c r="AE131" s="159">
        <v>2.23</v>
      </c>
      <c r="AF131" s="158">
        <v>2.4700000000000002</v>
      </c>
      <c r="AG131" s="159">
        <v>1.98</v>
      </c>
      <c r="AH131" s="159">
        <v>1.77</v>
      </c>
      <c r="AI131" s="159">
        <v>2.2000000000000002</v>
      </c>
      <c r="AJ131" s="158">
        <v>2.75</v>
      </c>
      <c r="AK131" s="159">
        <v>2.62</v>
      </c>
      <c r="AL131" s="159">
        <v>3.02</v>
      </c>
      <c r="AM131" s="159">
        <v>3.12</v>
      </c>
      <c r="AN131" s="125"/>
      <c r="AO131" s="124"/>
      <c r="AP131" s="124"/>
      <c r="AQ131" s="124"/>
      <c r="AR131" s="125"/>
      <c r="AS131" s="124"/>
      <c r="AT131" s="124"/>
      <c r="AU131" s="124"/>
      <c r="AV131" s="125"/>
      <c r="AW131" s="124"/>
      <c r="AX131" s="124"/>
      <c r="AY131" s="124"/>
      <c r="AZ131" s="125"/>
      <c r="BA131" s="124"/>
      <c r="BB131" s="124"/>
      <c r="BC131" s="124"/>
      <c r="BD131" s="125"/>
      <c r="BF131" s="188"/>
      <c r="BG131" s="160">
        <f>SUM(I131,J131,K131,L131)</f>
        <v>3.25</v>
      </c>
      <c r="BH131" s="160">
        <f>SUM(M131,N131,O131,P131)</f>
        <v>3.79</v>
      </c>
      <c r="BI131" s="160">
        <f>SUM(Q131,R131,S131,T131)</f>
        <v>4.6099999999999994</v>
      </c>
      <c r="BJ131" s="160">
        <f>SUM(U131,V131,W131,X131)</f>
        <v>6.15</v>
      </c>
      <c r="BK131" s="160">
        <f>SUM(Y131,Z131,AA131,AB131)</f>
        <v>7.49</v>
      </c>
      <c r="BL131" s="160">
        <f>SUM(AC131,AD131,AE131,AF131)</f>
        <v>8.7000000000000011</v>
      </c>
      <c r="BM131" s="160">
        <f>SUM(AG131,AH131,AI131,AJ131)</f>
        <v>8.6999999999999993</v>
      </c>
      <c r="BN131" s="130"/>
      <c r="BO131" s="130"/>
      <c r="BP131" s="130"/>
      <c r="BQ131" s="130"/>
      <c r="BR131" s="130"/>
    </row>
    <row r="132" spans="1:70" outlineLevel="1" x14ac:dyDescent="0.35">
      <c r="A132" s="182" t="s">
        <v>461</v>
      </c>
      <c r="B132" s="162" t="s">
        <v>460</v>
      </c>
      <c r="C132" s="163" t="s">
        <v>414</v>
      </c>
      <c r="D132" s="162">
        <v>2541474</v>
      </c>
      <c r="E132" s="168">
        <v>0.56000000000000005</v>
      </c>
      <c r="F132" s="168">
        <v>0.63</v>
      </c>
      <c r="G132" s="168">
        <v>0.67</v>
      </c>
      <c r="H132" s="169">
        <v>0.84</v>
      </c>
      <c r="I132" s="167">
        <f>SUM(I130:I131)</f>
        <v>0.70000000000000007</v>
      </c>
      <c r="J132" s="167">
        <f>SUM(J130:J131)</f>
        <v>0.86</v>
      </c>
      <c r="K132" s="168">
        <v>0.85</v>
      </c>
      <c r="L132" s="166">
        <f>SUM(L130:L131)</f>
        <v>0.94000000000000006</v>
      </c>
      <c r="M132" s="167">
        <f>SUM(M130:M131)</f>
        <v>0.8</v>
      </c>
      <c r="N132" s="167">
        <f>SUM(N130:N131)</f>
        <v>0.9</v>
      </c>
      <c r="O132" s="168">
        <v>0.94</v>
      </c>
      <c r="P132" s="169">
        <v>1.22</v>
      </c>
      <c r="Q132" s="167">
        <f>SUM(Q130:Q131)</f>
        <v>0.91</v>
      </c>
      <c r="R132" s="167">
        <f>SUM(R130:R131)</f>
        <v>1.1300000000000001</v>
      </c>
      <c r="S132" s="167">
        <f>SUM(S130:S131)</f>
        <v>1.21</v>
      </c>
      <c r="T132" s="169">
        <v>1.41</v>
      </c>
      <c r="U132" s="168">
        <v>1.27</v>
      </c>
      <c r="V132" s="167">
        <f t="shared" ref="V132:AA132" si="8">SUM(V130:V131)</f>
        <v>1.48</v>
      </c>
      <c r="W132" s="167">
        <f t="shared" si="8"/>
        <v>1.59</v>
      </c>
      <c r="X132" s="166">
        <f t="shared" si="8"/>
        <v>1.86</v>
      </c>
      <c r="Y132" s="167">
        <f t="shared" si="8"/>
        <v>1.68</v>
      </c>
      <c r="Z132" s="167">
        <f t="shared" si="8"/>
        <v>1.91</v>
      </c>
      <c r="AA132" s="167">
        <f t="shared" si="8"/>
        <v>1.82</v>
      </c>
      <c r="AB132" s="169">
        <v>2.11</v>
      </c>
      <c r="AC132" s="167">
        <f>SUM(AC130:AC131)</f>
        <v>1.89</v>
      </c>
      <c r="AD132" s="167">
        <f>SUM(AD130:AD131)</f>
        <v>2.13</v>
      </c>
      <c r="AE132" s="167">
        <f>SUM(AE130:AE131)</f>
        <v>2.2399999999999998</v>
      </c>
      <c r="AF132" s="166">
        <f>SUM(AF130:AF131)</f>
        <v>2.48</v>
      </c>
      <c r="AG132" s="167">
        <f>SUM(AG130:AG131)</f>
        <v>1.99</v>
      </c>
      <c r="AH132" s="168">
        <v>1.78</v>
      </c>
      <c r="AI132" s="167">
        <f>SUM(AI130:AI131)</f>
        <v>2.2200000000000002</v>
      </c>
      <c r="AJ132" s="166">
        <f>SUM(AJ130:AJ131)</f>
        <v>2.77</v>
      </c>
      <c r="AK132" s="167">
        <f>SUM(AK130:AK131)</f>
        <v>2.64</v>
      </c>
      <c r="AL132" s="168">
        <v>3.05</v>
      </c>
      <c r="AM132" s="167">
        <f>SUM(AM130:AM131)</f>
        <v>3.14</v>
      </c>
      <c r="AN132" s="169">
        <v>3.43</v>
      </c>
      <c r="AO132" s="168">
        <v>3.14</v>
      </c>
      <c r="AP132" s="168">
        <v>3.35</v>
      </c>
      <c r="AQ132" s="168">
        <v>3.21</v>
      </c>
      <c r="AR132" s="169">
        <v>3.52</v>
      </c>
      <c r="AS132" s="168">
        <v>3.35</v>
      </c>
      <c r="AT132" s="168">
        <v>3.76</v>
      </c>
      <c r="AU132" s="168">
        <v>4.22</v>
      </c>
      <c r="AV132" s="169">
        <v>4.5</v>
      </c>
      <c r="AW132" s="164"/>
      <c r="AX132" s="164"/>
      <c r="AY132" s="164"/>
      <c r="AZ132" s="165"/>
      <c r="BA132" s="164"/>
      <c r="BB132" s="164"/>
      <c r="BC132" s="164"/>
      <c r="BD132" s="165"/>
      <c r="BF132" s="189">
        <f>SUM(E132,F132,G132,H132)</f>
        <v>2.6999999999999997</v>
      </c>
      <c r="BG132" s="171">
        <f>SUM(I132,J132,K132,L132)</f>
        <v>3.35</v>
      </c>
      <c r="BH132" s="171">
        <f>SUM(M132,N132,O132,P132)</f>
        <v>3.8600000000000003</v>
      </c>
      <c r="BI132" s="171">
        <f>SUM(Q132,R132,S132,T132)</f>
        <v>4.66</v>
      </c>
      <c r="BJ132" s="171">
        <f>SUM(U132,V132,W132,X132)</f>
        <v>6.2</v>
      </c>
      <c r="BK132" s="171">
        <f>SUM(Y132,Z132,AA132,AB132)</f>
        <v>7.52</v>
      </c>
      <c r="BL132" s="171">
        <f>SUM(AC132,AD132,AE132,AF132)</f>
        <v>8.74</v>
      </c>
      <c r="BM132" s="171">
        <f>SUM(AG132,AH132,AI132,AJ132)</f>
        <v>8.76</v>
      </c>
      <c r="BN132" s="171">
        <f>SUM(AK132,AL132,AM132,AN132)</f>
        <v>12.26</v>
      </c>
      <c r="BO132" s="171">
        <f>SUM(AO132,AP132,AQ132,AR132)</f>
        <v>13.219999999999999</v>
      </c>
      <c r="BP132" s="171">
        <f>SUM(AS132,AT132,AU132,AV132)</f>
        <v>15.829999999999998</v>
      </c>
      <c r="BQ132" s="178"/>
      <c r="BR132" s="178"/>
    </row>
    <row r="133" spans="1:70" outlineLevel="1" x14ac:dyDescent="0.35">
      <c r="A133" s="156"/>
      <c r="B133" s="157"/>
      <c r="C133" s="157"/>
      <c r="D133" s="157"/>
      <c r="E133" s="124"/>
      <c r="F133" s="124"/>
      <c r="G133" s="124"/>
      <c r="H133" s="125"/>
      <c r="I133" s="124"/>
      <c r="J133" s="124"/>
      <c r="K133" s="124"/>
      <c r="L133" s="125"/>
      <c r="M133" s="124"/>
      <c r="N133" s="124"/>
      <c r="O133" s="124"/>
      <c r="P133" s="125"/>
      <c r="Q133" s="124"/>
      <c r="R133" s="124"/>
      <c r="S133" s="124"/>
      <c r="T133" s="125"/>
      <c r="U133" s="124"/>
      <c r="V133" s="124"/>
      <c r="W133" s="124"/>
      <c r="X133" s="125"/>
      <c r="Y133" s="124"/>
      <c r="Z133" s="124"/>
      <c r="AA133" s="124"/>
      <c r="AB133" s="125"/>
      <c r="AC133" s="124"/>
      <c r="AD133" s="124"/>
      <c r="AE133" s="124"/>
      <c r="AF133" s="125"/>
      <c r="AG133" s="124"/>
      <c r="AH133" s="124"/>
      <c r="AI133" s="124"/>
      <c r="AJ133" s="125"/>
      <c r="AK133" s="124"/>
      <c r="AL133" s="124"/>
      <c r="AM133" s="124"/>
      <c r="AN133" s="125"/>
      <c r="AO133" s="124"/>
      <c r="AP133" s="124"/>
      <c r="AQ133" s="124"/>
      <c r="AR133" s="125"/>
      <c r="AS133" s="124"/>
      <c r="AT133" s="124"/>
      <c r="AU133" s="124"/>
      <c r="AV133" s="125"/>
      <c r="AW133" s="124"/>
      <c r="AX133" s="124"/>
      <c r="AY133" s="124"/>
      <c r="AZ133" s="125"/>
      <c r="BA133" s="124"/>
      <c r="BB133" s="124"/>
      <c r="BC133" s="124"/>
      <c r="BD133" s="125"/>
      <c r="BF133" s="130"/>
      <c r="BG133" s="130"/>
      <c r="BH133" s="130"/>
      <c r="BI133" s="130"/>
      <c r="BJ133" s="130"/>
      <c r="BK133" s="130"/>
      <c r="BL133" s="130"/>
      <c r="BM133" s="130"/>
      <c r="BN133" s="130"/>
      <c r="BO133" s="130"/>
      <c r="BP133" s="130"/>
      <c r="BQ133" s="130"/>
      <c r="BR133" s="130"/>
    </row>
    <row r="134" spans="1:70" outlineLevel="1" x14ac:dyDescent="0.35">
      <c r="A134" s="190" t="s">
        <v>471</v>
      </c>
      <c r="B134" s="191"/>
      <c r="C134" s="191"/>
      <c r="D134" s="191"/>
      <c r="E134" s="127"/>
      <c r="F134" s="127"/>
      <c r="G134" s="127"/>
      <c r="H134" s="126"/>
      <c r="I134" s="127"/>
      <c r="J134" s="127"/>
      <c r="K134" s="127"/>
      <c r="L134" s="126"/>
      <c r="M134" s="127"/>
      <c r="N134" s="127"/>
      <c r="O134" s="127"/>
      <c r="P134" s="126"/>
      <c r="Q134" s="127"/>
      <c r="R134" s="127"/>
      <c r="S134" s="127"/>
      <c r="T134" s="126"/>
      <c r="U134" s="127"/>
      <c r="V134" s="127"/>
      <c r="W134" s="127"/>
      <c r="X134" s="126"/>
      <c r="Y134" s="127"/>
      <c r="Z134" s="127"/>
      <c r="AA134" s="127"/>
      <c r="AB134" s="126"/>
      <c r="AC134" s="127"/>
      <c r="AD134" s="127"/>
      <c r="AE134" s="127"/>
      <c r="AF134" s="126"/>
      <c r="AG134" s="127"/>
      <c r="AH134" s="127"/>
      <c r="AI134" s="127"/>
      <c r="AJ134" s="126"/>
      <c r="AK134" s="127"/>
      <c r="AL134" s="127"/>
      <c r="AM134" s="127"/>
      <c r="AN134" s="126"/>
      <c r="AO134" s="127"/>
      <c r="AP134" s="127"/>
      <c r="AQ134" s="127"/>
      <c r="AR134" s="126"/>
      <c r="AS134" s="127"/>
      <c r="AT134" s="127"/>
      <c r="AU134" s="127"/>
      <c r="AV134" s="126"/>
      <c r="AW134" s="127"/>
      <c r="AX134" s="127"/>
      <c r="AY134" s="127"/>
      <c r="AZ134" s="126"/>
      <c r="BA134" s="127"/>
      <c r="BB134" s="127"/>
      <c r="BC134" s="127"/>
      <c r="BD134" s="126"/>
      <c r="BF134" s="131"/>
      <c r="BG134" s="131"/>
      <c r="BH134" s="131"/>
      <c r="BI134" s="131"/>
      <c r="BJ134" s="131"/>
      <c r="BK134" s="131"/>
      <c r="BL134" s="131"/>
      <c r="BM134" s="131"/>
      <c r="BN134" s="131"/>
      <c r="BO134" s="131"/>
      <c r="BP134" s="131"/>
      <c r="BQ134" s="131"/>
      <c r="BR134" s="131"/>
    </row>
    <row r="135" spans="1:70" ht="12" customHeight="1" outlineLevel="1" x14ac:dyDescent="0.35">
      <c r="A135" s="192" t="s">
        <v>251</v>
      </c>
      <c r="B135" s="109" t="s">
        <v>384</v>
      </c>
      <c r="C135" s="141" t="s">
        <v>414</v>
      </c>
      <c r="D135" s="109">
        <v>5697138</v>
      </c>
      <c r="E135" s="127"/>
      <c r="F135" s="127"/>
      <c r="G135" s="127"/>
      <c r="H135" s="126"/>
      <c r="I135" s="127"/>
      <c r="J135" s="127"/>
      <c r="K135" s="127"/>
      <c r="L135" s="126"/>
      <c r="M135" s="127"/>
      <c r="N135" s="127"/>
      <c r="O135" s="127"/>
      <c r="P135" s="126"/>
      <c r="Q135" s="127"/>
      <c r="R135" s="127"/>
      <c r="S135" s="127"/>
      <c r="T135" s="126"/>
      <c r="U135" s="127"/>
      <c r="V135" s="127"/>
      <c r="W135" s="127"/>
      <c r="X135" s="126"/>
      <c r="Y135" s="127"/>
      <c r="Z135" s="127"/>
      <c r="AA135" s="127"/>
      <c r="AB135" s="126"/>
      <c r="AC135" s="127"/>
      <c r="AD135" s="127"/>
      <c r="AE135" s="127"/>
      <c r="AF135" s="126"/>
      <c r="AG135" s="127"/>
      <c r="AH135" s="127"/>
      <c r="AI135" s="127"/>
      <c r="AJ135" s="126"/>
      <c r="AK135" s="127"/>
      <c r="AL135" s="127"/>
      <c r="AM135" s="127"/>
      <c r="AN135" s="126"/>
      <c r="AO135" s="127"/>
      <c r="AP135" s="127"/>
      <c r="AQ135" s="127"/>
      <c r="AR135" s="126"/>
      <c r="AS135" s="147">
        <v>0.26</v>
      </c>
      <c r="AT135" s="147">
        <v>0.34</v>
      </c>
      <c r="AU135" s="147">
        <v>0.31</v>
      </c>
      <c r="AV135" s="145">
        <v>0.21</v>
      </c>
      <c r="AW135" s="147">
        <v>0.2</v>
      </c>
      <c r="AX135" s="147">
        <v>0.1</v>
      </c>
      <c r="AY135" s="147">
        <v>7.0000000000000007E-2</v>
      </c>
      <c r="AZ135" s="145">
        <v>0.06</v>
      </c>
      <c r="BA135" s="147">
        <v>0.05</v>
      </c>
      <c r="BB135" s="147">
        <v>0.11</v>
      </c>
      <c r="BC135" s="147">
        <v>0.14000000000000001</v>
      </c>
      <c r="BD135" s="145">
        <v>0.18</v>
      </c>
      <c r="BF135" s="131"/>
      <c r="BG135" s="131"/>
      <c r="BH135" s="131"/>
      <c r="BI135" s="131"/>
      <c r="BJ135" s="131"/>
      <c r="BK135" s="131"/>
      <c r="BL135" s="131"/>
      <c r="BM135" s="131"/>
      <c r="BN135" s="131"/>
      <c r="BO135" s="131"/>
      <c r="BP135" s="131"/>
      <c r="BQ135" s="131"/>
      <c r="BR135" s="131"/>
    </row>
    <row r="136" spans="1:70" outlineLevel="1" x14ac:dyDescent="0.35">
      <c r="A136" s="192" t="s">
        <v>472</v>
      </c>
      <c r="B136" s="109" t="s">
        <v>384</v>
      </c>
      <c r="C136" s="141" t="s">
        <v>414</v>
      </c>
      <c r="D136" s="109">
        <v>5697139</v>
      </c>
      <c r="E136" s="127"/>
      <c r="F136" s="127"/>
      <c r="G136" s="127"/>
      <c r="H136" s="126"/>
      <c r="I136" s="127"/>
      <c r="J136" s="127"/>
      <c r="K136" s="127"/>
      <c r="L136" s="126"/>
      <c r="M136" s="127"/>
      <c r="N136" s="127"/>
      <c r="O136" s="127"/>
      <c r="P136" s="126"/>
      <c r="Q136" s="127"/>
      <c r="R136" s="127"/>
      <c r="S136" s="127"/>
      <c r="T136" s="126"/>
      <c r="U136" s="127"/>
      <c r="V136" s="127"/>
      <c r="W136" s="127"/>
      <c r="X136" s="126"/>
      <c r="Y136" s="127"/>
      <c r="Z136" s="127"/>
      <c r="AA136" s="127"/>
      <c r="AB136" s="126"/>
      <c r="AC136" s="127"/>
      <c r="AD136" s="127"/>
      <c r="AE136" s="127"/>
      <c r="AF136" s="126"/>
      <c r="AG136" s="127"/>
      <c r="AH136" s="127"/>
      <c r="AI136" s="127"/>
      <c r="AJ136" s="126"/>
      <c r="AK136" s="127"/>
      <c r="AL136" s="127"/>
      <c r="AM136" s="127"/>
      <c r="AN136" s="126"/>
      <c r="AO136" s="127"/>
      <c r="AP136" s="127"/>
      <c r="AQ136" s="127"/>
      <c r="AR136" s="126"/>
      <c r="AS136" s="147">
        <v>0.22</v>
      </c>
      <c r="AT136" s="147">
        <v>0.28000000000000003</v>
      </c>
      <c r="AU136" s="147">
        <v>0.26</v>
      </c>
      <c r="AV136" s="145">
        <v>0.16</v>
      </c>
      <c r="AW136" s="147">
        <v>0.16</v>
      </c>
      <c r="AX136" s="147">
        <v>0.08</v>
      </c>
      <c r="AY136" s="147">
        <v>7.0000000000000007E-2</v>
      </c>
      <c r="AZ136" s="145">
        <v>0.06</v>
      </c>
      <c r="BA136" s="147">
        <v>0.04</v>
      </c>
      <c r="BB136" s="147">
        <v>0.09</v>
      </c>
      <c r="BC136" s="147">
        <v>0.08</v>
      </c>
      <c r="BD136" s="145">
        <v>0.13</v>
      </c>
      <c r="BF136" s="131"/>
      <c r="BG136" s="131"/>
      <c r="BH136" s="131"/>
      <c r="BI136" s="131"/>
      <c r="BJ136" s="131"/>
      <c r="BK136" s="131"/>
      <c r="BL136" s="131"/>
      <c r="BM136" s="131"/>
      <c r="BN136" s="131"/>
      <c r="BO136" s="131"/>
      <c r="BP136" s="131"/>
      <c r="BQ136" s="131"/>
      <c r="BR136" s="131"/>
    </row>
    <row r="137" spans="1:70" outlineLevel="1" x14ac:dyDescent="0.35">
      <c r="A137" s="192" t="s">
        <v>110</v>
      </c>
      <c r="B137" s="109" t="s">
        <v>384</v>
      </c>
      <c r="C137" s="141" t="s">
        <v>414</v>
      </c>
      <c r="D137" s="109">
        <v>5697140</v>
      </c>
      <c r="E137" s="127"/>
      <c r="F137" s="127"/>
      <c r="G137" s="127"/>
      <c r="H137" s="126"/>
      <c r="I137" s="127"/>
      <c r="J137" s="127"/>
      <c r="K137" s="127"/>
      <c r="L137" s="126"/>
      <c r="M137" s="127"/>
      <c r="N137" s="127"/>
      <c r="O137" s="127"/>
      <c r="P137" s="126"/>
      <c r="Q137" s="127"/>
      <c r="R137" s="127"/>
      <c r="S137" s="127"/>
      <c r="T137" s="126"/>
      <c r="U137" s="127"/>
      <c r="V137" s="127"/>
      <c r="W137" s="127"/>
      <c r="X137" s="126"/>
      <c r="Y137" s="127"/>
      <c r="Z137" s="127"/>
      <c r="AA137" s="127"/>
      <c r="AB137" s="126"/>
      <c r="AC137" s="127"/>
      <c r="AD137" s="127"/>
      <c r="AE137" s="127"/>
      <c r="AF137" s="126"/>
      <c r="AG137" s="127"/>
      <c r="AH137" s="127"/>
      <c r="AI137" s="127"/>
      <c r="AJ137" s="126"/>
      <c r="AK137" s="127"/>
      <c r="AL137" s="127"/>
      <c r="AM137" s="127"/>
      <c r="AN137" s="126"/>
      <c r="AO137" s="127"/>
      <c r="AP137" s="127"/>
      <c r="AQ137" s="127"/>
      <c r="AR137" s="126"/>
      <c r="AS137" s="147">
        <v>0.11</v>
      </c>
      <c r="AT137" s="147">
        <v>0.26</v>
      </c>
      <c r="AU137" s="147">
        <v>0.25</v>
      </c>
      <c r="AV137" s="145">
        <v>0.17</v>
      </c>
      <c r="AW137" s="147">
        <v>0.12</v>
      </c>
      <c r="AX137" s="147">
        <v>0.06</v>
      </c>
      <c r="AY137" s="147">
        <v>0.05</v>
      </c>
      <c r="AZ137" s="145">
        <v>0.05</v>
      </c>
      <c r="BA137" s="147">
        <v>0.05</v>
      </c>
      <c r="BB137" s="147">
        <v>0.06</v>
      </c>
      <c r="BC137" s="147">
        <v>0.09</v>
      </c>
      <c r="BD137" s="145">
        <v>0.13</v>
      </c>
      <c r="BF137" s="131"/>
      <c r="BG137" s="131"/>
      <c r="BH137" s="131"/>
      <c r="BI137" s="131"/>
      <c r="BJ137" s="131"/>
      <c r="BK137" s="131"/>
      <c r="BL137" s="131"/>
      <c r="BM137" s="131"/>
      <c r="BN137" s="131"/>
      <c r="BO137" s="131"/>
      <c r="BP137" s="131"/>
      <c r="BQ137" s="131"/>
      <c r="BR137" s="131"/>
    </row>
    <row r="138" spans="1:70" ht="12" customHeight="1" outlineLevel="1" x14ac:dyDescent="0.35">
      <c r="A138" s="192" t="s">
        <v>111</v>
      </c>
      <c r="B138" s="109" t="s">
        <v>384</v>
      </c>
      <c r="C138" s="141" t="s">
        <v>414</v>
      </c>
      <c r="D138" s="109">
        <v>5697141</v>
      </c>
      <c r="E138" s="127"/>
      <c r="F138" s="127"/>
      <c r="G138" s="127"/>
      <c r="H138" s="126"/>
      <c r="I138" s="127"/>
      <c r="J138" s="127"/>
      <c r="K138" s="127"/>
      <c r="L138" s="126"/>
      <c r="M138" s="127"/>
      <c r="N138" s="127"/>
      <c r="O138" s="127"/>
      <c r="P138" s="126"/>
      <c r="Q138" s="127"/>
      <c r="R138" s="127"/>
      <c r="S138" s="127"/>
      <c r="T138" s="126"/>
      <c r="U138" s="127"/>
      <c r="V138" s="127"/>
      <c r="W138" s="127"/>
      <c r="X138" s="126"/>
      <c r="Y138" s="127"/>
      <c r="Z138" s="127"/>
      <c r="AA138" s="127"/>
      <c r="AB138" s="126"/>
      <c r="AC138" s="127"/>
      <c r="AD138" s="127"/>
      <c r="AE138" s="127"/>
      <c r="AF138" s="126"/>
      <c r="AG138" s="127"/>
      <c r="AH138" s="127"/>
      <c r="AI138" s="127"/>
      <c r="AJ138" s="126"/>
      <c r="AK138" s="127"/>
      <c r="AL138" s="127"/>
      <c r="AM138" s="127"/>
      <c r="AN138" s="126"/>
      <c r="AO138" s="127"/>
      <c r="AP138" s="127"/>
      <c r="AQ138" s="127"/>
      <c r="AR138" s="126"/>
      <c r="AS138" s="147">
        <v>0.34</v>
      </c>
      <c r="AT138" s="147">
        <v>0.42</v>
      </c>
      <c r="AU138" s="147">
        <v>0.39</v>
      </c>
      <c r="AV138" s="145">
        <v>0.3</v>
      </c>
      <c r="AW138" s="147">
        <v>0.28000000000000003</v>
      </c>
      <c r="AX138" s="147">
        <v>0.15</v>
      </c>
      <c r="AY138" s="147">
        <v>0.09</v>
      </c>
      <c r="AZ138" s="145">
        <v>0.1</v>
      </c>
      <c r="BA138" s="147">
        <v>0.09</v>
      </c>
      <c r="BB138" s="147">
        <v>0.16</v>
      </c>
      <c r="BC138" s="147">
        <v>0.23</v>
      </c>
      <c r="BD138" s="145">
        <v>0.24</v>
      </c>
      <c r="BF138" s="131"/>
      <c r="BG138" s="131"/>
      <c r="BH138" s="131"/>
      <c r="BI138" s="131"/>
      <c r="BJ138" s="131"/>
      <c r="BK138" s="131"/>
      <c r="BL138" s="131"/>
      <c r="BM138" s="131"/>
      <c r="BN138" s="131"/>
      <c r="BO138" s="131"/>
      <c r="BP138" s="131"/>
      <c r="BQ138" s="131"/>
      <c r="BR138" s="131"/>
    </row>
    <row r="139" spans="1:70" outlineLevel="1" x14ac:dyDescent="0.35">
      <c r="A139" s="192" t="s">
        <v>473</v>
      </c>
      <c r="B139" s="109" t="s">
        <v>384</v>
      </c>
      <c r="C139" s="141" t="s">
        <v>414</v>
      </c>
      <c r="D139" s="109">
        <v>5697142</v>
      </c>
      <c r="E139" s="127"/>
      <c r="F139" s="127"/>
      <c r="G139" s="127"/>
      <c r="H139" s="126"/>
      <c r="I139" s="127"/>
      <c r="J139" s="127"/>
      <c r="K139" s="127"/>
      <c r="L139" s="126"/>
      <c r="M139" s="127"/>
      <c r="N139" s="127"/>
      <c r="O139" s="127"/>
      <c r="P139" s="126"/>
      <c r="Q139" s="127"/>
      <c r="R139" s="127"/>
      <c r="S139" s="127"/>
      <c r="T139" s="126"/>
      <c r="U139" s="127"/>
      <c r="V139" s="127"/>
      <c r="W139" s="127"/>
      <c r="X139" s="126"/>
      <c r="Y139" s="127"/>
      <c r="Z139" s="127"/>
      <c r="AA139" s="127"/>
      <c r="AB139" s="126"/>
      <c r="AC139" s="127"/>
      <c r="AD139" s="127"/>
      <c r="AE139" s="127"/>
      <c r="AF139" s="126"/>
      <c r="AG139" s="127"/>
      <c r="AH139" s="127"/>
      <c r="AI139" s="127"/>
      <c r="AJ139" s="126"/>
      <c r="AK139" s="127"/>
      <c r="AL139" s="127"/>
      <c r="AM139" s="127"/>
      <c r="AN139" s="126"/>
      <c r="AO139" s="127"/>
      <c r="AP139" s="127"/>
      <c r="AQ139" s="127"/>
      <c r="AR139" s="126"/>
      <c r="AS139" s="147">
        <v>0.28000000000000003</v>
      </c>
      <c r="AT139" s="147">
        <v>0.31</v>
      </c>
      <c r="AU139" s="147">
        <v>0.27</v>
      </c>
      <c r="AV139" s="145">
        <v>0.17</v>
      </c>
      <c r="AW139" s="147">
        <v>0.17</v>
      </c>
      <c r="AX139" s="147">
        <v>0.08</v>
      </c>
      <c r="AY139" s="147">
        <v>0.05</v>
      </c>
      <c r="AZ139" s="145">
        <v>0.03</v>
      </c>
      <c r="BA139" s="147">
        <v>0.01</v>
      </c>
      <c r="BB139" s="147">
        <v>7.0000000000000007E-2</v>
      </c>
      <c r="BC139" s="147">
        <v>0.09</v>
      </c>
      <c r="BD139" s="145">
        <v>0.14000000000000001</v>
      </c>
      <c r="BF139" s="131"/>
      <c r="BG139" s="131"/>
      <c r="BH139" s="131"/>
      <c r="BI139" s="131"/>
      <c r="BJ139" s="131"/>
      <c r="BK139" s="131"/>
      <c r="BL139" s="131"/>
      <c r="BM139" s="131"/>
      <c r="BN139" s="131"/>
      <c r="BO139" s="131"/>
      <c r="BP139" s="131"/>
      <c r="BQ139" s="131"/>
      <c r="BR139" s="131"/>
    </row>
    <row r="140" spans="1:70" outlineLevel="1" x14ac:dyDescent="0.35">
      <c r="E140" s="127"/>
      <c r="F140" s="127"/>
      <c r="G140" s="127"/>
      <c r="H140" s="126"/>
      <c r="I140" s="127"/>
      <c r="J140" s="127"/>
      <c r="K140" s="127"/>
      <c r="L140" s="126"/>
      <c r="M140" s="127"/>
      <c r="N140" s="127"/>
      <c r="O140" s="127"/>
      <c r="P140" s="126"/>
      <c r="Q140" s="127"/>
      <c r="R140" s="127"/>
      <c r="S140" s="127"/>
      <c r="T140" s="126"/>
      <c r="U140" s="127"/>
      <c r="V140" s="127"/>
      <c r="W140" s="127"/>
      <c r="X140" s="126"/>
      <c r="Y140" s="127"/>
      <c r="Z140" s="127"/>
      <c r="AA140" s="127"/>
      <c r="AB140" s="126"/>
      <c r="AC140" s="127"/>
      <c r="AD140" s="127"/>
      <c r="AE140" s="127"/>
      <c r="AF140" s="126"/>
      <c r="AG140" s="127"/>
      <c r="AH140" s="127"/>
      <c r="AI140" s="127"/>
      <c r="AJ140" s="126"/>
      <c r="AK140" s="127"/>
      <c r="AL140" s="127"/>
      <c r="AM140" s="127"/>
      <c r="AN140" s="126"/>
      <c r="AO140" s="127"/>
      <c r="AP140" s="127"/>
      <c r="AQ140" s="127"/>
      <c r="AR140" s="126"/>
      <c r="AS140" s="127"/>
      <c r="AT140" s="127"/>
      <c r="AU140" s="127"/>
      <c r="AV140" s="126"/>
      <c r="AW140" s="127"/>
      <c r="AX140" s="127"/>
      <c r="AY140" s="127"/>
      <c r="AZ140" s="126"/>
      <c r="BA140" s="127"/>
      <c r="BB140" s="127"/>
      <c r="BC140" s="127"/>
      <c r="BD140" s="126"/>
      <c r="BF140" s="131"/>
      <c r="BG140" s="131"/>
      <c r="BH140" s="131"/>
      <c r="BI140" s="131"/>
      <c r="BJ140" s="131"/>
      <c r="BK140" s="131"/>
      <c r="BL140" s="131"/>
      <c r="BM140" s="131"/>
      <c r="BN140" s="131"/>
      <c r="BO140" s="131"/>
      <c r="BP140" s="131"/>
      <c r="BQ140" s="131"/>
      <c r="BR140" s="131"/>
    </row>
    <row r="141" spans="1:70" outlineLevel="1" x14ac:dyDescent="0.35">
      <c r="A141" s="190" t="s">
        <v>474</v>
      </c>
      <c r="B141" s="191"/>
      <c r="C141" s="191"/>
      <c r="D141" s="191"/>
      <c r="E141" s="127"/>
      <c r="F141" s="127"/>
      <c r="G141" s="127"/>
      <c r="H141" s="126"/>
      <c r="I141" s="127"/>
      <c r="J141" s="127"/>
      <c r="K141" s="127"/>
      <c r="L141" s="126"/>
      <c r="M141" s="127"/>
      <c r="N141" s="127"/>
      <c r="O141" s="127"/>
      <c r="P141" s="126"/>
      <c r="Q141" s="127"/>
      <c r="R141" s="127"/>
      <c r="S141" s="127"/>
      <c r="T141" s="126"/>
      <c r="U141" s="127"/>
      <c r="V141" s="127"/>
      <c r="W141" s="127"/>
      <c r="X141" s="126"/>
      <c r="Y141" s="127"/>
      <c r="Z141" s="127"/>
      <c r="AA141" s="127"/>
      <c r="AB141" s="126"/>
      <c r="AC141" s="127"/>
      <c r="AD141" s="127"/>
      <c r="AE141" s="127"/>
      <c r="AF141" s="126"/>
      <c r="AG141" s="127"/>
      <c r="AH141" s="127"/>
      <c r="AI141" s="127"/>
      <c r="AJ141" s="126"/>
      <c r="AK141" s="127"/>
      <c r="AL141" s="127"/>
      <c r="AM141" s="127"/>
      <c r="AN141" s="126"/>
      <c r="AO141" s="127"/>
      <c r="AP141" s="127"/>
      <c r="AQ141" s="127"/>
      <c r="AR141" s="126"/>
      <c r="AS141" s="127"/>
      <c r="AT141" s="127"/>
      <c r="AU141" s="127"/>
      <c r="AV141" s="126"/>
      <c r="AW141" s="127"/>
      <c r="AX141" s="127"/>
      <c r="AY141" s="127"/>
      <c r="AZ141" s="126"/>
      <c r="BA141" s="127"/>
      <c r="BB141" s="127"/>
      <c r="BC141" s="127"/>
      <c r="BD141" s="126"/>
      <c r="BF141" s="131"/>
      <c r="BG141" s="131"/>
      <c r="BH141" s="131"/>
      <c r="BI141" s="131"/>
      <c r="BJ141" s="131"/>
      <c r="BK141" s="131"/>
      <c r="BL141" s="131"/>
      <c r="BM141" s="131"/>
      <c r="BN141" s="131"/>
      <c r="BO141" s="131"/>
      <c r="BP141" s="131"/>
      <c r="BQ141" s="131"/>
      <c r="BR141" s="131"/>
    </row>
    <row r="142" spans="1:70" ht="12" customHeight="1" outlineLevel="1" x14ac:dyDescent="0.35">
      <c r="A142" s="192" t="s">
        <v>110</v>
      </c>
      <c r="B142" s="109" t="s">
        <v>384</v>
      </c>
      <c r="C142" s="141" t="s">
        <v>414</v>
      </c>
      <c r="D142" s="109">
        <v>5697143</v>
      </c>
      <c r="E142" s="127"/>
      <c r="F142" s="127"/>
      <c r="G142" s="127"/>
      <c r="H142" s="126"/>
      <c r="I142" s="127"/>
      <c r="J142" s="127"/>
      <c r="K142" s="127"/>
      <c r="L142" s="126"/>
      <c r="M142" s="127"/>
      <c r="N142" s="127"/>
      <c r="O142" s="127"/>
      <c r="P142" s="126"/>
      <c r="Q142" s="127"/>
      <c r="R142" s="127"/>
      <c r="S142" s="127"/>
      <c r="T142" s="126"/>
      <c r="U142" s="127"/>
      <c r="V142" s="127"/>
      <c r="W142" s="127"/>
      <c r="X142" s="126"/>
      <c r="Y142" s="127"/>
      <c r="Z142" s="127"/>
      <c r="AA142" s="127"/>
      <c r="AB142" s="126"/>
      <c r="AC142" s="127"/>
      <c r="AD142" s="127"/>
      <c r="AE142" s="127"/>
      <c r="AF142" s="126"/>
      <c r="AG142" s="127"/>
      <c r="AH142" s="127"/>
      <c r="AI142" s="127"/>
      <c r="AJ142" s="126"/>
      <c r="AK142" s="127"/>
      <c r="AL142" s="127"/>
      <c r="AM142" s="127"/>
      <c r="AN142" s="126"/>
      <c r="AO142" s="127"/>
      <c r="AP142" s="127"/>
      <c r="AQ142" s="127"/>
      <c r="AR142" s="126"/>
      <c r="AS142" s="147">
        <v>-0.11</v>
      </c>
      <c r="AT142" s="147">
        <v>-0.09</v>
      </c>
      <c r="AU142" s="147">
        <v>0.08</v>
      </c>
      <c r="AV142" s="145">
        <v>0.14000000000000001</v>
      </c>
      <c r="AW142" s="147">
        <v>0.18</v>
      </c>
      <c r="AX142" s="147">
        <v>0.18</v>
      </c>
      <c r="AY142" s="147">
        <v>0.16</v>
      </c>
      <c r="AZ142" s="145">
        <v>0.16</v>
      </c>
      <c r="BA142" s="147">
        <v>0.09</v>
      </c>
      <c r="BB142" s="147">
        <v>0.17</v>
      </c>
      <c r="BC142" s="147">
        <v>0.19</v>
      </c>
      <c r="BD142" s="145">
        <v>0.12</v>
      </c>
      <c r="BF142" s="131"/>
      <c r="BG142" s="131"/>
      <c r="BH142" s="131"/>
      <c r="BI142" s="131"/>
      <c r="BJ142" s="131"/>
      <c r="BK142" s="131"/>
      <c r="BL142" s="131"/>
      <c r="BM142" s="131"/>
      <c r="BN142" s="131"/>
      <c r="BO142" s="131"/>
      <c r="BP142" s="131"/>
      <c r="BQ142" s="131"/>
      <c r="BR142" s="131"/>
    </row>
    <row r="143" spans="1:70" outlineLevel="1" x14ac:dyDescent="0.35">
      <c r="A143" s="192" t="s">
        <v>251</v>
      </c>
      <c r="B143" s="109" t="s">
        <v>384</v>
      </c>
      <c r="C143" s="141" t="s">
        <v>414</v>
      </c>
      <c r="D143" s="109">
        <v>5697144</v>
      </c>
      <c r="E143" s="127"/>
      <c r="F143" s="127"/>
      <c r="G143" s="127"/>
      <c r="H143" s="126"/>
      <c r="I143" s="127"/>
      <c r="J143" s="127"/>
      <c r="K143" s="127"/>
      <c r="L143" s="126"/>
      <c r="M143" s="127"/>
      <c r="N143" s="127"/>
      <c r="O143" s="127"/>
      <c r="P143" s="126"/>
      <c r="Q143" s="127"/>
      <c r="R143" s="127"/>
      <c r="S143" s="127"/>
      <c r="T143" s="126"/>
      <c r="U143" s="127"/>
      <c r="V143" s="127"/>
      <c r="W143" s="127"/>
      <c r="X143" s="126"/>
      <c r="Y143" s="127"/>
      <c r="Z143" s="127"/>
      <c r="AA143" s="127"/>
      <c r="AB143" s="126"/>
      <c r="AC143" s="127"/>
      <c r="AD143" s="127"/>
      <c r="AE143" s="127"/>
      <c r="AF143" s="126"/>
      <c r="AG143" s="127"/>
      <c r="AH143" s="127"/>
      <c r="AI143" s="127"/>
      <c r="AJ143" s="126"/>
      <c r="AK143" s="127"/>
      <c r="AL143" s="127"/>
      <c r="AM143" s="127"/>
      <c r="AN143" s="126"/>
      <c r="AO143" s="127"/>
      <c r="AP143" s="127"/>
      <c r="AQ143" s="127"/>
      <c r="AR143" s="126"/>
      <c r="AS143" s="147">
        <v>-0.17</v>
      </c>
      <c r="AT143" s="147">
        <v>-0.16</v>
      </c>
      <c r="AU143" s="147">
        <v>-0.06</v>
      </c>
      <c r="AV143" s="145">
        <v>0.02</v>
      </c>
      <c r="AW143" s="147">
        <v>0.06</v>
      </c>
      <c r="AX143" s="147">
        <v>0.1</v>
      </c>
      <c r="AY143" s="147">
        <v>0.11</v>
      </c>
      <c r="AZ143" s="145">
        <v>0.14000000000000001</v>
      </c>
      <c r="BA143" s="147">
        <v>0.1</v>
      </c>
      <c r="BB143" s="147">
        <v>0.09</v>
      </c>
      <c r="BC143" s="147">
        <v>0.1</v>
      </c>
      <c r="BD143" s="145">
        <v>0.06</v>
      </c>
      <c r="BF143" s="131"/>
      <c r="BG143" s="131"/>
      <c r="BH143" s="131"/>
      <c r="BI143" s="131"/>
      <c r="BJ143" s="131"/>
      <c r="BK143" s="131"/>
      <c r="BL143" s="131"/>
      <c r="BM143" s="131"/>
      <c r="BN143" s="131"/>
      <c r="BO143" s="131"/>
      <c r="BP143" s="131"/>
      <c r="BQ143" s="131"/>
      <c r="BR143" s="131"/>
    </row>
    <row r="144" spans="1:70" outlineLevel="1" x14ac:dyDescent="0.35">
      <c r="A144" s="192" t="s">
        <v>475</v>
      </c>
      <c r="B144" s="109" t="s">
        <v>384</v>
      </c>
      <c r="C144" s="141" t="s">
        <v>414</v>
      </c>
      <c r="D144" s="109">
        <v>5697145</v>
      </c>
      <c r="E144" s="127"/>
      <c r="F144" s="127"/>
      <c r="G144" s="127"/>
      <c r="H144" s="126"/>
      <c r="I144" s="127"/>
      <c r="J144" s="127"/>
      <c r="K144" s="127"/>
      <c r="L144" s="126"/>
      <c r="M144" s="127"/>
      <c r="N144" s="127"/>
      <c r="O144" s="127"/>
      <c r="P144" s="126"/>
      <c r="Q144" s="127"/>
      <c r="R144" s="127"/>
      <c r="S144" s="127"/>
      <c r="T144" s="126"/>
      <c r="U144" s="127"/>
      <c r="V144" s="127"/>
      <c r="W144" s="127"/>
      <c r="X144" s="126"/>
      <c r="Y144" s="127"/>
      <c r="Z144" s="127"/>
      <c r="AA144" s="127"/>
      <c r="AB144" s="126"/>
      <c r="AC144" s="127"/>
      <c r="AD144" s="127"/>
      <c r="AE144" s="127"/>
      <c r="AF144" s="126"/>
      <c r="AG144" s="127"/>
      <c r="AH144" s="127"/>
      <c r="AI144" s="127"/>
      <c r="AJ144" s="126"/>
      <c r="AK144" s="127"/>
      <c r="AL144" s="127"/>
      <c r="AM144" s="127"/>
      <c r="AN144" s="126"/>
      <c r="AO144" s="127"/>
      <c r="AP144" s="127"/>
      <c r="AQ144" s="127"/>
      <c r="AR144" s="126"/>
      <c r="AS144" s="147">
        <v>-0.13</v>
      </c>
      <c r="AT144" s="147">
        <v>-0.14000000000000001</v>
      </c>
      <c r="AU144" s="147">
        <v>-7.0000000000000007E-2</v>
      </c>
      <c r="AV144" s="145">
        <v>0.02</v>
      </c>
      <c r="AW144" s="147">
        <v>0.05</v>
      </c>
      <c r="AX144" s="147">
        <v>0.09</v>
      </c>
      <c r="AY144" s="147">
        <v>0.09</v>
      </c>
      <c r="AZ144" s="145">
        <v>0.12</v>
      </c>
      <c r="BA144" s="147">
        <v>0.14000000000000001</v>
      </c>
      <c r="BB144" s="147">
        <v>0.11</v>
      </c>
      <c r="BC144" s="147">
        <v>0.13</v>
      </c>
      <c r="BD144" s="145">
        <v>0.09</v>
      </c>
      <c r="BF144" s="131"/>
      <c r="BG144" s="131"/>
      <c r="BH144" s="131"/>
      <c r="BI144" s="131"/>
      <c r="BJ144" s="131"/>
      <c r="BK144" s="131"/>
      <c r="BL144" s="131"/>
      <c r="BM144" s="131"/>
      <c r="BN144" s="131"/>
      <c r="BO144" s="131"/>
      <c r="BP144" s="131"/>
      <c r="BQ144" s="131"/>
      <c r="BR144" s="131"/>
    </row>
    <row r="145" spans="1:70" ht="12" customHeight="1" outlineLevel="1" x14ac:dyDescent="0.35">
      <c r="A145" s="192" t="s">
        <v>473</v>
      </c>
      <c r="B145" s="109" t="s">
        <v>384</v>
      </c>
      <c r="C145" s="141" t="s">
        <v>414</v>
      </c>
      <c r="D145" s="109">
        <v>5697146</v>
      </c>
      <c r="E145" s="127"/>
      <c r="F145" s="127"/>
      <c r="G145" s="127"/>
      <c r="H145" s="126"/>
      <c r="I145" s="127"/>
      <c r="J145" s="127"/>
      <c r="K145" s="127"/>
      <c r="L145" s="126"/>
      <c r="M145" s="127"/>
      <c r="N145" s="127"/>
      <c r="O145" s="127"/>
      <c r="P145" s="126"/>
      <c r="Q145" s="127"/>
      <c r="R145" s="127"/>
      <c r="S145" s="127"/>
      <c r="T145" s="126"/>
      <c r="U145" s="127"/>
      <c r="V145" s="127"/>
      <c r="W145" s="127"/>
      <c r="X145" s="126"/>
      <c r="Y145" s="127"/>
      <c r="Z145" s="127"/>
      <c r="AA145" s="127"/>
      <c r="AB145" s="126"/>
      <c r="AC145" s="127"/>
      <c r="AD145" s="127"/>
      <c r="AE145" s="127"/>
      <c r="AF145" s="126"/>
      <c r="AG145" s="127"/>
      <c r="AH145" s="127"/>
      <c r="AI145" s="127"/>
      <c r="AJ145" s="126"/>
      <c r="AK145" s="127"/>
      <c r="AL145" s="127"/>
      <c r="AM145" s="127"/>
      <c r="AN145" s="126"/>
      <c r="AO145" s="127"/>
      <c r="AP145" s="127"/>
      <c r="AQ145" s="127"/>
      <c r="AR145" s="126"/>
      <c r="AS145" s="147">
        <v>-0.15</v>
      </c>
      <c r="AT145" s="147">
        <v>-0.12</v>
      </c>
      <c r="AU145" s="147">
        <v>7.0000000000000007E-2</v>
      </c>
      <c r="AV145" s="145">
        <v>0.13</v>
      </c>
      <c r="AW145" s="147">
        <v>0.2</v>
      </c>
      <c r="AX145" s="147">
        <v>0.24</v>
      </c>
      <c r="AY145" s="147">
        <v>0.17</v>
      </c>
      <c r="AZ145" s="145">
        <v>0.23</v>
      </c>
      <c r="BA145" s="147">
        <v>0.17</v>
      </c>
      <c r="BB145" s="147">
        <v>0.15</v>
      </c>
      <c r="BC145" s="147">
        <v>0.2</v>
      </c>
      <c r="BD145" s="145">
        <v>0.15</v>
      </c>
      <c r="BF145" s="131"/>
      <c r="BG145" s="131"/>
      <c r="BH145" s="131"/>
      <c r="BI145" s="131"/>
      <c r="BJ145" s="131"/>
      <c r="BK145" s="131"/>
      <c r="BL145" s="131"/>
      <c r="BM145" s="131"/>
      <c r="BN145" s="131"/>
      <c r="BO145" s="131"/>
      <c r="BP145" s="131"/>
      <c r="BQ145" s="131"/>
      <c r="BR145" s="131"/>
    </row>
    <row r="146" spans="1:70" outlineLevel="1" x14ac:dyDescent="0.35">
      <c r="A146" s="192" t="s">
        <v>111</v>
      </c>
      <c r="B146" s="109" t="s">
        <v>384</v>
      </c>
      <c r="C146" s="141" t="s">
        <v>414</v>
      </c>
      <c r="D146" s="109">
        <v>5697147</v>
      </c>
      <c r="E146" s="127"/>
      <c r="F146" s="127"/>
      <c r="G146" s="127"/>
      <c r="H146" s="126"/>
      <c r="I146" s="127"/>
      <c r="J146" s="127"/>
      <c r="K146" s="127"/>
      <c r="L146" s="126"/>
      <c r="M146" s="127"/>
      <c r="N146" s="127"/>
      <c r="O146" s="127"/>
      <c r="P146" s="126"/>
      <c r="Q146" s="127"/>
      <c r="R146" s="127"/>
      <c r="S146" s="127"/>
      <c r="T146" s="126"/>
      <c r="U146" s="127"/>
      <c r="V146" s="127"/>
      <c r="W146" s="127"/>
      <c r="X146" s="126"/>
      <c r="Y146" s="127"/>
      <c r="Z146" s="127"/>
      <c r="AA146" s="127"/>
      <c r="AB146" s="126"/>
      <c r="AC146" s="127"/>
      <c r="AD146" s="127"/>
      <c r="AE146" s="127"/>
      <c r="AF146" s="126"/>
      <c r="AG146" s="127"/>
      <c r="AH146" s="127"/>
      <c r="AI146" s="127"/>
      <c r="AJ146" s="126"/>
      <c r="AK146" s="127"/>
      <c r="AL146" s="127"/>
      <c r="AM146" s="127"/>
      <c r="AN146" s="126"/>
      <c r="AO146" s="127"/>
      <c r="AP146" s="127"/>
      <c r="AQ146" s="127"/>
      <c r="AR146" s="126"/>
      <c r="AS146" s="147">
        <v>-0.22</v>
      </c>
      <c r="AT146" s="147">
        <v>-0.22</v>
      </c>
      <c r="AU146" s="147">
        <v>-0.14000000000000001</v>
      </c>
      <c r="AV146" s="145">
        <v>-0.06</v>
      </c>
      <c r="AW146" s="147">
        <v>-0.03</v>
      </c>
      <c r="AX146" s="147">
        <v>0.04</v>
      </c>
      <c r="AY146" s="147">
        <v>0.08</v>
      </c>
      <c r="AZ146" s="145">
        <v>0.12</v>
      </c>
      <c r="BA146" s="147">
        <v>0.03</v>
      </c>
      <c r="BB146" s="147">
        <v>0.02</v>
      </c>
      <c r="BC146" s="147">
        <v>0.01</v>
      </c>
      <c r="BD146" s="145">
        <v>-0.02</v>
      </c>
      <c r="BF146" s="131"/>
      <c r="BG146" s="131"/>
      <c r="BH146" s="131"/>
      <c r="BI146" s="131"/>
      <c r="BJ146" s="131"/>
      <c r="BK146" s="131"/>
      <c r="BL146" s="131"/>
      <c r="BM146" s="131"/>
      <c r="BN146" s="131"/>
      <c r="BO146" s="131"/>
      <c r="BP146" s="131"/>
      <c r="BQ146" s="131"/>
      <c r="BR146" s="131"/>
    </row>
    <row r="147" spans="1:70" x14ac:dyDescent="0.35">
      <c r="E147" s="127"/>
      <c r="F147" s="127"/>
      <c r="G147" s="127"/>
      <c r="H147" s="126"/>
      <c r="I147" s="127"/>
      <c r="J147" s="127"/>
      <c r="K147" s="127"/>
      <c r="L147" s="126"/>
      <c r="M147" s="127"/>
      <c r="N147" s="127"/>
      <c r="O147" s="127"/>
      <c r="P147" s="126"/>
      <c r="Q147" s="127"/>
      <c r="R147" s="127"/>
      <c r="S147" s="127"/>
      <c r="T147" s="126"/>
      <c r="U147" s="127"/>
      <c r="V147" s="127"/>
      <c r="W147" s="127"/>
      <c r="X147" s="126"/>
      <c r="Y147" s="127"/>
      <c r="Z147" s="127"/>
      <c r="AA147" s="127"/>
      <c r="AB147" s="126"/>
      <c r="AC147" s="127"/>
      <c r="AD147" s="127"/>
      <c r="AE147" s="127"/>
      <c r="AF147" s="126"/>
      <c r="AG147" s="127"/>
      <c r="AH147" s="127"/>
      <c r="AI147" s="127"/>
      <c r="AJ147" s="126"/>
      <c r="AK147" s="127"/>
      <c r="AL147" s="127"/>
      <c r="AM147" s="127"/>
      <c r="AN147" s="126"/>
      <c r="AO147" s="127"/>
      <c r="AP147" s="127"/>
      <c r="AQ147" s="127"/>
      <c r="AR147" s="126"/>
      <c r="AS147" s="127"/>
      <c r="AT147" s="127"/>
      <c r="AU147" s="127"/>
      <c r="AV147" s="126"/>
      <c r="AW147" s="127"/>
      <c r="AX147" s="127"/>
      <c r="AY147" s="127"/>
      <c r="AZ147" s="126"/>
      <c r="BA147" s="127"/>
      <c r="BB147" s="127"/>
      <c r="BC147" s="127"/>
      <c r="BD147" s="126"/>
      <c r="BF147" s="131"/>
      <c r="BG147" s="131"/>
      <c r="BH147" s="131"/>
      <c r="BI147" s="131"/>
      <c r="BJ147" s="131"/>
      <c r="BK147" s="131"/>
      <c r="BL147" s="131"/>
      <c r="BM147" s="131"/>
      <c r="BN147" s="131"/>
      <c r="BO147" s="131"/>
      <c r="BP147" s="131"/>
      <c r="BQ147" s="131"/>
      <c r="BR147" s="131"/>
    </row>
    <row r="148" spans="1:70" x14ac:dyDescent="0.35">
      <c r="A148" s="103" t="s">
        <v>476</v>
      </c>
      <c r="B148" s="104"/>
      <c r="C148" s="104"/>
      <c r="D148" s="104"/>
      <c r="E148" s="132"/>
      <c r="F148" s="132"/>
      <c r="G148" s="132"/>
      <c r="H148" s="133"/>
      <c r="I148" s="132"/>
      <c r="J148" s="132"/>
      <c r="K148" s="132"/>
      <c r="L148" s="133"/>
      <c r="M148" s="132"/>
      <c r="N148" s="132"/>
      <c r="O148" s="132"/>
      <c r="P148" s="133"/>
      <c r="Q148" s="132"/>
      <c r="R148" s="132"/>
      <c r="S148" s="132"/>
      <c r="T148" s="133"/>
      <c r="U148" s="132"/>
      <c r="V148" s="132"/>
      <c r="W148" s="132"/>
      <c r="X148" s="133"/>
      <c r="Y148" s="132"/>
      <c r="Z148" s="132"/>
      <c r="AA148" s="132"/>
      <c r="AB148" s="133"/>
      <c r="AC148" s="132"/>
      <c r="AD148" s="132"/>
      <c r="AE148" s="132"/>
      <c r="AF148" s="133"/>
      <c r="AG148" s="132"/>
      <c r="AH148" s="132"/>
      <c r="AI148" s="132"/>
      <c r="AJ148" s="133"/>
      <c r="AK148" s="132"/>
      <c r="AL148" s="132"/>
      <c r="AM148" s="132"/>
      <c r="AN148" s="133"/>
      <c r="AO148" s="132"/>
      <c r="AP148" s="132"/>
      <c r="AQ148" s="132"/>
      <c r="AR148" s="133"/>
      <c r="AS148" s="132"/>
      <c r="AT148" s="132"/>
      <c r="AU148" s="132"/>
      <c r="AV148" s="133"/>
      <c r="AW148" s="132"/>
      <c r="AX148" s="132"/>
      <c r="AY148" s="132"/>
      <c r="AZ148" s="133"/>
      <c r="BA148" s="132"/>
      <c r="BB148" s="132"/>
      <c r="BC148" s="132"/>
      <c r="BD148" s="133"/>
      <c r="BF148" s="134"/>
      <c r="BG148" s="134"/>
      <c r="BH148" s="134"/>
      <c r="BI148" s="134"/>
      <c r="BJ148" s="134"/>
      <c r="BK148" s="134"/>
      <c r="BL148" s="134"/>
      <c r="BM148" s="134"/>
      <c r="BN148" s="134"/>
      <c r="BO148" s="134"/>
      <c r="BP148" s="134"/>
      <c r="BQ148" s="134"/>
      <c r="BR148" s="134"/>
    </row>
    <row r="149" spans="1:70" ht="12" customHeight="1" outlineLevel="1" x14ac:dyDescent="0.35">
      <c r="A149" s="190" t="s">
        <v>30</v>
      </c>
      <c r="B149" s="191"/>
      <c r="C149" s="191"/>
      <c r="D149" s="191"/>
      <c r="E149" s="124"/>
      <c r="F149" s="124"/>
      <c r="G149" s="124"/>
      <c r="H149" s="125"/>
      <c r="I149" s="124"/>
      <c r="J149" s="124"/>
      <c r="K149" s="124"/>
      <c r="L149" s="125"/>
      <c r="M149" s="124"/>
      <c r="N149" s="124"/>
      <c r="O149" s="124"/>
      <c r="P149" s="125"/>
      <c r="Q149" s="124"/>
      <c r="R149" s="124"/>
      <c r="S149" s="124"/>
      <c r="T149" s="125"/>
      <c r="U149" s="124"/>
      <c r="V149" s="124"/>
      <c r="W149" s="124"/>
      <c r="X149" s="125"/>
      <c r="Y149" s="124"/>
      <c r="Z149" s="124"/>
      <c r="AA149" s="124"/>
      <c r="AB149" s="125"/>
      <c r="AC149" s="124"/>
      <c r="AD149" s="124"/>
      <c r="AE149" s="124"/>
      <c r="AF149" s="125"/>
      <c r="AG149" s="124"/>
      <c r="AH149" s="124"/>
      <c r="AI149" s="124"/>
      <c r="AJ149" s="125"/>
      <c r="AK149" s="124"/>
      <c r="AL149" s="124"/>
      <c r="AM149" s="124"/>
      <c r="AN149" s="125"/>
      <c r="AO149" s="124"/>
      <c r="AP149" s="124"/>
      <c r="AQ149" s="124"/>
      <c r="AR149" s="125"/>
      <c r="AS149" s="124"/>
      <c r="AT149" s="124"/>
      <c r="AU149" s="124"/>
      <c r="AV149" s="125"/>
      <c r="AW149" s="124"/>
      <c r="AX149" s="124"/>
      <c r="AY149" s="124"/>
      <c r="AZ149" s="125"/>
      <c r="BA149" s="124"/>
      <c r="BB149" s="124"/>
      <c r="BC149" s="124"/>
      <c r="BD149" s="125"/>
      <c r="BF149" s="130"/>
      <c r="BG149" s="130"/>
      <c r="BH149" s="130"/>
      <c r="BI149" s="130"/>
      <c r="BJ149" s="130"/>
      <c r="BK149" s="130"/>
      <c r="BL149" s="130"/>
      <c r="BM149" s="130"/>
      <c r="BN149" s="130"/>
      <c r="BO149" s="130"/>
      <c r="BP149" s="130"/>
      <c r="BQ149" s="130"/>
      <c r="BR149" s="130"/>
    </row>
    <row r="150" spans="1:70" outlineLevel="1" x14ac:dyDescent="0.35">
      <c r="A150" s="193" t="s">
        <v>249</v>
      </c>
      <c r="B150" s="194"/>
      <c r="C150" s="194"/>
      <c r="D150" s="194"/>
      <c r="E150" s="124"/>
      <c r="F150" s="124"/>
      <c r="G150" s="124"/>
      <c r="H150" s="125"/>
      <c r="I150" s="124"/>
      <c r="J150" s="124"/>
      <c r="K150" s="124"/>
      <c r="L150" s="125"/>
      <c r="M150" s="124"/>
      <c r="N150" s="124"/>
      <c r="O150" s="124"/>
      <c r="P150" s="125"/>
      <c r="Q150" s="124"/>
      <c r="R150" s="124"/>
      <c r="S150" s="124"/>
      <c r="T150" s="125"/>
      <c r="U150" s="124"/>
      <c r="V150" s="124"/>
      <c r="W150" s="124"/>
      <c r="X150" s="125"/>
      <c r="Y150" s="124"/>
      <c r="Z150" s="124"/>
      <c r="AA150" s="124"/>
      <c r="AB150" s="125"/>
      <c r="AC150" s="124"/>
      <c r="AD150" s="124"/>
      <c r="AE150" s="124"/>
      <c r="AF150" s="125"/>
      <c r="AG150" s="124"/>
      <c r="AH150" s="124"/>
      <c r="AI150" s="124"/>
      <c r="AJ150" s="125"/>
      <c r="AK150" s="124"/>
      <c r="AL150" s="124"/>
      <c r="AM150" s="124"/>
      <c r="AN150" s="125"/>
      <c r="AO150" s="124"/>
      <c r="AP150" s="124"/>
      <c r="AQ150" s="124"/>
      <c r="AR150" s="125"/>
      <c r="AS150" s="124"/>
      <c r="AT150" s="124"/>
      <c r="AU150" s="124"/>
      <c r="AV150" s="125"/>
      <c r="AW150" s="124"/>
      <c r="AX150" s="124"/>
      <c r="AY150" s="124"/>
      <c r="AZ150" s="125"/>
      <c r="BA150" s="124"/>
      <c r="BB150" s="124"/>
      <c r="BC150" s="124"/>
      <c r="BD150" s="125"/>
      <c r="BF150" s="130"/>
      <c r="BG150" s="130"/>
      <c r="BH150" s="130"/>
      <c r="BI150" s="130"/>
      <c r="BJ150" s="130"/>
      <c r="BK150" s="130"/>
      <c r="BL150" s="130"/>
      <c r="BM150" s="130"/>
      <c r="BN150" s="130"/>
      <c r="BO150" s="130"/>
      <c r="BP150" s="130"/>
      <c r="BQ150" s="130"/>
      <c r="BR150" s="130"/>
    </row>
    <row r="151" spans="1:70" outlineLevel="1" x14ac:dyDescent="0.35">
      <c r="A151" s="195" t="s">
        <v>163</v>
      </c>
      <c r="B151" s="109" t="s">
        <v>428</v>
      </c>
      <c r="C151" s="141" t="s">
        <v>373</v>
      </c>
      <c r="D151" s="109">
        <v>4450588</v>
      </c>
      <c r="E151" s="142">
        <v>1245</v>
      </c>
      <c r="F151" s="142">
        <v>1599</v>
      </c>
      <c r="G151" s="142">
        <v>1798</v>
      </c>
      <c r="H151" s="125">
        <f>BF151-SUM(E151,F151,G151)</f>
        <v>2344</v>
      </c>
      <c r="I151" s="142">
        <v>2265</v>
      </c>
      <c r="J151" s="142">
        <v>2676</v>
      </c>
      <c r="K151" s="142">
        <v>2957</v>
      </c>
      <c r="L151" s="125">
        <f>BG151-SUM(I151,J151,K151)</f>
        <v>3594</v>
      </c>
      <c r="M151" s="142">
        <v>3317</v>
      </c>
      <c r="N151" s="142">
        <v>3827</v>
      </c>
      <c r="O151" s="142">
        <v>4299</v>
      </c>
      <c r="P151" s="125">
        <f>BH151-SUM(M151,N151,O151)</f>
        <v>5636</v>
      </c>
      <c r="Q151" s="142">
        <v>5201</v>
      </c>
      <c r="R151" s="142">
        <v>6239</v>
      </c>
      <c r="S151" s="142">
        <v>6816</v>
      </c>
      <c r="T151" s="125">
        <f>BI151-SUM(Q151,R151,S151)</f>
        <v>8629</v>
      </c>
      <c r="U151" s="142">
        <v>7857</v>
      </c>
      <c r="V151" s="142">
        <v>9164</v>
      </c>
      <c r="W151" s="142">
        <v>10142</v>
      </c>
      <c r="X151" s="125">
        <f>BJ151-SUM(U151,V151,W151)</f>
        <v>12779</v>
      </c>
      <c r="Y151" s="142">
        <v>11795</v>
      </c>
      <c r="Z151" s="142">
        <v>13038</v>
      </c>
      <c r="AA151" s="142">
        <v>13539</v>
      </c>
      <c r="AB151" s="125">
        <f>BK151-SUM(Y151,Z151,AA151)</f>
        <v>16641</v>
      </c>
      <c r="AC151" s="142">
        <v>14912</v>
      </c>
      <c r="AD151" s="142">
        <v>16624</v>
      </c>
      <c r="AE151" s="142">
        <v>17383</v>
      </c>
      <c r="AF151" s="125">
        <f>BL151-SUM(AC151,AD151,AE151)</f>
        <v>20736</v>
      </c>
      <c r="AG151" s="142">
        <v>17440</v>
      </c>
      <c r="AH151" s="142">
        <v>18321</v>
      </c>
      <c r="AI151" s="142">
        <v>21221</v>
      </c>
      <c r="AJ151" s="143">
        <v>27187</v>
      </c>
      <c r="AK151" s="142">
        <v>25439</v>
      </c>
      <c r="AL151" s="142">
        <v>28580</v>
      </c>
      <c r="AM151" s="142">
        <v>28276</v>
      </c>
      <c r="AN151" s="143">
        <v>32639</v>
      </c>
      <c r="AO151" s="142">
        <v>26998</v>
      </c>
      <c r="AP151" s="142">
        <v>28152</v>
      </c>
      <c r="AQ151" s="142">
        <v>27237</v>
      </c>
      <c r="AR151" s="143">
        <v>31254</v>
      </c>
      <c r="AS151" s="142">
        <v>28101</v>
      </c>
      <c r="AT151" s="142">
        <v>31498</v>
      </c>
      <c r="AU151" s="142">
        <v>33643</v>
      </c>
      <c r="AV151" s="143">
        <v>38706</v>
      </c>
      <c r="AW151" s="142">
        <v>35635</v>
      </c>
      <c r="AX151" s="142">
        <v>38329</v>
      </c>
      <c r="AY151" s="142">
        <v>39885</v>
      </c>
      <c r="AZ151" s="143">
        <v>46783</v>
      </c>
      <c r="BA151" s="142">
        <v>41392</v>
      </c>
      <c r="BB151" s="142">
        <v>46563</v>
      </c>
      <c r="BC151" s="142">
        <v>50082</v>
      </c>
      <c r="BD151" s="143">
        <v>58137</v>
      </c>
      <c r="BF151" s="144">
        <v>6986</v>
      </c>
      <c r="BG151" s="144">
        <v>11492</v>
      </c>
      <c r="BH151" s="144">
        <v>17079</v>
      </c>
      <c r="BI151" s="144">
        <v>26885</v>
      </c>
      <c r="BJ151" s="144">
        <v>39942</v>
      </c>
      <c r="BK151" s="144">
        <v>55013</v>
      </c>
      <c r="BL151" s="144">
        <v>69655</v>
      </c>
      <c r="BM151" s="144">
        <v>84169</v>
      </c>
      <c r="BN151" s="144">
        <v>114934</v>
      </c>
      <c r="BO151" s="144">
        <v>113642</v>
      </c>
      <c r="BP151" s="144">
        <v>131948</v>
      </c>
      <c r="BQ151" s="144">
        <v>160633</v>
      </c>
      <c r="BR151" s="144">
        <v>196175</v>
      </c>
    </row>
    <row r="152" spans="1:70" outlineLevel="1" x14ac:dyDescent="0.35">
      <c r="A152" s="195" t="s">
        <v>121</v>
      </c>
      <c r="B152" s="109" t="s">
        <v>428</v>
      </c>
      <c r="C152" s="141" t="s">
        <v>373</v>
      </c>
      <c r="D152" s="109">
        <v>4450589</v>
      </c>
      <c r="E152" s="124"/>
      <c r="F152" s="124"/>
      <c r="G152" s="124"/>
      <c r="H152" s="125"/>
      <c r="I152" s="124"/>
      <c r="J152" s="124"/>
      <c r="K152" s="124"/>
      <c r="L152" s="125"/>
      <c r="M152" s="124"/>
      <c r="N152" s="124"/>
      <c r="O152" s="124"/>
      <c r="P152" s="125"/>
      <c r="Q152" s="124"/>
      <c r="R152" s="124"/>
      <c r="S152" s="124"/>
      <c r="T152" s="125"/>
      <c r="U152" s="124"/>
      <c r="V152" s="124"/>
      <c r="W152" s="124"/>
      <c r="X152" s="125"/>
      <c r="Y152" s="124"/>
      <c r="Z152" s="124"/>
      <c r="AA152" s="124"/>
      <c r="AB152" s="125"/>
      <c r="AC152" s="124"/>
      <c r="AD152" s="124"/>
      <c r="AE152" s="124"/>
      <c r="AF152" s="125"/>
      <c r="AG152" s="124"/>
      <c r="AH152" s="124"/>
      <c r="AI152" s="124"/>
      <c r="AJ152" s="143">
        <v>168</v>
      </c>
      <c r="AK152" s="142">
        <v>198</v>
      </c>
      <c r="AL152" s="142">
        <v>192</v>
      </c>
      <c r="AM152" s="142">
        <v>176</v>
      </c>
      <c r="AN152" s="143">
        <v>155</v>
      </c>
      <c r="AO152" s="142">
        <v>215</v>
      </c>
      <c r="AP152" s="142">
        <v>218</v>
      </c>
      <c r="AQ152" s="142">
        <v>192</v>
      </c>
      <c r="AR152" s="143">
        <v>184</v>
      </c>
      <c r="AS152" s="142">
        <v>205</v>
      </c>
      <c r="AT152" s="142">
        <v>225</v>
      </c>
      <c r="AU152" s="142">
        <v>293</v>
      </c>
      <c r="AV152" s="143">
        <v>334</v>
      </c>
      <c r="AW152" s="142">
        <v>380</v>
      </c>
      <c r="AX152" s="142">
        <v>389</v>
      </c>
      <c r="AY152" s="142">
        <v>434</v>
      </c>
      <c r="AZ152" s="143">
        <v>519</v>
      </c>
      <c r="BA152" s="142">
        <v>510</v>
      </c>
      <c r="BB152" s="142">
        <v>583</v>
      </c>
      <c r="BC152" s="142">
        <v>690</v>
      </c>
      <c r="BD152" s="143">
        <v>801</v>
      </c>
      <c r="BF152" s="130"/>
      <c r="BG152" s="130"/>
      <c r="BH152" s="130"/>
      <c r="BI152" s="130"/>
      <c r="BJ152" s="130"/>
      <c r="BK152" s="130"/>
      <c r="BL152" s="144">
        <v>541</v>
      </c>
      <c r="BM152" s="144">
        <v>657</v>
      </c>
      <c r="BN152" s="144">
        <v>721</v>
      </c>
      <c r="BO152" s="144">
        <v>808</v>
      </c>
      <c r="BP152" s="144">
        <v>1058</v>
      </c>
      <c r="BQ152" s="144">
        <v>1722</v>
      </c>
      <c r="BR152" s="144">
        <v>2584</v>
      </c>
    </row>
    <row r="153" spans="1:70" outlineLevel="1" x14ac:dyDescent="0.35">
      <c r="A153" s="196" t="s">
        <v>249</v>
      </c>
      <c r="B153" s="162" t="s">
        <v>428</v>
      </c>
      <c r="C153" s="163" t="s">
        <v>373</v>
      </c>
      <c r="D153" s="162">
        <v>4450590</v>
      </c>
      <c r="E153" s="164"/>
      <c r="F153" s="164"/>
      <c r="G153" s="164"/>
      <c r="H153" s="165"/>
      <c r="I153" s="164"/>
      <c r="J153" s="164"/>
      <c r="K153" s="164"/>
      <c r="L153" s="165"/>
      <c r="M153" s="164"/>
      <c r="N153" s="164"/>
      <c r="O153" s="164"/>
      <c r="P153" s="165"/>
      <c r="Q153" s="164"/>
      <c r="R153" s="164"/>
      <c r="S153" s="164"/>
      <c r="T153" s="165"/>
      <c r="U153" s="164"/>
      <c r="V153" s="164"/>
      <c r="W153" s="164"/>
      <c r="X153" s="165"/>
      <c r="Y153" s="164"/>
      <c r="Z153" s="164"/>
      <c r="AA153" s="164"/>
      <c r="AB153" s="165"/>
      <c r="AC153" s="164"/>
      <c r="AD153" s="164"/>
      <c r="AE153" s="164"/>
      <c r="AF153" s="165"/>
      <c r="AG153" s="164"/>
      <c r="AH153" s="164"/>
      <c r="AI153" s="164"/>
      <c r="AJ153" s="174">
        <f t="shared" ref="AJ153:BD153" si="9">SUM(AJ151:AJ152)</f>
        <v>27355</v>
      </c>
      <c r="AK153" s="175">
        <f t="shared" si="9"/>
        <v>25637</v>
      </c>
      <c r="AL153" s="175">
        <f t="shared" si="9"/>
        <v>28772</v>
      </c>
      <c r="AM153" s="175">
        <f t="shared" si="9"/>
        <v>28452</v>
      </c>
      <c r="AN153" s="174">
        <f t="shared" si="9"/>
        <v>32794</v>
      </c>
      <c r="AO153" s="175">
        <f t="shared" si="9"/>
        <v>27213</v>
      </c>
      <c r="AP153" s="175">
        <f t="shared" si="9"/>
        <v>28370</v>
      </c>
      <c r="AQ153" s="175">
        <f t="shared" si="9"/>
        <v>27429</v>
      </c>
      <c r="AR153" s="174">
        <f t="shared" si="9"/>
        <v>31438</v>
      </c>
      <c r="AS153" s="175">
        <f t="shared" si="9"/>
        <v>28306</v>
      </c>
      <c r="AT153" s="175">
        <f t="shared" si="9"/>
        <v>31723</v>
      </c>
      <c r="AU153" s="175">
        <f t="shared" si="9"/>
        <v>33936</v>
      </c>
      <c r="AV153" s="174">
        <f t="shared" si="9"/>
        <v>39040</v>
      </c>
      <c r="AW153" s="175">
        <f t="shared" si="9"/>
        <v>36015</v>
      </c>
      <c r="AX153" s="175">
        <f t="shared" si="9"/>
        <v>38718</v>
      </c>
      <c r="AY153" s="175">
        <f t="shared" si="9"/>
        <v>40319</v>
      </c>
      <c r="AZ153" s="174">
        <f t="shared" si="9"/>
        <v>47302</v>
      </c>
      <c r="BA153" s="175">
        <f t="shared" si="9"/>
        <v>41902</v>
      </c>
      <c r="BB153" s="175">
        <f t="shared" si="9"/>
        <v>47146</v>
      </c>
      <c r="BC153" s="175">
        <f t="shared" si="9"/>
        <v>50772</v>
      </c>
      <c r="BD153" s="174">
        <f t="shared" si="9"/>
        <v>58938</v>
      </c>
      <c r="BF153" s="170"/>
      <c r="BG153" s="170"/>
      <c r="BH153" s="170"/>
      <c r="BI153" s="170"/>
      <c r="BJ153" s="170"/>
      <c r="BK153" s="170"/>
      <c r="BL153" s="197">
        <f t="shared" ref="BL153:BR153" si="10">SUM(BL151:BL152)</f>
        <v>70196</v>
      </c>
      <c r="BM153" s="197">
        <f t="shared" si="10"/>
        <v>84826</v>
      </c>
      <c r="BN153" s="197">
        <f t="shared" si="10"/>
        <v>115655</v>
      </c>
      <c r="BO153" s="197">
        <f t="shared" si="10"/>
        <v>114450</v>
      </c>
      <c r="BP153" s="197">
        <f t="shared" si="10"/>
        <v>133006</v>
      </c>
      <c r="BQ153" s="197">
        <f t="shared" si="10"/>
        <v>162355</v>
      </c>
      <c r="BR153" s="197">
        <f t="shared" si="10"/>
        <v>198759</v>
      </c>
    </row>
    <row r="154" spans="1:70" outlineLevel="1" x14ac:dyDescent="0.35">
      <c r="A154" s="192"/>
      <c r="B154" s="198"/>
      <c r="C154" s="198"/>
      <c r="D154" s="198"/>
      <c r="E154" s="124"/>
      <c r="F154" s="124"/>
      <c r="G154" s="124"/>
      <c r="H154" s="125"/>
      <c r="I154" s="124"/>
      <c r="J154" s="124"/>
      <c r="K154" s="124"/>
      <c r="L154" s="125"/>
      <c r="M154" s="124"/>
      <c r="N154" s="124"/>
      <c r="O154" s="124"/>
      <c r="P154" s="125"/>
      <c r="Q154" s="124"/>
      <c r="R154" s="124"/>
      <c r="S154" s="124"/>
      <c r="T154" s="125"/>
      <c r="U154" s="124"/>
      <c r="V154" s="124"/>
      <c r="W154" s="124"/>
      <c r="X154" s="125"/>
      <c r="Y154" s="124"/>
      <c r="Z154" s="124"/>
      <c r="AA154" s="124"/>
      <c r="AB154" s="125"/>
      <c r="AC154" s="124"/>
      <c r="AD154" s="124"/>
      <c r="AE154" s="124"/>
      <c r="AF154" s="125"/>
      <c r="AG154" s="124"/>
      <c r="AH154" s="124"/>
      <c r="AI154" s="124"/>
      <c r="AJ154" s="126"/>
      <c r="AK154" s="124"/>
      <c r="AL154" s="124"/>
      <c r="AM154" s="124"/>
      <c r="AN154" s="125"/>
      <c r="AO154" s="124"/>
      <c r="AP154" s="124"/>
      <c r="AQ154" s="124"/>
      <c r="AR154" s="125"/>
      <c r="AS154" s="124"/>
      <c r="AT154" s="124"/>
      <c r="AU154" s="124"/>
      <c r="AV154" s="125"/>
      <c r="AW154" s="124"/>
      <c r="AX154" s="124"/>
      <c r="AY154" s="124"/>
      <c r="AZ154" s="125"/>
      <c r="BA154" s="124"/>
      <c r="BB154" s="124"/>
      <c r="BC154" s="124"/>
      <c r="BD154" s="125"/>
      <c r="BF154" s="130"/>
      <c r="BG154" s="130"/>
      <c r="BH154" s="130"/>
      <c r="BI154" s="130"/>
      <c r="BJ154" s="130"/>
      <c r="BK154" s="130"/>
      <c r="BL154" s="130"/>
      <c r="BM154" s="130"/>
      <c r="BN154" s="130"/>
      <c r="BO154" s="130"/>
      <c r="BP154" s="130"/>
      <c r="BQ154" s="130"/>
      <c r="BR154" s="130"/>
    </row>
    <row r="155" spans="1:70" outlineLevel="1" x14ac:dyDescent="0.35">
      <c r="A155" s="156" t="s">
        <v>477</v>
      </c>
      <c r="B155" s="109" t="s">
        <v>428</v>
      </c>
      <c r="C155" s="141" t="s">
        <v>368</v>
      </c>
      <c r="D155" s="109">
        <v>4450591</v>
      </c>
      <c r="E155" s="142">
        <v>213</v>
      </c>
      <c r="F155" s="142">
        <v>214</v>
      </c>
      <c r="G155" s="142">
        <v>218</v>
      </c>
      <c r="H155" s="125">
        <f>BF155-SUM(E155,F155,G155)</f>
        <v>241</v>
      </c>
      <c r="I155" s="142">
        <v>237</v>
      </c>
      <c r="J155" s="142">
        <v>234</v>
      </c>
      <c r="K155" s="142">
        <v>246</v>
      </c>
      <c r="L155" s="125">
        <f>BG155-SUM(I155,J155,K155)</f>
        <v>257</v>
      </c>
      <c r="M155" s="142">
        <v>226</v>
      </c>
      <c r="N155" s="142">
        <v>215</v>
      </c>
      <c r="O155" s="142">
        <v>202</v>
      </c>
      <c r="P155" s="125">
        <f>BH155-SUM(M155,N155,O155)</f>
        <v>206</v>
      </c>
      <c r="Q155" s="142">
        <v>181</v>
      </c>
      <c r="R155" s="142">
        <v>197</v>
      </c>
      <c r="S155" s="142">
        <v>195</v>
      </c>
      <c r="T155" s="125">
        <f>BI155-SUM(Q155,R155,S155)</f>
        <v>180</v>
      </c>
      <c r="U155" s="142">
        <v>175</v>
      </c>
      <c r="V155" s="142">
        <v>157</v>
      </c>
      <c r="W155" s="142">
        <v>186</v>
      </c>
      <c r="X155" s="125">
        <f>BJ155-SUM(U155,V155,W155)</f>
        <v>193</v>
      </c>
      <c r="Y155" s="142">
        <v>171</v>
      </c>
      <c r="Z155" s="142">
        <v>193</v>
      </c>
      <c r="AA155" s="142">
        <v>188</v>
      </c>
      <c r="AB155" s="125">
        <f>BK155-SUM(Y155,Z155,AA155)</f>
        <v>273</v>
      </c>
      <c r="AC155" s="142">
        <v>165</v>
      </c>
      <c r="AD155" s="142">
        <v>262</v>
      </c>
      <c r="AE155" s="142">
        <v>269</v>
      </c>
      <c r="AF155" s="125">
        <f>BL155-SUM(AC155,AD155,AE155)</f>
        <v>346</v>
      </c>
      <c r="AG155" s="142">
        <v>297</v>
      </c>
      <c r="AH155" s="142">
        <v>366</v>
      </c>
      <c r="AI155" s="142">
        <v>249</v>
      </c>
      <c r="AJ155" s="143">
        <v>717</v>
      </c>
      <c r="AK155" s="142">
        <v>732</v>
      </c>
      <c r="AL155" s="142">
        <v>497</v>
      </c>
      <c r="AM155" s="142">
        <v>734</v>
      </c>
      <c r="AN155" s="125"/>
      <c r="AO155" s="124"/>
      <c r="AP155" s="124"/>
      <c r="AQ155" s="124"/>
      <c r="AR155" s="125"/>
      <c r="AS155" s="124"/>
      <c r="AT155" s="124"/>
      <c r="AU155" s="124"/>
      <c r="AV155" s="125"/>
      <c r="AW155" s="124"/>
      <c r="AX155" s="124"/>
      <c r="AY155" s="124"/>
      <c r="AZ155" s="125"/>
      <c r="BA155" s="124"/>
      <c r="BB155" s="124"/>
      <c r="BC155" s="124"/>
      <c r="BD155" s="125"/>
      <c r="BF155" s="144">
        <v>886</v>
      </c>
      <c r="BG155" s="144">
        <v>974</v>
      </c>
      <c r="BH155" s="144">
        <v>849</v>
      </c>
      <c r="BI155" s="144">
        <v>753</v>
      </c>
      <c r="BJ155" s="144">
        <v>711</v>
      </c>
      <c r="BK155" s="144">
        <v>825</v>
      </c>
      <c r="BL155" s="144">
        <v>1042</v>
      </c>
      <c r="BM155" s="144">
        <v>1796</v>
      </c>
      <c r="BN155" s="130"/>
      <c r="BO155" s="130"/>
      <c r="BP155" s="130"/>
      <c r="BQ155" s="130"/>
      <c r="BR155" s="130"/>
    </row>
    <row r="156" spans="1:70" ht="12" customHeight="1" outlineLevel="1" x14ac:dyDescent="0.35">
      <c r="A156" s="192" t="s">
        <v>478</v>
      </c>
      <c r="B156" s="109" t="s">
        <v>428</v>
      </c>
      <c r="C156" s="141" t="s">
        <v>373</v>
      </c>
      <c r="D156" s="109">
        <v>5221898</v>
      </c>
      <c r="E156" s="124"/>
      <c r="F156" s="124"/>
      <c r="G156" s="124"/>
      <c r="H156" s="125"/>
      <c r="I156" s="124"/>
      <c r="J156" s="124"/>
      <c r="K156" s="124"/>
      <c r="L156" s="125"/>
      <c r="M156" s="124"/>
      <c r="N156" s="124"/>
      <c r="O156" s="124"/>
      <c r="P156" s="125"/>
      <c r="Q156" s="124"/>
      <c r="R156" s="124"/>
      <c r="S156" s="124"/>
      <c r="T156" s="125"/>
      <c r="U156" s="124"/>
      <c r="V156" s="124"/>
      <c r="W156" s="124"/>
      <c r="X156" s="125"/>
      <c r="Y156" s="124"/>
      <c r="Z156" s="124"/>
      <c r="AA156" s="124"/>
      <c r="AB156" s="125"/>
      <c r="AC156" s="124"/>
      <c r="AD156" s="124"/>
      <c r="AE156" s="124"/>
      <c r="AF156" s="125"/>
      <c r="AG156" s="127"/>
      <c r="AH156" s="127"/>
      <c r="AI156" s="127"/>
      <c r="AJ156" s="126"/>
      <c r="AK156" s="142">
        <v>534</v>
      </c>
      <c r="AL156" s="142">
        <v>305</v>
      </c>
      <c r="AM156" s="142">
        <v>558</v>
      </c>
      <c r="AN156" s="143">
        <v>877</v>
      </c>
      <c r="AO156" s="142">
        <v>695</v>
      </c>
      <c r="AP156" s="142">
        <v>452</v>
      </c>
      <c r="AQ156" s="142">
        <v>285</v>
      </c>
      <c r="AR156" s="143">
        <v>727</v>
      </c>
      <c r="AS156" s="142">
        <v>339</v>
      </c>
      <c r="AT156" s="142">
        <v>276</v>
      </c>
      <c r="AU156" s="142">
        <v>210</v>
      </c>
      <c r="AV156" s="143">
        <v>1071</v>
      </c>
      <c r="AW156" s="142">
        <v>440</v>
      </c>
      <c r="AX156" s="142">
        <v>353</v>
      </c>
      <c r="AY156" s="142">
        <v>270</v>
      </c>
      <c r="AZ156" s="143">
        <v>1083</v>
      </c>
      <c r="BA156" s="142">
        <v>412</v>
      </c>
      <c r="BB156" s="142">
        <v>370</v>
      </c>
      <c r="BC156" s="142">
        <v>470</v>
      </c>
      <c r="BD156" s="143">
        <v>955</v>
      </c>
      <c r="BF156" s="130"/>
      <c r="BG156" s="130"/>
      <c r="BH156" s="130"/>
      <c r="BI156" s="130"/>
      <c r="BJ156" s="130"/>
      <c r="BK156" s="130"/>
      <c r="BL156" s="144">
        <v>501</v>
      </c>
      <c r="BM156" s="144">
        <v>1139</v>
      </c>
      <c r="BN156" s="144">
        <v>2274</v>
      </c>
      <c r="BO156" s="144">
        <v>2159</v>
      </c>
      <c r="BP156" s="144">
        <v>1896</v>
      </c>
      <c r="BQ156" s="144">
        <v>2146</v>
      </c>
      <c r="BR156" s="144">
        <v>2207</v>
      </c>
    </row>
    <row r="157" spans="1:70" outlineLevel="1" x14ac:dyDescent="0.35">
      <c r="A157" s="199" t="s">
        <v>479</v>
      </c>
      <c r="B157" s="162" t="s">
        <v>428</v>
      </c>
      <c r="C157" s="163" t="s">
        <v>373</v>
      </c>
      <c r="D157" s="162">
        <v>4450592</v>
      </c>
      <c r="E157" s="175">
        <f>SUM(E151:E152,E155:E156)</f>
        <v>1458</v>
      </c>
      <c r="F157" s="175">
        <f>SUM(F151:F152,F155:F156)</f>
        <v>1813</v>
      </c>
      <c r="G157" s="175">
        <f>SUM(G151:G152,G155:G156)</f>
        <v>2016</v>
      </c>
      <c r="H157" s="165">
        <f>BF157-SUM(E157,F157,G157)</f>
        <v>2585</v>
      </c>
      <c r="I157" s="175">
        <f>SUM(I151:I152,I155:I156)</f>
        <v>2502</v>
      </c>
      <c r="J157" s="175">
        <f>SUM(J151:J152,J155:J156)</f>
        <v>2910</v>
      </c>
      <c r="K157" s="175">
        <f>SUM(K151:K152,K155:K156)</f>
        <v>3203</v>
      </c>
      <c r="L157" s="165">
        <f>BG157-SUM(I157,J157,K157)</f>
        <v>3851</v>
      </c>
      <c r="M157" s="175">
        <f>SUM(M151:M152,M155:M156)</f>
        <v>3543</v>
      </c>
      <c r="N157" s="175">
        <f>SUM(N151:N152,N155:N156)</f>
        <v>4042</v>
      </c>
      <c r="O157" s="175">
        <f>SUM(O151:O152,O155:O156)</f>
        <v>4501</v>
      </c>
      <c r="P157" s="165">
        <f>BH157-SUM(M157,N157,O157)</f>
        <v>5842</v>
      </c>
      <c r="Q157" s="175">
        <f>SUM(Q151:Q152,Q155:Q156)</f>
        <v>5382</v>
      </c>
      <c r="R157" s="175">
        <f>SUM(R151:R152,R155:R156)</f>
        <v>6436</v>
      </c>
      <c r="S157" s="175">
        <f>SUM(S151:S152,S155:S156)</f>
        <v>7011</v>
      </c>
      <c r="T157" s="165">
        <f>BI157-SUM(Q157,R157,S157)</f>
        <v>8809</v>
      </c>
      <c r="U157" s="175">
        <f>SUM(U151:U152,U155:U156)</f>
        <v>8032</v>
      </c>
      <c r="V157" s="175">
        <f>SUM(V151:V152,V155:V156)</f>
        <v>9321</v>
      </c>
      <c r="W157" s="175">
        <f>SUM(W151:W152,W155:W156)</f>
        <v>10328</v>
      </c>
      <c r="X157" s="165">
        <f>BJ157-SUM(U157,V157,W157)</f>
        <v>12972</v>
      </c>
      <c r="Y157" s="175">
        <f>SUM(Y151:Y152,Y155:Y156)</f>
        <v>11966</v>
      </c>
      <c r="Z157" s="175">
        <f>SUM(Z151:Z152,Z155:Z156)</f>
        <v>13231</v>
      </c>
      <c r="AA157" s="175">
        <f>SUM(AA151:AA152,AA155:AA156)</f>
        <v>13727</v>
      </c>
      <c r="AB157" s="165">
        <f>BK157-SUM(Y157,Z157,AA157)</f>
        <v>16914</v>
      </c>
      <c r="AC157" s="175">
        <f>SUM(AC151:AC152,AC155:AC156)</f>
        <v>15077</v>
      </c>
      <c r="AD157" s="175">
        <f>SUM(AD151:AD152,AD155:AD156)</f>
        <v>16886</v>
      </c>
      <c r="AE157" s="175">
        <f>SUM(AE151:AE152,AE155:AE156)</f>
        <v>17652</v>
      </c>
      <c r="AF157" s="165">
        <f>BL157-SUM(AC157,AD157,AE157)</f>
        <v>21082</v>
      </c>
      <c r="AG157" s="175">
        <f>SUM(AG151:AG152,AG155:AG156)</f>
        <v>17737</v>
      </c>
      <c r="AH157" s="175">
        <f>SUM(AH151:AH152,AH155:AH156)</f>
        <v>18687</v>
      </c>
      <c r="AI157" s="175">
        <f>SUM(AI151:AI152,AI155:AI156)</f>
        <v>21470</v>
      </c>
      <c r="AJ157" s="174">
        <f>SUM(AJ151:AJ152,AJ155:AJ156)</f>
        <v>28072</v>
      </c>
      <c r="AK157" s="200">
        <v>26171</v>
      </c>
      <c r="AL157" s="200">
        <v>29077</v>
      </c>
      <c r="AM157" s="200">
        <v>29010</v>
      </c>
      <c r="AN157" s="174">
        <f t="shared" ref="AN157:BD157" si="11">SUM(AN151:AN152,AN155:AN156)</f>
        <v>33671</v>
      </c>
      <c r="AO157" s="175">
        <f t="shared" si="11"/>
        <v>27908</v>
      </c>
      <c r="AP157" s="175">
        <f t="shared" si="11"/>
        <v>28822</v>
      </c>
      <c r="AQ157" s="175">
        <f t="shared" si="11"/>
        <v>27714</v>
      </c>
      <c r="AR157" s="174">
        <f t="shared" si="11"/>
        <v>32165</v>
      </c>
      <c r="AS157" s="175">
        <f t="shared" si="11"/>
        <v>28645</v>
      </c>
      <c r="AT157" s="175">
        <f t="shared" si="11"/>
        <v>31999</v>
      </c>
      <c r="AU157" s="175">
        <f t="shared" si="11"/>
        <v>34146</v>
      </c>
      <c r="AV157" s="174">
        <f t="shared" si="11"/>
        <v>40111</v>
      </c>
      <c r="AW157" s="175">
        <f t="shared" si="11"/>
        <v>36455</v>
      </c>
      <c r="AX157" s="175">
        <f t="shared" si="11"/>
        <v>39071</v>
      </c>
      <c r="AY157" s="175">
        <f t="shared" si="11"/>
        <v>40589</v>
      </c>
      <c r="AZ157" s="174">
        <f t="shared" si="11"/>
        <v>48385</v>
      </c>
      <c r="BA157" s="175">
        <f t="shared" si="11"/>
        <v>42314</v>
      </c>
      <c r="BB157" s="175">
        <f t="shared" si="11"/>
        <v>47516</v>
      </c>
      <c r="BC157" s="175">
        <f t="shared" si="11"/>
        <v>51242</v>
      </c>
      <c r="BD157" s="174">
        <f t="shared" si="11"/>
        <v>59893</v>
      </c>
      <c r="BF157" s="197">
        <f t="shared" ref="BF157:BK157" si="12">SUM(BF151:BF152,BF155:BF156)</f>
        <v>7872</v>
      </c>
      <c r="BG157" s="197">
        <f t="shared" si="12"/>
        <v>12466</v>
      </c>
      <c r="BH157" s="197">
        <f t="shared" si="12"/>
        <v>17928</v>
      </c>
      <c r="BI157" s="197">
        <f t="shared" si="12"/>
        <v>27638</v>
      </c>
      <c r="BJ157" s="197">
        <f t="shared" si="12"/>
        <v>40653</v>
      </c>
      <c r="BK157" s="197">
        <f t="shared" si="12"/>
        <v>55838</v>
      </c>
      <c r="BL157" s="201">
        <v>70697</v>
      </c>
      <c r="BM157" s="201">
        <v>85965</v>
      </c>
      <c r="BN157" s="197">
        <f>SUM(BN151:BN152,BN155:BN156)</f>
        <v>117929</v>
      </c>
      <c r="BO157" s="197">
        <f>SUM(BO151:BO152,BO155:BO156)</f>
        <v>116609</v>
      </c>
      <c r="BP157" s="197">
        <f>SUM(BP151:BP152,BP155:BP156)</f>
        <v>134902</v>
      </c>
      <c r="BQ157" s="197">
        <f>SUM(BQ151:BQ152,BQ155:BQ156)</f>
        <v>164501</v>
      </c>
      <c r="BR157" s="197">
        <f>SUM(BR151:BR152,BR155:BR156)</f>
        <v>200966</v>
      </c>
    </row>
    <row r="158" spans="1:70" outlineLevel="1" x14ac:dyDescent="0.35">
      <c r="E158" s="124"/>
      <c r="F158" s="124"/>
      <c r="G158" s="124"/>
      <c r="H158" s="125"/>
      <c r="I158" s="124"/>
      <c r="J158" s="124"/>
      <c r="K158" s="124"/>
      <c r="L158" s="125"/>
      <c r="M158" s="124"/>
      <c r="N158" s="124"/>
      <c r="O158" s="124"/>
      <c r="P158" s="125"/>
      <c r="Q158" s="124"/>
      <c r="R158" s="124"/>
      <c r="S158" s="124"/>
      <c r="T158" s="125"/>
      <c r="U158" s="124"/>
      <c r="V158" s="124"/>
      <c r="W158" s="124"/>
      <c r="X158" s="125"/>
      <c r="Y158" s="124"/>
      <c r="Z158" s="124"/>
      <c r="AA158" s="124"/>
      <c r="AB158" s="125"/>
      <c r="AC158" s="124"/>
      <c r="AD158" s="124"/>
      <c r="AE158" s="124"/>
      <c r="AF158" s="125"/>
      <c r="AG158" s="124"/>
      <c r="AH158" s="124"/>
      <c r="AI158" s="124"/>
      <c r="AJ158" s="125"/>
      <c r="AK158" s="124"/>
      <c r="AL158" s="124"/>
      <c r="AM158" s="124"/>
      <c r="AN158" s="125"/>
      <c r="AO158" s="124"/>
      <c r="AP158" s="124"/>
      <c r="AQ158" s="124"/>
      <c r="AR158" s="125"/>
      <c r="AS158" s="124"/>
      <c r="AT158" s="124"/>
      <c r="AU158" s="124"/>
      <c r="AV158" s="125"/>
      <c r="AW158" s="124"/>
      <c r="AX158" s="124"/>
      <c r="AY158" s="124"/>
      <c r="AZ158" s="125"/>
      <c r="BA158" s="124"/>
      <c r="BB158" s="124"/>
      <c r="BC158" s="124"/>
      <c r="BD158" s="125"/>
      <c r="BF158" s="130"/>
      <c r="BG158" s="130"/>
      <c r="BH158" s="130"/>
      <c r="BI158" s="130"/>
      <c r="BJ158" s="130"/>
      <c r="BK158" s="130"/>
      <c r="BL158" s="130"/>
      <c r="BM158" s="130"/>
      <c r="BN158" s="130"/>
      <c r="BO158" s="130"/>
      <c r="BP158" s="130"/>
      <c r="BQ158" s="130"/>
      <c r="BR158" s="130"/>
    </row>
    <row r="159" spans="1:70" outlineLevel="1" x14ac:dyDescent="0.35">
      <c r="A159" s="190" t="s">
        <v>480</v>
      </c>
      <c r="B159" s="191"/>
      <c r="C159" s="191"/>
      <c r="D159" s="191"/>
      <c r="E159" s="124"/>
      <c r="F159" s="124"/>
      <c r="G159" s="124"/>
      <c r="H159" s="125"/>
      <c r="I159" s="124"/>
      <c r="J159" s="124"/>
      <c r="K159" s="124"/>
      <c r="L159" s="125"/>
      <c r="M159" s="124"/>
      <c r="N159" s="124"/>
      <c r="O159" s="124"/>
      <c r="P159" s="125"/>
      <c r="Q159" s="124"/>
      <c r="R159" s="124"/>
      <c r="S159" s="124"/>
      <c r="T159" s="125"/>
      <c r="U159" s="124"/>
      <c r="V159" s="124"/>
      <c r="W159" s="124"/>
      <c r="X159" s="125"/>
      <c r="Y159" s="124"/>
      <c r="Z159" s="124"/>
      <c r="AA159" s="124"/>
      <c r="AB159" s="125"/>
      <c r="AC159" s="124"/>
      <c r="AD159" s="124"/>
      <c r="AE159" s="124"/>
      <c r="AF159" s="125"/>
      <c r="AG159" s="124"/>
      <c r="AH159" s="124"/>
      <c r="AI159" s="124"/>
      <c r="AJ159" s="125"/>
      <c r="AK159" s="124"/>
      <c r="AL159" s="124"/>
      <c r="AM159" s="124"/>
      <c r="AN159" s="125"/>
      <c r="AO159" s="124"/>
      <c r="AP159" s="124"/>
      <c r="AQ159" s="124"/>
      <c r="AR159" s="125"/>
      <c r="AS159" s="124"/>
      <c r="AT159" s="124"/>
      <c r="AU159" s="124"/>
      <c r="AV159" s="125"/>
      <c r="AW159" s="124"/>
      <c r="AX159" s="124"/>
      <c r="AY159" s="124"/>
      <c r="AZ159" s="125"/>
      <c r="BA159" s="124"/>
      <c r="BB159" s="124"/>
      <c r="BC159" s="124"/>
      <c r="BD159" s="125"/>
      <c r="BF159" s="130"/>
      <c r="BG159" s="130"/>
      <c r="BH159" s="130"/>
      <c r="BI159" s="130"/>
      <c r="BJ159" s="130"/>
      <c r="BK159" s="130"/>
      <c r="BL159" s="130"/>
      <c r="BM159" s="130"/>
      <c r="BN159" s="130"/>
      <c r="BO159" s="130"/>
      <c r="BP159" s="130"/>
      <c r="BQ159" s="130"/>
      <c r="BR159" s="130"/>
    </row>
    <row r="160" spans="1:70" outlineLevel="1" x14ac:dyDescent="0.35">
      <c r="A160" s="192" t="s">
        <v>249</v>
      </c>
      <c r="B160" s="109" t="s">
        <v>428</v>
      </c>
      <c r="C160" s="141" t="s">
        <v>373</v>
      </c>
      <c r="D160" s="109">
        <v>4450593</v>
      </c>
      <c r="E160" s="124"/>
      <c r="F160" s="124"/>
      <c r="G160" s="124"/>
      <c r="H160" s="125"/>
      <c r="I160" s="124"/>
      <c r="J160" s="124"/>
      <c r="K160" s="124"/>
      <c r="L160" s="125"/>
      <c r="M160" s="124"/>
      <c r="N160" s="124"/>
      <c r="O160" s="124"/>
      <c r="P160" s="125"/>
      <c r="Q160" s="124"/>
      <c r="R160" s="124"/>
      <c r="S160" s="124"/>
      <c r="T160" s="125"/>
      <c r="U160" s="124"/>
      <c r="V160" s="124"/>
      <c r="W160" s="124"/>
      <c r="X160" s="125"/>
      <c r="Y160" s="124"/>
      <c r="Z160" s="124"/>
      <c r="AA160" s="124"/>
      <c r="AB160" s="125"/>
      <c r="AC160" s="124"/>
      <c r="AD160" s="124"/>
      <c r="AE160" s="124"/>
      <c r="AF160" s="125"/>
      <c r="AG160" s="124"/>
      <c r="AH160" s="124"/>
      <c r="AI160" s="124"/>
      <c r="AJ160" s="143">
        <v>14874</v>
      </c>
      <c r="AK160" s="142">
        <v>13205</v>
      </c>
      <c r="AL160" s="142">
        <v>14799</v>
      </c>
      <c r="AM160" s="142">
        <v>13054</v>
      </c>
      <c r="AN160" s="143">
        <v>15889</v>
      </c>
      <c r="AO160" s="142">
        <v>11484</v>
      </c>
      <c r="AP160" s="142">
        <v>11164</v>
      </c>
      <c r="AQ160" s="142">
        <v>9336</v>
      </c>
      <c r="AR160" s="143">
        <v>10678</v>
      </c>
      <c r="AS160" s="142">
        <v>11219</v>
      </c>
      <c r="AT160" s="142">
        <v>13131</v>
      </c>
      <c r="AU160" s="142">
        <v>17490</v>
      </c>
      <c r="AV160" s="143">
        <v>21030</v>
      </c>
      <c r="AW160" s="142">
        <v>17664</v>
      </c>
      <c r="AX160" s="142">
        <v>19335</v>
      </c>
      <c r="AY160" s="142">
        <v>21778</v>
      </c>
      <c r="AZ160" s="143">
        <v>28332</v>
      </c>
      <c r="BA160" s="142">
        <v>21765</v>
      </c>
      <c r="BB160" s="142">
        <v>24971</v>
      </c>
      <c r="BC160" s="142">
        <v>24967</v>
      </c>
      <c r="BD160" s="143">
        <v>30766</v>
      </c>
      <c r="BF160" s="130"/>
      <c r="BG160" s="130"/>
      <c r="BH160" s="130"/>
      <c r="BI160" s="130"/>
      <c r="BJ160" s="130"/>
      <c r="BK160" s="130"/>
      <c r="BL160" s="144">
        <v>28489</v>
      </c>
      <c r="BM160" s="144">
        <v>39294</v>
      </c>
      <c r="BN160" s="144">
        <v>56946</v>
      </c>
      <c r="BO160" s="144">
        <v>42661</v>
      </c>
      <c r="BP160" s="144">
        <v>62871</v>
      </c>
      <c r="BQ160" s="144">
        <v>87109</v>
      </c>
      <c r="BR160" s="144">
        <v>102469</v>
      </c>
    </row>
    <row r="161" spans="1:70" outlineLevel="1" x14ac:dyDescent="0.35">
      <c r="A161" s="192" t="s">
        <v>478</v>
      </c>
      <c r="B161" s="109" t="s">
        <v>428</v>
      </c>
      <c r="C161" s="141" t="s">
        <v>373</v>
      </c>
      <c r="D161" s="109">
        <v>4450594</v>
      </c>
      <c r="E161" s="124"/>
      <c r="F161" s="124"/>
      <c r="G161" s="124"/>
      <c r="H161" s="125"/>
      <c r="I161" s="124"/>
      <c r="J161" s="124"/>
      <c r="K161" s="124"/>
      <c r="L161" s="125"/>
      <c r="M161" s="124"/>
      <c r="N161" s="124"/>
      <c r="O161" s="124"/>
      <c r="P161" s="125"/>
      <c r="Q161" s="124"/>
      <c r="R161" s="124"/>
      <c r="S161" s="124"/>
      <c r="T161" s="125"/>
      <c r="U161" s="124"/>
      <c r="V161" s="124"/>
      <c r="W161" s="124"/>
      <c r="X161" s="125"/>
      <c r="Y161" s="124"/>
      <c r="Z161" s="124"/>
      <c r="AA161" s="124"/>
      <c r="AB161" s="125"/>
      <c r="AC161" s="124"/>
      <c r="AD161" s="124"/>
      <c r="AE161" s="124"/>
      <c r="AF161" s="125"/>
      <c r="AG161" s="124"/>
      <c r="AH161" s="124"/>
      <c r="AI161" s="124"/>
      <c r="AJ161" s="143">
        <v>-2099</v>
      </c>
      <c r="AK161" s="142">
        <v>-1827</v>
      </c>
      <c r="AL161" s="142">
        <v>-2432</v>
      </c>
      <c r="AM161" s="142">
        <v>-2631</v>
      </c>
      <c r="AN161" s="143">
        <v>-3304</v>
      </c>
      <c r="AO161" s="142">
        <v>-2960</v>
      </c>
      <c r="AP161" s="142">
        <v>-2806</v>
      </c>
      <c r="AQ161" s="142">
        <v>-3672</v>
      </c>
      <c r="AR161" s="143">
        <v>-4279</v>
      </c>
      <c r="AS161" s="142">
        <v>-3992</v>
      </c>
      <c r="AT161" s="142">
        <v>-3739</v>
      </c>
      <c r="AU161" s="142">
        <v>-3742</v>
      </c>
      <c r="AV161" s="143">
        <v>-4646</v>
      </c>
      <c r="AW161" s="142">
        <v>-3846</v>
      </c>
      <c r="AX161" s="142">
        <v>-4488</v>
      </c>
      <c r="AY161" s="142">
        <v>-4428</v>
      </c>
      <c r="AZ161" s="143">
        <v>-4967</v>
      </c>
      <c r="BA161" s="142">
        <v>-4210</v>
      </c>
      <c r="BB161" s="142">
        <v>-4530</v>
      </c>
      <c r="BC161" s="142">
        <v>-4432</v>
      </c>
      <c r="BD161" s="143">
        <v>-6021</v>
      </c>
      <c r="BF161" s="130"/>
      <c r="BG161" s="130"/>
      <c r="BH161" s="130"/>
      <c r="BI161" s="130"/>
      <c r="BJ161" s="130"/>
      <c r="BK161" s="130"/>
      <c r="BL161" s="144">
        <v>-4503</v>
      </c>
      <c r="BM161" s="144">
        <v>-6623</v>
      </c>
      <c r="BN161" s="144">
        <v>-10193</v>
      </c>
      <c r="BO161" s="144">
        <v>-13717</v>
      </c>
      <c r="BP161" s="144">
        <v>-16120</v>
      </c>
      <c r="BQ161" s="144">
        <v>-17729</v>
      </c>
      <c r="BR161" s="144">
        <v>-19193</v>
      </c>
    </row>
    <row r="162" spans="1:70" outlineLevel="1" x14ac:dyDescent="0.35">
      <c r="A162" s="199" t="s">
        <v>481</v>
      </c>
      <c r="B162" s="162" t="s">
        <v>428</v>
      </c>
      <c r="C162" s="163" t="s">
        <v>373</v>
      </c>
      <c r="D162" s="162">
        <v>4450595</v>
      </c>
      <c r="E162" s="164"/>
      <c r="F162" s="164"/>
      <c r="G162" s="164"/>
      <c r="H162" s="165"/>
      <c r="I162" s="164"/>
      <c r="J162" s="164"/>
      <c r="K162" s="164"/>
      <c r="L162" s="165"/>
      <c r="M162" s="164"/>
      <c r="N162" s="164"/>
      <c r="O162" s="164"/>
      <c r="P162" s="165"/>
      <c r="Q162" s="164"/>
      <c r="R162" s="164"/>
      <c r="S162" s="164"/>
      <c r="T162" s="165"/>
      <c r="U162" s="164"/>
      <c r="V162" s="164"/>
      <c r="W162" s="164"/>
      <c r="X162" s="165"/>
      <c r="Y162" s="164"/>
      <c r="Z162" s="164"/>
      <c r="AA162" s="164"/>
      <c r="AB162" s="165"/>
      <c r="AC162" s="164"/>
      <c r="AD162" s="164"/>
      <c r="AE162" s="164"/>
      <c r="AF162" s="165"/>
      <c r="AG162" s="164"/>
      <c r="AH162" s="164"/>
      <c r="AI162" s="164"/>
      <c r="AJ162" s="174">
        <f t="shared" ref="AJ162:BD162" si="13">SUM(AJ160:AJ161)</f>
        <v>12775</v>
      </c>
      <c r="AK162" s="175">
        <f t="shared" si="13"/>
        <v>11378</v>
      </c>
      <c r="AL162" s="175">
        <f t="shared" si="13"/>
        <v>12367</v>
      </c>
      <c r="AM162" s="175">
        <f t="shared" si="13"/>
        <v>10423</v>
      </c>
      <c r="AN162" s="174">
        <f t="shared" si="13"/>
        <v>12585</v>
      </c>
      <c r="AO162" s="175">
        <f t="shared" si="13"/>
        <v>8524</v>
      </c>
      <c r="AP162" s="175">
        <f t="shared" si="13"/>
        <v>8358</v>
      </c>
      <c r="AQ162" s="175">
        <f t="shared" si="13"/>
        <v>5664</v>
      </c>
      <c r="AR162" s="174">
        <f t="shared" si="13"/>
        <v>6399</v>
      </c>
      <c r="AS162" s="175">
        <f t="shared" si="13"/>
        <v>7227</v>
      </c>
      <c r="AT162" s="175">
        <f t="shared" si="13"/>
        <v>9392</v>
      </c>
      <c r="AU162" s="175">
        <f t="shared" si="13"/>
        <v>13748</v>
      </c>
      <c r="AV162" s="174">
        <f t="shared" si="13"/>
        <v>16384</v>
      </c>
      <c r="AW162" s="175">
        <f t="shared" si="13"/>
        <v>13818</v>
      </c>
      <c r="AX162" s="175">
        <f t="shared" si="13"/>
        <v>14847</v>
      </c>
      <c r="AY162" s="175">
        <f t="shared" si="13"/>
        <v>17350</v>
      </c>
      <c r="AZ162" s="174">
        <f t="shared" si="13"/>
        <v>23365</v>
      </c>
      <c r="BA162" s="175">
        <f t="shared" si="13"/>
        <v>17555</v>
      </c>
      <c r="BB162" s="175">
        <f t="shared" si="13"/>
        <v>20441</v>
      </c>
      <c r="BC162" s="175">
        <f t="shared" si="13"/>
        <v>20535</v>
      </c>
      <c r="BD162" s="174">
        <f t="shared" si="13"/>
        <v>24745</v>
      </c>
      <c r="BF162" s="170"/>
      <c r="BG162" s="170"/>
      <c r="BH162" s="170"/>
      <c r="BI162" s="170"/>
      <c r="BJ162" s="170"/>
      <c r="BK162" s="170"/>
      <c r="BL162" s="197">
        <f t="shared" ref="BL162:BR162" si="14">SUM(BL160:BL161)</f>
        <v>23986</v>
      </c>
      <c r="BM162" s="197">
        <f t="shared" si="14"/>
        <v>32671</v>
      </c>
      <c r="BN162" s="197">
        <f t="shared" si="14"/>
        <v>46753</v>
      </c>
      <c r="BO162" s="197">
        <f t="shared" si="14"/>
        <v>28944</v>
      </c>
      <c r="BP162" s="197">
        <f t="shared" si="14"/>
        <v>46751</v>
      </c>
      <c r="BQ162" s="197">
        <f t="shared" si="14"/>
        <v>69380</v>
      </c>
      <c r="BR162" s="197">
        <f t="shared" si="14"/>
        <v>83276</v>
      </c>
    </row>
    <row r="163" spans="1:70" ht="12" customHeight="1" outlineLevel="1" x14ac:dyDescent="0.35">
      <c r="E163" s="124"/>
      <c r="F163" s="124"/>
      <c r="G163" s="124"/>
      <c r="H163" s="125"/>
      <c r="I163" s="124"/>
      <c r="J163" s="124"/>
      <c r="K163" s="124"/>
      <c r="L163" s="125"/>
      <c r="M163" s="124"/>
      <c r="N163" s="124"/>
      <c r="O163" s="124"/>
      <c r="P163" s="125"/>
      <c r="Q163" s="124"/>
      <c r="R163" s="124"/>
      <c r="S163" s="124"/>
      <c r="T163" s="125"/>
      <c r="U163" s="124"/>
      <c r="V163" s="124"/>
      <c r="W163" s="124"/>
      <c r="X163" s="125"/>
      <c r="Y163" s="124"/>
      <c r="Z163" s="124"/>
      <c r="AA163" s="124"/>
      <c r="AB163" s="125"/>
      <c r="AC163" s="124"/>
      <c r="AD163" s="124"/>
      <c r="AE163" s="124"/>
      <c r="AF163" s="125"/>
      <c r="AG163" s="124"/>
      <c r="AH163" s="124"/>
      <c r="AI163" s="124"/>
      <c r="AJ163" s="202"/>
      <c r="AK163" s="203"/>
      <c r="AL163" s="203"/>
      <c r="AM163" s="203"/>
      <c r="AN163" s="202"/>
      <c r="AO163" s="203"/>
      <c r="AP163" s="203"/>
      <c r="AQ163" s="203"/>
      <c r="AR163" s="202"/>
      <c r="AS163" s="203"/>
      <c r="AT163" s="203"/>
      <c r="AU163" s="203"/>
      <c r="AV163" s="202"/>
      <c r="AW163" s="203"/>
      <c r="AX163" s="203"/>
      <c r="AY163" s="203"/>
      <c r="AZ163" s="202"/>
      <c r="BA163" s="203"/>
      <c r="BB163" s="203"/>
      <c r="BC163" s="203"/>
      <c r="BD163" s="202"/>
      <c r="BF163" s="130"/>
      <c r="BG163" s="130"/>
      <c r="BH163" s="130"/>
      <c r="BI163" s="130"/>
      <c r="BJ163" s="130"/>
      <c r="BK163" s="130"/>
      <c r="BL163" s="204"/>
      <c r="BM163" s="204"/>
      <c r="BN163" s="204"/>
      <c r="BO163" s="204"/>
      <c r="BP163" s="204"/>
      <c r="BQ163" s="204"/>
      <c r="BR163" s="204"/>
    </row>
    <row r="164" spans="1:70" ht="12" customHeight="1" outlineLevel="1" x14ac:dyDescent="0.35">
      <c r="A164" s="205" t="s">
        <v>482</v>
      </c>
      <c r="B164" s="206"/>
      <c r="C164" s="206"/>
      <c r="D164" s="206"/>
      <c r="E164" s="124"/>
      <c r="F164" s="124"/>
      <c r="G164" s="124"/>
      <c r="H164" s="125"/>
      <c r="I164" s="124"/>
      <c r="J164" s="124"/>
      <c r="K164" s="124"/>
      <c r="L164" s="125"/>
      <c r="M164" s="124"/>
      <c r="N164" s="124"/>
      <c r="O164" s="124"/>
      <c r="P164" s="125"/>
      <c r="Q164" s="124"/>
      <c r="R164" s="124"/>
      <c r="S164" s="124"/>
      <c r="T164" s="125"/>
      <c r="U164" s="124"/>
      <c r="V164" s="124"/>
      <c r="W164" s="124"/>
      <c r="X164" s="125"/>
      <c r="Y164" s="124"/>
      <c r="Z164" s="124"/>
      <c r="AA164" s="124"/>
      <c r="AB164" s="125"/>
      <c r="AC164" s="124"/>
      <c r="AD164" s="124"/>
      <c r="AE164" s="124"/>
      <c r="AF164" s="125"/>
      <c r="AG164" s="124"/>
      <c r="AH164" s="124"/>
      <c r="AI164" s="124"/>
      <c r="AJ164" s="125"/>
      <c r="AK164" s="124"/>
      <c r="AL164" s="124"/>
      <c r="AM164" s="124"/>
      <c r="AN164" s="125"/>
      <c r="AO164" s="124"/>
      <c r="AP164" s="124"/>
      <c r="AQ164" s="124"/>
      <c r="AR164" s="125"/>
      <c r="AS164" s="124"/>
      <c r="AT164" s="124"/>
      <c r="AU164" s="124"/>
      <c r="AV164" s="125"/>
      <c r="AW164" s="124"/>
      <c r="AX164" s="124"/>
      <c r="AY164" s="124"/>
      <c r="AZ164" s="125"/>
      <c r="BA164" s="124"/>
      <c r="BB164" s="124"/>
      <c r="BC164" s="124"/>
      <c r="BD164" s="125"/>
      <c r="BF164" s="130"/>
      <c r="BG164" s="130"/>
      <c r="BH164" s="130"/>
      <c r="BI164" s="130"/>
      <c r="BJ164" s="130"/>
      <c r="BK164" s="130"/>
      <c r="BL164" s="130"/>
      <c r="BM164" s="130"/>
      <c r="BN164" s="130"/>
      <c r="BO164" s="130"/>
      <c r="BP164" s="130"/>
      <c r="BQ164" s="130"/>
      <c r="BR164" s="130"/>
    </row>
    <row r="165" spans="1:70" ht="12" customHeight="1" outlineLevel="1" x14ac:dyDescent="0.35">
      <c r="A165" s="192" t="s">
        <v>483</v>
      </c>
      <c r="B165" s="109" t="s">
        <v>428</v>
      </c>
      <c r="C165" s="141" t="s">
        <v>369</v>
      </c>
      <c r="D165" s="109">
        <v>3669092</v>
      </c>
      <c r="E165" s="124"/>
      <c r="F165" s="124"/>
      <c r="G165" s="124"/>
      <c r="H165" s="125"/>
      <c r="I165" s="124"/>
      <c r="J165" s="124"/>
      <c r="K165" s="124"/>
      <c r="L165" s="125"/>
      <c r="M165" s="124"/>
      <c r="N165" s="124"/>
      <c r="O165" s="124"/>
      <c r="P165" s="125"/>
      <c r="Q165" s="124"/>
      <c r="R165" s="124"/>
      <c r="S165" s="124"/>
      <c r="T165" s="125"/>
      <c r="U165" s="124"/>
      <c r="V165" s="124"/>
      <c r="W165" s="124"/>
      <c r="X165" s="125"/>
      <c r="Y165" s="124"/>
      <c r="Z165" s="124"/>
      <c r="AA165" s="124"/>
      <c r="AB165" s="125"/>
      <c r="AC165" s="124"/>
      <c r="AD165" s="124"/>
      <c r="AE165" s="124"/>
      <c r="AF165" s="125"/>
      <c r="AG165" s="124"/>
      <c r="AH165" s="124"/>
      <c r="AI165" s="124"/>
      <c r="AJ165" s="125"/>
      <c r="AK165" s="124"/>
      <c r="AL165" s="124"/>
      <c r="AM165" s="124"/>
      <c r="AN165" s="143">
        <v>18458</v>
      </c>
      <c r="AO165" s="142">
        <v>19217</v>
      </c>
      <c r="AP165" s="142">
        <v>19231</v>
      </c>
      <c r="AQ165" s="142">
        <v>19250</v>
      </c>
      <c r="AR165" s="143">
        <v>19250</v>
      </c>
      <c r="AS165" s="142">
        <v>19250</v>
      </c>
      <c r="AT165" s="142">
        <v>19246</v>
      </c>
      <c r="AU165" s="142">
        <v>19246</v>
      </c>
      <c r="AV165" s="143">
        <v>19246</v>
      </c>
      <c r="AW165" s="142">
        <v>19250</v>
      </c>
      <c r="AX165" s="142">
        <v>19250</v>
      </c>
      <c r="AY165" s="142">
        <v>19250</v>
      </c>
      <c r="AZ165" s="143">
        <v>19246</v>
      </c>
      <c r="BA165" s="124"/>
      <c r="BB165" s="124"/>
      <c r="BC165" s="142">
        <v>19751</v>
      </c>
      <c r="BD165" s="143">
        <v>23028</v>
      </c>
      <c r="BF165" s="130"/>
      <c r="BG165" s="130"/>
      <c r="BH165" s="130"/>
      <c r="BI165" s="130"/>
      <c r="BJ165" s="130"/>
      <c r="BK165" s="130"/>
      <c r="BL165" s="130"/>
      <c r="BM165" s="130"/>
      <c r="BN165" s="144">
        <v>18458</v>
      </c>
      <c r="BO165" s="144">
        <v>19250</v>
      </c>
      <c r="BP165" s="144">
        <v>19246</v>
      </c>
      <c r="BQ165" s="144">
        <v>19246</v>
      </c>
      <c r="BR165" s="144">
        <v>23028</v>
      </c>
    </row>
    <row r="166" spans="1:70" outlineLevel="1" x14ac:dyDescent="0.35">
      <c r="A166" s="207" t="s">
        <v>484</v>
      </c>
      <c r="B166" s="184" t="s">
        <v>428</v>
      </c>
      <c r="C166" s="185" t="s">
        <v>369</v>
      </c>
      <c r="D166" s="184">
        <v>3669093</v>
      </c>
      <c r="E166" s="186"/>
      <c r="F166" s="186"/>
      <c r="G166" s="186"/>
      <c r="H166" s="187"/>
      <c r="I166" s="186"/>
      <c r="J166" s="186"/>
      <c r="K166" s="186"/>
      <c r="L166" s="187"/>
      <c r="M166" s="186"/>
      <c r="N166" s="186"/>
      <c r="O166" s="186"/>
      <c r="P166" s="187"/>
      <c r="Q166" s="186"/>
      <c r="R166" s="186"/>
      <c r="S166" s="186"/>
      <c r="T166" s="187"/>
      <c r="U166" s="186"/>
      <c r="V166" s="186"/>
      <c r="W166" s="186"/>
      <c r="X166" s="187"/>
      <c r="Y166" s="186"/>
      <c r="Z166" s="186"/>
      <c r="AA166" s="186"/>
      <c r="AB166" s="187"/>
      <c r="AC166" s="186"/>
      <c r="AD166" s="186"/>
      <c r="AE166" s="186"/>
      <c r="AF166" s="187"/>
      <c r="AG166" s="186"/>
      <c r="AH166" s="186"/>
      <c r="AI166" s="186"/>
      <c r="AJ166" s="187"/>
      <c r="AK166" s="186"/>
      <c r="AL166" s="186"/>
      <c r="AM166" s="186"/>
      <c r="AN166" s="208">
        <v>739</v>
      </c>
      <c r="AO166" s="209">
        <v>706</v>
      </c>
      <c r="AP166" s="209">
        <v>998</v>
      </c>
      <c r="AQ166" s="209">
        <v>1018</v>
      </c>
      <c r="AR166" s="208">
        <v>1056</v>
      </c>
      <c r="AS166" s="209">
        <v>1399</v>
      </c>
      <c r="AT166" s="209">
        <v>1413</v>
      </c>
      <c r="AU166" s="209">
        <v>1422</v>
      </c>
      <c r="AV166" s="208">
        <v>1408</v>
      </c>
      <c r="AW166" s="209">
        <v>1410</v>
      </c>
      <c r="AX166" s="209">
        <v>1410</v>
      </c>
      <c r="AY166" s="209">
        <v>1410</v>
      </c>
      <c r="AZ166" s="208">
        <v>1408</v>
      </c>
      <c r="BA166" s="186"/>
      <c r="BB166" s="186"/>
      <c r="BC166" s="209">
        <v>1407</v>
      </c>
      <c r="BD166" s="208">
        <v>1506</v>
      </c>
      <c r="BF166" s="188"/>
      <c r="BG166" s="188"/>
      <c r="BH166" s="188"/>
      <c r="BI166" s="188"/>
      <c r="BJ166" s="188"/>
      <c r="BK166" s="188"/>
      <c r="BL166" s="188"/>
      <c r="BM166" s="188"/>
      <c r="BN166" s="210">
        <v>739</v>
      </c>
      <c r="BO166" s="210">
        <v>1056</v>
      </c>
      <c r="BP166" s="210">
        <v>1408</v>
      </c>
      <c r="BQ166" s="210">
        <v>1408</v>
      </c>
      <c r="BR166" s="210">
        <v>1506</v>
      </c>
    </row>
    <row r="167" spans="1:70" outlineLevel="1" x14ac:dyDescent="0.35">
      <c r="A167" s="190" t="s">
        <v>461</v>
      </c>
      <c r="B167" s="109" t="s">
        <v>428</v>
      </c>
      <c r="C167" s="141" t="s">
        <v>369</v>
      </c>
      <c r="D167" s="109">
        <v>3669094</v>
      </c>
      <c r="E167" s="137"/>
      <c r="F167" s="137"/>
      <c r="G167" s="137"/>
      <c r="H167" s="138"/>
      <c r="I167" s="137"/>
      <c r="J167" s="137"/>
      <c r="K167" s="137"/>
      <c r="L167" s="138"/>
      <c r="M167" s="137"/>
      <c r="N167" s="137"/>
      <c r="O167" s="137"/>
      <c r="P167" s="138"/>
      <c r="Q167" s="137"/>
      <c r="R167" s="137"/>
      <c r="S167" s="137"/>
      <c r="T167" s="138"/>
      <c r="U167" s="137"/>
      <c r="V167" s="137"/>
      <c r="W167" s="137"/>
      <c r="X167" s="138"/>
      <c r="Y167" s="137"/>
      <c r="Z167" s="137"/>
      <c r="AA167" s="137"/>
      <c r="AB167" s="138"/>
      <c r="AC167" s="137"/>
      <c r="AD167" s="137"/>
      <c r="AE167" s="137"/>
      <c r="AF167" s="138"/>
      <c r="AG167" s="137"/>
      <c r="AH167" s="137"/>
      <c r="AI167" s="137"/>
      <c r="AJ167" s="138"/>
      <c r="AK167" s="137"/>
      <c r="AL167" s="137"/>
      <c r="AM167" s="137"/>
      <c r="AN167" s="211">
        <f t="shared" ref="AN167:AV167" si="15">SUM(AN165:AN166)</f>
        <v>19197</v>
      </c>
      <c r="AO167" s="212">
        <f t="shared" si="15"/>
        <v>19923</v>
      </c>
      <c r="AP167" s="212">
        <f t="shared" si="15"/>
        <v>20229</v>
      </c>
      <c r="AQ167" s="212">
        <f t="shared" si="15"/>
        <v>20268</v>
      </c>
      <c r="AR167" s="211">
        <f t="shared" si="15"/>
        <v>20306</v>
      </c>
      <c r="AS167" s="212">
        <f t="shared" si="15"/>
        <v>20649</v>
      </c>
      <c r="AT167" s="212">
        <f t="shared" si="15"/>
        <v>20659</v>
      </c>
      <c r="AU167" s="212">
        <f t="shared" si="15"/>
        <v>20668</v>
      </c>
      <c r="AV167" s="211">
        <f t="shared" si="15"/>
        <v>20654</v>
      </c>
      <c r="AW167" s="213">
        <v>20650</v>
      </c>
      <c r="AX167" s="213">
        <v>20650</v>
      </c>
      <c r="AY167" s="213">
        <v>20650</v>
      </c>
      <c r="AZ167" s="211">
        <f>SUM(AZ165:AZ166)</f>
        <v>20654</v>
      </c>
      <c r="BA167" s="137"/>
      <c r="BB167" s="137"/>
      <c r="BC167" s="212">
        <f>SUM(BC165:BC166)</f>
        <v>21158</v>
      </c>
      <c r="BD167" s="211">
        <f>SUM(BD165:BD166)</f>
        <v>24534</v>
      </c>
      <c r="BF167" s="139"/>
      <c r="BG167" s="139"/>
      <c r="BH167" s="139"/>
      <c r="BI167" s="139"/>
      <c r="BJ167" s="139"/>
      <c r="BK167" s="139"/>
      <c r="BL167" s="139"/>
      <c r="BM167" s="139"/>
      <c r="BN167" s="214">
        <f>SUM(BN165:BN166)</f>
        <v>19197</v>
      </c>
      <c r="BO167" s="214">
        <f>SUM(BO165:BO166)</f>
        <v>20306</v>
      </c>
      <c r="BP167" s="214">
        <f>SUM(BP165:BP166)</f>
        <v>20654</v>
      </c>
      <c r="BQ167" s="214">
        <f>SUM(BQ165:BQ166)</f>
        <v>20654</v>
      </c>
      <c r="BR167" s="214">
        <f>SUM(BR165:BR166)</f>
        <v>24534</v>
      </c>
    </row>
    <row r="168" spans="1:70" ht="12" customHeight="1" outlineLevel="1" x14ac:dyDescent="0.35">
      <c r="E168" s="124"/>
      <c r="F168" s="124"/>
      <c r="G168" s="124"/>
      <c r="H168" s="125"/>
      <c r="I168" s="124"/>
      <c r="J168" s="124"/>
      <c r="K168" s="124"/>
      <c r="L168" s="125"/>
      <c r="M168" s="124"/>
      <c r="N168" s="124"/>
      <c r="O168" s="124"/>
      <c r="P168" s="125"/>
      <c r="Q168" s="124"/>
      <c r="R168" s="124"/>
      <c r="S168" s="124"/>
      <c r="T168" s="125"/>
      <c r="U168" s="124"/>
      <c r="V168" s="124"/>
      <c r="W168" s="124"/>
      <c r="X168" s="125"/>
      <c r="Y168" s="124"/>
      <c r="Z168" s="124"/>
      <c r="AA168" s="124"/>
      <c r="AB168" s="125"/>
      <c r="AC168" s="124"/>
      <c r="AD168" s="124"/>
      <c r="AE168" s="124"/>
      <c r="AF168" s="125"/>
      <c r="AG168" s="124"/>
      <c r="AH168" s="124"/>
      <c r="AI168" s="124"/>
      <c r="AJ168" s="125"/>
      <c r="AK168" s="124"/>
      <c r="AL168" s="124"/>
      <c r="AM168" s="124"/>
      <c r="AN168" s="125"/>
      <c r="AO168" s="124"/>
      <c r="AP168" s="124"/>
      <c r="AQ168" s="124"/>
      <c r="AR168" s="125"/>
      <c r="AS168" s="124"/>
      <c r="AT168" s="124"/>
      <c r="AU168" s="124"/>
      <c r="AV168" s="125"/>
      <c r="AW168" s="124"/>
      <c r="AX168" s="124"/>
      <c r="AY168" s="124"/>
      <c r="AZ168" s="125"/>
      <c r="BA168" s="124"/>
      <c r="BB168" s="124"/>
      <c r="BC168" s="124"/>
      <c r="BD168" s="125"/>
      <c r="BF168" s="130"/>
      <c r="BG168" s="130"/>
      <c r="BH168" s="130"/>
      <c r="BI168" s="130"/>
      <c r="BJ168" s="130"/>
      <c r="BK168" s="130"/>
      <c r="BL168" s="130"/>
      <c r="BM168" s="130"/>
      <c r="BN168" s="130"/>
      <c r="BO168" s="130"/>
      <c r="BP168" s="130"/>
      <c r="BQ168" s="130"/>
      <c r="BR168" s="130"/>
    </row>
    <row r="169" spans="1:70" outlineLevel="1" x14ac:dyDescent="0.35">
      <c r="A169" s="190" t="s">
        <v>485</v>
      </c>
      <c r="B169" s="191"/>
      <c r="C169" s="191"/>
      <c r="D169" s="191"/>
      <c r="E169" s="124"/>
      <c r="F169" s="124"/>
      <c r="G169" s="124"/>
      <c r="H169" s="125"/>
      <c r="I169" s="124"/>
      <c r="J169" s="124"/>
      <c r="K169" s="124"/>
      <c r="L169" s="125"/>
      <c r="M169" s="124"/>
      <c r="N169" s="124"/>
      <c r="O169" s="124"/>
      <c r="P169" s="125"/>
      <c r="Q169" s="124"/>
      <c r="R169" s="124"/>
      <c r="S169" s="124"/>
      <c r="T169" s="125"/>
      <c r="U169" s="124"/>
      <c r="V169" s="124"/>
      <c r="W169" s="124"/>
      <c r="X169" s="125"/>
      <c r="Y169" s="124"/>
      <c r="Z169" s="124"/>
      <c r="AA169" s="124"/>
      <c r="AB169" s="125"/>
      <c r="AC169" s="124"/>
      <c r="AD169" s="124"/>
      <c r="AE169" s="124"/>
      <c r="AF169" s="125"/>
      <c r="AG169" s="124"/>
      <c r="AH169" s="124"/>
      <c r="AI169" s="124"/>
      <c r="AJ169" s="125"/>
      <c r="AK169" s="124"/>
      <c r="AL169" s="124"/>
      <c r="AM169" s="124"/>
      <c r="AN169" s="125"/>
      <c r="AO169" s="124"/>
      <c r="AP169" s="124"/>
      <c r="AQ169" s="124"/>
      <c r="AR169" s="125"/>
      <c r="AS169" s="124"/>
      <c r="AT169" s="124"/>
      <c r="AU169" s="124"/>
      <c r="AV169" s="125"/>
      <c r="AW169" s="124"/>
      <c r="AX169" s="124"/>
      <c r="AY169" s="124"/>
      <c r="AZ169" s="125"/>
      <c r="BA169" s="124"/>
      <c r="BB169" s="124"/>
      <c r="BC169" s="124"/>
      <c r="BD169" s="125"/>
      <c r="BF169" s="130"/>
      <c r="BG169" s="130"/>
      <c r="BH169" s="130"/>
      <c r="BI169" s="130"/>
      <c r="BJ169" s="130"/>
      <c r="BK169" s="130"/>
      <c r="BL169" s="130"/>
      <c r="BM169" s="130"/>
      <c r="BN169" s="130"/>
      <c r="BO169" s="130"/>
      <c r="BP169" s="130"/>
      <c r="BQ169" s="130"/>
      <c r="BR169" s="130"/>
    </row>
    <row r="170" spans="1:70" outlineLevel="1" x14ac:dyDescent="0.35">
      <c r="A170" s="192" t="s">
        <v>483</v>
      </c>
      <c r="B170" s="109" t="s">
        <v>428</v>
      </c>
      <c r="C170" s="141" t="s">
        <v>369</v>
      </c>
      <c r="D170" s="109">
        <v>4450596</v>
      </c>
      <c r="E170" s="124"/>
      <c r="F170" s="124"/>
      <c r="G170" s="124"/>
      <c r="H170" s="125"/>
      <c r="I170" s="124"/>
      <c r="J170" s="124"/>
      <c r="K170" s="124"/>
      <c r="L170" s="125"/>
      <c r="M170" s="124"/>
      <c r="N170" s="124"/>
      <c r="O170" s="124"/>
      <c r="P170" s="125"/>
      <c r="Q170" s="124"/>
      <c r="R170" s="124"/>
      <c r="S170" s="124"/>
      <c r="T170" s="125"/>
      <c r="U170" s="124"/>
      <c r="V170" s="124"/>
      <c r="W170" s="124"/>
      <c r="X170" s="125"/>
      <c r="Y170" s="124"/>
      <c r="Z170" s="124"/>
      <c r="AA170" s="124"/>
      <c r="AB170" s="125"/>
      <c r="AC170" s="124"/>
      <c r="AD170" s="124"/>
      <c r="AE170" s="124"/>
      <c r="AF170" s="125"/>
      <c r="AG170" s="124"/>
      <c r="AH170" s="124"/>
      <c r="AI170" s="124"/>
      <c r="AJ170" s="125"/>
      <c r="AK170" s="142">
        <v>12432</v>
      </c>
      <c r="AL170" s="142">
        <v>13973</v>
      </c>
      <c r="AM170" s="142">
        <v>15398</v>
      </c>
      <c r="AN170" s="125">
        <f>BN170-SUM(AK170,AL170,AM170)</f>
        <v>16906</v>
      </c>
      <c r="AO170" s="142">
        <v>15729</v>
      </c>
      <c r="AP170" s="142">
        <v>17206</v>
      </c>
      <c r="AQ170" s="142">
        <v>18093</v>
      </c>
      <c r="AR170" s="125">
        <f>BO170-SUM(AO170,AP170,AQ170)</f>
        <v>20761</v>
      </c>
      <c r="AS170" s="142">
        <v>17087</v>
      </c>
      <c r="AT170" s="142">
        <v>18592</v>
      </c>
      <c r="AU170" s="142">
        <v>16446</v>
      </c>
      <c r="AV170" s="125">
        <f>BP170-SUM(AS170,AT170,AU170)</f>
        <v>18010</v>
      </c>
      <c r="AW170" s="142">
        <v>18351</v>
      </c>
      <c r="AX170" s="142">
        <v>19383</v>
      </c>
      <c r="AY170" s="142">
        <v>18541</v>
      </c>
      <c r="AZ170" s="125">
        <f>BQ170-SUM(AW170,AX170,AY170)</f>
        <v>18971</v>
      </c>
      <c r="BA170" s="142">
        <v>20137</v>
      </c>
      <c r="BB170" s="142">
        <v>22175</v>
      </c>
      <c r="BC170" s="142">
        <v>25805</v>
      </c>
      <c r="BD170" s="125">
        <f>BR170-SUM(BA170,BB170,BC170)</f>
        <v>28173</v>
      </c>
      <c r="BF170" s="130"/>
      <c r="BG170" s="130"/>
      <c r="BH170" s="130"/>
      <c r="BI170" s="130"/>
      <c r="BJ170" s="130"/>
      <c r="BK170" s="130"/>
      <c r="BL170" s="130"/>
      <c r="BM170" s="144">
        <v>45532</v>
      </c>
      <c r="BN170" s="144">
        <v>58709</v>
      </c>
      <c r="BO170" s="144">
        <v>71789</v>
      </c>
      <c r="BP170" s="144">
        <v>70135</v>
      </c>
      <c r="BQ170" s="144">
        <v>75246</v>
      </c>
      <c r="BR170" s="144">
        <v>96290</v>
      </c>
    </row>
    <row r="171" spans="1:70" outlineLevel="1" x14ac:dyDescent="0.35">
      <c r="A171" s="207" t="s">
        <v>484</v>
      </c>
      <c r="B171" s="184" t="s">
        <v>428</v>
      </c>
      <c r="C171" s="185" t="s">
        <v>369</v>
      </c>
      <c r="D171" s="184">
        <v>4450597</v>
      </c>
      <c r="E171" s="186"/>
      <c r="F171" s="186"/>
      <c r="G171" s="186"/>
      <c r="H171" s="187"/>
      <c r="I171" s="186"/>
      <c r="J171" s="186"/>
      <c r="K171" s="186"/>
      <c r="L171" s="187"/>
      <c r="M171" s="186"/>
      <c r="N171" s="186"/>
      <c r="O171" s="186"/>
      <c r="P171" s="187"/>
      <c r="Q171" s="186"/>
      <c r="R171" s="186"/>
      <c r="S171" s="186"/>
      <c r="T171" s="187"/>
      <c r="U171" s="186"/>
      <c r="V171" s="186"/>
      <c r="W171" s="186"/>
      <c r="X171" s="187"/>
      <c r="Y171" s="186"/>
      <c r="Z171" s="186"/>
      <c r="AA171" s="186"/>
      <c r="AB171" s="187"/>
      <c r="AC171" s="186"/>
      <c r="AD171" s="186"/>
      <c r="AE171" s="186"/>
      <c r="AF171" s="187"/>
      <c r="AG171" s="186"/>
      <c r="AH171" s="186"/>
      <c r="AI171" s="186"/>
      <c r="AJ171" s="187"/>
      <c r="AK171" s="209">
        <v>2361</v>
      </c>
      <c r="AL171" s="209">
        <v>2737</v>
      </c>
      <c r="AM171" s="209">
        <v>3189</v>
      </c>
      <c r="AN171" s="187">
        <f>BN171-SUM(AK171,AL171,AM171)</f>
        <v>4180</v>
      </c>
      <c r="AO171" s="209">
        <v>3655</v>
      </c>
      <c r="AP171" s="209">
        <v>3258</v>
      </c>
      <c r="AQ171" s="209">
        <v>3957</v>
      </c>
      <c r="AR171" s="187">
        <f>BO171-SUM(AO171,AP171,AQ171)</f>
        <v>5006</v>
      </c>
      <c r="AS171" s="209">
        <v>4331</v>
      </c>
      <c r="AT171" s="209">
        <v>4015</v>
      </c>
      <c r="AU171" s="209">
        <v>3952</v>
      </c>
      <c r="AV171" s="187">
        <f>BP171-SUM(AS171,AT171,AU171)</f>
        <v>5718</v>
      </c>
      <c r="AW171" s="209">
        <v>4286</v>
      </c>
      <c r="AX171" s="209">
        <v>4841</v>
      </c>
      <c r="AY171" s="209">
        <v>4698</v>
      </c>
      <c r="AZ171" s="187">
        <f>BQ171-SUM(AW171,AX171,AY171)</f>
        <v>6050</v>
      </c>
      <c r="BA171" s="209">
        <v>4622</v>
      </c>
      <c r="BB171" s="209">
        <v>4900</v>
      </c>
      <c r="BC171" s="209">
        <v>4902</v>
      </c>
      <c r="BD171" s="187">
        <f>BR171-SUM(BA171,BB171,BC171)</f>
        <v>6976</v>
      </c>
      <c r="BF171" s="188"/>
      <c r="BG171" s="188"/>
      <c r="BH171" s="188"/>
      <c r="BI171" s="188"/>
      <c r="BJ171" s="188"/>
      <c r="BK171" s="188"/>
      <c r="BL171" s="188"/>
      <c r="BM171" s="210">
        <v>7762</v>
      </c>
      <c r="BN171" s="210">
        <v>12467</v>
      </c>
      <c r="BO171" s="210">
        <v>15876</v>
      </c>
      <c r="BP171" s="210">
        <v>18016</v>
      </c>
      <c r="BQ171" s="210">
        <v>19875</v>
      </c>
      <c r="BR171" s="210">
        <v>21400</v>
      </c>
    </row>
    <row r="172" spans="1:70" outlineLevel="1" x14ac:dyDescent="0.35">
      <c r="A172" s="190" t="s">
        <v>461</v>
      </c>
      <c r="B172" s="109" t="s">
        <v>428</v>
      </c>
      <c r="C172" s="141" t="s">
        <v>369</v>
      </c>
      <c r="D172" s="109">
        <v>4450598</v>
      </c>
      <c r="E172" s="124"/>
      <c r="F172" s="124"/>
      <c r="G172" s="124"/>
      <c r="H172" s="125"/>
      <c r="I172" s="124"/>
      <c r="J172" s="124"/>
      <c r="K172" s="124"/>
      <c r="L172" s="125"/>
      <c r="M172" s="124"/>
      <c r="N172" s="124"/>
      <c r="O172" s="124"/>
      <c r="P172" s="125"/>
      <c r="Q172" s="124"/>
      <c r="R172" s="124"/>
      <c r="S172" s="124"/>
      <c r="T172" s="125"/>
      <c r="U172" s="124"/>
      <c r="V172" s="124"/>
      <c r="W172" s="124"/>
      <c r="X172" s="125"/>
      <c r="Y172" s="124"/>
      <c r="Z172" s="124"/>
      <c r="AA172" s="124"/>
      <c r="AB172" s="125"/>
      <c r="AC172" s="124"/>
      <c r="AD172" s="124"/>
      <c r="AE172" s="124"/>
      <c r="AF172" s="125"/>
      <c r="AG172" s="124"/>
      <c r="AH172" s="124"/>
      <c r="AI172" s="124"/>
      <c r="AJ172" s="125"/>
      <c r="AK172" s="212">
        <f>SUM(AK170:AK171)</f>
        <v>14793</v>
      </c>
      <c r="AL172" s="212">
        <f>SUM(AL170:AL171)</f>
        <v>16710</v>
      </c>
      <c r="AM172" s="212">
        <f>SUM(AM170:AM171)</f>
        <v>18587</v>
      </c>
      <c r="AN172" s="138">
        <f>BN172-SUM(AK172,AL172,AM172)</f>
        <v>21086</v>
      </c>
      <c r="AO172" s="212">
        <f>SUM(AO170:AO171)</f>
        <v>19384</v>
      </c>
      <c r="AP172" s="212">
        <f>SUM(AP170:AP171)</f>
        <v>20464</v>
      </c>
      <c r="AQ172" s="212">
        <f>SUM(AQ170:AQ171)</f>
        <v>22050</v>
      </c>
      <c r="AR172" s="138">
        <f>BO172-SUM(AO172,AP172,AQ172)</f>
        <v>25767</v>
      </c>
      <c r="AS172" s="212">
        <f>SUM(AS170:AS171)</f>
        <v>21418</v>
      </c>
      <c r="AT172" s="212">
        <f>SUM(AT170:AT171)</f>
        <v>22607</v>
      </c>
      <c r="AU172" s="212">
        <f>SUM(AU170:AU171)</f>
        <v>20398</v>
      </c>
      <c r="AV172" s="138">
        <f>BP172-SUM(AS172,AT172,AU172)</f>
        <v>23728</v>
      </c>
      <c r="AW172" s="212">
        <f>SUM(AW170:AW171)</f>
        <v>22637</v>
      </c>
      <c r="AX172" s="212">
        <f>SUM(AX170:AX171)</f>
        <v>24224</v>
      </c>
      <c r="AY172" s="212">
        <f>SUM(AY170:AY171)</f>
        <v>23239</v>
      </c>
      <c r="AZ172" s="138">
        <f>BQ172-SUM(AW172,AX172,AY172)</f>
        <v>25021</v>
      </c>
      <c r="BA172" s="212">
        <f>SUM(BA170:BA171)</f>
        <v>24759</v>
      </c>
      <c r="BB172" s="212">
        <f>SUM(BB170:BB171)</f>
        <v>27075</v>
      </c>
      <c r="BC172" s="212">
        <f>SUM(BC170:BC171)</f>
        <v>30707</v>
      </c>
      <c r="BD172" s="138">
        <f>BR172-SUM(BA172,BB172,BC172)</f>
        <v>35149</v>
      </c>
      <c r="BF172" s="130"/>
      <c r="BG172" s="130"/>
      <c r="BH172" s="130"/>
      <c r="BI172" s="130"/>
      <c r="BJ172" s="130"/>
      <c r="BK172" s="130"/>
      <c r="BL172" s="130"/>
      <c r="BM172" s="214">
        <f t="shared" ref="BM172:BR172" si="16">SUM(BM170:BM171)</f>
        <v>53294</v>
      </c>
      <c r="BN172" s="214">
        <f t="shared" si="16"/>
        <v>71176</v>
      </c>
      <c r="BO172" s="214">
        <f t="shared" si="16"/>
        <v>87665</v>
      </c>
      <c r="BP172" s="214">
        <f t="shared" si="16"/>
        <v>88151</v>
      </c>
      <c r="BQ172" s="214">
        <f t="shared" si="16"/>
        <v>95121</v>
      </c>
      <c r="BR172" s="214">
        <f t="shared" si="16"/>
        <v>117690</v>
      </c>
    </row>
    <row r="173" spans="1:70" outlineLevel="1" x14ac:dyDescent="0.35">
      <c r="E173" s="124"/>
      <c r="F173" s="124"/>
      <c r="G173" s="124"/>
      <c r="H173" s="125"/>
      <c r="I173" s="124"/>
      <c r="J173" s="124"/>
      <c r="K173" s="124"/>
      <c r="L173" s="125"/>
      <c r="M173" s="124"/>
      <c r="N173" s="124"/>
      <c r="O173" s="124"/>
      <c r="P173" s="125"/>
      <c r="Q173" s="124"/>
      <c r="R173" s="124"/>
      <c r="S173" s="124"/>
      <c r="T173" s="125"/>
      <c r="U173" s="124"/>
      <c r="V173" s="124"/>
      <c r="W173" s="124"/>
      <c r="X173" s="125"/>
      <c r="Y173" s="124"/>
      <c r="Z173" s="124"/>
      <c r="AA173" s="124"/>
      <c r="AB173" s="125"/>
      <c r="AC173" s="124"/>
      <c r="AD173" s="124"/>
      <c r="AE173" s="124"/>
      <c r="AF173" s="125"/>
      <c r="AG173" s="124"/>
      <c r="AH173" s="124"/>
      <c r="AI173" s="124"/>
      <c r="AJ173" s="125"/>
      <c r="AK173" s="203"/>
      <c r="AL173" s="203"/>
      <c r="AM173" s="203"/>
      <c r="AN173" s="125"/>
      <c r="AO173" s="203"/>
      <c r="AP173" s="203"/>
      <c r="AQ173" s="203"/>
      <c r="AR173" s="125"/>
      <c r="AS173" s="203"/>
      <c r="AT173" s="203"/>
      <c r="AU173" s="203"/>
      <c r="AV173" s="126"/>
      <c r="AW173" s="203"/>
      <c r="AX173" s="203"/>
      <c r="AY173" s="203"/>
      <c r="AZ173" s="202"/>
      <c r="BA173" s="203"/>
      <c r="BB173" s="203"/>
      <c r="BC173" s="203"/>
      <c r="BD173" s="202"/>
      <c r="BF173" s="130"/>
      <c r="BG173" s="130"/>
      <c r="BH173" s="130"/>
      <c r="BI173" s="130"/>
      <c r="BJ173" s="130"/>
      <c r="BK173" s="130"/>
      <c r="BL173" s="130"/>
      <c r="BM173" s="204"/>
      <c r="BN173" s="204"/>
      <c r="BO173" s="204"/>
      <c r="BP173" s="204"/>
      <c r="BQ173" s="204"/>
      <c r="BR173" s="204"/>
    </row>
    <row r="174" spans="1:70" ht="12" customHeight="1" outlineLevel="1" x14ac:dyDescent="0.35">
      <c r="A174" s="190" t="s">
        <v>486</v>
      </c>
      <c r="B174" s="191"/>
      <c r="C174" s="191"/>
      <c r="D174" s="191"/>
      <c r="E174" s="124"/>
      <c r="F174" s="124"/>
      <c r="G174" s="124"/>
      <c r="H174" s="125"/>
      <c r="I174" s="124"/>
      <c r="J174" s="124"/>
      <c r="K174" s="124"/>
      <c r="L174" s="125"/>
      <c r="M174" s="124"/>
      <c r="N174" s="124"/>
      <c r="O174" s="124"/>
      <c r="P174" s="125"/>
      <c r="Q174" s="124"/>
      <c r="R174" s="124"/>
      <c r="S174" s="124"/>
      <c r="T174" s="125"/>
      <c r="U174" s="124"/>
      <c r="V174" s="124"/>
      <c r="W174" s="124"/>
      <c r="X174" s="125"/>
      <c r="Y174" s="124"/>
      <c r="Z174" s="124"/>
      <c r="AA174" s="124"/>
      <c r="AB174" s="125"/>
      <c r="AC174" s="124"/>
      <c r="AD174" s="124"/>
      <c r="AE174" s="124"/>
      <c r="AF174" s="125"/>
      <c r="AG174" s="124"/>
      <c r="AH174" s="124"/>
      <c r="AI174" s="124"/>
      <c r="AJ174" s="125"/>
      <c r="AK174" s="203"/>
      <c r="AL174" s="203"/>
      <c r="AM174" s="203"/>
      <c r="AN174" s="125"/>
      <c r="AO174" s="203"/>
      <c r="AP174" s="203"/>
      <c r="AQ174" s="203"/>
      <c r="AR174" s="125"/>
      <c r="AS174" s="203"/>
      <c r="AT174" s="203"/>
      <c r="AU174" s="203"/>
      <c r="AV174" s="126"/>
      <c r="AW174" s="203"/>
      <c r="AX174" s="203"/>
      <c r="AY174" s="203"/>
      <c r="AZ174" s="202"/>
      <c r="BA174" s="203"/>
      <c r="BB174" s="203"/>
      <c r="BC174" s="203"/>
      <c r="BD174" s="202"/>
      <c r="BF174" s="130"/>
      <c r="BG174" s="130"/>
      <c r="BH174" s="130"/>
      <c r="BI174" s="130"/>
      <c r="BJ174" s="130"/>
      <c r="BK174" s="130"/>
      <c r="BL174" s="130"/>
      <c r="BM174" s="204"/>
      <c r="BN174" s="204"/>
      <c r="BO174" s="204"/>
      <c r="BP174" s="204"/>
      <c r="BQ174" s="204"/>
      <c r="BR174" s="204"/>
    </row>
    <row r="175" spans="1:70" outlineLevel="1" x14ac:dyDescent="0.35">
      <c r="A175" s="193" t="s">
        <v>483</v>
      </c>
      <c r="B175" s="194"/>
      <c r="C175" s="194"/>
      <c r="D175" s="194"/>
      <c r="E175" s="124"/>
      <c r="F175" s="124"/>
      <c r="G175" s="124"/>
      <c r="H175" s="125"/>
      <c r="I175" s="124"/>
      <c r="J175" s="124"/>
      <c r="K175" s="124"/>
      <c r="L175" s="125"/>
      <c r="M175" s="124"/>
      <c r="N175" s="124"/>
      <c r="O175" s="124"/>
      <c r="P175" s="125"/>
      <c r="Q175" s="124"/>
      <c r="R175" s="124"/>
      <c r="S175" s="124"/>
      <c r="T175" s="125"/>
      <c r="U175" s="124"/>
      <c r="V175" s="124"/>
      <c r="W175" s="124"/>
      <c r="X175" s="125"/>
      <c r="Y175" s="124"/>
      <c r="Z175" s="124"/>
      <c r="AA175" s="124"/>
      <c r="AB175" s="125"/>
      <c r="AC175" s="124"/>
      <c r="AD175" s="124"/>
      <c r="AE175" s="124"/>
      <c r="AF175" s="125"/>
      <c r="AG175" s="124"/>
      <c r="AH175" s="124"/>
      <c r="AI175" s="124"/>
      <c r="AJ175" s="125"/>
      <c r="AK175" s="203"/>
      <c r="AL175" s="203"/>
      <c r="AM175" s="203"/>
      <c r="AN175" s="125"/>
      <c r="AO175" s="203"/>
      <c r="AP175" s="203"/>
      <c r="AQ175" s="203"/>
      <c r="AR175" s="125"/>
      <c r="AS175" s="203"/>
      <c r="AT175" s="203"/>
      <c r="AU175" s="203"/>
      <c r="AV175" s="126"/>
      <c r="AW175" s="203"/>
      <c r="AX175" s="203"/>
      <c r="AY175" s="203"/>
      <c r="AZ175" s="202"/>
      <c r="BA175" s="203"/>
      <c r="BB175" s="203"/>
      <c r="BC175" s="203"/>
      <c r="BD175" s="202"/>
      <c r="BF175" s="130"/>
      <c r="BG175" s="130"/>
      <c r="BH175" s="130"/>
      <c r="BI175" s="130"/>
      <c r="BJ175" s="130"/>
      <c r="BK175" s="130"/>
      <c r="BL175" s="130"/>
      <c r="BM175" s="204"/>
      <c r="BN175" s="204"/>
      <c r="BO175" s="204"/>
      <c r="BP175" s="204"/>
      <c r="BQ175" s="204"/>
      <c r="BR175" s="204"/>
    </row>
    <row r="176" spans="1:70" outlineLevel="1" x14ac:dyDescent="0.35">
      <c r="A176" s="195" t="s">
        <v>30</v>
      </c>
      <c r="B176" s="109" t="s">
        <v>428</v>
      </c>
      <c r="C176" s="141" t="s">
        <v>369</v>
      </c>
      <c r="D176" s="109">
        <v>7741488</v>
      </c>
      <c r="E176" s="124"/>
      <c r="F176" s="124"/>
      <c r="G176" s="124"/>
      <c r="H176" s="125"/>
      <c r="I176" s="124"/>
      <c r="J176" s="124"/>
      <c r="K176" s="124"/>
      <c r="L176" s="125"/>
      <c r="M176" s="124"/>
      <c r="N176" s="124"/>
      <c r="O176" s="124"/>
      <c r="P176" s="125"/>
      <c r="Q176" s="124"/>
      <c r="R176" s="124"/>
      <c r="S176" s="124"/>
      <c r="T176" s="125"/>
      <c r="U176" s="124"/>
      <c r="V176" s="124"/>
      <c r="W176" s="124"/>
      <c r="X176" s="125"/>
      <c r="Y176" s="124"/>
      <c r="Z176" s="124"/>
      <c r="AA176" s="124"/>
      <c r="AB176" s="125"/>
      <c r="AC176" s="124"/>
      <c r="AD176" s="124"/>
      <c r="AE176" s="124"/>
      <c r="AF176" s="125"/>
      <c r="AG176" s="124"/>
      <c r="AH176" s="124"/>
      <c r="AI176" s="124"/>
      <c r="AJ176" s="125"/>
      <c r="AK176" s="203"/>
      <c r="AL176" s="203"/>
      <c r="AM176" s="203"/>
      <c r="AN176" s="125"/>
      <c r="AO176" s="203"/>
      <c r="AP176" s="203"/>
      <c r="AQ176" s="203"/>
      <c r="AR176" s="125"/>
      <c r="AS176" s="203"/>
      <c r="AT176" s="203"/>
      <c r="AU176" s="203"/>
      <c r="AV176" s="126"/>
      <c r="AW176" s="203"/>
      <c r="AX176" s="203"/>
      <c r="AY176" s="203"/>
      <c r="AZ176" s="202"/>
      <c r="BA176" s="203"/>
      <c r="BB176" s="203"/>
      <c r="BC176" s="142">
        <v>50772</v>
      </c>
      <c r="BD176" s="202"/>
      <c r="BF176" s="130"/>
      <c r="BG176" s="130"/>
      <c r="BH176" s="130"/>
      <c r="BI176" s="130"/>
      <c r="BJ176" s="130"/>
      <c r="BK176" s="130"/>
      <c r="BL176" s="130"/>
      <c r="BM176" s="204"/>
      <c r="BN176" s="204"/>
      <c r="BO176" s="204"/>
      <c r="BP176" s="204"/>
      <c r="BQ176" s="204"/>
      <c r="BR176" s="142">
        <v>198759</v>
      </c>
    </row>
    <row r="177" spans="1:70" outlineLevel="1" x14ac:dyDescent="0.35">
      <c r="A177" s="195" t="s">
        <v>487</v>
      </c>
      <c r="B177" s="109" t="s">
        <v>428</v>
      </c>
      <c r="C177" s="141" t="s">
        <v>369</v>
      </c>
      <c r="D177" s="109">
        <v>7741489</v>
      </c>
      <c r="E177" s="124"/>
      <c r="F177" s="124"/>
      <c r="G177" s="124"/>
      <c r="H177" s="125"/>
      <c r="I177" s="124"/>
      <c r="J177" s="124"/>
      <c r="K177" s="124"/>
      <c r="L177" s="125"/>
      <c r="M177" s="124"/>
      <c r="N177" s="124"/>
      <c r="O177" s="124"/>
      <c r="P177" s="125"/>
      <c r="Q177" s="124"/>
      <c r="R177" s="124"/>
      <c r="S177" s="124"/>
      <c r="T177" s="125"/>
      <c r="U177" s="124"/>
      <c r="V177" s="124"/>
      <c r="W177" s="124"/>
      <c r="X177" s="125"/>
      <c r="Y177" s="124"/>
      <c r="Z177" s="124"/>
      <c r="AA177" s="124"/>
      <c r="AB177" s="125"/>
      <c r="AC177" s="124"/>
      <c r="AD177" s="124"/>
      <c r="AE177" s="124"/>
      <c r="AF177" s="125"/>
      <c r="AG177" s="124"/>
      <c r="AH177" s="124"/>
      <c r="AI177" s="124"/>
      <c r="AJ177" s="125"/>
      <c r="AK177" s="203"/>
      <c r="AL177" s="203"/>
      <c r="AM177" s="203"/>
      <c r="AN177" s="125"/>
      <c r="AO177" s="203"/>
      <c r="AP177" s="203"/>
      <c r="AQ177" s="203"/>
      <c r="AR177" s="125"/>
      <c r="AS177" s="203"/>
      <c r="AT177" s="203"/>
      <c r="AU177" s="203"/>
      <c r="AV177" s="126"/>
      <c r="AW177" s="203"/>
      <c r="AX177" s="203"/>
      <c r="AY177" s="203"/>
      <c r="AZ177" s="202"/>
      <c r="BA177" s="203"/>
      <c r="BB177" s="203"/>
      <c r="BC177" s="142">
        <v>-10645</v>
      </c>
      <c r="BD177" s="202"/>
      <c r="BF177" s="130"/>
      <c r="BG177" s="130"/>
      <c r="BH177" s="130"/>
      <c r="BI177" s="130"/>
      <c r="BJ177" s="130"/>
      <c r="BK177" s="130"/>
      <c r="BL177" s="130"/>
      <c r="BM177" s="204"/>
      <c r="BN177" s="204"/>
      <c r="BO177" s="204"/>
      <c r="BP177" s="204"/>
      <c r="BQ177" s="204"/>
      <c r="BR177" s="142">
        <v>-39943</v>
      </c>
    </row>
    <row r="178" spans="1:70" outlineLevel="1" x14ac:dyDescent="0.35">
      <c r="A178" s="195" t="s">
        <v>488</v>
      </c>
      <c r="B178" s="109" t="s">
        <v>428</v>
      </c>
      <c r="C178" s="141" t="s">
        <v>369</v>
      </c>
      <c r="D178" s="109">
        <v>7741490</v>
      </c>
      <c r="E178" s="124"/>
      <c r="F178" s="124"/>
      <c r="G178" s="124"/>
      <c r="H178" s="125"/>
      <c r="I178" s="124"/>
      <c r="J178" s="124"/>
      <c r="K178" s="124"/>
      <c r="L178" s="125"/>
      <c r="M178" s="124"/>
      <c r="N178" s="124"/>
      <c r="O178" s="124"/>
      <c r="P178" s="125"/>
      <c r="Q178" s="124"/>
      <c r="R178" s="124"/>
      <c r="S178" s="124"/>
      <c r="T178" s="125"/>
      <c r="U178" s="124"/>
      <c r="V178" s="124"/>
      <c r="W178" s="124"/>
      <c r="X178" s="125"/>
      <c r="Y178" s="124"/>
      <c r="Z178" s="124"/>
      <c r="AA178" s="124"/>
      <c r="AB178" s="125"/>
      <c r="AC178" s="124"/>
      <c r="AD178" s="124"/>
      <c r="AE178" s="124"/>
      <c r="AF178" s="125"/>
      <c r="AG178" s="124"/>
      <c r="AH178" s="124"/>
      <c r="AI178" s="124"/>
      <c r="AJ178" s="125"/>
      <c r="AK178" s="203"/>
      <c r="AL178" s="203"/>
      <c r="AM178" s="203"/>
      <c r="AN178" s="125"/>
      <c r="AO178" s="203"/>
      <c r="AP178" s="203"/>
      <c r="AQ178" s="203"/>
      <c r="AR178" s="125"/>
      <c r="AS178" s="203"/>
      <c r="AT178" s="203"/>
      <c r="AU178" s="203"/>
      <c r="AV178" s="126"/>
      <c r="AW178" s="203"/>
      <c r="AX178" s="203"/>
      <c r="AY178" s="203"/>
      <c r="AZ178" s="202"/>
      <c r="BA178" s="203"/>
      <c r="BB178" s="203"/>
      <c r="BC178" s="142">
        <v>-15160</v>
      </c>
      <c r="BD178" s="202"/>
      <c r="BF178" s="130"/>
      <c r="BG178" s="130"/>
      <c r="BH178" s="130"/>
      <c r="BI178" s="130"/>
      <c r="BJ178" s="130"/>
      <c r="BK178" s="130"/>
      <c r="BL178" s="130"/>
      <c r="BM178" s="204"/>
      <c r="BN178" s="204"/>
      <c r="BO178" s="204"/>
      <c r="BP178" s="204"/>
      <c r="BQ178" s="204"/>
      <c r="BR178" s="142">
        <v>-56347</v>
      </c>
    </row>
    <row r="179" spans="1:70" ht="12" customHeight="1" outlineLevel="1" x14ac:dyDescent="0.35">
      <c r="A179" s="196" t="s">
        <v>489</v>
      </c>
      <c r="B179" s="162" t="s">
        <v>428</v>
      </c>
      <c r="C179" s="163" t="s">
        <v>369</v>
      </c>
      <c r="D179" s="162">
        <v>7741491</v>
      </c>
      <c r="E179" s="177"/>
      <c r="F179" s="177"/>
      <c r="G179" s="177"/>
      <c r="H179" s="176"/>
      <c r="I179" s="177"/>
      <c r="J179" s="177"/>
      <c r="K179" s="177"/>
      <c r="L179" s="176"/>
      <c r="M179" s="177"/>
      <c r="N179" s="177"/>
      <c r="O179" s="177"/>
      <c r="P179" s="176"/>
      <c r="Q179" s="177"/>
      <c r="R179" s="177"/>
      <c r="S179" s="177"/>
      <c r="T179" s="176"/>
      <c r="U179" s="177"/>
      <c r="V179" s="177"/>
      <c r="W179" s="177"/>
      <c r="X179" s="176"/>
      <c r="Y179" s="177"/>
      <c r="Z179" s="177"/>
      <c r="AA179" s="177"/>
      <c r="AB179" s="176"/>
      <c r="AC179" s="177"/>
      <c r="AD179" s="177"/>
      <c r="AE179" s="177"/>
      <c r="AF179" s="176"/>
      <c r="AG179" s="177"/>
      <c r="AH179" s="177"/>
      <c r="AI179" s="177"/>
      <c r="AJ179" s="176"/>
      <c r="AK179" s="215"/>
      <c r="AL179" s="215"/>
      <c r="AM179" s="215"/>
      <c r="AN179" s="176"/>
      <c r="AO179" s="215"/>
      <c r="AP179" s="215"/>
      <c r="AQ179" s="215"/>
      <c r="AR179" s="176"/>
      <c r="AS179" s="215"/>
      <c r="AT179" s="215"/>
      <c r="AU179" s="215"/>
      <c r="AV179" s="216"/>
      <c r="AW179" s="215"/>
      <c r="AX179" s="215"/>
      <c r="AY179" s="215"/>
      <c r="AZ179" s="217"/>
      <c r="BA179" s="215"/>
      <c r="BB179" s="215"/>
      <c r="BC179" s="218">
        <f>SUM(BC176:BC178)</f>
        <v>24967</v>
      </c>
      <c r="BD179" s="217"/>
      <c r="BF179" s="178"/>
      <c r="BG179" s="178"/>
      <c r="BH179" s="178"/>
      <c r="BI179" s="178"/>
      <c r="BJ179" s="178"/>
      <c r="BK179" s="178"/>
      <c r="BL179" s="178"/>
      <c r="BM179" s="219"/>
      <c r="BN179" s="219"/>
      <c r="BO179" s="219"/>
      <c r="BP179" s="219"/>
      <c r="BQ179" s="219"/>
      <c r="BR179" s="218">
        <f>SUM(BR176:BR178)</f>
        <v>102469</v>
      </c>
    </row>
    <row r="180" spans="1:70" outlineLevel="1" x14ac:dyDescent="0.35">
      <c r="E180" s="124"/>
      <c r="F180" s="124"/>
      <c r="G180" s="124"/>
      <c r="H180" s="125"/>
      <c r="I180" s="124"/>
      <c r="J180" s="124"/>
      <c r="K180" s="124"/>
      <c r="L180" s="125"/>
      <c r="M180" s="124"/>
      <c r="N180" s="124"/>
      <c r="O180" s="124"/>
      <c r="P180" s="125"/>
      <c r="Q180" s="124"/>
      <c r="R180" s="124"/>
      <c r="S180" s="124"/>
      <c r="T180" s="125"/>
      <c r="U180" s="124"/>
      <c r="V180" s="124"/>
      <c r="W180" s="124"/>
      <c r="X180" s="125"/>
      <c r="Y180" s="124"/>
      <c r="Z180" s="124"/>
      <c r="AA180" s="124"/>
      <c r="AB180" s="125"/>
      <c r="AC180" s="124"/>
      <c r="AD180" s="124"/>
      <c r="AE180" s="124"/>
      <c r="AF180" s="125"/>
      <c r="AG180" s="124"/>
      <c r="AH180" s="124"/>
      <c r="AI180" s="124"/>
      <c r="AJ180" s="125"/>
      <c r="AK180" s="203"/>
      <c r="AL180" s="203"/>
      <c r="AM180" s="203"/>
      <c r="AN180" s="125"/>
      <c r="AO180" s="203"/>
      <c r="AP180" s="203"/>
      <c r="AQ180" s="203"/>
      <c r="AR180" s="125"/>
      <c r="AS180" s="203"/>
      <c r="AT180" s="203"/>
      <c r="AU180" s="203"/>
      <c r="AV180" s="126"/>
      <c r="AW180" s="203"/>
      <c r="AX180" s="203"/>
      <c r="AY180" s="203"/>
      <c r="AZ180" s="202"/>
      <c r="BA180" s="203"/>
      <c r="BB180" s="203"/>
      <c r="BC180" s="203"/>
      <c r="BD180" s="202"/>
      <c r="BF180" s="130"/>
      <c r="BG180" s="130"/>
      <c r="BH180" s="130"/>
      <c r="BI180" s="130"/>
      <c r="BJ180" s="130"/>
      <c r="BK180" s="130"/>
      <c r="BL180" s="130"/>
      <c r="BM180" s="204"/>
      <c r="BN180" s="204"/>
      <c r="BO180" s="204"/>
      <c r="BP180" s="204"/>
      <c r="BQ180" s="204"/>
      <c r="BR180" s="203"/>
    </row>
    <row r="181" spans="1:70" outlineLevel="1" x14ac:dyDescent="0.35">
      <c r="A181" s="193" t="s">
        <v>484</v>
      </c>
      <c r="B181" s="194"/>
      <c r="C181" s="194"/>
      <c r="D181" s="194"/>
      <c r="E181" s="124"/>
      <c r="F181" s="124"/>
      <c r="G181" s="124"/>
      <c r="H181" s="125"/>
      <c r="I181" s="124"/>
      <c r="J181" s="124"/>
      <c r="K181" s="124"/>
      <c r="L181" s="125"/>
      <c r="M181" s="124"/>
      <c r="N181" s="124"/>
      <c r="O181" s="124"/>
      <c r="P181" s="125"/>
      <c r="Q181" s="124"/>
      <c r="R181" s="124"/>
      <c r="S181" s="124"/>
      <c r="T181" s="125"/>
      <c r="U181" s="124"/>
      <c r="V181" s="124"/>
      <c r="W181" s="124"/>
      <c r="X181" s="125"/>
      <c r="Y181" s="124"/>
      <c r="Z181" s="124"/>
      <c r="AA181" s="124"/>
      <c r="AB181" s="125"/>
      <c r="AC181" s="124"/>
      <c r="AD181" s="124"/>
      <c r="AE181" s="124"/>
      <c r="AF181" s="125"/>
      <c r="AG181" s="124"/>
      <c r="AH181" s="124"/>
      <c r="AI181" s="124"/>
      <c r="AJ181" s="125"/>
      <c r="AK181" s="203"/>
      <c r="AL181" s="203"/>
      <c r="AM181" s="203"/>
      <c r="AN181" s="125"/>
      <c r="AO181" s="203"/>
      <c r="AP181" s="203"/>
      <c r="AQ181" s="203"/>
      <c r="AR181" s="125"/>
      <c r="AS181" s="203"/>
      <c r="AT181" s="203"/>
      <c r="AU181" s="203"/>
      <c r="AV181" s="126"/>
      <c r="AW181" s="203"/>
      <c r="AX181" s="203"/>
      <c r="AY181" s="203"/>
      <c r="AZ181" s="202"/>
      <c r="BA181" s="203"/>
      <c r="BB181" s="203"/>
      <c r="BC181" s="203"/>
      <c r="BD181" s="202"/>
      <c r="BF181" s="130"/>
      <c r="BG181" s="130"/>
      <c r="BH181" s="130"/>
      <c r="BI181" s="130"/>
      <c r="BJ181" s="130"/>
      <c r="BK181" s="130"/>
      <c r="BL181" s="130"/>
      <c r="BM181" s="204"/>
      <c r="BN181" s="204"/>
      <c r="BO181" s="204"/>
      <c r="BP181" s="204"/>
      <c r="BQ181" s="204"/>
      <c r="BR181" s="203"/>
    </row>
    <row r="182" spans="1:70" ht="12" customHeight="1" outlineLevel="1" x14ac:dyDescent="0.35">
      <c r="A182" s="195" t="s">
        <v>30</v>
      </c>
      <c r="B182" s="109" t="s">
        <v>428</v>
      </c>
      <c r="C182" s="141" t="s">
        <v>369</v>
      </c>
      <c r="D182" s="109">
        <v>7741492</v>
      </c>
      <c r="E182" s="124"/>
      <c r="F182" s="124"/>
      <c r="G182" s="124"/>
      <c r="H182" s="125"/>
      <c r="I182" s="124"/>
      <c r="J182" s="124"/>
      <c r="K182" s="124"/>
      <c r="L182" s="125"/>
      <c r="M182" s="124"/>
      <c r="N182" s="124"/>
      <c r="O182" s="124"/>
      <c r="P182" s="125"/>
      <c r="Q182" s="124"/>
      <c r="R182" s="124"/>
      <c r="S182" s="124"/>
      <c r="T182" s="125"/>
      <c r="U182" s="124"/>
      <c r="V182" s="124"/>
      <c r="W182" s="124"/>
      <c r="X182" s="125"/>
      <c r="Y182" s="124"/>
      <c r="Z182" s="124"/>
      <c r="AA182" s="124"/>
      <c r="AB182" s="125"/>
      <c r="AC182" s="124"/>
      <c r="AD182" s="124"/>
      <c r="AE182" s="124"/>
      <c r="AF182" s="125"/>
      <c r="AG182" s="124"/>
      <c r="AH182" s="124"/>
      <c r="AI182" s="124"/>
      <c r="AJ182" s="125"/>
      <c r="AK182" s="203"/>
      <c r="AL182" s="203"/>
      <c r="AM182" s="203"/>
      <c r="AN182" s="125"/>
      <c r="AO182" s="203"/>
      <c r="AP182" s="203"/>
      <c r="AQ182" s="203"/>
      <c r="AR182" s="125"/>
      <c r="AS182" s="203"/>
      <c r="AT182" s="203"/>
      <c r="AU182" s="203"/>
      <c r="AV182" s="126"/>
      <c r="AW182" s="203"/>
      <c r="AX182" s="203"/>
      <c r="AY182" s="203"/>
      <c r="AZ182" s="202"/>
      <c r="BA182" s="203"/>
      <c r="BB182" s="203"/>
      <c r="BC182" s="142">
        <v>470</v>
      </c>
      <c r="BD182" s="202"/>
      <c r="BF182" s="130"/>
      <c r="BG182" s="130"/>
      <c r="BH182" s="130"/>
      <c r="BI182" s="130"/>
      <c r="BJ182" s="130"/>
      <c r="BK182" s="130"/>
      <c r="BL182" s="130"/>
      <c r="BM182" s="204"/>
      <c r="BN182" s="204"/>
      <c r="BO182" s="204"/>
      <c r="BP182" s="204"/>
      <c r="BQ182" s="204"/>
      <c r="BR182" s="142">
        <v>2207</v>
      </c>
    </row>
    <row r="183" spans="1:70" outlineLevel="1" x14ac:dyDescent="0.35">
      <c r="A183" s="195" t="s">
        <v>487</v>
      </c>
      <c r="B183" s="109" t="s">
        <v>428</v>
      </c>
      <c r="C183" s="141" t="s">
        <v>369</v>
      </c>
      <c r="D183" s="109">
        <v>7741493</v>
      </c>
      <c r="E183" s="124"/>
      <c r="F183" s="124"/>
      <c r="G183" s="124"/>
      <c r="H183" s="125"/>
      <c r="I183" s="124"/>
      <c r="J183" s="124"/>
      <c r="K183" s="124"/>
      <c r="L183" s="125"/>
      <c r="M183" s="124"/>
      <c r="N183" s="124"/>
      <c r="O183" s="124"/>
      <c r="P183" s="125"/>
      <c r="Q183" s="124"/>
      <c r="R183" s="124"/>
      <c r="S183" s="124"/>
      <c r="T183" s="125"/>
      <c r="U183" s="124"/>
      <c r="V183" s="124"/>
      <c r="W183" s="124"/>
      <c r="X183" s="125"/>
      <c r="Y183" s="124"/>
      <c r="Z183" s="124"/>
      <c r="AA183" s="124"/>
      <c r="AB183" s="125"/>
      <c r="AC183" s="124"/>
      <c r="AD183" s="124"/>
      <c r="AE183" s="124"/>
      <c r="AF183" s="125"/>
      <c r="AG183" s="124"/>
      <c r="AH183" s="124"/>
      <c r="AI183" s="124"/>
      <c r="AJ183" s="125"/>
      <c r="AK183" s="203"/>
      <c r="AL183" s="203"/>
      <c r="AM183" s="203"/>
      <c r="AN183" s="125"/>
      <c r="AO183" s="203"/>
      <c r="AP183" s="203"/>
      <c r="AQ183" s="203"/>
      <c r="AR183" s="125"/>
      <c r="AS183" s="203"/>
      <c r="AT183" s="203"/>
      <c r="AU183" s="203"/>
      <c r="AV183" s="126"/>
      <c r="AW183" s="203"/>
      <c r="AX183" s="203"/>
      <c r="AY183" s="203"/>
      <c r="AZ183" s="202"/>
      <c r="BA183" s="203"/>
      <c r="BB183" s="203"/>
      <c r="BC183" s="142">
        <v>-2594</v>
      </c>
      <c r="BD183" s="202"/>
      <c r="BF183" s="130"/>
      <c r="BG183" s="130"/>
      <c r="BH183" s="130"/>
      <c r="BI183" s="130"/>
      <c r="BJ183" s="130"/>
      <c r="BK183" s="130"/>
      <c r="BL183" s="130"/>
      <c r="BM183" s="204"/>
      <c r="BN183" s="204"/>
      <c r="BO183" s="204"/>
      <c r="BP183" s="204"/>
      <c r="BQ183" s="204"/>
      <c r="BR183" s="142">
        <v>-10759</v>
      </c>
    </row>
    <row r="184" spans="1:70" outlineLevel="1" x14ac:dyDescent="0.35">
      <c r="A184" s="195" t="s">
        <v>488</v>
      </c>
      <c r="B184" s="109" t="s">
        <v>428</v>
      </c>
      <c r="C184" s="141" t="s">
        <v>369</v>
      </c>
      <c r="D184" s="109">
        <v>7741494</v>
      </c>
      <c r="E184" s="124"/>
      <c r="F184" s="124"/>
      <c r="G184" s="124"/>
      <c r="H184" s="125"/>
      <c r="I184" s="124"/>
      <c r="J184" s="124"/>
      <c r="K184" s="124"/>
      <c r="L184" s="125"/>
      <c r="M184" s="124"/>
      <c r="N184" s="124"/>
      <c r="O184" s="124"/>
      <c r="P184" s="125"/>
      <c r="Q184" s="124"/>
      <c r="R184" s="124"/>
      <c r="S184" s="124"/>
      <c r="T184" s="125"/>
      <c r="U184" s="124"/>
      <c r="V184" s="124"/>
      <c r="W184" s="124"/>
      <c r="X184" s="125"/>
      <c r="Y184" s="124"/>
      <c r="Z184" s="124"/>
      <c r="AA184" s="124"/>
      <c r="AB184" s="125"/>
      <c r="AC184" s="124"/>
      <c r="AD184" s="124"/>
      <c r="AE184" s="124"/>
      <c r="AF184" s="125"/>
      <c r="AG184" s="124"/>
      <c r="AH184" s="124"/>
      <c r="AI184" s="124"/>
      <c r="AJ184" s="125"/>
      <c r="AK184" s="203"/>
      <c r="AL184" s="203"/>
      <c r="AM184" s="203"/>
      <c r="AN184" s="125"/>
      <c r="AO184" s="203"/>
      <c r="AP184" s="203"/>
      <c r="AQ184" s="203"/>
      <c r="AR184" s="125"/>
      <c r="AS184" s="203"/>
      <c r="AT184" s="203"/>
      <c r="AU184" s="203"/>
      <c r="AV184" s="126"/>
      <c r="AW184" s="203"/>
      <c r="AX184" s="203"/>
      <c r="AY184" s="203"/>
      <c r="AZ184" s="202"/>
      <c r="BA184" s="203"/>
      <c r="BB184" s="203"/>
      <c r="BC184" s="142">
        <v>-2308</v>
      </c>
      <c r="BD184" s="202"/>
      <c r="BF184" s="130"/>
      <c r="BG184" s="130"/>
      <c r="BH184" s="130"/>
      <c r="BI184" s="130"/>
      <c r="BJ184" s="130"/>
      <c r="BK184" s="130"/>
      <c r="BL184" s="130"/>
      <c r="BM184" s="204"/>
      <c r="BN184" s="204"/>
      <c r="BO184" s="204"/>
      <c r="BP184" s="204"/>
      <c r="BQ184" s="204"/>
      <c r="BR184" s="142">
        <v>-10641</v>
      </c>
    </row>
    <row r="185" spans="1:70" outlineLevel="1" x14ac:dyDescent="0.35">
      <c r="A185" s="196" t="s">
        <v>489</v>
      </c>
      <c r="B185" s="162" t="s">
        <v>428</v>
      </c>
      <c r="C185" s="163" t="s">
        <v>369</v>
      </c>
      <c r="D185" s="162">
        <v>7741495</v>
      </c>
      <c r="E185" s="177"/>
      <c r="F185" s="177"/>
      <c r="G185" s="177"/>
      <c r="H185" s="176"/>
      <c r="I185" s="177"/>
      <c r="J185" s="177"/>
      <c r="K185" s="177"/>
      <c r="L185" s="176"/>
      <c r="M185" s="177"/>
      <c r="N185" s="177"/>
      <c r="O185" s="177"/>
      <c r="P185" s="176"/>
      <c r="Q185" s="177"/>
      <c r="R185" s="177"/>
      <c r="S185" s="177"/>
      <c r="T185" s="176"/>
      <c r="U185" s="177"/>
      <c r="V185" s="177"/>
      <c r="W185" s="177"/>
      <c r="X185" s="176"/>
      <c r="Y185" s="177"/>
      <c r="Z185" s="177"/>
      <c r="AA185" s="177"/>
      <c r="AB185" s="176"/>
      <c r="AC185" s="177"/>
      <c r="AD185" s="177"/>
      <c r="AE185" s="177"/>
      <c r="AF185" s="176"/>
      <c r="AG185" s="177"/>
      <c r="AH185" s="177"/>
      <c r="AI185" s="177"/>
      <c r="AJ185" s="176"/>
      <c r="AK185" s="215"/>
      <c r="AL185" s="215"/>
      <c r="AM185" s="215"/>
      <c r="AN185" s="176"/>
      <c r="AO185" s="215"/>
      <c r="AP185" s="215"/>
      <c r="AQ185" s="215"/>
      <c r="AR185" s="176"/>
      <c r="AS185" s="215"/>
      <c r="AT185" s="215"/>
      <c r="AU185" s="215"/>
      <c r="AV185" s="216"/>
      <c r="AW185" s="215"/>
      <c r="AX185" s="215"/>
      <c r="AY185" s="215"/>
      <c r="AZ185" s="217"/>
      <c r="BA185" s="215"/>
      <c r="BB185" s="215"/>
      <c r="BC185" s="200">
        <v>-4432</v>
      </c>
      <c r="BD185" s="217"/>
      <c r="BF185" s="178"/>
      <c r="BG185" s="178"/>
      <c r="BH185" s="178"/>
      <c r="BI185" s="178"/>
      <c r="BJ185" s="178"/>
      <c r="BK185" s="178"/>
      <c r="BL185" s="178"/>
      <c r="BM185" s="219"/>
      <c r="BN185" s="219"/>
      <c r="BO185" s="219"/>
      <c r="BP185" s="219"/>
      <c r="BQ185" s="219"/>
      <c r="BR185" s="200">
        <v>-19193</v>
      </c>
    </row>
    <row r="186" spans="1:70" outlineLevel="1" x14ac:dyDescent="0.35">
      <c r="E186" s="124"/>
      <c r="F186" s="124"/>
      <c r="G186" s="124"/>
      <c r="H186" s="125"/>
      <c r="I186" s="124"/>
      <c r="J186" s="124"/>
      <c r="K186" s="124"/>
      <c r="L186" s="125"/>
      <c r="M186" s="124"/>
      <c r="N186" s="124"/>
      <c r="O186" s="124"/>
      <c r="P186" s="125"/>
      <c r="Q186" s="124"/>
      <c r="R186" s="124"/>
      <c r="S186" s="124"/>
      <c r="T186" s="125"/>
      <c r="U186" s="124"/>
      <c r="V186" s="124"/>
      <c r="W186" s="124"/>
      <c r="X186" s="125"/>
      <c r="Y186" s="124"/>
      <c r="Z186" s="124"/>
      <c r="AA186" s="124"/>
      <c r="AB186" s="125"/>
      <c r="AC186" s="124"/>
      <c r="AD186" s="124"/>
      <c r="AE186" s="124"/>
      <c r="AF186" s="125"/>
      <c r="AG186" s="124"/>
      <c r="AH186" s="124"/>
      <c r="AI186" s="124"/>
      <c r="AJ186" s="125"/>
      <c r="AK186" s="203"/>
      <c r="AL186" s="203"/>
      <c r="AM186" s="203"/>
      <c r="AN186" s="125"/>
      <c r="AO186" s="203"/>
      <c r="AP186" s="203"/>
      <c r="AQ186" s="203"/>
      <c r="AR186" s="125"/>
      <c r="AS186" s="203"/>
      <c r="AT186" s="203"/>
      <c r="AU186" s="203"/>
      <c r="AV186" s="126"/>
      <c r="AW186" s="203"/>
      <c r="AX186" s="203"/>
      <c r="AY186" s="203"/>
      <c r="AZ186" s="202"/>
      <c r="BA186" s="203"/>
      <c r="BB186" s="203"/>
      <c r="BC186" s="220"/>
      <c r="BD186" s="202"/>
      <c r="BF186" s="130"/>
      <c r="BG186" s="130"/>
      <c r="BH186" s="130"/>
      <c r="BI186" s="130"/>
      <c r="BJ186" s="130"/>
      <c r="BK186" s="130"/>
      <c r="BL186" s="130"/>
      <c r="BM186" s="204"/>
      <c r="BN186" s="204"/>
      <c r="BO186" s="204"/>
      <c r="BP186" s="204"/>
      <c r="BQ186" s="204"/>
      <c r="BR186" s="220"/>
    </row>
    <row r="187" spans="1:70" ht="12" customHeight="1" outlineLevel="1" x14ac:dyDescent="0.35">
      <c r="A187" s="193" t="s">
        <v>461</v>
      </c>
      <c r="B187" s="194"/>
      <c r="C187" s="194"/>
      <c r="D187" s="194"/>
      <c r="E187" s="124"/>
      <c r="F187" s="124"/>
      <c r="G187" s="124"/>
      <c r="H187" s="125"/>
      <c r="I187" s="124"/>
      <c r="J187" s="124"/>
      <c r="K187" s="124"/>
      <c r="L187" s="125"/>
      <c r="M187" s="124"/>
      <c r="N187" s="124"/>
      <c r="O187" s="124"/>
      <c r="P187" s="125"/>
      <c r="Q187" s="124"/>
      <c r="R187" s="124"/>
      <c r="S187" s="124"/>
      <c r="T187" s="125"/>
      <c r="U187" s="124"/>
      <c r="V187" s="124"/>
      <c r="W187" s="124"/>
      <c r="X187" s="125"/>
      <c r="Y187" s="124"/>
      <c r="Z187" s="124"/>
      <c r="AA187" s="124"/>
      <c r="AB187" s="125"/>
      <c r="AC187" s="124"/>
      <c r="AD187" s="124"/>
      <c r="AE187" s="124"/>
      <c r="AF187" s="125"/>
      <c r="AG187" s="124"/>
      <c r="AH187" s="124"/>
      <c r="AI187" s="124"/>
      <c r="AJ187" s="125"/>
      <c r="AK187" s="203"/>
      <c r="AL187" s="203"/>
      <c r="AM187" s="203"/>
      <c r="AN187" s="125"/>
      <c r="AO187" s="203"/>
      <c r="AP187" s="203"/>
      <c r="AQ187" s="203"/>
      <c r="AR187" s="125"/>
      <c r="AS187" s="203"/>
      <c r="AT187" s="203"/>
      <c r="AU187" s="203"/>
      <c r="AV187" s="126"/>
      <c r="AW187" s="203"/>
      <c r="AX187" s="203"/>
      <c r="AY187" s="203"/>
      <c r="AZ187" s="202"/>
      <c r="BA187" s="203"/>
      <c r="BB187" s="203"/>
      <c r="BC187" s="220"/>
      <c r="BD187" s="202"/>
      <c r="BF187" s="130"/>
      <c r="BG187" s="130"/>
      <c r="BH187" s="130"/>
      <c r="BI187" s="130"/>
      <c r="BJ187" s="130"/>
      <c r="BK187" s="130"/>
      <c r="BL187" s="130"/>
      <c r="BM187" s="204"/>
      <c r="BN187" s="204"/>
      <c r="BO187" s="204"/>
      <c r="BP187" s="204"/>
      <c r="BQ187" s="204"/>
      <c r="BR187" s="220"/>
    </row>
    <row r="188" spans="1:70" outlineLevel="1" x14ac:dyDescent="0.35">
      <c r="A188" s="195" t="s">
        <v>30</v>
      </c>
      <c r="B188" s="109" t="s">
        <v>428</v>
      </c>
      <c r="C188" s="141" t="s">
        <v>369</v>
      </c>
      <c r="D188" s="109">
        <v>7741496</v>
      </c>
      <c r="E188" s="124"/>
      <c r="F188" s="124"/>
      <c r="G188" s="124"/>
      <c r="H188" s="125"/>
      <c r="I188" s="124"/>
      <c r="J188" s="124"/>
      <c r="K188" s="124"/>
      <c r="L188" s="125"/>
      <c r="M188" s="124"/>
      <c r="N188" s="124"/>
      <c r="O188" s="124"/>
      <c r="P188" s="125"/>
      <c r="Q188" s="124"/>
      <c r="R188" s="124"/>
      <c r="S188" s="124"/>
      <c r="T188" s="125"/>
      <c r="U188" s="124"/>
      <c r="V188" s="124"/>
      <c r="W188" s="124"/>
      <c r="X188" s="125"/>
      <c r="Y188" s="124"/>
      <c r="Z188" s="124"/>
      <c r="AA188" s="124"/>
      <c r="AB188" s="125"/>
      <c r="AC188" s="124"/>
      <c r="AD188" s="124"/>
      <c r="AE188" s="124"/>
      <c r="AF188" s="125"/>
      <c r="AG188" s="124"/>
      <c r="AH188" s="124"/>
      <c r="AI188" s="124"/>
      <c r="AJ188" s="125"/>
      <c r="AK188" s="203"/>
      <c r="AL188" s="203"/>
      <c r="AM188" s="203"/>
      <c r="AN188" s="125"/>
      <c r="AO188" s="203"/>
      <c r="AP188" s="203"/>
      <c r="AQ188" s="203"/>
      <c r="AR188" s="125"/>
      <c r="AS188" s="203"/>
      <c r="AT188" s="203"/>
      <c r="AU188" s="203"/>
      <c r="AV188" s="126"/>
      <c r="AW188" s="203"/>
      <c r="AX188" s="203"/>
      <c r="AY188" s="203"/>
      <c r="AZ188" s="202"/>
      <c r="BA188" s="203"/>
      <c r="BB188" s="203"/>
      <c r="BC188" s="142">
        <v>51242</v>
      </c>
      <c r="BD188" s="202"/>
      <c r="BF188" s="130"/>
      <c r="BG188" s="130"/>
      <c r="BH188" s="130"/>
      <c r="BI188" s="130"/>
      <c r="BJ188" s="130"/>
      <c r="BK188" s="130"/>
      <c r="BL188" s="130"/>
      <c r="BM188" s="204"/>
      <c r="BN188" s="204"/>
      <c r="BO188" s="204"/>
      <c r="BP188" s="204"/>
      <c r="BQ188" s="204"/>
      <c r="BR188" s="142">
        <v>200966</v>
      </c>
    </row>
    <row r="189" spans="1:70" outlineLevel="1" x14ac:dyDescent="0.35">
      <c r="A189" s="195" t="s">
        <v>487</v>
      </c>
      <c r="B189" s="109" t="s">
        <v>428</v>
      </c>
      <c r="C189" s="141" t="s">
        <v>369</v>
      </c>
      <c r="D189" s="109">
        <v>7741497</v>
      </c>
      <c r="E189" s="124"/>
      <c r="F189" s="124"/>
      <c r="G189" s="124"/>
      <c r="H189" s="125"/>
      <c r="I189" s="124"/>
      <c r="J189" s="124"/>
      <c r="K189" s="124"/>
      <c r="L189" s="125"/>
      <c r="M189" s="124"/>
      <c r="N189" s="124"/>
      <c r="O189" s="124"/>
      <c r="P189" s="125"/>
      <c r="Q189" s="124"/>
      <c r="R189" s="124"/>
      <c r="S189" s="124"/>
      <c r="T189" s="125"/>
      <c r="U189" s="124"/>
      <c r="V189" s="124"/>
      <c r="W189" s="124"/>
      <c r="X189" s="125"/>
      <c r="Y189" s="124"/>
      <c r="Z189" s="124"/>
      <c r="AA189" s="124"/>
      <c r="AB189" s="125"/>
      <c r="AC189" s="124"/>
      <c r="AD189" s="124"/>
      <c r="AE189" s="124"/>
      <c r="AF189" s="125"/>
      <c r="AG189" s="124"/>
      <c r="AH189" s="124"/>
      <c r="AI189" s="124"/>
      <c r="AJ189" s="125"/>
      <c r="AK189" s="203"/>
      <c r="AL189" s="203"/>
      <c r="AM189" s="203"/>
      <c r="AN189" s="125"/>
      <c r="AO189" s="203"/>
      <c r="AP189" s="203"/>
      <c r="AQ189" s="203"/>
      <c r="AR189" s="125"/>
      <c r="AS189" s="203"/>
      <c r="AT189" s="203"/>
      <c r="AU189" s="203"/>
      <c r="AV189" s="126"/>
      <c r="AW189" s="203"/>
      <c r="AX189" s="203"/>
      <c r="AY189" s="203"/>
      <c r="AZ189" s="202"/>
      <c r="BA189" s="203"/>
      <c r="BB189" s="203"/>
      <c r="BC189" s="142">
        <v>-13239</v>
      </c>
      <c r="BD189" s="202"/>
      <c r="BF189" s="130"/>
      <c r="BG189" s="130"/>
      <c r="BH189" s="130"/>
      <c r="BI189" s="130"/>
      <c r="BJ189" s="130"/>
      <c r="BK189" s="130"/>
      <c r="BL189" s="130"/>
      <c r="BM189" s="204"/>
      <c r="BN189" s="204"/>
      <c r="BO189" s="204"/>
      <c r="BP189" s="204"/>
      <c r="BQ189" s="204"/>
      <c r="BR189" s="142">
        <v>-50702</v>
      </c>
    </row>
    <row r="190" spans="1:70" ht="12" customHeight="1" outlineLevel="1" x14ac:dyDescent="0.35">
      <c r="A190" s="195" t="s">
        <v>488</v>
      </c>
      <c r="B190" s="109" t="s">
        <v>428</v>
      </c>
      <c r="C190" s="141" t="s">
        <v>369</v>
      </c>
      <c r="D190" s="109">
        <v>7741498</v>
      </c>
      <c r="E190" s="124"/>
      <c r="F190" s="124"/>
      <c r="G190" s="124"/>
      <c r="H190" s="125"/>
      <c r="I190" s="124"/>
      <c r="J190" s="124"/>
      <c r="K190" s="124"/>
      <c r="L190" s="125"/>
      <c r="M190" s="124"/>
      <c r="N190" s="124"/>
      <c r="O190" s="124"/>
      <c r="P190" s="125"/>
      <c r="Q190" s="124"/>
      <c r="R190" s="124"/>
      <c r="S190" s="124"/>
      <c r="T190" s="125"/>
      <c r="U190" s="124"/>
      <c r="V190" s="124"/>
      <c r="W190" s="124"/>
      <c r="X190" s="125"/>
      <c r="Y190" s="124"/>
      <c r="Z190" s="124"/>
      <c r="AA190" s="124"/>
      <c r="AB190" s="125"/>
      <c r="AC190" s="124"/>
      <c r="AD190" s="124"/>
      <c r="AE190" s="124"/>
      <c r="AF190" s="125"/>
      <c r="AG190" s="124"/>
      <c r="AH190" s="124"/>
      <c r="AI190" s="124"/>
      <c r="AJ190" s="125"/>
      <c r="AK190" s="203"/>
      <c r="AL190" s="203"/>
      <c r="AM190" s="203"/>
      <c r="AN190" s="125"/>
      <c r="AO190" s="203"/>
      <c r="AP190" s="203"/>
      <c r="AQ190" s="203"/>
      <c r="AR190" s="125"/>
      <c r="AS190" s="203"/>
      <c r="AT190" s="203"/>
      <c r="AU190" s="203"/>
      <c r="AV190" s="126"/>
      <c r="AW190" s="203"/>
      <c r="AX190" s="203"/>
      <c r="AY190" s="203"/>
      <c r="AZ190" s="202"/>
      <c r="BA190" s="203"/>
      <c r="BB190" s="203"/>
      <c r="BC190" s="142">
        <v>-17468</v>
      </c>
      <c r="BD190" s="202"/>
      <c r="BF190" s="130"/>
      <c r="BG190" s="130"/>
      <c r="BH190" s="130"/>
      <c r="BI190" s="130"/>
      <c r="BJ190" s="130"/>
      <c r="BK190" s="130"/>
      <c r="BL190" s="130"/>
      <c r="BM190" s="204"/>
      <c r="BN190" s="204"/>
      <c r="BO190" s="204"/>
      <c r="BP190" s="204"/>
      <c r="BQ190" s="204"/>
      <c r="BR190" s="142">
        <v>-66988</v>
      </c>
    </row>
    <row r="191" spans="1:70" outlineLevel="1" x14ac:dyDescent="0.35">
      <c r="A191" s="196" t="s">
        <v>489</v>
      </c>
      <c r="B191" s="162" t="s">
        <v>428</v>
      </c>
      <c r="C191" s="163" t="s">
        <v>369</v>
      </c>
      <c r="D191" s="162">
        <v>7741499</v>
      </c>
      <c r="E191" s="177"/>
      <c r="F191" s="177"/>
      <c r="G191" s="177"/>
      <c r="H191" s="176"/>
      <c r="I191" s="177"/>
      <c r="J191" s="177"/>
      <c r="K191" s="177"/>
      <c r="L191" s="176"/>
      <c r="M191" s="177"/>
      <c r="N191" s="177"/>
      <c r="O191" s="177"/>
      <c r="P191" s="176"/>
      <c r="Q191" s="177"/>
      <c r="R191" s="177"/>
      <c r="S191" s="177"/>
      <c r="T191" s="176"/>
      <c r="U191" s="177"/>
      <c r="V191" s="177"/>
      <c r="W191" s="177"/>
      <c r="X191" s="176"/>
      <c r="Y191" s="177"/>
      <c r="Z191" s="177"/>
      <c r="AA191" s="177"/>
      <c r="AB191" s="176"/>
      <c r="AC191" s="177"/>
      <c r="AD191" s="177"/>
      <c r="AE191" s="177"/>
      <c r="AF191" s="176"/>
      <c r="AG191" s="177"/>
      <c r="AH191" s="177"/>
      <c r="AI191" s="177"/>
      <c r="AJ191" s="176"/>
      <c r="AK191" s="215"/>
      <c r="AL191" s="215"/>
      <c r="AM191" s="215"/>
      <c r="AN191" s="176"/>
      <c r="AO191" s="215"/>
      <c r="AP191" s="215"/>
      <c r="AQ191" s="215"/>
      <c r="AR191" s="176"/>
      <c r="AS191" s="215"/>
      <c r="AT191" s="215"/>
      <c r="AU191" s="215"/>
      <c r="AV191" s="216"/>
      <c r="AW191" s="215"/>
      <c r="AX191" s="215"/>
      <c r="AY191" s="215"/>
      <c r="AZ191" s="217"/>
      <c r="BA191" s="215"/>
      <c r="BB191" s="215"/>
      <c r="BC191" s="218">
        <f>SUM(BC188:BC190)</f>
        <v>20535</v>
      </c>
      <c r="BD191" s="217"/>
      <c r="BF191" s="178"/>
      <c r="BG191" s="178"/>
      <c r="BH191" s="178"/>
      <c r="BI191" s="178"/>
      <c r="BJ191" s="178"/>
      <c r="BK191" s="178"/>
      <c r="BL191" s="178"/>
      <c r="BM191" s="219"/>
      <c r="BN191" s="219"/>
      <c r="BO191" s="219"/>
      <c r="BP191" s="219"/>
      <c r="BQ191" s="219"/>
      <c r="BR191" s="218">
        <f>SUM(BR188:BR190)</f>
        <v>83276</v>
      </c>
    </row>
    <row r="192" spans="1:70" x14ac:dyDescent="0.35">
      <c r="A192" s="108"/>
      <c r="B192" s="109"/>
      <c r="C192" s="109"/>
      <c r="D192" s="109"/>
      <c r="E192" s="124"/>
      <c r="F192" s="124"/>
      <c r="G192" s="124"/>
      <c r="H192" s="125"/>
      <c r="I192" s="124"/>
      <c r="J192" s="124"/>
      <c r="K192" s="124"/>
      <c r="L192" s="125"/>
      <c r="M192" s="124"/>
      <c r="N192" s="124"/>
      <c r="O192" s="124"/>
      <c r="P192" s="125"/>
      <c r="Q192" s="124"/>
      <c r="R192" s="124"/>
      <c r="S192" s="124"/>
      <c r="T192" s="125"/>
      <c r="U192" s="124"/>
      <c r="V192" s="124"/>
      <c r="W192" s="124"/>
      <c r="X192" s="125"/>
      <c r="Y192" s="124"/>
      <c r="Z192" s="124"/>
      <c r="AA192" s="124"/>
      <c r="AB192" s="125"/>
      <c r="AC192" s="124"/>
      <c r="AD192" s="124"/>
      <c r="AE192" s="124"/>
      <c r="AF192" s="125"/>
      <c r="AG192" s="124"/>
      <c r="AH192" s="124"/>
      <c r="AI192" s="124"/>
      <c r="AJ192" s="125"/>
      <c r="AK192" s="124"/>
      <c r="AL192" s="124"/>
      <c r="AM192" s="124"/>
      <c r="AN192" s="125"/>
      <c r="AO192" s="124"/>
      <c r="AP192" s="124"/>
      <c r="AQ192" s="124"/>
      <c r="AR192" s="125"/>
      <c r="AS192" s="124"/>
      <c r="AT192" s="124"/>
      <c r="AU192" s="124"/>
      <c r="AV192" s="125"/>
      <c r="AW192" s="124"/>
      <c r="AX192" s="124"/>
      <c r="AY192" s="124"/>
      <c r="AZ192" s="125"/>
      <c r="BA192" s="124"/>
      <c r="BB192" s="124"/>
      <c r="BC192" s="124"/>
      <c r="BD192" s="125"/>
      <c r="BF192" s="130"/>
      <c r="BG192" s="130"/>
      <c r="BH192" s="130"/>
      <c r="BI192" s="130"/>
      <c r="BJ192" s="130"/>
      <c r="BK192" s="130"/>
      <c r="BL192" s="130"/>
      <c r="BM192" s="130"/>
      <c r="BN192" s="130"/>
      <c r="BO192" s="130"/>
      <c r="BP192" s="130"/>
      <c r="BQ192" s="130"/>
      <c r="BR192" s="130"/>
    </row>
    <row r="193" spans="1:70" x14ac:dyDescent="0.35">
      <c r="A193" s="103" t="s">
        <v>490</v>
      </c>
      <c r="B193" s="104"/>
      <c r="C193" s="104"/>
      <c r="D193" s="104"/>
      <c r="E193" s="132"/>
      <c r="F193" s="132"/>
      <c r="G193" s="132"/>
      <c r="H193" s="133"/>
      <c r="I193" s="132"/>
      <c r="J193" s="132"/>
      <c r="K193" s="132"/>
      <c r="L193" s="133"/>
      <c r="M193" s="132"/>
      <c r="N193" s="132"/>
      <c r="O193" s="132"/>
      <c r="P193" s="133"/>
      <c r="Q193" s="132"/>
      <c r="R193" s="132"/>
      <c r="S193" s="132"/>
      <c r="T193" s="133"/>
      <c r="U193" s="132"/>
      <c r="V193" s="132"/>
      <c r="W193" s="132"/>
      <c r="X193" s="133"/>
      <c r="Y193" s="132"/>
      <c r="Z193" s="132"/>
      <c r="AA193" s="132"/>
      <c r="AB193" s="133"/>
      <c r="AC193" s="132"/>
      <c r="AD193" s="132"/>
      <c r="AE193" s="132"/>
      <c r="AF193" s="133"/>
      <c r="AG193" s="132"/>
      <c r="AH193" s="132"/>
      <c r="AI193" s="132"/>
      <c r="AJ193" s="133"/>
      <c r="AK193" s="132"/>
      <c r="AL193" s="132"/>
      <c r="AM193" s="132"/>
      <c r="AN193" s="133"/>
      <c r="AO193" s="132"/>
      <c r="AP193" s="132"/>
      <c r="AQ193" s="132"/>
      <c r="AR193" s="133"/>
      <c r="AS193" s="132"/>
      <c r="AT193" s="132"/>
      <c r="AU193" s="132"/>
      <c r="AV193" s="133"/>
      <c r="AW193" s="132"/>
      <c r="AX193" s="132"/>
      <c r="AY193" s="132"/>
      <c r="AZ193" s="133"/>
      <c r="BA193" s="132"/>
      <c r="BB193" s="132"/>
      <c r="BC193" s="132"/>
      <c r="BD193" s="133"/>
      <c r="BF193" s="134"/>
      <c r="BG193" s="134"/>
      <c r="BH193" s="134"/>
      <c r="BI193" s="134"/>
      <c r="BJ193" s="134"/>
      <c r="BK193" s="134"/>
      <c r="BL193" s="134"/>
      <c r="BM193" s="134"/>
      <c r="BN193" s="134"/>
      <c r="BO193" s="134"/>
      <c r="BP193" s="134"/>
      <c r="BQ193" s="134"/>
      <c r="BR193" s="134"/>
    </row>
    <row r="194" spans="1:70" outlineLevel="1" x14ac:dyDescent="0.35">
      <c r="A194" s="190" t="s">
        <v>491</v>
      </c>
      <c r="B194" s="191"/>
      <c r="C194" s="191"/>
      <c r="D194" s="191"/>
      <c r="E194" s="124"/>
      <c r="F194" s="124"/>
      <c r="G194" s="124"/>
      <c r="H194" s="125"/>
      <c r="I194" s="124"/>
      <c r="J194" s="124"/>
      <c r="K194" s="124"/>
      <c r="L194" s="125"/>
      <c r="M194" s="124"/>
      <c r="N194" s="124"/>
      <c r="O194" s="124"/>
      <c r="P194" s="125"/>
      <c r="Q194" s="124"/>
      <c r="R194" s="124"/>
      <c r="S194" s="124"/>
      <c r="T194" s="125"/>
      <c r="U194" s="124"/>
      <c r="V194" s="124"/>
      <c r="W194" s="124"/>
      <c r="X194" s="125"/>
      <c r="Y194" s="124"/>
      <c r="Z194" s="124"/>
      <c r="AA194" s="124"/>
      <c r="AB194" s="125"/>
      <c r="AC194" s="124"/>
      <c r="AD194" s="124"/>
      <c r="AE194" s="124"/>
      <c r="AF194" s="125"/>
      <c r="AG194" s="124"/>
      <c r="AH194" s="124"/>
      <c r="AI194" s="124"/>
      <c r="AJ194" s="125"/>
      <c r="AK194" s="124"/>
      <c r="AL194" s="124"/>
      <c r="AM194" s="124"/>
      <c r="AN194" s="125"/>
      <c r="AO194" s="124"/>
      <c r="AP194" s="124"/>
      <c r="AQ194" s="124"/>
      <c r="AR194" s="125"/>
      <c r="AS194" s="124"/>
      <c r="AT194" s="124"/>
      <c r="AU194" s="124"/>
      <c r="AV194" s="125"/>
      <c r="AW194" s="124"/>
      <c r="AX194" s="124"/>
      <c r="AY194" s="124"/>
      <c r="AZ194" s="125"/>
      <c r="BA194" s="124"/>
      <c r="BB194" s="124"/>
      <c r="BC194" s="124"/>
      <c r="BD194" s="125"/>
      <c r="BF194" s="130"/>
      <c r="BG194" s="130"/>
      <c r="BH194" s="130"/>
      <c r="BI194" s="130"/>
      <c r="BJ194" s="130"/>
      <c r="BK194" s="130"/>
      <c r="BL194" s="130"/>
      <c r="BM194" s="130"/>
      <c r="BN194" s="130"/>
      <c r="BO194" s="130"/>
      <c r="BP194" s="130"/>
      <c r="BQ194" s="130"/>
      <c r="BR194" s="130"/>
    </row>
    <row r="195" spans="1:70" ht="12" customHeight="1" outlineLevel="1" x14ac:dyDescent="0.35">
      <c r="A195" s="192" t="s">
        <v>472</v>
      </c>
      <c r="B195" s="109" t="s">
        <v>428</v>
      </c>
      <c r="C195" s="141" t="s">
        <v>414</v>
      </c>
      <c r="D195" s="109">
        <v>2635949</v>
      </c>
      <c r="E195" s="142">
        <v>679</v>
      </c>
      <c r="F195" s="142">
        <v>848</v>
      </c>
      <c r="G195" s="142">
        <v>962</v>
      </c>
      <c r="H195" s="143">
        <v>1206</v>
      </c>
      <c r="I195" s="142">
        <v>1179</v>
      </c>
      <c r="J195" s="142">
        <v>1308</v>
      </c>
      <c r="K195" s="142">
        <v>1514</v>
      </c>
      <c r="L195" s="143">
        <v>1864</v>
      </c>
      <c r="M195" s="142">
        <v>1739</v>
      </c>
      <c r="N195" s="142">
        <v>1967</v>
      </c>
      <c r="O195" s="142">
        <v>2256</v>
      </c>
      <c r="P195" s="143">
        <v>2951</v>
      </c>
      <c r="Q195" s="142">
        <v>2740</v>
      </c>
      <c r="R195" s="142">
        <v>3212</v>
      </c>
      <c r="S195" s="142">
        <v>3560</v>
      </c>
      <c r="T195" s="143">
        <v>4556</v>
      </c>
      <c r="U195" s="142">
        <v>3968</v>
      </c>
      <c r="V195" s="142">
        <v>4556</v>
      </c>
      <c r="W195" s="142">
        <v>5033</v>
      </c>
      <c r="X195" s="143">
        <v>6392</v>
      </c>
      <c r="Y195" s="142">
        <v>5667</v>
      </c>
      <c r="Z195" s="142">
        <v>6251</v>
      </c>
      <c r="AA195" s="142">
        <v>6667</v>
      </c>
      <c r="AB195" s="143">
        <v>8433</v>
      </c>
      <c r="AC195" s="142">
        <v>7308</v>
      </c>
      <c r="AD195" s="142">
        <v>8115</v>
      </c>
      <c r="AE195" s="142">
        <v>8487</v>
      </c>
      <c r="AF195" s="143">
        <v>10248</v>
      </c>
      <c r="AG195" s="142">
        <v>8562</v>
      </c>
      <c r="AH195" s="142">
        <v>9291</v>
      </c>
      <c r="AI195" s="142">
        <v>10137</v>
      </c>
      <c r="AJ195" s="143">
        <v>13734</v>
      </c>
      <c r="AK195" s="142">
        <v>12405</v>
      </c>
      <c r="AL195" s="142">
        <v>13738</v>
      </c>
      <c r="AM195" s="142">
        <v>13613</v>
      </c>
      <c r="AN195" s="143">
        <v>15826</v>
      </c>
      <c r="AO195" s="142">
        <v>12671</v>
      </c>
      <c r="AP195" s="142">
        <v>13249</v>
      </c>
      <c r="AQ195" s="142">
        <v>13035</v>
      </c>
      <c r="AR195" s="143">
        <v>15636</v>
      </c>
      <c r="AS195" s="142">
        <v>13048</v>
      </c>
      <c r="AT195" s="142">
        <v>14422</v>
      </c>
      <c r="AU195" s="142">
        <v>15190</v>
      </c>
      <c r="AV195" s="143">
        <v>18585</v>
      </c>
      <c r="AW195" s="142">
        <v>15824</v>
      </c>
      <c r="AX195" s="142">
        <v>16847</v>
      </c>
      <c r="AY195" s="142">
        <v>17609</v>
      </c>
      <c r="AZ195" s="143">
        <v>21783</v>
      </c>
      <c r="BA195" s="142">
        <v>18605</v>
      </c>
      <c r="BB195" s="142">
        <v>20371</v>
      </c>
      <c r="BC195" s="142">
        <v>21751</v>
      </c>
      <c r="BD195" s="143">
        <v>26472</v>
      </c>
      <c r="BF195" s="130">
        <f>SUM(E195,F195,G195,H195)</f>
        <v>3695</v>
      </c>
      <c r="BG195" s="130">
        <f>SUM(I195,J195,K195,L195)</f>
        <v>5865</v>
      </c>
      <c r="BH195" s="130">
        <f>SUM(M195,N195,O195,P195)</f>
        <v>8913</v>
      </c>
      <c r="BI195" s="130">
        <f>SUM(Q195,R195,S195,T195)</f>
        <v>14068</v>
      </c>
      <c r="BJ195" s="130">
        <f>SUM(U195,V195,W195,X195)</f>
        <v>19949</v>
      </c>
      <c r="BK195" s="130">
        <f>SUM(Y195,Z195,AA195,AB195)</f>
        <v>27018</v>
      </c>
      <c r="BL195" s="130">
        <f>SUM(AC195,AD195,AE195,AF195)</f>
        <v>34158</v>
      </c>
      <c r="BM195" s="130">
        <f>SUM(AG195,AH195,AI195,AJ195)</f>
        <v>41724</v>
      </c>
      <c r="BN195" s="130">
        <f>SUM(AK195,AL195,AM195,AN195)</f>
        <v>55582</v>
      </c>
      <c r="BO195" s="130">
        <f>SUM(AO195,AP195,AQ195,AR195)</f>
        <v>54591</v>
      </c>
      <c r="BP195" s="130">
        <f>SUM(AS195,AT195,AU195,AV195)</f>
        <v>61245</v>
      </c>
      <c r="BQ195" s="130">
        <f>SUM(AW195,AX195,AY195,AZ195)</f>
        <v>72063</v>
      </c>
      <c r="BR195" s="130">
        <f>SUM(BA195,BB195,BC195,BD195)</f>
        <v>87199</v>
      </c>
    </row>
    <row r="196" spans="1:70" outlineLevel="1" x14ac:dyDescent="0.35">
      <c r="A196" s="192" t="s">
        <v>110</v>
      </c>
      <c r="B196" s="109" t="s">
        <v>428</v>
      </c>
      <c r="C196" s="141" t="s">
        <v>414</v>
      </c>
      <c r="D196" s="109">
        <v>2635950</v>
      </c>
      <c r="E196" s="142">
        <v>423</v>
      </c>
      <c r="F196" s="142">
        <v>505</v>
      </c>
      <c r="G196" s="142">
        <v>538</v>
      </c>
      <c r="H196" s="143">
        <v>727</v>
      </c>
      <c r="I196" s="142">
        <v>698</v>
      </c>
      <c r="J196" s="142">
        <v>824</v>
      </c>
      <c r="K196" s="142">
        <v>844</v>
      </c>
      <c r="L196" s="143">
        <v>1030</v>
      </c>
      <c r="M196" s="142">
        <v>908</v>
      </c>
      <c r="N196" s="142">
        <v>1037</v>
      </c>
      <c r="O196" s="142">
        <v>1085</v>
      </c>
      <c r="P196" s="143">
        <v>1434</v>
      </c>
      <c r="Q196" s="142">
        <v>1307</v>
      </c>
      <c r="R196" s="142">
        <v>1585</v>
      </c>
      <c r="S196" s="142">
        <v>1605</v>
      </c>
      <c r="T196" s="143">
        <v>2065</v>
      </c>
      <c r="U196" s="142">
        <v>1905</v>
      </c>
      <c r="V196" s="142">
        <v>2242</v>
      </c>
      <c r="W196" s="142">
        <v>2481</v>
      </c>
      <c r="X196" s="143">
        <v>3250</v>
      </c>
      <c r="Y196" s="142">
        <v>3036</v>
      </c>
      <c r="Z196" s="142">
        <v>3302</v>
      </c>
      <c r="AA196" s="142">
        <v>3313</v>
      </c>
      <c r="AB196" s="143">
        <v>4151</v>
      </c>
      <c r="AC196" s="142">
        <v>3650</v>
      </c>
      <c r="AD196" s="142">
        <v>4109</v>
      </c>
      <c r="AE196" s="142">
        <v>4124</v>
      </c>
      <c r="AF196" s="143">
        <v>5159</v>
      </c>
      <c r="AG196" s="142">
        <v>4254</v>
      </c>
      <c r="AH196" s="142">
        <v>4502</v>
      </c>
      <c r="AI196" s="142">
        <v>5104</v>
      </c>
      <c r="AJ196" s="143">
        <v>7011</v>
      </c>
      <c r="AK196" s="142">
        <v>6523</v>
      </c>
      <c r="AL196" s="142">
        <v>7270</v>
      </c>
      <c r="AM196" s="142">
        <v>6955</v>
      </c>
      <c r="AN196" s="143">
        <v>8357</v>
      </c>
      <c r="AO196" s="142">
        <v>6486</v>
      </c>
      <c r="AP196" s="142">
        <v>6452</v>
      </c>
      <c r="AQ196" s="142">
        <v>5797</v>
      </c>
      <c r="AR196" s="143">
        <v>7050</v>
      </c>
      <c r="AS196" s="142">
        <v>6345</v>
      </c>
      <c r="AT196" s="142">
        <v>7323</v>
      </c>
      <c r="AU196" s="142">
        <v>7777</v>
      </c>
      <c r="AV196" s="143">
        <v>9441</v>
      </c>
      <c r="AW196" s="142">
        <v>8483</v>
      </c>
      <c r="AX196" s="142">
        <v>9300</v>
      </c>
      <c r="AY196" s="142">
        <v>9492</v>
      </c>
      <c r="AZ196" s="143">
        <v>11503</v>
      </c>
      <c r="BA196" s="142">
        <v>9680</v>
      </c>
      <c r="BB196" s="142">
        <v>11532</v>
      </c>
      <c r="BC196" s="142">
        <v>12268</v>
      </c>
      <c r="BD196" s="143">
        <v>14480</v>
      </c>
      <c r="BF196" s="130">
        <f>SUM(E196,F196,G196,H196)</f>
        <v>2193</v>
      </c>
      <c r="BG196" s="130">
        <f>SUM(I196,J196,K196,L196)</f>
        <v>3396</v>
      </c>
      <c r="BH196" s="130">
        <f>SUM(M196,N196,O196,P196)</f>
        <v>4464</v>
      </c>
      <c r="BI196" s="130">
        <f>SUM(Q196,R196,S196,T196)</f>
        <v>6562</v>
      </c>
      <c r="BJ196" s="130">
        <f>SUM(U196,V196,W196,X196)</f>
        <v>9878</v>
      </c>
      <c r="BK196" s="130">
        <f>SUM(Y196,Z196,AA196,AB196)</f>
        <v>13802</v>
      </c>
      <c r="BL196" s="130">
        <f>SUM(AC196,AD196,AE196,AF196)</f>
        <v>17042</v>
      </c>
      <c r="BM196" s="130">
        <f>SUM(AG196,AH196,AI196,AJ196)</f>
        <v>20871</v>
      </c>
      <c r="BN196" s="130">
        <f>SUM(AK196,AL196,AM196,AN196)</f>
        <v>29105</v>
      </c>
      <c r="BO196" s="130">
        <f>SUM(AO196,AP196,AQ196,AR196)</f>
        <v>25785</v>
      </c>
      <c r="BP196" s="130">
        <f>SUM(AS196,AT196,AU196,AV196)</f>
        <v>30886</v>
      </c>
      <c r="BQ196" s="130">
        <f>SUM(AW196,AX196,AY196,AZ196)</f>
        <v>38778</v>
      </c>
      <c r="BR196" s="130">
        <f>SUM(BA196,BB196,BC196,BD196)</f>
        <v>47960</v>
      </c>
    </row>
    <row r="197" spans="1:70" outlineLevel="1" x14ac:dyDescent="0.35">
      <c r="A197" s="192" t="s">
        <v>111</v>
      </c>
      <c r="B197" s="109" t="s">
        <v>428</v>
      </c>
      <c r="C197" s="141" t="s">
        <v>414</v>
      </c>
      <c r="D197" s="109">
        <v>2635951</v>
      </c>
      <c r="E197" s="142">
        <v>197</v>
      </c>
      <c r="F197" s="142">
        <v>247</v>
      </c>
      <c r="G197" s="142">
        <v>278</v>
      </c>
      <c r="H197" s="143">
        <v>341</v>
      </c>
      <c r="I197" s="142">
        <v>354</v>
      </c>
      <c r="J197" s="142">
        <v>431</v>
      </c>
      <c r="K197" s="142">
        <v>492</v>
      </c>
      <c r="L197" s="143">
        <v>554</v>
      </c>
      <c r="M197" s="142">
        <v>542</v>
      </c>
      <c r="N197" s="142">
        <v>623</v>
      </c>
      <c r="O197" s="142">
        <v>709</v>
      </c>
      <c r="P197" s="143">
        <v>846</v>
      </c>
      <c r="Q197" s="142">
        <v>862</v>
      </c>
      <c r="R197" s="142">
        <v>1025</v>
      </c>
      <c r="S197" s="142">
        <v>1154</v>
      </c>
      <c r="T197" s="143">
        <v>1349</v>
      </c>
      <c r="U197" s="142">
        <v>1375</v>
      </c>
      <c r="V197" s="142">
        <v>1569</v>
      </c>
      <c r="W197" s="142">
        <v>1760</v>
      </c>
      <c r="X197" s="143">
        <v>2059</v>
      </c>
      <c r="Y197" s="142">
        <v>2091</v>
      </c>
      <c r="Z197" s="142">
        <v>2316</v>
      </c>
      <c r="AA197" s="142">
        <v>2422</v>
      </c>
      <c r="AB197" s="143">
        <v>2759</v>
      </c>
      <c r="AC197" s="142">
        <v>2682</v>
      </c>
      <c r="AD197" s="142">
        <v>3012</v>
      </c>
      <c r="AE197" s="142">
        <v>3267</v>
      </c>
      <c r="AF197" s="143">
        <v>3665</v>
      </c>
      <c r="AG197" s="142">
        <v>3257</v>
      </c>
      <c r="AH197" s="142">
        <v>3341</v>
      </c>
      <c r="AI197" s="142">
        <v>4230</v>
      </c>
      <c r="AJ197" s="143">
        <v>4793</v>
      </c>
      <c r="AK197" s="142">
        <v>4789</v>
      </c>
      <c r="AL197" s="142">
        <v>5190</v>
      </c>
      <c r="AM197" s="142">
        <v>5461</v>
      </c>
      <c r="AN197" s="143">
        <v>6244</v>
      </c>
      <c r="AO197" s="142">
        <v>5759</v>
      </c>
      <c r="AP197" s="142">
        <v>5908</v>
      </c>
      <c r="AQ197" s="142">
        <v>5782</v>
      </c>
      <c r="AR197" s="143">
        <v>6050</v>
      </c>
      <c r="AS197" s="142">
        <v>5960</v>
      </c>
      <c r="AT197" s="142">
        <v>6515</v>
      </c>
      <c r="AU197" s="142">
        <v>6928</v>
      </c>
      <c r="AV197" s="143">
        <v>7512</v>
      </c>
      <c r="AW197" s="142">
        <v>7481</v>
      </c>
      <c r="AX197" s="142">
        <v>7888</v>
      </c>
      <c r="AY197" s="142">
        <v>8220</v>
      </c>
      <c r="AZ197" s="143">
        <v>9245</v>
      </c>
      <c r="BA197" s="142">
        <v>8439</v>
      </c>
      <c r="BB197" s="142">
        <v>9366</v>
      </c>
      <c r="BC197" s="142">
        <v>10272</v>
      </c>
      <c r="BD197" s="143">
        <v>11182</v>
      </c>
      <c r="BF197" s="130">
        <f>SUM(E197,F197,G197,H197)</f>
        <v>1063</v>
      </c>
      <c r="BG197" s="130">
        <f>SUM(I197,J197,K197,L197)</f>
        <v>1831</v>
      </c>
      <c r="BH197" s="130">
        <f>SUM(M197,N197,O197,P197)</f>
        <v>2720</v>
      </c>
      <c r="BI197" s="130">
        <f>SUM(Q197,R197,S197,T197)</f>
        <v>4390</v>
      </c>
      <c r="BJ197" s="130">
        <f>SUM(U197,V197,W197,X197)</f>
        <v>6763</v>
      </c>
      <c r="BK197" s="130">
        <f>SUM(Y197,Z197,AA197,AB197)</f>
        <v>9588</v>
      </c>
      <c r="BL197" s="130">
        <f>SUM(AC197,AD197,AE197,AF197)</f>
        <v>12626</v>
      </c>
      <c r="BM197" s="130">
        <f>SUM(AG197,AH197,AI197,AJ197)</f>
        <v>15621</v>
      </c>
      <c r="BN197" s="130">
        <f>SUM(AK197,AL197,AM197,AN197)</f>
        <v>21684</v>
      </c>
      <c r="BO197" s="130">
        <f>SUM(AO197,AP197,AQ197,AR197)</f>
        <v>23499</v>
      </c>
      <c r="BP197" s="130">
        <f>SUM(AS197,AT197,AU197,AV197)</f>
        <v>26915</v>
      </c>
      <c r="BQ197" s="130">
        <f>SUM(AW197,AX197,AY197,AZ197)</f>
        <v>32834</v>
      </c>
      <c r="BR197" s="130">
        <f>SUM(BA197,BB197,BC197,BD197)</f>
        <v>39259</v>
      </c>
    </row>
    <row r="198" spans="1:70" ht="12" customHeight="1" outlineLevel="1" x14ac:dyDescent="0.35">
      <c r="A198" s="192" t="s">
        <v>112</v>
      </c>
      <c r="B198" s="109" t="s">
        <v>428</v>
      </c>
      <c r="C198" s="141" t="s">
        <v>414</v>
      </c>
      <c r="D198" s="109">
        <v>2635952</v>
      </c>
      <c r="E198" s="142">
        <v>159</v>
      </c>
      <c r="F198" s="142">
        <v>213</v>
      </c>
      <c r="G198" s="142">
        <v>238</v>
      </c>
      <c r="H198" s="143">
        <v>311</v>
      </c>
      <c r="I198" s="142">
        <v>271</v>
      </c>
      <c r="J198" s="142">
        <v>347</v>
      </c>
      <c r="K198" s="142">
        <v>353</v>
      </c>
      <c r="L198" s="143">
        <v>403</v>
      </c>
      <c r="M198" s="142">
        <v>354</v>
      </c>
      <c r="N198" s="142">
        <v>415</v>
      </c>
      <c r="O198" s="142">
        <v>451</v>
      </c>
      <c r="P198" s="143">
        <v>610</v>
      </c>
      <c r="Q198" s="142">
        <v>473</v>
      </c>
      <c r="R198" s="142">
        <v>614</v>
      </c>
      <c r="S198" s="142">
        <v>692</v>
      </c>
      <c r="T198" s="143">
        <v>839</v>
      </c>
      <c r="U198" s="142">
        <v>784</v>
      </c>
      <c r="V198" s="142">
        <v>954</v>
      </c>
      <c r="W198" s="142">
        <v>1054</v>
      </c>
      <c r="X198" s="143">
        <v>1271</v>
      </c>
      <c r="Y198" s="142">
        <v>1172</v>
      </c>
      <c r="Z198" s="142">
        <v>1362</v>
      </c>
      <c r="AA198" s="142">
        <v>1325</v>
      </c>
      <c r="AB198" s="143">
        <v>1571</v>
      </c>
      <c r="AC198" s="142">
        <v>1437</v>
      </c>
      <c r="AD198" s="142">
        <v>1650</v>
      </c>
      <c r="AE198" s="142">
        <v>1774</v>
      </c>
      <c r="AF198" s="143">
        <v>2010</v>
      </c>
      <c r="AG198" s="142">
        <v>1664</v>
      </c>
      <c r="AH198" s="142">
        <v>1553</v>
      </c>
      <c r="AI198" s="142">
        <v>1999</v>
      </c>
      <c r="AJ198" s="143">
        <v>2534</v>
      </c>
      <c r="AK198" s="142">
        <v>2454</v>
      </c>
      <c r="AL198" s="142">
        <v>2879</v>
      </c>
      <c r="AM198" s="142">
        <v>2981</v>
      </c>
      <c r="AN198" s="143">
        <v>3244</v>
      </c>
      <c r="AO198" s="142">
        <v>2992</v>
      </c>
      <c r="AP198" s="142">
        <v>3213</v>
      </c>
      <c r="AQ198" s="142">
        <v>3100</v>
      </c>
      <c r="AR198" s="143">
        <v>3429</v>
      </c>
      <c r="AS198" s="142">
        <v>3292</v>
      </c>
      <c r="AT198" s="142">
        <v>3739</v>
      </c>
      <c r="AU198" s="142">
        <v>4251</v>
      </c>
      <c r="AV198" s="143">
        <v>4573</v>
      </c>
      <c r="AW198" s="142">
        <v>4667</v>
      </c>
      <c r="AX198" s="142">
        <v>5036</v>
      </c>
      <c r="AY198" s="142">
        <v>5268</v>
      </c>
      <c r="AZ198" s="143">
        <v>5854</v>
      </c>
      <c r="BA198" s="142">
        <v>5590</v>
      </c>
      <c r="BB198" s="142">
        <v>6247</v>
      </c>
      <c r="BC198" s="142">
        <v>6951</v>
      </c>
      <c r="BD198" s="143">
        <v>7759</v>
      </c>
      <c r="BF198" s="130">
        <f>SUM(E198,F198,G198,H198)</f>
        <v>921</v>
      </c>
      <c r="BG198" s="130">
        <f>SUM(I198,J198,K198,L198)</f>
        <v>1374</v>
      </c>
      <c r="BH198" s="130">
        <f>SUM(M198,N198,O198,P198)</f>
        <v>1830</v>
      </c>
      <c r="BI198" s="130">
        <f>SUM(Q198,R198,S198,T198)</f>
        <v>2618</v>
      </c>
      <c r="BJ198" s="130">
        <f>SUM(U198,V198,W198,X198)</f>
        <v>4063</v>
      </c>
      <c r="BK198" s="130">
        <f>SUM(Y198,Z198,AA198,AB198)</f>
        <v>5430</v>
      </c>
      <c r="BL198" s="130">
        <f>SUM(AC198,AD198,AE198,AF198)</f>
        <v>6871</v>
      </c>
      <c r="BM198" s="130">
        <f>SUM(AG198,AH198,AI198,AJ198)</f>
        <v>7750</v>
      </c>
      <c r="BN198" s="130">
        <f>SUM(AK198,AL198,AM198,AN198)</f>
        <v>11558</v>
      </c>
      <c r="BO198" s="130">
        <f>SUM(AO198,AP198,AQ198,AR198)</f>
        <v>12734</v>
      </c>
      <c r="BP198" s="130">
        <f>SUM(AS198,AT198,AU198,AV198)</f>
        <v>15855</v>
      </c>
      <c r="BQ198" s="130">
        <f>SUM(AW198,AX198,AY198,AZ198)</f>
        <v>20825</v>
      </c>
      <c r="BR198" s="130">
        <f>SUM(BA198,BB198,BC198,BD198)</f>
        <v>26547</v>
      </c>
    </row>
    <row r="199" spans="1:70" outlineLevel="1" x14ac:dyDescent="0.35">
      <c r="A199" s="199" t="s">
        <v>479</v>
      </c>
      <c r="B199" s="162" t="s">
        <v>428</v>
      </c>
      <c r="C199" s="163" t="s">
        <v>414</v>
      </c>
      <c r="D199" s="162">
        <v>2635953</v>
      </c>
      <c r="E199" s="175">
        <f t="shared" ref="E199:BD199" si="17">SUM(E195:E198)</f>
        <v>1458</v>
      </c>
      <c r="F199" s="175">
        <f t="shared" si="17"/>
        <v>1813</v>
      </c>
      <c r="G199" s="175">
        <f t="shared" si="17"/>
        <v>2016</v>
      </c>
      <c r="H199" s="174">
        <f t="shared" si="17"/>
        <v>2585</v>
      </c>
      <c r="I199" s="175">
        <f t="shared" si="17"/>
        <v>2502</v>
      </c>
      <c r="J199" s="175">
        <f t="shared" si="17"/>
        <v>2910</v>
      </c>
      <c r="K199" s="175">
        <f t="shared" si="17"/>
        <v>3203</v>
      </c>
      <c r="L199" s="174">
        <f t="shared" si="17"/>
        <v>3851</v>
      </c>
      <c r="M199" s="175">
        <f t="shared" si="17"/>
        <v>3543</v>
      </c>
      <c r="N199" s="175">
        <f t="shared" si="17"/>
        <v>4042</v>
      </c>
      <c r="O199" s="175">
        <f t="shared" si="17"/>
        <v>4501</v>
      </c>
      <c r="P199" s="174">
        <f t="shared" si="17"/>
        <v>5841</v>
      </c>
      <c r="Q199" s="175">
        <f t="shared" si="17"/>
        <v>5382</v>
      </c>
      <c r="R199" s="175">
        <f t="shared" si="17"/>
        <v>6436</v>
      </c>
      <c r="S199" s="175">
        <f t="shared" si="17"/>
        <v>7011</v>
      </c>
      <c r="T199" s="174">
        <f t="shared" si="17"/>
        <v>8809</v>
      </c>
      <c r="U199" s="175">
        <f t="shared" si="17"/>
        <v>8032</v>
      </c>
      <c r="V199" s="175">
        <f t="shared" si="17"/>
        <v>9321</v>
      </c>
      <c r="W199" s="175">
        <f t="shared" si="17"/>
        <v>10328</v>
      </c>
      <c r="X199" s="174">
        <f t="shared" si="17"/>
        <v>12972</v>
      </c>
      <c r="Y199" s="175">
        <f t="shared" si="17"/>
        <v>11966</v>
      </c>
      <c r="Z199" s="175">
        <f t="shared" si="17"/>
        <v>13231</v>
      </c>
      <c r="AA199" s="175">
        <f t="shared" si="17"/>
        <v>13727</v>
      </c>
      <c r="AB199" s="174">
        <f t="shared" si="17"/>
        <v>16914</v>
      </c>
      <c r="AC199" s="175">
        <f t="shared" si="17"/>
        <v>15077</v>
      </c>
      <c r="AD199" s="175">
        <f t="shared" si="17"/>
        <v>16886</v>
      </c>
      <c r="AE199" s="175">
        <f t="shared" si="17"/>
        <v>17652</v>
      </c>
      <c r="AF199" s="174">
        <f t="shared" si="17"/>
        <v>21082</v>
      </c>
      <c r="AG199" s="175">
        <f t="shared" si="17"/>
        <v>17737</v>
      </c>
      <c r="AH199" s="175">
        <f t="shared" si="17"/>
        <v>18687</v>
      </c>
      <c r="AI199" s="175">
        <f t="shared" si="17"/>
        <v>21470</v>
      </c>
      <c r="AJ199" s="174">
        <f t="shared" si="17"/>
        <v>28072</v>
      </c>
      <c r="AK199" s="175">
        <f t="shared" si="17"/>
        <v>26171</v>
      </c>
      <c r="AL199" s="175">
        <f t="shared" si="17"/>
        <v>29077</v>
      </c>
      <c r="AM199" s="175">
        <f t="shared" si="17"/>
        <v>29010</v>
      </c>
      <c r="AN199" s="174">
        <f t="shared" si="17"/>
        <v>33671</v>
      </c>
      <c r="AO199" s="175">
        <f t="shared" si="17"/>
        <v>27908</v>
      </c>
      <c r="AP199" s="175">
        <f t="shared" si="17"/>
        <v>28822</v>
      </c>
      <c r="AQ199" s="175">
        <f t="shared" si="17"/>
        <v>27714</v>
      </c>
      <c r="AR199" s="174">
        <f t="shared" si="17"/>
        <v>32165</v>
      </c>
      <c r="AS199" s="175">
        <f t="shared" si="17"/>
        <v>28645</v>
      </c>
      <c r="AT199" s="175">
        <f t="shared" si="17"/>
        <v>31999</v>
      </c>
      <c r="AU199" s="175">
        <f t="shared" si="17"/>
        <v>34146</v>
      </c>
      <c r="AV199" s="174">
        <f t="shared" si="17"/>
        <v>40111</v>
      </c>
      <c r="AW199" s="175">
        <f t="shared" si="17"/>
        <v>36455</v>
      </c>
      <c r="AX199" s="175">
        <f t="shared" si="17"/>
        <v>39071</v>
      </c>
      <c r="AY199" s="175">
        <f t="shared" si="17"/>
        <v>40589</v>
      </c>
      <c r="AZ199" s="174">
        <f t="shared" si="17"/>
        <v>48385</v>
      </c>
      <c r="BA199" s="175">
        <f t="shared" si="17"/>
        <v>42314</v>
      </c>
      <c r="BB199" s="175">
        <f t="shared" si="17"/>
        <v>47516</v>
      </c>
      <c r="BC199" s="175">
        <f t="shared" si="17"/>
        <v>51242</v>
      </c>
      <c r="BD199" s="174">
        <f t="shared" si="17"/>
        <v>59893</v>
      </c>
      <c r="BF199" s="170">
        <f>SUM(E199,F199,G199,H199)</f>
        <v>7872</v>
      </c>
      <c r="BG199" s="170">
        <f>SUM(I199,J199,K199,L199)</f>
        <v>12466</v>
      </c>
      <c r="BH199" s="170">
        <f>SUM(M199,N199,O199,P199)</f>
        <v>17927</v>
      </c>
      <c r="BI199" s="170">
        <f>SUM(Q199,R199,S199,T199)</f>
        <v>27638</v>
      </c>
      <c r="BJ199" s="170">
        <f>SUM(U199,V199,W199,X199)</f>
        <v>40653</v>
      </c>
      <c r="BK199" s="170">
        <f>SUM(Y199,Z199,AA199,AB199)</f>
        <v>55838</v>
      </c>
      <c r="BL199" s="170">
        <f>SUM(AC199,AD199,AE199,AF199)</f>
        <v>70697</v>
      </c>
      <c r="BM199" s="170">
        <f>SUM(AG199,AH199,AI199,AJ199)</f>
        <v>85966</v>
      </c>
      <c r="BN199" s="170">
        <f>SUM(AK199,AL199,AM199,AN199)</f>
        <v>117929</v>
      </c>
      <c r="BO199" s="170">
        <f>SUM(AO199,AP199,AQ199,AR199)</f>
        <v>116609</v>
      </c>
      <c r="BP199" s="170">
        <f>SUM(AS199,AT199,AU199,AV199)</f>
        <v>134901</v>
      </c>
      <c r="BQ199" s="170">
        <f>SUM(AW199,AX199,AY199,AZ199)</f>
        <v>164500</v>
      </c>
      <c r="BR199" s="170">
        <f>SUM(BA199,BB199,BC199,BD199)</f>
        <v>200965</v>
      </c>
    </row>
    <row r="200" spans="1:70" outlineLevel="1" x14ac:dyDescent="0.35">
      <c r="E200" s="124"/>
      <c r="F200" s="124"/>
      <c r="G200" s="124"/>
      <c r="H200" s="125"/>
      <c r="I200" s="124"/>
      <c r="J200" s="124"/>
      <c r="K200" s="124"/>
      <c r="L200" s="125"/>
      <c r="M200" s="124"/>
      <c r="N200" s="124"/>
      <c r="O200" s="124"/>
      <c r="P200" s="125"/>
      <c r="Q200" s="124"/>
      <c r="R200" s="124"/>
      <c r="S200" s="124"/>
      <c r="T200" s="125"/>
      <c r="U200" s="124"/>
      <c r="V200" s="124"/>
      <c r="W200" s="124"/>
      <c r="X200" s="125"/>
      <c r="Y200" s="124"/>
      <c r="Z200" s="124"/>
      <c r="AA200" s="124"/>
      <c r="AB200" s="125"/>
      <c r="AC200" s="124"/>
      <c r="AD200" s="124"/>
      <c r="AE200" s="124"/>
      <c r="AF200" s="125"/>
      <c r="AG200" s="124"/>
      <c r="AH200" s="124"/>
      <c r="AI200" s="124"/>
      <c r="AJ200" s="125"/>
      <c r="AK200" s="124"/>
      <c r="AL200" s="124"/>
      <c r="AM200" s="124"/>
      <c r="AN200" s="125"/>
      <c r="AO200" s="124"/>
      <c r="AP200" s="124"/>
      <c r="AQ200" s="124"/>
      <c r="AR200" s="125"/>
      <c r="AS200" s="124"/>
      <c r="AT200" s="124"/>
      <c r="AU200" s="124"/>
      <c r="AV200" s="125"/>
      <c r="AW200" s="124"/>
      <c r="AX200" s="124"/>
      <c r="AY200" s="124"/>
      <c r="AZ200" s="125"/>
      <c r="BA200" s="124"/>
      <c r="BB200" s="124"/>
      <c r="BC200" s="124"/>
      <c r="BD200" s="125"/>
      <c r="BF200" s="130"/>
      <c r="BG200" s="130"/>
      <c r="BH200" s="130"/>
      <c r="BI200" s="130"/>
      <c r="BJ200" s="130"/>
      <c r="BK200" s="130"/>
      <c r="BL200" s="130"/>
      <c r="BM200" s="130"/>
      <c r="BN200" s="130"/>
      <c r="BO200" s="130"/>
      <c r="BP200" s="130"/>
      <c r="BQ200" s="130"/>
      <c r="BR200" s="130"/>
    </row>
    <row r="201" spans="1:70" outlineLevel="1" x14ac:dyDescent="0.35">
      <c r="A201" s="154" t="s">
        <v>492</v>
      </c>
      <c r="B201" s="155"/>
      <c r="C201" s="155"/>
      <c r="D201" s="155"/>
      <c r="E201" s="124"/>
      <c r="F201" s="124"/>
      <c r="G201" s="124"/>
      <c r="H201" s="125"/>
      <c r="I201" s="124"/>
      <c r="J201" s="124"/>
      <c r="K201" s="124"/>
      <c r="L201" s="125"/>
      <c r="M201" s="124"/>
      <c r="N201" s="124"/>
      <c r="O201" s="124"/>
      <c r="P201" s="125"/>
      <c r="Q201" s="124"/>
      <c r="R201" s="124"/>
      <c r="S201" s="124"/>
      <c r="T201" s="125"/>
      <c r="U201" s="124"/>
      <c r="V201" s="124"/>
      <c r="W201" s="124"/>
      <c r="X201" s="125"/>
      <c r="Y201" s="124"/>
      <c r="Z201" s="124"/>
      <c r="AA201" s="124"/>
      <c r="AB201" s="125"/>
      <c r="AC201" s="124"/>
      <c r="AD201" s="124"/>
      <c r="AE201" s="124"/>
      <c r="AF201" s="125"/>
      <c r="AG201" s="124"/>
      <c r="AH201" s="124"/>
      <c r="AI201" s="124"/>
      <c r="AJ201" s="125"/>
      <c r="AK201" s="124"/>
      <c r="AL201" s="124"/>
      <c r="AM201" s="124"/>
      <c r="AN201" s="125"/>
      <c r="AO201" s="124"/>
      <c r="AP201" s="124"/>
      <c r="AQ201" s="124"/>
      <c r="AR201" s="125"/>
      <c r="AS201" s="124"/>
      <c r="AT201" s="124"/>
      <c r="AU201" s="124"/>
      <c r="AV201" s="125"/>
      <c r="AW201" s="124"/>
      <c r="AX201" s="124"/>
      <c r="AY201" s="124"/>
      <c r="AZ201" s="125"/>
      <c r="BA201" s="124"/>
      <c r="BB201" s="124"/>
      <c r="BC201" s="124"/>
      <c r="BD201" s="125"/>
      <c r="BF201" s="130"/>
      <c r="BG201" s="130"/>
      <c r="BH201" s="130"/>
      <c r="BI201" s="130"/>
      <c r="BJ201" s="130"/>
      <c r="BK201" s="130"/>
      <c r="BL201" s="130"/>
      <c r="BM201" s="130"/>
      <c r="BN201" s="130"/>
      <c r="BO201" s="130"/>
      <c r="BP201" s="130"/>
      <c r="BQ201" s="130"/>
      <c r="BR201" s="130"/>
    </row>
    <row r="202" spans="1:70" outlineLevel="1" x14ac:dyDescent="0.35">
      <c r="A202" s="156" t="s">
        <v>493</v>
      </c>
      <c r="B202" s="109" t="s">
        <v>428</v>
      </c>
      <c r="C202" s="141" t="s">
        <v>369</v>
      </c>
      <c r="D202" s="109">
        <v>2399749</v>
      </c>
      <c r="E202" s="142">
        <v>681</v>
      </c>
      <c r="F202" s="142">
        <v>818</v>
      </c>
      <c r="G202" s="142">
        <v>940</v>
      </c>
      <c r="H202" s="125">
        <f>BF202-SUM(E202,F202,G202)</f>
        <v>1174</v>
      </c>
      <c r="I202" s="142">
        <v>1129</v>
      </c>
      <c r="J202" s="142">
        <v>1260</v>
      </c>
      <c r="K202" s="142">
        <v>1468</v>
      </c>
      <c r="L202" s="125">
        <f>BG202-SUM(I202,J202,K202)</f>
        <v>1792</v>
      </c>
      <c r="M202" s="142">
        <v>1652</v>
      </c>
      <c r="N202" s="142">
        <v>1880</v>
      </c>
      <c r="O202" s="142">
        <v>2166</v>
      </c>
      <c r="P202" s="125">
        <f>BH202-SUM(M202,N202,O202)</f>
        <v>2815</v>
      </c>
      <c r="Q202" s="142">
        <v>2509</v>
      </c>
      <c r="R202" s="142">
        <v>2852</v>
      </c>
      <c r="S202" s="142">
        <v>3184</v>
      </c>
      <c r="T202" s="125">
        <f>BI202-SUM(Q202,R202,S202)</f>
        <v>4034</v>
      </c>
      <c r="U202" s="142">
        <v>3527</v>
      </c>
      <c r="V202" s="142">
        <v>4048</v>
      </c>
      <c r="W202" s="142">
        <v>4482</v>
      </c>
      <c r="X202" s="125">
        <f>BJ202-SUM(U202,V202,W202)</f>
        <v>5677</v>
      </c>
      <c r="Y202" s="142">
        <v>5090</v>
      </c>
      <c r="Z202" s="142">
        <v>5600</v>
      </c>
      <c r="AA202" s="142">
        <v>5930</v>
      </c>
      <c r="AB202" s="125">
        <f t="shared" ref="AB202:AB207" si="18">BK202-SUM(Y202,Z202,AA202)</f>
        <v>7480</v>
      </c>
      <c r="AC202" s="142">
        <v>6360</v>
      </c>
      <c r="AD202" s="142">
        <v>7140</v>
      </c>
      <c r="AE202" s="142">
        <v>7540</v>
      </c>
      <c r="AF202" s="125">
        <f t="shared" ref="AF202:AF207" si="19">BL202-SUM(AC202,AD202,AE202)</f>
        <v>9190</v>
      </c>
      <c r="AG202" s="142">
        <v>7550</v>
      </c>
      <c r="AH202" s="142">
        <v>7830</v>
      </c>
      <c r="AI202" s="142">
        <v>8710</v>
      </c>
      <c r="AJ202" s="125">
        <f t="shared" ref="AJ202:AJ207" si="20">BM202-SUM(AG202,AH202,AI202)</f>
        <v>12160</v>
      </c>
      <c r="AK202" s="142">
        <v>10750</v>
      </c>
      <c r="AL202" s="142">
        <v>11820</v>
      </c>
      <c r="AM202" s="142">
        <v>11880</v>
      </c>
      <c r="AN202" s="125">
        <f t="shared" ref="AN202:AN207" si="21">BN202-SUM(AK202,AL202,AM202)</f>
        <v>13930</v>
      </c>
      <c r="AO202" s="142">
        <v>11100</v>
      </c>
      <c r="AP202" s="142">
        <v>11430</v>
      </c>
      <c r="AQ202" s="142">
        <v>11290</v>
      </c>
      <c r="AR202" s="125">
        <f t="shared" ref="AR202:AR207" si="22">BO202-SUM(AO202,AP202,AQ202)</f>
        <v>13380</v>
      </c>
      <c r="AS202" s="142">
        <v>10790</v>
      </c>
      <c r="AT202" s="142">
        <v>11660</v>
      </c>
      <c r="AU202" s="142">
        <v>12160</v>
      </c>
      <c r="AV202" s="125">
        <f t="shared" ref="AV202:AV207" si="23">BP202-SUM(AS202,AT202,AU202)</f>
        <v>15170</v>
      </c>
      <c r="AW202" s="124"/>
      <c r="AX202" s="124"/>
      <c r="AY202" s="124"/>
      <c r="AZ202" s="125"/>
      <c r="BA202" s="124"/>
      <c r="BB202" s="124"/>
      <c r="BC202" s="124"/>
      <c r="BD202" s="125"/>
      <c r="BF202" s="144">
        <v>3613</v>
      </c>
      <c r="BG202" s="144">
        <v>5649</v>
      </c>
      <c r="BH202" s="144">
        <v>8513</v>
      </c>
      <c r="BI202" s="144">
        <v>12579</v>
      </c>
      <c r="BJ202" s="144">
        <v>17734</v>
      </c>
      <c r="BK202" s="144">
        <v>24100</v>
      </c>
      <c r="BL202" s="144">
        <v>30230</v>
      </c>
      <c r="BM202" s="144">
        <v>36250</v>
      </c>
      <c r="BN202" s="144">
        <v>48380</v>
      </c>
      <c r="BO202" s="144">
        <v>47200</v>
      </c>
      <c r="BP202" s="144">
        <v>49780</v>
      </c>
      <c r="BQ202" s="130"/>
      <c r="BR202" s="144">
        <v>74780</v>
      </c>
    </row>
    <row r="203" spans="1:70" ht="12" customHeight="1" outlineLevel="1" x14ac:dyDescent="0.35">
      <c r="A203" s="156" t="s">
        <v>494</v>
      </c>
      <c r="B203" s="109" t="s">
        <v>428</v>
      </c>
      <c r="C203" s="141" t="s">
        <v>369</v>
      </c>
      <c r="D203" s="109">
        <v>2541482</v>
      </c>
      <c r="E203" s="124"/>
      <c r="F203" s="124"/>
      <c r="G203" s="124"/>
      <c r="H203" s="125"/>
      <c r="I203" s="124"/>
      <c r="J203" s="124"/>
      <c r="K203" s="124"/>
      <c r="L203" s="125"/>
      <c r="M203" s="124"/>
      <c r="N203" s="124"/>
      <c r="O203" s="124"/>
      <c r="P203" s="125"/>
      <c r="Q203" s="124"/>
      <c r="R203" s="124"/>
      <c r="S203" s="124"/>
      <c r="T203" s="125"/>
      <c r="U203" s="124"/>
      <c r="V203" s="124"/>
      <c r="W203" s="124"/>
      <c r="X203" s="125"/>
      <c r="Y203" s="142">
        <v>5442</v>
      </c>
      <c r="Z203" s="142">
        <v>5982</v>
      </c>
      <c r="AA203" s="142">
        <v>6325</v>
      </c>
      <c r="AB203" s="125">
        <f t="shared" si="18"/>
        <v>7978</v>
      </c>
      <c r="AC203" s="142">
        <v>6777</v>
      </c>
      <c r="AD203" s="142">
        <v>7632</v>
      </c>
      <c r="AE203" s="142">
        <v>8026</v>
      </c>
      <c r="AF203" s="125">
        <f t="shared" si="19"/>
        <v>9771</v>
      </c>
      <c r="AG203" s="142">
        <v>8012</v>
      </c>
      <c r="AH203" s="142">
        <v>8292</v>
      </c>
      <c r="AI203" s="142">
        <v>9229</v>
      </c>
      <c r="AJ203" s="125">
        <f t="shared" si="20"/>
        <v>12900</v>
      </c>
      <c r="AK203" s="142">
        <v>11436</v>
      </c>
      <c r="AL203" s="142">
        <v>12612</v>
      </c>
      <c r="AM203" s="142">
        <v>12668</v>
      </c>
      <c r="AN203" s="125">
        <f t="shared" si="21"/>
        <v>14825</v>
      </c>
      <c r="AO203" s="142">
        <v>11780</v>
      </c>
      <c r="AP203" s="142">
        <v>12186</v>
      </c>
      <c r="AQ203" s="142">
        <v>11966</v>
      </c>
      <c r="AR203" s="125">
        <f t="shared" si="22"/>
        <v>14218</v>
      </c>
      <c r="AS203" s="142">
        <v>11449</v>
      </c>
      <c r="AT203" s="142">
        <v>12404</v>
      </c>
      <c r="AU203" s="142">
        <v>12908</v>
      </c>
      <c r="AV203" s="125">
        <f t="shared" si="23"/>
        <v>16127</v>
      </c>
      <c r="AW203" s="142">
        <v>13646</v>
      </c>
      <c r="AX203" s="142">
        <v>14640</v>
      </c>
      <c r="AY203" s="142">
        <v>15619</v>
      </c>
      <c r="AZ203" s="125">
        <f>BQ203-SUM(AW203,AX203,AY203)</f>
        <v>19302</v>
      </c>
      <c r="BA203" s="142">
        <v>16869</v>
      </c>
      <c r="BB203" s="142">
        <v>18454</v>
      </c>
      <c r="BC203" s="142">
        <v>19708</v>
      </c>
      <c r="BD203" s="125">
        <f>BR203-SUM(BA203,BB203,BC203)</f>
        <v>23835</v>
      </c>
      <c r="BF203" s="130"/>
      <c r="BG203" s="130"/>
      <c r="BH203" s="130"/>
      <c r="BI203" s="130"/>
      <c r="BJ203" s="130"/>
      <c r="BK203" s="144">
        <v>25727</v>
      </c>
      <c r="BL203" s="144">
        <v>32206</v>
      </c>
      <c r="BM203" s="144">
        <v>38433</v>
      </c>
      <c r="BN203" s="144">
        <v>51541</v>
      </c>
      <c r="BO203" s="144">
        <v>50150</v>
      </c>
      <c r="BP203" s="144">
        <v>52888</v>
      </c>
      <c r="BQ203" s="144">
        <v>63207</v>
      </c>
      <c r="BR203" s="144">
        <v>78866</v>
      </c>
    </row>
    <row r="204" spans="1:70" ht="12" customHeight="1" outlineLevel="1" x14ac:dyDescent="0.35">
      <c r="A204" s="156" t="s">
        <v>110</v>
      </c>
      <c r="B204" s="109" t="s">
        <v>428</v>
      </c>
      <c r="C204" s="141" t="s">
        <v>369</v>
      </c>
      <c r="D204" s="109">
        <v>2541484</v>
      </c>
      <c r="E204" s="124"/>
      <c r="F204" s="124"/>
      <c r="G204" s="124"/>
      <c r="H204" s="125"/>
      <c r="I204" s="124"/>
      <c r="J204" s="124"/>
      <c r="K204" s="124"/>
      <c r="L204" s="125"/>
      <c r="M204" s="124"/>
      <c r="N204" s="124"/>
      <c r="O204" s="124"/>
      <c r="P204" s="125"/>
      <c r="Q204" s="124"/>
      <c r="R204" s="124"/>
      <c r="S204" s="124"/>
      <c r="T204" s="125"/>
      <c r="U204" s="124"/>
      <c r="V204" s="124"/>
      <c r="W204" s="124"/>
      <c r="X204" s="125"/>
      <c r="Y204" s="142">
        <v>3027</v>
      </c>
      <c r="Z204" s="142">
        <v>3307</v>
      </c>
      <c r="AA204" s="142">
        <v>3234</v>
      </c>
      <c r="AB204" s="125">
        <f t="shared" si="18"/>
        <v>4063</v>
      </c>
      <c r="AC204" s="142">
        <v>3624</v>
      </c>
      <c r="AD204" s="142">
        <v>4097</v>
      </c>
      <c r="AE204" s="142">
        <v>4053</v>
      </c>
      <c r="AF204" s="125">
        <f t="shared" si="19"/>
        <v>5052</v>
      </c>
      <c r="AG204" s="142">
        <v>4150</v>
      </c>
      <c r="AH204" s="142">
        <v>4249</v>
      </c>
      <c r="AI204" s="142">
        <v>5055</v>
      </c>
      <c r="AJ204" s="125">
        <f t="shared" si="20"/>
        <v>6895</v>
      </c>
      <c r="AK204" s="142">
        <v>6384</v>
      </c>
      <c r="AL204" s="142">
        <v>7220</v>
      </c>
      <c r="AM204" s="142">
        <v>7018</v>
      </c>
      <c r="AN204" s="125">
        <f t="shared" si="21"/>
        <v>8435</v>
      </c>
      <c r="AO204" s="142">
        <v>6638</v>
      </c>
      <c r="AP204" s="142">
        <v>6650</v>
      </c>
      <c r="AQ204" s="142">
        <v>5996</v>
      </c>
      <c r="AR204" s="125">
        <f t="shared" si="22"/>
        <v>7397</v>
      </c>
      <c r="AS204" s="142">
        <v>6759</v>
      </c>
      <c r="AT204" s="142">
        <v>7515</v>
      </c>
      <c r="AU204" s="142">
        <v>7578</v>
      </c>
      <c r="AV204" s="125">
        <f t="shared" si="23"/>
        <v>9358</v>
      </c>
      <c r="AW204" s="142">
        <v>8404</v>
      </c>
      <c r="AX204" s="142">
        <v>9153</v>
      </c>
      <c r="AY204" s="142">
        <v>9205</v>
      </c>
      <c r="AZ204" s="125">
        <f>BQ204-SUM(AW204,AX204,AY204)</f>
        <v>11599</v>
      </c>
      <c r="BA204" s="142">
        <v>9621</v>
      </c>
      <c r="BB204" s="142">
        <v>11128</v>
      </c>
      <c r="BC204" s="142">
        <v>11566</v>
      </c>
      <c r="BD204" s="125">
        <f>BR204-SUM(BA204,BB204,BC204)</f>
        <v>14254</v>
      </c>
      <c r="BF204" s="130"/>
      <c r="BG204" s="130"/>
      <c r="BH204" s="130"/>
      <c r="BI204" s="130"/>
      <c r="BJ204" s="130"/>
      <c r="BK204" s="144">
        <v>13631</v>
      </c>
      <c r="BL204" s="144">
        <v>16826</v>
      </c>
      <c r="BM204" s="144">
        <v>20349</v>
      </c>
      <c r="BN204" s="144">
        <v>29057</v>
      </c>
      <c r="BO204" s="144">
        <v>26681</v>
      </c>
      <c r="BP204" s="144">
        <v>31210</v>
      </c>
      <c r="BQ204" s="144">
        <v>38361</v>
      </c>
      <c r="BR204" s="144">
        <v>46569</v>
      </c>
    </row>
    <row r="205" spans="1:70" ht="14.4" customHeight="1" outlineLevel="1" x14ac:dyDescent="0.35">
      <c r="A205" s="156" t="s">
        <v>119</v>
      </c>
      <c r="B205" s="109" t="s">
        <v>428</v>
      </c>
      <c r="C205" s="141" t="s">
        <v>369</v>
      </c>
      <c r="D205" s="109">
        <v>2541485</v>
      </c>
      <c r="E205" s="124"/>
      <c r="F205" s="124"/>
      <c r="G205" s="124"/>
      <c r="H205" s="125"/>
      <c r="I205" s="124"/>
      <c r="J205" s="124"/>
      <c r="K205" s="124"/>
      <c r="L205" s="125"/>
      <c r="M205" s="124"/>
      <c r="N205" s="124"/>
      <c r="O205" s="124"/>
      <c r="P205" s="125"/>
      <c r="Q205" s="124"/>
      <c r="R205" s="124"/>
      <c r="S205" s="124"/>
      <c r="T205" s="125"/>
      <c r="U205" s="124"/>
      <c r="V205" s="124"/>
      <c r="W205" s="124"/>
      <c r="X205" s="125"/>
      <c r="Y205" s="142">
        <v>2475</v>
      </c>
      <c r="Z205" s="142">
        <v>2772</v>
      </c>
      <c r="AA205" s="142">
        <v>3007</v>
      </c>
      <c r="AB205" s="125">
        <f t="shared" si="18"/>
        <v>3479</v>
      </c>
      <c r="AC205" s="142">
        <v>3337</v>
      </c>
      <c r="AD205" s="142">
        <v>3628</v>
      </c>
      <c r="AE205" s="142">
        <v>3958</v>
      </c>
      <c r="AF205" s="125">
        <f t="shared" si="19"/>
        <v>4483</v>
      </c>
      <c r="AG205" s="142">
        <v>3971</v>
      </c>
      <c r="AH205" s="142">
        <v>4611</v>
      </c>
      <c r="AI205" s="142">
        <v>5311</v>
      </c>
      <c r="AJ205" s="125">
        <f t="shared" si="20"/>
        <v>5955</v>
      </c>
      <c r="AK205" s="142">
        <v>6101</v>
      </c>
      <c r="AL205" s="142">
        <v>6677</v>
      </c>
      <c r="AM205" s="142">
        <v>6592</v>
      </c>
      <c r="AN205" s="125">
        <f t="shared" si="21"/>
        <v>7369</v>
      </c>
      <c r="AO205" s="142">
        <v>6722</v>
      </c>
      <c r="AP205" s="142">
        <v>6960</v>
      </c>
      <c r="AQ205" s="142">
        <v>6797</v>
      </c>
      <c r="AR205" s="125">
        <f t="shared" si="22"/>
        <v>7281</v>
      </c>
      <c r="AS205" s="142">
        <v>7292</v>
      </c>
      <c r="AT205" s="142">
        <v>8551</v>
      </c>
      <c r="AU205" s="142">
        <v>9790</v>
      </c>
      <c r="AV205" s="125">
        <f t="shared" si="23"/>
        <v>10521</v>
      </c>
      <c r="AW205" s="142">
        <v>10312</v>
      </c>
      <c r="AX205" s="142">
        <v>10967</v>
      </c>
      <c r="AY205" s="142">
        <v>11243</v>
      </c>
      <c r="AZ205" s="125">
        <f>BQ205-SUM(AW205,AX205,AY205)</f>
        <v>12487</v>
      </c>
      <c r="BA205" s="142">
        <v>11239</v>
      </c>
      <c r="BB205" s="142">
        <v>12858</v>
      </c>
      <c r="BC205" s="142">
        <v>14304</v>
      </c>
      <c r="BD205" s="125">
        <f>BR205-SUM(BA205,BB205,BC205)</f>
        <v>15416</v>
      </c>
      <c r="BF205" s="130"/>
      <c r="BG205" s="130"/>
      <c r="BH205" s="130"/>
      <c r="BI205" s="130"/>
      <c r="BJ205" s="130"/>
      <c r="BK205" s="144">
        <v>11733</v>
      </c>
      <c r="BL205" s="144">
        <v>15406</v>
      </c>
      <c r="BM205" s="144">
        <v>19848</v>
      </c>
      <c r="BN205" s="144">
        <v>26739</v>
      </c>
      <c r="BO205" s="144">
        <v>27760</v>
      </c>
      <c r="BP205" s="144">
        <v>36154</v>
      </c>
      <c r="BQ205" s="144">
        <v>45009</v>
      </c>
      <c r="BR205" s="144">
        <v>53817</v>
      </c>
    </row>
    <row r="206" spans="1:70" ht="14.4" customHeight="1" outlineLevel="1" x14ac:dyDescent="0.35">
      <c r="A206" s="156" t="s">
        <v>112</v>
      </c>
      <c r="B206" s="109" t="s">
        <v>428</v>
      </c>
      <c r="C206" s="141" t="s">
        <v>369</v>
      </c>
      <c r="D206" s="109">
        <v>2541483</v>
      </c>
      <c r="E206" s="142">
        <v>777</v>
      </c>
      <c r="F206" s="142">
        <v>995</v>
      </c>
      <c r="G206" s="142">
        <v>1076</v>
      </c>
      <c r="H206" s="125">
        <f>BF206-SUM(E206,F206,G206)</f>
        <v>1411</v>
      </c>
      <c r="I206" s="142">
        <v>1373</v>
      </c>
      <c r="J206" s="142">
        <v>1650</v>
      </c>
      <c r="K206" s="142">
        <v>1735</v>
      </c>
      <c r="L206" s="125">
        <f>BG206-SUM(I206,J206,K206)</f>
        <v>2059</v>
      </c>
      <c r="M206" s="142">
        <v>1891</v>
      </c>
      <c r="N206" s="142">
        <v>2162</v>
      </c>
      <c r="O206" s="142">
        <v>2335</v>
      </c>
      <c r="P206" s="125">
        <f>BH206-SUM(M206,N206,O206)</f>
        <v>3027</v>
      </c>
      <c r="Q206" s="142">
        <v>2873</v>
      </c>
      <c r="R206" s="142">
        <v>3584</v>
      </c>
      <c r="S206" s="142">
        <v>3827</v>
      </c>
      <c r="T206" s="125">
        <f>BI206-SUM(Q206,R206,S206)</f>
        <v>4775</v>
      </c>
      <c r="U206" s="142">
        <v>4505</v>
      </c>
      <c r="V206" s="142">
        <v>5273</v>
      </c>
      <c r="W206" s="142">
        <v>5846</v>
      </c>
      <c r="X206" s="125">
        <f>BJ206-SUM(U206,V206,W206)</f>
        <v>7295</v>
      </c>
      <c r="Y206" s="142">
        <v>1022</v>
      </c>
      <c r="Z206" s="142">
        <v>1170</v>
      </c>
      <c r="AA206" s="142">
        <v>1161</v>
      </c>
      <c r="AB206" s="125">
        <f t="shared" si="18"/>
        <v>1394</v>
      </c>
      <c r="AC206" s="142">
        <v>1339</v>
      </c>
      <c r="AD206" s="142">
        <v>1529</v>
      </c>
      <c r="AE206" s="142">
        <v>1615</v>
      </c>
      <c r="AF206" s="125">
        <f t="shared" si="19"/>
        <v>1776</v>
      </c>
      <c r="AG206" s="142">
        <v>1604</v>
      </c>
      <c r="AH206" s="142">
        <v>1535</v>
      </c>
      <c r="AI206" s="142">
        <v>1875</v>
      </c>
      <c r="AJ206" s="125">
        <f t="shared" si="20"/>
        <v>2321</v>
      </c>
      <c r="AK206" s="142">
        <v>2250</v>
      </c>
      <c r="AL206" s="142">
        <v>2568</v>
      </c>
      <c r="AM206" s="142">
        <v>2732</v>
      </c>
      <c r="AN206" s="125">
        <f t="shared" si="21"/>
        <v>3042</v>
      </c>
      <c r="AO206" s="142">
        <v>2768</v>
      </c>
      <c r="AP206" s="142">
        <v>3026</v>
      </c>
      <c r="AQ206" s="142">
        <v>2955</v>
      </c>
      <c r="AR206" s="125">
        <f t="shared" si="22"/>
        <v>3269</v>
      </c>
      <c r="AS206" s="142">
        <v>3145</v>
      </c>
      <c r="AT206" s="142">
        <v>3529</v>
      </c>
      <c r="AU206" s="142">
        <v>3870</v>
      </c>
      <c r="AV206" s="125">
        <f t="shared" si="23"/>
        <v>4106</v>
      </c>
      <c r="AW206" s="142">
        <v>4093</v>
      </c>
      <c r="AX206" s="142">
        <v>4311</v>
      </c>
      <c r="AY206" s="142">
        <v>4522</v>
      </c>
      <c r="AZ206" s="125">
        <f>BQ206-SUM(AW206,AX206,AY206)</f>
        <v>4998</v>
      </c>
      <c r="BA206" s="142">
        <v>4585</v>
      </c>
      <c r="BB206" s="142">
        <v>5076</v>
      </c>
      <c r="BC206" s="142">
        <v>5664</v>
      </c>
      <c r="BD206" s="125">
        <f>BR206-SUM(BA206,BB206,BC206)</f>
        <v>6389</v>
      </c>
      <c r="BF206" s="144">
        <v>4259</v>
      </c>
      <c r="BG206" s="144">
        <v>6817</v>
      </c>
      <c r="BH206" s="144">
        <v>9415</v>
      </c>
      <c r="BI206" s="144">
        <v>15059</v>
      </c>
      <c r="BJ206" s="144">
        <v>22919</v>
      </c>
      <c r="BK206" s="144">
        <v>4747</v>
      </c>
      <c r="BL206" s="144">
        <v>6259</v>
      </c>
      <c r="BM206" s="144">
        <v>7335</v>
      </c>
      <c r="BN206" s="144">
        <v>10592</v>
      </c>
      <c r="BO206" s="144">
        <v>12018</v>
      </c>
      <c r="BP206" s="144">
        <v>14650</v>
      </c>
      <c r="BQ206" s="144">
        <v>17924</v>
      </c>
      <c r="BR206" s="144">
        <v>21714</v>
      </c>
    </row>
    <row r="207" spans="1:70" ht="14.4" customHeight="1" outlineLevel="1" x14ac:dyDescent="0.35">
      <c r="A207" s="221" t="s">
        <v>479</v>
      </c>
      <c r="B207" s="173" t="s">
        <v>428</v>
      </c>
      <c r="C207" s="163" t="s">
        <v>369</v>
      </c>
      <c r="D207" s="173">
        <v>2541486</v>
      </c>
      <c r="E207" s="175">
        <f>SUM(E202:E206)</f>
        <v>1458</v>
      </c>
      <c r="F207" s="175">
        <f>SUM(F202:F206)</f>
        <v>1813</v>
      </c>
      <c r="G207" s="175">
        <f>SUM(G202:G206)</f>
        <v>2016</v>
      </c>
      <c r="H207" s="165">
        <f>BF207-SUM(E207,F207,G207)</f>
        <v>2585</v>
      </c>
      <c r="I207" s="175">
        <f>SUM(I202:I206)</f>
        <v>2502</v>
      </c>
      <c r="J207" s="175">
        <f>SUM(J202:J206)</f>
        <v>2910</v>
      </c>
      <c r="K207" s="175">
        <f>SUM(K202:K206)</f>
        <v>3203</v>
      </c>
      <c r="L207" s="165">
        <f>BG207-SUM(I207,J207,K207)</f>
        <v>3851</v>
      </c>
      <c r="M207" s="175">
        <f>SUM(M202:M206)</f>
        <v>3543</v>
      </c>
      <c r="N207" s="175">
        <f>SUM(N202:N206)</f>
        <v>4042</v>
      </c>
      <c r="O207" s="175">
        <f>SUM(O202:O206)</f>
        <v>4501</v>
      </c>
      <c r="P207" s="165">
        <f>BH207-SUM(M207,N207,O207)</f>
        <v>5842</v>
      </c>
      <c r="Q207" s="175">
        <f>SUM(Q202:Q206)</f>
        <v>5382</v>
      </c>
      <c r="R207" s="175">
        <f>SUM(R202:R206)</f>
        <v>6436</v>
      </c>
      <c r="S207" s="175">
        <f>SUM(S202:S206)</f>
        <v>7011</v>
      </c>
      <c r="T207" s="165">
        <f>BI207-SUM(Q207,R207,S207)</f>
        <v>8809</v>
      </c>
      <c r="U207" s="175">
        <f>SUM(U202:U206)</f>
        <v>8032</v>
      </c>
      <c r="V207" s="175">
        <f>SUM(V202:V206)</f>
        <v>9321</v>
      </c>
      <c r="W207" s="175">
        <f>SUM(W202:W206)</f>
        <v>10328</v>
      </c>
      <c r="X207" s="165">
        <f>BJ207-SUM(U207,V207,W207)</f>
        <v>12972</v>
      </c>
      <c r="Y207" s="175">
        <f>SUM(Y203:Y206)</f>
        <v>11966</v>
      </c>
      <c r="Z207" s="175">
        <f>SUM(Z203:Z206)</f>
        <v>13231</v>
      </c>
      <c r="AA207" s="175">
        <f>SUM(AA203:AA206)</f>
        <v>13727</v>
      </c>
      <c r="AB207" s="165">
        <f t="shared" si="18"/>
        <v>16914</v>
      </c>
      <c r="AC207" s="175">
        <f>SUM(AC203:AC206)</f>
        <v>15077</v>
      </c>
      <c r="AD207" s="175">
        <f>SUM(AD203:AD206)</f>
        <v>16886</v>
      </c>
      <c r="AE207" s="175">
        <f>SUM(AE203:AE206)</f>
        <v>17652</v>
      </c>
      <c r="AF207" s="165">
        <f t="shared" si="19"/>
        <v>21082</v>
      </c>
      <c r="AG207" s="175">
        <f>SUM(AG203:AG206)</f>
        <v>17737</v>
      </c>
      <c r="AH207" s="175">
        <f>SUM(AH203:AH206)</f>
        <v>18687</v>
      </c>
      <c r="AI207" s="175">
        <f>SUM(AI203:AI206)</f>
        <v>21470</v>
      </c>
      <c r="AJ207" s="165">
        <f t="shared" si="20"/>
        <v>28071</v>
      </c>
      <c r="AK207" s="175">
        <f>SUM(AK203:AK206)</f>
        <v>26171</v>
      </c>
      <c r="AL207" s="175">
        <f>SUM(AL203:AL206)</f>
        <v>29077</v>
      </c>
      <c r="AM207" s="175">
        <f>SUM(AM203:AM206)</f>
        <v>29010</v>
      </c>
      <c r="AN207" s="165">
        <f t="shared" si="21"/>
        <v>33671</v>
      </c>
      <c r="AO207" s="175">
        <f>SUM(AO203:AO206)</f>
        <v>27908</v>
      </c>
      <c r="AP207" s="175">
        <f>SUM(AP203:AP206)</f>
        <v>28822</v>
      </c>
      <c r="AQ207" s="175">
        <f>SUM(AQ203:AQ206)</f>
        <v>27714</v>
      </c>
      <c r="AR207" s="165">
        <f t="shared" si="22"/>
        <v>32165</v>
      </c>
      <c r="AS207" s="175">
        <f>SUM(AS203:AS206)</f>
        <v>28645</v>
      </c>
      <c r="AT207" s="175">
        <f>SUM(AT203:AT206)</f>
        <v>31999</v>
      </c>
      <c r="AU207" s="200">
        <v>34146</v>
      </c>
      <c r="AV207" s="165">
        <f t="shared" si="23"/>
        <v>40112</v>
      </c>
      <c r="AW207" s="175">
        <f>SUM(AW202:AW206)</f>
        <v>36455</v>
      </c>
      <c r="AX207" s="175">
        <f>SUM(AX202:AX206)</f>
        <v>39071</v>
      </c>
      <c r="AY207" s="175">
        <f>SUM(AY202:AY206)</f>
        <v>40589</v>
      </c>
      <c r="AZ207" s="165">
        <f>BQ207-SUM(AW207,AX207,AY207)</f>
        <v>48386</v>
      </c>
      <c r="BA207" s="175">
        <f>SUM(BA202:BA206)</f>
        <v>42314</v>
      </c>
      <c r="BB207" s="175">
        <f>SUM(BB202:BB206)</f>
        <v>47516</v>
      </c>
      <c r="BC207" s="175">
        <f>SUM(BC202:BC206)</f>
        <v>51242</v>
      </c>
      <c r="BD207" s="165">
        <f>BR207-SUM(BA207,BB207,BC207)</f>
        <v>59894</v>
      </c>
      <c r="BF207" s="197">
        <f>SUM(BF202:BF206)</f>
        <v>7872</v>
      </c>
      <c r="BG207" s="197">
        <f>SUM(BG202:BG206)</f>
        <v>12466</v>
      </c>
      <c r="BH207" s="197">
        <f>SUM(BH202:BH206)</f>
        <v>17928</v>
      </c>
      <c r="BI207" s="197">
        <f>SUM(BI202:BI206)</f>
        <v>27638</v>
      </c>
      <c r="BJ207" s="197">
        <f>SUM(BJ202:BJ206)</f>
        <v>40653</v>
      </c>
      <c r="BK207" s="197">
        <f t="shared" ref="BK207:BP207" si="24">SUM(BK203:BK206)</f>
        <v>55838</v>
      </c>
      <c r="BL207" s="197">
        <f t="shared" si="24"/>
        <v>70697</v>
      </c>
      <c r="BM207" s="197">
        <f t="shared" si="24"/>
        <v>85965</v>
      </c>
      <c r="BN207" s="197">
        <f t="shared" si="24"/>
        <v>117929</v>
      </c>
      <c r="BO207" s="197">
        <f t="shared" si="24"/>
        <v>116609</v>
      </c>
      <c r="BP207" s="197">
        <f t="shared" si="24"/>
        <v>134902</v>
      </c>
      <c r="BQ207" s="197">
        <f>SUM(BQ202:BQ206)</f>
        <v>164501</v>
      </c>
      <c r="BR207" s="201">
        <v>200966</v>
      </c>
    </row>
    <row r="208" spans="1:70" ht="14.4" customHeight="1" outlineLevel="1" x14ac:dyDescent="0.35">
      <c r="E208" s="124"/>
      <c r="F208" s="124"/>
      <c r="G208" s="124"/>
      <c r="H208" s="125"/>
      <c r="I208" s="124"/>
      <c r="J208" s="124"/>
      <c r="K208" s="124"/>
      <c r="L208" s="125"/>
      <c r="M208" s="124"/>
      <c r="N208" s="124"/>
      <c r="O208" s="124"/>
      <c r="P208" s="125"/>
      <c r="Q208" s="124"/>
      <c r="R208" s="124"/>
      <c r="S208" s="124"/>
      <c r="T208" s="125"/>
      <c r="U208" s="124"/>
      <c r="V208" s="124"/>
      <c r="W208" s="124"/>
      <c r="X208" s="125"/>
      <c r="Y208" s="124"/>
      <c r="Z208" s="124"/>
      <c r="AA208" s="124"/>
      <c r="AB208" s="125"/>
      <c r="AC208" s="124"/>
      <c r="AD208" s="124"/>
      <c r="AE208" s="124"/>
      <c r="AF208" s="125"/>
      <c r="AG208" s="124"/>
      <c r="AH208" s="124"/>
      <c r="AI208" s="124"/>
      <c r="AJ208" s="125"/>
      <c r="AK208" s="124"/>
      <c r="AL208" s="124"/>
      <c r="AM208" s="124"/>
      <c r="AN208" s="125"/>
      <c r="AO208" s="124"/>
      <c r="AP208" s="124"/>
      <c r="AQ208" s="124"/>
      <c r="AR208" s="125"/>
      <c r="AS208" s="124"/>
      <c r="AT208" s="124"/>
      <c r="AU208" s="124"/>
      <c r="AV208" s="125"/>
      <c r="AW208" s="124"/>
      <c r="AX208" s="124"/>
      <c r="AY208" s="124"/>
      <c r="AZ208" s="125"/>
      <c r="BA208" s="124"/>
      <c r="BB208" s="124"/>
      <c r="BC208" s="124"/>
      <c r="BD208" s="125"/>
      <c r="BF208" s="130"/>
      <c r="BG208" s="130"/>
      <c r="BH208" s="130"/>
      <c r="BI208" s="130"/>
      <c r="BJ208" s="130"/>
      <c r="BK208" s="130"/>
      <c r="BL208" s="130"/>
      <c r="BM208" s="130"/>
      <c r="BN208" s="130"/>
      <c r="BO208" s="130"/>
      <c r="BP208" s="130"/>
      <c r="BQ208" s="130"/>
      <c r="BR208" s="130"/>
    </row>
    <row r="209" spans="1:70" outlineLevel="1" x14ac:dyDescent="0.35">
      <c r="A209" s="154" t="s">
        <v>495</v>
      </c>
      <c r="B209" s="155"/>
      <c r="C209" s="155"/>
      <c r="D209" s="155"/>
      <c r="E209" s="124"/>
      <c r="F209" s="124"/>
      <c r="G209" s="124"/>
      <c r="H209" s="125"/>
      <c r="I209" s="124"/>
      <c r="J209" s="124"/>
      <c r="K209" s="124"/>
      <c r="L209" s="125"/>
      <c r="M209" s="124"/>
      <c r="N209" s="124"/>
      <c r="O209" s="124"/>
      <c r="P209" s="125"/>
      <c r="Q209" s="124"/>
      <c r="R209" s="124"/>
      <c r="S209" s="124"/>
      <c r="T209" s="125"/>
      <c r="U209" s="124"/>
      <c r="V209" s="124"/>
      <c r="W209" s="124"/>
      <c r="X209" s="125"/>
      <c r="Y209" s="124"/>
      <c r="Z209" s="124"/>
      <c r="AA209" s="124"/>
      <c r="AB209" s="125"/>
      <c r="AC209" s="124"/>
      <c r="AD209" s="124"/>
      <c r="AE209" s="124"/>
      <c r="AF209" s="125"/>
      <c r="AG209" s="124"/>
      <c r="AH209" s="124"/>
      <c r="AI209" s="124"/>
      <c r="AJ209" s="125"/>
      <c r="AK209" s="124"/>
      <c r="AL209" s="124"/>
      <c r="AM209" s="124"/>
      <c r="AN209" s="125"/>
      <c r="AO209" s="124"/>
      <c r="AP209" s="124"/>
      <c r="AQ209" s="124"/>
      <c r="AR209" s="125"/>
      <c r="AS209" s="124"/>
      <c r="AT209" s="124"/>
      <c r="AU209" s="124"/>
      <c r="AV209" s="125"/>
      <c r="AW209" s="124"/>
      <c r="AX209" s="124"/>
      <c r="AY209" s="124"/>
      <c r="AZ209" s="125"/>
      <c r="BA209" s="124"/>
      <c r="BB209" s="124"/>
      <c r="BC209" s="124"/>
      <c r="BD209" s="125"/>
      <c r="BF209" s="130"/>
      <c r="BG209" s="130"/>
      <c r="BH209" s="130"/>
      <c r="BI209" s="130"/>
      <c r="BJ209" s="130"/>
      <c r="BK209" s="130"/>
      <c r="BL209" s="130"/>
      <c r="BM209" s="130"/>
      <c r="BN209" s="130"/>
      <c r="BO209" s="130"/>
      <c r="BP209" s="130"/>
      <c r="BQ209" s="130"/>
      <c r="BR209" s="130"/>
    </row>
    <row r="210" spans="1:70" outlineLevel="1" x14ac:dyDescent="0.35">
      <c r="A210" s="156" t="s">
        <v>496</v>
      </c>
      <c r="B210" s="109" t="s">
        <v>428</v>
      </c>
      <c r="C210" s="141" t="s">
        <v>414</v>
      </c>
      <c r="D210" s="109">
        <v>2541492</v>
      </c>
      <c r="E210" s="142">
        <v>150</v>
      </c>
      <c r="F210" s="142">
        <v>202</v>
      </c>
      <c r="G210" s="142">
        <v>229</v>
      </c>
      <c r="H210" s="143">
        <v>300</v>
      </c>
      <c r="I210" s="142">
        <v>262</v>
      </c>
      <c r="J210" s="142">
        <v>336</v>
      </c>
      <c r="K210" s="142">
        <v>343</v>
      </c>
      <c r="L210" s="143">
        <v>394</v>
      </c>
      <c r="M210" s="142">
        <v>346</v>
      </c>
      <c r="N210" s="142">
        <v>409</v>
      </c>
      <c r="O210" s="142">
        <v>444</v>
      </c>
      <c r="P210" s="143">
        <v>603</v>
      </c>
      <c r="Q210" s="142">
        <v>467</v>
      </c>
      <c r="R210" s="142">
        <v>608</v>
      </c>
      <c r="S210" s="142">
        <v>685</v>
      </c>
      <c r="T210" s="143">
        <v>832</v>
      </c>
      <c r="U210" s="142">
        <v>776</v>
      </c>
      <c r="V210" s="142">
        <v>947</v>
      </c>
      <c r="W210" s="142">
        <v>1047</v>
      </c>
      <c r="X210" s="143">
        <v>1264</v>
      </c>
      <c r="Y210" s="142">
        <v>1164</v>
      </c>
      <c r="Z210" s="142">
        <v>1357</v>
      </c>
      <c r="AA210" s="142">
        <v>1320</v>
      </c>
      <c r="AB210" s="143">
        <v>1565</v>
      </c>
      <c r="AC210" s="142">
        <v>1430</v>
      </c>
      <c r="AD210" s="142">
        <v>1644</v>
      </c>
      <c r="AE210" s="142">
        <v>1766</v>
      </c>
      <c r="AF210" s="143">
        <v>2002</v>
      </c>
      <c r="AG210" s="142">
        <v>1654</v>
      </c>
      <c r="AH210" s="142">
        <v>1539</v>
      </c>
      <c r="AI210" s="142">
        <v>1980</v>
      </c>
      <c r="AJ210" s="143">
        <v>2512</v>
      </c>
      <c r="AK210" s="142">
        <v>2434</v>
      </c>
      <c r="AL210" s="142">
        <v>2857</v>
      </c>
      <c r="AM210" s="142">
        <v>2963</v>
      </c>
      <c r="AN210" s="143">
        <v>3220</v>
      </c>
      <c r="AO210" s="142">
        <v>2949</v>
      </c>
      <c r="AP210" s="142">
        <v>3169</v>
      </c>
      <c r="AQ210" s="142">
        <v>3047</v>
      </c>
      <c r="AR210" s="143">
        <v>3377</v>
      </c>
      <c r="AS210" s="142">
        <v>3229</v>
      </c>
      <c r="AT210" s="142">
        <v>3664</v>
      </c>
      <c r="AU210" s="142">
        <v>4137</v>
      </c>
      <c r="AV210" s="143">
        <v>4447</v>
      </c>
      <c r="AW210" s="142">
        <v>4519</v>
      </c>
      <c r="AX210" s="142">
        <v>4880</v>
      </c>
      <c r="AY210" s="142">
        <v>5088</v>
      </c>
      <c r="AZ210" s="143">
        <v>5635</v>
      </c>
      <c r="BA210" s="142">
        <v>5382</v>
      </c>
      <c r="BB210" s="142">
        <v>6004</v>
      </c>
      <c r="BC210" s="142">
        <v>6659</v>
      </c>
      <c r="BD210" s="143">
        <v>7403</v>
      </c>
      <c r="BF210" s="130">
        <f>SUM(E210,F210,G210,H210)</f>
        <v>881</v>
      </c>
      <c r="BG210" s="130">
        <f>SUM(I210,J210,K210,L210)</f>
        <v>1335</v>
      </c>
      <c r="BH210" s="130">
        <f>SUM(M210,N210,O210,P210)</f>
        <v>1802</v>
      </c>
      <c r="BI210" s="130">
        <f>SUM(Q210,R210,S210,T210)</f>
        <v>2592</v>
      </c>
      <c r="BJ210" s="130">
        <f>SUM(U210,V210,W210,X210)</f>
        <v>4034</v>
      </c>
      <c r="BK210" s="130">
        <f>SUM(Y210,Z210,AA210,AB210)</f>
        <v>5406</v>
      </c>
      <c r="BL210" s="130">
        <f>SUM(AC210,AD210,AE210,AF210)</f>
        <v>6842</v>
      </c>
      <c r="BM210" s="130">
        <f>SUM(AG210,AH210,AI210,AJ210)</f>
        <v>7685</v>
      </c>
      <c r="BN210" s="130">
        <f>SUM(AK210,AL210,AM210,AN210)</f>
        <v>11474</v>
      </c>
      <c r="BO210" s="130">
        <f>SUM(AO210,AP210,AQ210,AR210)</f>
        <v>12542</v>
      </c>
      <c r="BP210" s="130">
        <f>SUM(AS210,AT210,AU210,AV210)</f>
        <v>15477</v>
      </c>
      <c r="BQ210" s="130">
        <f>SUM(AW210,AX210,AY210,AZ210)</f>
        <v>20122</v>
      </c>
      <c r="BR210" s="130">
        <f>SUM(BA210,BB210,BC210,BD210)</f>
        <v>25448</v>
      </c>
    </row>
    <row r="211" spans="1:70" outlineLevel="1" x14ac:dyDescent="0.35">
      <c r="A211" s="156" t="s">
        <v>111</v>
      </c>
      <c r="B211" s="109" t="s">
        <v>428</v>
      </c>
      <c r="C211" s="141" t="s">
        <v>414</v>
      </c>
      <c r="D211" s="109">
        <v>2541493</v>
      </c>
      <c r="E211" s="142">
        <v>176</v>
      </c>
      <c r="F211" s="142">
        <v>225</v>
      </c>
      <c r="G211" s="142">
        <v>255</v>
      </c>
      <c r="H211" s="143">
        <v>318</v>
      </c>
      <c r="I211" s="142">
        <v>333</v>
      </c>
      <c r="J211" s="142">
        <v>408</v>
      </c>
      <c r="K211" s="142">
        <v>469</v>
      </c>
      <c r="L211" s="143">
        <v>531</v>
      </c>
      <c r="M211" s="142">
        <v>524</v>
      </c>
      <c r="N211" s="142">
        <v>605</v>
      </c>
      <c r="O211" s="142">
        <v>694</v>
      </c>
      <c r="P211" s="143">
        <v>832</v>
      </c>
      <c r="Q211" s="142">
        <v>849</v>
      </c>
      <c r="R211" s="142">
        <v>1009</v>
      </c>
      <c r="S211" s="142">
        <v>1137</v>
      </c>
      <c r="T211" s="143">
        <v>1337</v>
      </c>
      <c r="U211" s="142">
        <v>1361</v>
      </c>
      <c r="V211" s="142">
        <v>1558</v>
      </c>
      <c r="W211" s="142">
        <v>1749</v>
      </c>
      <c r="X211" s="143">
        <v>2048</v>
      </c>
      <c r="Y211" s="142">
        <v>2080</v>
      </c>
      <c r="Z211" s="142">
        <v>2297</v>
      </c>
      <c r="AA211" s="142">
        <v>2406</v>
      </c>
      <c r="AB211" s="143">
        <v>2742</v>
      </c>
      <c r="AC211" s="142">
        <v>2670</v>
      </c>
      <c r="AD211" s="142">
        <v>2985</v>
      </c>
      <c r="AE211" s="142">
        <v>3243</v>
      </c>
      <c r="AF211" s="143">
        <v>3642</v>
      </c>
      <c r="AG211" s="142">
        <v>3236</v>
      </c>
      <c r="AH211" s="142">
        <v>3312</v>
      </c>
      <c r="AI211" s="142">
        <v>4202</v>
      </c>
      <c r="AJ211" s="143">
        <v>4703</v>
      </c>
      <c r="AK211" s="142">
        <v>4735</v>
      </c>
      <c r="AL211" s="142">
        <v>5152</v>
      </c>
      <c r="AM211" s="142">
        <v>5398</v>
      </c>
      <c r="AN211" s="143">
        <v>6183</v>
      </c>
      <c r="AO211" s="142">
        <v>5661</v>
      </c>
      <c r="AP211" s="142">
        <v>5835</v>
      </c>
      <c r="AQ211" s="142">
        <v>5717</v>
      </c>
      <c r="AR211" s="143">
        <v>5968</v>
      </c>
      <c r="AS211" s="142">
        <v>5893</v>
      </c>
      <c r="AT211" s="142">
        <v>6435</v>
      </c>
      <c r="AU211" s="142">
        <v>6829</v>
      </c>
      <c r="AV211" s="143">
        <v>7316</v>
      </c>
      <c r="AW211" s="142">
        <v>7338</v>
      </c>
      <c r="AX211" s="142">
        <v>7721</v>
      </c>
      <c r="AY211" s="142">
        <v>8050</v>
      </c>
      <c r="AZ211" s="143">
        <v>9012</v>
      </c>
      <c r="BA211" s="142">
        <v>8224</v>
      </c>
      <c r="BB211" s="142">
        <v>9148</v>
      </c>
      <c r="BC211" s="142">
        <v>10020</v>
      </c>
      <c r="BD211" s="143">
        <v>10893</v>
      </c>
      <c r="BF211" s="130">
        <f>SUM(E211,F211,G211,H211)</f>
        <v>974</v>
      </c>
      <c r="BG211" s="130">
        <f>SUM(I211,J211,K211,L211)</f>
        <v>1741</v>
      </c>
      <c r="BH211" s="130">
        <f>SUM(M211,N211,O211,P211)</f>
        <v>2655</v>
      </c>
      <c r="BI211" s="130">
        <f>SUM(Q211,R211,S211,T211)</f>
        <v>4332</v>
      </c>
      <c r="BJ211" s="130">
        <f>SUM(U211,V211,W211,X211)</f>
        <v>6716</v>
      </c>
      <c r="BK211" s="130">
        <f>SUM(Y211,Z211,AA211,AB211)</f>
        <v>9525</v>
      </c>
      <c r="BL211" s="130">
        <f>SUM(AC211,AD211,AE211,AF211)</f>
        <v>12540</v>
      </c>
      <c r="BM211" s="130">
        <f>SUM(AG211,AH211,AI211,AJ211)</f>
        <v>15453</v>
      </c>
      <c r="BN211" s="130">
        <f>SUM(AK211,AL211,AM211,AN211)</f>
        <v>21468</v>
      </c>
      <c r="BO211" s="130">
        <f>SUM(AO211,AP211,AQ211,AR211)</f>
        <v>23181</v>
      </c>
      <c r="BP211" s="130">
        <f>SUM(AS211,AT211,AU211,AV211)</f>
        <v>26473</v>
      </c>
      <c r="BQ211" s="130">
        <f>SUM(AW211,AX211,AY211,AZ211)</f>
        <v>32121</v>
      </c>
      <c r="BR211" s="130">
        <f>SUM(BA211,BB211,BC211,BD211)</f>
        <v>38285</v>
      </c>
    </row>
    <row r="212" spans="1:70" ht="12" customHeight="1" outlineLevel="1" x14ac:dyDescent="0.35">
      <c r="A212" s="156" t="s">
        <v>110</v>
      </c>
      <c r="B212" s="109" t="s">
        <v>428</v>
      </c>
      <c r="C212" s="141" t="s">
        <v>414</v>
      </c>
      <c r="D212" s="109">
        <v>2541494</v>
      </c>
      <c r="E212" s="142">
        <v>367</v>
      </c>
      <c r="F212" s="142">
        <v>451</v>
      </c>
      <c r="G212" s="142">
        <v>482</v>
      </c>
      <c r="H212" s="143">
        <v>658</v>
      </c>
      <c r="I212" s="142">
        <v>631</v>
      </c>
      <c r="J212" s="142">
        <v>757</v>
      </c>
      <c r="K212" s="142">
        <v>783</v>
      </c>
      <c r="L212" s="143">
        <v>960</v>
      </c>
      <c r="M212" s="142">
        <v>855</v>
      </c>
      <c r="N212" s="142">
        <v>987</v>
      </c>
      <c r="O212" s="142">
        <v>1041</v>
      </c>
      <c r="P212" s="143">
        <v>1391</v>
      </c>
      <c r="Q212" s="142">
        <v>1270</v>
      </c>
      <c r="R212" s="142">
        <v>1545</v>
      </c>
      <c r="S212" s="142">
        <v>1563</v>
      </c>
      <c r="T212" s="143">
        <v>2025</v>
      </c>
      <c r="U212" s="142">
        <v>1869</v>
      </c>
      <c r="V212" s="142">
        <v>2209</v>
      </c>
      <c r="W212" s="142">
        <v>2434</v>
      </c>
      <c r="X212" s="143">
        <v>3196</v>
      </c>
      <c r="Y212" s="142">
        <v>2992</v>
      </c>
      <c r="Z212" s="142">
        <v>3247</v>
      </c>
      <c r="AA212" s="142">
        <v>3266</v>
      </c>
      <c r="AB212" s="143">
        <v>4087</v>
      </c>
      <c r="AC212" s="142">
        <v>3609</v>
      </c>
      <c r="AD212" s="142">
        <v>4043</v>
      </c>
      <c r="AE212" s="142">
        <v>4057</v>
      </c>
      <c r="AF212" s="143">
        <v>5071</v>
      </c>
      <c r="AG212" s="142">
        <v>4171</v>
      </c>
      <c r="AH212" s="142">
        <v>4411</v>
      </c>
      <c r="AI212" s="142">
        <v>5051</v>
      </c>
      <c r="AJ212" s="143">
        <v>6822</v>
      </c>
      <c r="AK212" s="142">
        <v>6373</v>
      </c>
      <c r="AL212" s="142">
        <v>7205</v>
      </c>
      <c r="AM212" s="142">
        <v>6821</v>
      </c>
      <c r="AN212" s="143">
        <v>8174</v>
      </c>
      <c r="AO212" s="142">
        <v>6364</v>
      </c>
      <c r="AP212" s="142">
        <v>6360</v>
      </c>
      <c r="AQ212" s="142">
        <v>5707</v>
      </c>
      <c r="AR212" s="143">
        <v>6904</v>
      </c>
      <c r="AS212" s="142">
        <v>6269</v>
      </c>
      <c r="AT212" s="142">
        <v>7268</v>
      </c>
      <c r="AU212" s="142">
        <v>7721</v>
      </c>
      <c r="AV212" s="143">
        <v>9159</v>
      </c>
      <c r="AW212" s="142">
        <v>8327</v>
      </c>
      <c r="AX212" s="142">
        <v>9135</v>
      </c>
      <c r="AY212" s="142">
        <v>9358</v>
      </c>
      <c r="AZ212" s="143">
        <v>11154</v>
      </c>
      <c r="BA212" s="142">
        <v>9527</v>
      </c>
      <c r="BB212" s="142">
        <v>11366</v>
      </c>
      <c r="BC212" s="142">
        <v>12072</v>
      </c>
      <c r="BD212" s="143">
        <v>14198</v>
      </c>
      <c r="BF212" s="130">
        <f>SUM(E212,F212,G212,H212)</f>
        <v>1958</v>
      </c>
      <c r="BG212" s="130">
        <f>SUM(I212,J212,K212,L212)</f>
        <v>3131</v>
      </c>
      <c r="BH212" s="130">
        <f>SUM(M212,N212,O212,P212)</f>
        <v>4274</v>
      </c>
      <c r="BI212" s="130">
        <f>SUM(Q212,R212,S212,T212)</f>
        <v>6403</v>
      </c>
      <c r="BJ212" s="130">
        <f>SUM(U212,V212,W212,X212)</f>
        <v>9708</v>
      </c>
      <c r="BK212" s="130">
        <f>SUM(Y212,Z212,AA212,AB212)</f>
        <v>13592</v>
      </c>
      <c r="BL212" s="130">
        <f>SUM(AC212,AD212,AE212,AF212)</f>
        <v>16780</v>
      </c>
      <c r="BM212" s="130">
        <f>SUM(AG212,AH212,AI212,AJ212)</f>
        <v>20455</v>
      </c>
      <c r="BN212" s="130">
        <f>SUM(AK212,AL212,AM212,AN212)</f>
        <v>28573</v>
      </c>
      <c r="BO212" s="130">
        <f>SUM(AO212,AP212,AQ212,AR212)</f>
        <v>25335</v>
      </c>
      <c r="BP212" s="130">
        <f>SUM(AS212,AT212,AU212,AV212)</f>
        <v>30417</v>
      </c>
      <c r="BQ212" s="130">
        <f>SUM(AW212,AX212,AY212,AZ212)</f>
        <v>37974</v>
      </c>
      <c r="BR212" s="130">
        <f>SUM(BA212,BB212,BC212,BD212)</f>
        <v>47163</v>
      </c>
    </row>
    <row r="213" spans="1:70" outlineLevel="1" x14ac:dyDescent="0.35">
      <c r="A213" s="192" t="s">
        <v>472</v>
      </c>
      <c r="B213" s="109" t="s">
        <v>428</v>
      </c>
      <c r="C213" s="141" t="s">
        <v>414</v>
      </c>
      <c r="D213" s="109">
        <v>2541495</v>
      </c>
      <c r="E213" s="142">
        <v>552</v>
      </c>
      <c r="F213" s="142">
        <v>721</v>
      </c>
      <c r="G213" s="142">
        <v>832</v>
      </c>
      <c r="H213" s="143">
        <v>1068</v>
      </c>
      <c r="I213" s="142">
        <v>1039</v>
      </c>
      <c r="J213" s="142">
        <v>1175</v>
      </c>
      <c r="K213" s="142">
        <v>1362</v>
      </c>
      <c r="L213" s="143">
        <v>1709</v>
      </c>
      <c r="M213" s="142">
        <v>1592</v>
      </c>
      <c r="N213" s="142">
        <v>1826</v>
      </c>
      <c r="O213" s="142">
        <v>2120</v>
      </c>
      <c r="P213" s="143">
        <v>2811</v>
      </c>
      <c r="Q213" s="142">
        <v>2615</v>
      </c>
      <c r="R213" s="142">
        <v>3077</v>
      </c>
      <c r="S213" s="142">
        <v>3431</v>
      </c>
      <c r="T213" s="143">
        <v>4435</v>
      </c>
      <c r="U213" s="142">
        <v>3851</v>
      </c>
      <c r="V213" s="142">
        <v>4450</v>
      </c>
      <c r="W213" s="142">
        <v>4912</v>
      </c>
      <c r="X213" s="143">
        <v>6271</v>
      </c>
      <c r="Y213" s="142">
        <v>5559</v>
      </c>
      <c r="Z213" s="142">
        <v>6137</v>
      </c>
      <c r="AA213" s="142">
        <v>6547</v>
      </c>
      <c r="AB213" s="143">
        <v>8246</v>
      </c>
      <c r="AC213" s="142">
        <v>7203</v>
      </c>
      <c r="AD213" s="142">
        <v>7952</v>
      </c>
      <c r="AE213" s="142">
        <v>8317</v>
      </c>
      <c r="AF213" s="143">
        <v>10021</v>
      </c>
      <c r="AG213" s="142">
        <v>8379</v>
      </c>
      <c r="AH213" s="142">
        <v>9059</v>
      </c>
      <c r="AI213" s="142">
        <v>9988</v>
      </c>
      <c r="AJ213" s="143">
        <v>13150</v>
      </c>
      <c r="AK213" s="142">
        <v>11897</v>
      </c>
      <c r="AL213" s="142">
        <v>13366</v>
      </c>
      <c r="AM213" s="142">
        <v>13094</v>
      </c>
      <c r="AN213" s="143">
        <v>15062</v>
      </c>
      <c r="AO213" s="142">
        <v>12024</v>
      </c>
      <c r="AP213" s="142">
        <v>12788</v>
      </c>
      <c r="AQ213" s="142">
        <v>12766</v>
      </c>
      <c r="AR213" s="143">
        <v>15005</v>
      </c>
      <c r="AS213" s="142">
        <v>12710</v>
      </c>
      <c r="AT213" s="142">
        <v>14131</v>
      </c>
      <c r="AU213" s="142">
        <v>14956</v>
      </c>
      <c r="AV213" s="143">
        <v>17784</v>
      </c>
      <c r="AW213" s="142">
        <v>15451</v>
      </c>
      <c r="AX213" s="142">
        <v>16593</v>
      </c>
      <c r="AY213" s="142">
        <v>17389</v>
      </c>
      <c r="AZ213" s="143">
        <v>20982</v>
      </c>
      <c r="BA213" s="142">
        <v>18259</v>
      </c>
      <c r="BB213" s="142">
        <v>20045</v>
      </c>
      <c r="BC213" s="142">
        <v>21331</v>
      </c>
      <c r="BD213" s="143">
        <v>25643</v>
      </c>
      <c r="BF213" s="130">
        <f>SUM(E213,F213,G213,H213)</f>
        <v>3173</v>
      </c>
      <c r="BG213" s="130">
        <f>SUM(I213,J213,K213,L213)</f>
        <v>5285</v>
      </c>
      <c r="BH213" s="130">
        <f>SUM(M213,N213,O213,P213)</f>
        <v>8349</v>
      </c>
      <c r="BI213" s="130">
        <f>SUM(Q213,R213,S213,T213)</f>
        <v>13558</v>
      </c>
      <c r="BJ213" s="130">
        <f>SUM(U213,V213,W213,X213)</f>
        <v>19484</v>
      </c>
      <c r="BK213" s="130">
        <f>SUM(Y213,Z213,AA213,AB213)</f>
        <v>26489</v>
      </c>
      <c r="BL213" s="130">
        <f>SUM(AC213,AD213,AE213,AF213)</f>
        <v>33493</v>
      </c>
      <c r="BM213" s="130">
        <f>SUM(AG213,AH213,AI213,AJ213)</f>
        <v>40576</v>
      </c>
      <c r="BN213" s="130">
        <f>SUM(AK213,AL213,AM213,AN213)</f>
        <v>53419</v>
      </c>
      <c r="BO213" s="130">
        <f>SUM(AO213,AP213,AQ213,AR213)</f>
        <v>52583</v>
      </c>
      <c r="BP213" s="130">
        <f>SUM(AS213,AT213,AU213,AV213)</f>
        <v>59581</v>
      </c>
      <c r="BQ213" s="130">
        <f>SUM(AW213,AX213,AY213,AZ213)</f>
        <v>70415</v>
      </c>
      <c r="BR213" s="130">
        <f>SUM(BA213,BB213,BC213,BD213)</f>
        <v>85278</v>
      </c>
    </row>
    <row r="214" spans="1:70" outlineLevel="1" x14ac:dyDescent="0.35">
      <c r="A214" s="161" t="s">
        <v>461</v>
      </c>
      <c r="B214" s="162" t="s">
        <v>428</v>
      </c>
      <c r="C214" s="163" t="s">
        <v>414</v>
      </c>
      <c r="D214" s="162">
        <v>2541496</v>
      </c>
      <c r="E214" s="175">
        <f t="shared" ref="E214:BD214" si="25">SUM(E210:E213)</f>
        <v>1245</v>
      </c>
      <c r="F214" s="175">
        <f t="shared" si="25"/>
        <v>1599</v>
      </c>
      <c r="G214" s="175">
        <f t="shared" si="25"/>
        <v>1798</v>
      </c>
      <c r="H214" s="174">
        <f t="shared" si="25"/>
        <v>2344</v>
      </c>
      <c r="I214" s="175">
        <f t="shared" si="25"/>
        <v>2265</v>
      </c>
      <c r="J214" s="175">
        <f t="shared" si="25"/>
        <v>2676</v>
      </c>
      <c r="K214" s="175">
        <f t="shared" si="25"/>
        <v>2957</v>
      </c>
      <c r="L214" s="174">
        <f t="shared" si="25"/>
        <v>3594</v>
      </c>
      <c r="M214" s="175">
        <f t="shared" si="25"/>
        <v>3317</v>
      </c>
      <c r="N214" s="175">
        <f t="shared" si="25"/>
        <v>3827</v>
      </c>
      <c r="O214" s="175">
        <f t="shared" si="25"/>
        <v>4299</v>
      </c>
      <c r="P214" s="174">
        <f t="shared" si="25"/>
        <v>5637</v>
      </c>
      <c r="Q214" s="175">
        <f t="shared" si="25"/>
        <v>5201</v>
      </c>
      <c r="R214" s="175">
        <f t="shared" si="25"/>
        <v>6239</v>
      </c>
      <c r="S214" s="175">
        <f t="shared" si="25"/>
        <v>6816</v>
      </c>
      <c r="T214" s="174">
        <f t="shared" si="25"/>
        <v>8629</v>
      </c>
      <c r="U214" s="175">
        <f t="shared" si="25"/>
        <v>7857</v>
      </c>
      <c r="V214" s="175">
        <f t="shared" si="25"/>
        <v>9164</v>
      </c>
      <c r="W214" s="175">
        <f t="shared" si="25"/>
        <v>10142</v>
      </c>
      <c r="X214" s="174">
        <f t="shared" si="25"/>
        <v>12779</v>
      </c>
      <c r="Y214" s="175">
        <f t="shared" si="25"/>
        <v>11795</v>
      </c>
      <c r="Z214" s="175">
        <f t="shared" si="25"/>
        <v>13038</v>
      </c>
      <c r="AA214" s="175">
        <f t="shared" si="25"/>
        <v>13539</v>
      </c>
      <c r="AB214" s="174">
        <f t="shared" si="25"/>
        <v>16640</v>
      </c>
      <c r="AC214" s="175">
        <f t="shared" si="25"/>
        <v>14912</v>
      </c>
      <c r="AD214" s="175">
        <f t="shared" si="25"/>
        <v>16624</v>
      </c>
      <c r="AE214" s="175">
        <f t="shared" si="25"/>
        <v>17383</v>
      </c>
      <c r="AF214" s="174">
        <f t="shared" si="25"/>
        <v>20736</v>
      </c>
      <c r="AG214" s="175">
        <f t="shared" si="25"/>
        <v>17440</v>
      </c>
      <c r="AH214" s="175">
        <f t="shared" si="25"/>
        <v>18321</v>
      </c>
      <c r="AI214" s="175">
        <f t="shared" si="25"/>
        <v>21221</v>
      </c>
      <c r="AJ214" s="174">
        <f t="shared" si="25"/>
        <v>27187</v>
      </c>
      <c r="AK214" s="175">
        <f t="shared" si="25"/>
        <v>25439</v>
      </c>
      <c r="AL214" s="175">
        <f t="shared" si="25"/>
        <v>28580</v>
      </c>
      <c r="AM214" s="175">
        <f t="shared" si="25"/>
        <v>28276</v>
      </c>
      <c r="AN214" s="174">
        <f t="shared" si="25"/>
        <v>32639</v>
      </c>
      <c r="AO214" s="175">
        <f t="shared" si="25"/>
        <v>26998</v>
      </c>
      <c r="AP214" s="175">
        <f t="shared" si="25"/>
        <v>28152</v>
      </c>
      <c r="AQ214" s="175">
        <f t="shared" si="25"/>
        <v>27237</v>
      </c>
      <c r="AR214" s="174">
        <f t="shared" si="25"/>
        <v>31254</v>
      </c>
      <c r="AS214" s="175">
        <f t="shared" si="25"/>
        <v>28101</v>
      </c>
      <c r="AT214" s="175">
        <f t="shared" si="25"/>
        <v>31498</v>
      </c>
      <c r="AU214" s="175">
        <f t="shared" si="25"/>
        <v>33643</v>
      </c>
      <c r="AV214" s="174">
        <f t="shared" si="25"/>
        <v>38706</v>
      </c>
      <c r="AW214" s="175">
        <f t="shared" si="25"/>
        <v>35635</v>
      </c>
      <c r="AX214" s="175">
        <f t="shared" si="25"/>
        <v>38329</v>
      </c>
      <c r="AY214" s="175">
        <f t="shared" si="25"/>
        <v>39885</v>
      </c>
      <c r="AZ214" s="174">
        <f t="shared" si="25"/>
        <v>46783</v>
      </c>
      <c r="BA214" s="175">
        <f t="shared" si="25"/>
        <v>41392</v>
      </c>
      <c r="BB214" s="175">
        <f t="shared" si="25"/>
        <v>46563</v>
      </c>
      <c r="BC214" s="175">
        <f t="shared" si="25"/>
        <v>50082</v>
      </c>
      <c r="BD214" s="174">
        <f t="shared" si="25"/>
        <v>58137</v>
      </c>
      <c r="BF214" s="170">
        <f>SUM(E214,F214,G214,H214)</f>
        <v>6986</v>
      </c>
      <c r="BG214" s="170">
        <f>SUM(I214,J214,K214,L214)</f>
        <v>11492</v>
      </c>
      <c r="BH214" s="170">
        <f>SUM(M214,N214,O214,P214)</f>
        <v>17080</v>
      </c>
      <c r="BI214" s="170">
        <f>SUM(Q214,R214,S214,T214)</f>
        <v>26885</v>
      </c>
      <c r="BJ214" s="170">
        <f>SUM(U214,V214,W214,X214)</f>
        <v>39942</v>
      </c>
      <c r="BK214" s="170">
        <f>SUM(Y214,Z214,AA214,AB214)</f>
        <v>55012</v>
      </c>
      <c r="BL214" s="170">
        <f>SUM(AC214,AD214,AE214,AF214)</f>
        <v>69655</v>
      </c>
      <c r="BM214" s="170">
        <f>SUM(AG214,AH214,AI214,AJ214)</f>
        <v>84169</v>
      </c>
      <c r="BN214" s="170">
        <f>SUM(AK214,AL214,AM214,AN214)</f>
        <v>114934</v>
      </c>
      <c r="BO214" s="170">
        <f>SUM(AO214,AP214,AQ214,AR214)</f>
        <v>113641</v>
      </c>
      <c r="BP214" s="170">
        <f>SUM(AS214,AT214,AU214,AV214)</f>
        <v>131948</v>
      </c>
      <c r="BQ214" s="170">
        <f>SUM(AW214,AX214,AY214,AZ214)</f>
        <v>160632</v>
      </c>
      <c r="BR214" s="170">
        <f>SUM(BA214,BB214,BC214,BD214)</f>
        <v>196174</v>
      </c>
    </row>
    <row r="215" spans="1:70" outlineLevel="1" x14ac:dyDescent="0.35">
      <c r="A215" s="153"/>
      <c r="B215" s="109"/>
      <c r="C215" s="109"/>
      <c r="D215" s="109"/>
      <c r="E215" s="124"/>
      <c r="F215" s="124"/>
      <c r="G215" s="124"/>
      <c r="H215" s="125"/>
      <c r="I215" s="124"/>
      <c r="J215" s="124"/>
      <c r="K215" s="124"/>
      <c r="L215" s="125"/>
      <c r="M215" s="124"/>
      <c r="N215" s="124"/>
      <c r="O215" s="124"/>
      <c r="P215" s="125"/>
      <c r="Q215" s="124"/>
      <c r="R215" s="124"/>
      <c r="S215" s="124"/>
      <c r="T215" s="125"/>
      <c r="U215" s="124"/>
      <c r="V215" s="124"/>
      <c r="W215" s="124"/>
      <c r="X215" s="125"/>
      <c r="Y215" s="124"/>
      <c r="Z215" s="124"/>
      <c r="AA215" s="124"/>
      <c r="AB215" s="125"/>
      <c r="AC215" s="124"/>
      <c r="AD215" s="124"/>
      <c r="AE215" s="124"/>
      <c r="AF215" s="125"/>
      <c r="AG215" s="124"/>
      <c r="AH215" s="124"/>
      <c r="AI215" s="124"/>
      <c r="AJ215" s="125"/>
      <c r="AK215" s="124"/>
      <c r="AL215" s="124"/>
      <c r="AM215" s="124"/>
      <c r="AN215" s="125"/>
      <c r="AO215" s="124"/>
      <c r="AP215" s="124"/>
      <c r="AQ215" s="124"/>
      <c r="AR215" s="125"/>
      <c r="AS215" s="124"/>
      <c r="AT215" s="124"/>
      <c r="AU215" s="124"/>
      <c r="AV215" s="125"/>
      <c r="AW215" s="124"/>
      <c r="AX215" s="124"/>
      <c r="AY215" s="124"/>
      <c r="AZ215" s="125"/>
      <c r="BA215" s="124"/>
      <c r="BB215" s="124"/>
      <c r="BC215" s="124"/>
      <c r="BD215" s="125"/>
      <c r="BF215" s="130"/>
      <c r="BG215" s="130"/>
      <c r="BH215" s="130"/>
      <c r="BI215" s="130"/>
      <c r="BJ215" s="130"/>
      <c r="BK215" s="130"/>
      <c r="BL215" s="130"/>
      <c r="BM215" s="130"/>
      <c r="BN215" s="130"/>
      <c r="BO215" s="130"/>
      <c r="BP215" s="130"/>
      <c r="BQ215" s="130"/>
      <c r="BR215" s="130"/>
    </row>
    <row r="216" spans="1:70" ht="12" customHeight="1" outlineLevel="1" x14ac:dyDescent="0.35">
      <c r="A216" s="154" t="s">
        <v>497</v>
      </c>
      <c r="B216" s="155"/>
      <c r="C216" s="155"/>
      <c r="D216" s="155"/>
      <c r="E216" s="124"/>
      <c r="F216" s="124"/>
      <c r="G216" s="124"/>
      <c r="H216" s="125"/>
      <c r="I216" s="124"/>
      <c r="J216" s="124"/>
      <c r="K216" s="124"/>
      <c r="L216" s="125"/>
      <c r="M216" s="124"/>
      <c r="N216" s="124"/>
      <c r="O216" s="124"/>
      <c r="P216" s="125"/>
      <c r="Q216" s="124"/>
      <c r="R216" s="124"/>
      <c r="S216" s="124"/>
      <c r="T216" s="125"/>
      <c r="U216" s="124"/>
      <c r="V216" s="124"/>
      <c r="W216" s="124"/>
      <c r="X216" s="125"/>
      <c r="Y216" s="124"/>
      <c r="Z216" s="124"/>
      <c r="AA216" s="124"/>
      <c r="AB216" s="125"/>
      <c r="AC216" s="124"/>
      <c r="AD216" s="124"/>
      <c r="AE216" s="124"/>
      <c r="AF216" s="125"/>
      <c r="AG216" s="124"/>
      <c r="AH216" s="124"/>
      <c r="AI216" s="124"/>
      <c r="AJ216" s="125"/>
      <c r="AK216" s="124"/>
      <c r="AL216" s="124"/>
      <c r="AM216" s="124"/>
      <c r="AN216" s="125"/>
      <c r="AO216" s="124"/>
      <c r="AP216" s="124"/>
      <c r="AQ216" s="124"/>
      <c r="AR216" s="125"/>
      <c r="AS216" s="124"/>
      <c r="AT216" s="124"/>
      <c r="AU216" s="124"/>
      <c r="AV216" s="125"/>
      <c r="AW216" s="124"/>
      <c r="AX216" s="124"/>
      <c r="AY216" s="124"/>
      <c r="AZ216" s="125"/>
      <c r="BA216" s="124"/>
      <c r="BB216" s="124"/>
      <c r="BC216" s="124"/>
      <c r="BD216" s="125"/>
      <c r="BF216" s="130"/>
      <c r="BG216" s="130"/>
      <c r="BH216" s="130"/>
      <c r="BI216" s="130"/>
      <c r="BJ216" s="130"/>
      <c r="BK216" s="130"/>
      <c r="BL216" s="130"/>
      <c r="BM216" s="130"/>
      <c r="BN216" s="130"/>
      <c r="BO216" s="130"/>
      <c r="BP216" s="130"/>
      <c r="BQ216" s="130"/>
      <c r="BR216" s="130"/>
    </row>
    <row r="217" spans="1:70" outlineLevel="1" x14ac:dyDescent="0.35">
      <c r="A217" s="192" t="s">
        <v>472</v>
      </c>
      <c r="B217" s="109" t="s">
        <v>428</v>
      </c>
      <c r="C217" s="141" t="s">
        <v>369</v>
      </c>
      <c r="D217" s="109">
        <v>4992375</v>
      </c>
      <c r="E217" s="142">
        <v>56</v>
      </c>
      <c r="F217" s="142">
        <v>54</v>
      </c>
      <c r="G217" s="142">
        <v>56</v>
      </c>
      <c r="H217" s="143">
        <v>69</v>
      </c>
      <c r="I217" s="142">
        <v>67</v>
      </c>
      <c r="J217" s="142">
        <v>67</v>
      </c>
      <c r="K217" s="142">
        <v>61</v>
      </c>
      <c r="L217" s="143">
        <v>70</v>
      </c>
      <c r="M217" s="142">
        <v>53</v>
      </c>
      <c r="N217" s="142">
        <v>50</v>
      </c>
      <c r="O217" s="142">
        <v>44</v>
      </c>
      <c r="P217" s="143">
        <v>43</v>
      </c>
      <c r="Q217" s="142">
        <v>37</v>
      </c>
      <c r="R217" s="142">
        <v>40</v>
      </c>
      <c r="S217" s="142">
        <v>42</v>
      </c>
      <c r="T217" s="143">
        <v>40</v>
      </c>
      <c r="U217" s="142">
        <v>36</v>
      </c>
      <c r="V217" s="142">
        <v>33</v>
      </c>
      <c r="W217" s="142">
        <v>47</v>
      </c>
      <c r="X217" s="143">
        <v>54</v>
      </c>
      <c r="Y217" s="142">
        <v>44</v>
      </c>
      <c r="Z217" s="142">
        <v>55</v>
      </c>
      <c r="AA217" s="142">
        <v>47</v>
      </c>
      <c r="AB217" s="143">
        <v>64</v>
      </c>
      <c r="AC217" s="142">
        <v>41</v>
      </c>
      <c r="AD217" s="142">
        <v>66</v>
      </c>
      <c r="AE217" s="142">
        <v>67</v>
      </c>
      <c r="AF217" s="143">
        <v>88</v>
      </c>
      <c r="AG217" s="142">
        <v>83</v>
      </c>
      <c r="AH217" s="142">
        <v>91</v>
      </c>
      <c r="AI217" s="142">
        <v>53</v>
      </c>
      <c r="AJ217" s="143">
        <v>189</v>
      </c>
      <c r="AK217" s="142">
        <v>150</v>
      </c>
      <c r="AL217" s="142">
        <v>65</v>
      </c>
      <c r="AM217" s="142">
        <v>134</v>
      </c>
      <c r="AN217" s="143">
        <v>764</v>
      </c>
      <c r="AO217" s="142">
        <v>647</v>
      </c>
      <c r="AP217" s="142">
        <v>461</v>
      </c>
      <c r="AQ217" s="142">
        <v>269</v>
      </c>
      <c r="AR217" s="143">
        <v>631</v>
      </c>
      <c r="AS217" s="142">
        <v>338</v>
      </c>
      <c r="AT217" s="142">
        <v>291</v>
      </c>
      <c r="AU217" s="142">
        <v>234</v>
      </c>
      <c r="AV217" s="143">
        <v>801</v>
      </c>
      <c r="AW217" s="142">
        <v>373</v>
      </c>
      <c r="AX217" s="142">
        <v>254</v>
      </c>
      <c r="AY217" s="142">
        <v>220</v>
      </c>
      <c r="AZ217" s="143">
        <v>801</v>
      </c>
      <c r="BA217" s="142">
        <v>346</v>
      </c>
      <c r="BB217" s="142">
        <v>326</v>
      </c>
      <c r="BC217" s="142">
        <v>420</v>
      </c>
      <c r="BD217" s="143">
        <v>829</v>
      </c>
      <c r="BF217" s="130">
        <f>SUM(E217,F217,G217,H217)</f>
        <v>235</v>
      </c>
      <c r="BG217" s="130">
        <f>SUM(I217,J217,K217,L217)</f>
        <v>265</v>
      </c>
      <c r="BH217" s="130">
        <f>SUM(M217,N217,O217,P217)</f>
        <v>190</v>
      </c>
      <c r="BI217" s="130">
        <f>SUM(Q217,R217,S217,T217)</f>
        <v>159</v>
      </c>
      <c r="BJ217" s="130">
        <f>SUM(U217,V217,W217,X217)</f>
        <v>170</v>
      </c>
      <c r="BK217" s="130">
        <f>SUM(Y217,Z217,AA217,AB217)</f>
        <v>210</v>
      </c>
      <c r="BL217" s="130">
        <f>SUM(AC217,AD217,AE217,AF217)</f>
        <v>262</v>
      </c>
      <c r="BM217" s="130">
        <f>SUM(AG217,AH217,AI217,AJ217)</f>
        <v>416</v>
      </c>
      <c r="BN217" s="130">
        <f>SUM(AK217,AL217,AM217,AN217)</f>
        <v>1113</v>
      </c>
      <c r="BO217" s="130">
        <f>SUM(AO217,AP217,AQ217,AR217)</f>
        <v>2008</v>
      </c>
      <c r="BP217" s="130">
        <f>SUM(AS217,AT217,AU217,AV217)</f>
        <v>1664</v>
      </c>
      <c r="BQ217" s="130">
        <f>SUM(AW217,AX217,AY217,AZ217)</f>
        <v>1648</v>
      </c>
      <c r="BR217" s="130">
        <f>SUM(BA217,BB217,BC217,BD217)</f>
        <v>1921</v>
      </c>
    </row>
    <row r="218" spans="1:70" outlineLevel="1" x14ac:dyDescent="0.35">
      <c r="A218" s="156" t="s">
        <v>110</v>
      </c>
      <c r="B218" s="109" t="s">
        <v>428</v>
      </c>
      <c r="C218" s="141" t="s">
        <v>369</v>
      </c>
      <c r="D218" s="109">
        <v>4992376</v>
      </c>
      <c r="E218" s="142">
        <v>127</v>
      </c>
      <c r="F218" s="142">
        <v>127</v>
      </c>
      <c r="G218" s="142">
        <v>130</v>
      </c>
      <c r="H218" s="143">
        <v>138</v>
      </c>
      <c r="I218" s="142">
        <v>140</v>
      </c>
      <c r="J218" s="142">
        <v>133</v>
      </c>
      <c r="K218" s="142">
        <v>152</v>
      </c>
      <c r="L218" s="143">
        <v>155</v>
      </c>
      <c r="M218" s="142">
        <v>147</v>
      </c>
      <c r="N218" s="142">
        <v>141</v>
      </c>
      <c r="O218" s="142">
        <v>136</v>
      </c>
      <c r="P218" s="143">
        <v>140</v>
      </c>
      <c r="Q218" s="142">
        <v>125</v>
      </c>
      <c r="R218" s="142">
        <v>135</v>
      </c>
      <c r="S218" s="142">
        <v>129</v>
      </c>
      <c r="T218" s="143">
        <v>121</v>
      </c>
      <c r="U218" s="142">
        <v>117</v>
      </c>
      <c r="V218" s="142">
        <v>106</v>
      </c>
      <c r="W218" s="142">
        <v>121</v>
      </c>
      <c r="X218" s="143">
        <v>121</v>
      </c>
      <c r="Y218" s="142">
        <v>108</v>
      </c>
      <c r="Z218" s="142">
        <v>114</v>
      </c>
      <c r="AA218" s="142">
        <v>120</v>
      </c>
      <c r="AB218" s="143">
        <v>187</v>
      </c>
      <c r="AC218" s="142">
        <v>105</v>
      </c>
      <c r="AD218" s="142">
        <v>163</v>
      </c>
      <c r="AE218" s="142">
        <v>170</v>
      </c>
      <c r="AF218" s="143">
        <v>227</v>
      </c>
      <c r="AG218" s="142">
        <v>183</v>
      </c>
      <c r="AH218" s="142">
        <v>232</v>
      </c>
      <c r="AI218" s="142">
        <v>149</v>
      </c>
      <c r="AJ218" s="143">
        <v>584</v>
      </c>
      <c r="AK218" s="142">
        <v>508</v>
      </c>
      <c r="AL218" s="142">
        <v>372</v>
      </c>
      <c r="AM218" s="142">
        <v>519</v>
      </c>
      <c r="AN218" s="143">
        <v>183</v>
      </c>
      <c r="AO218" s="142">
        <v>122</v>
      </c>
      <c r="AP218" s="142">
        <v>92</v>
      </c>
      <c r="AQ218" s="142">
        <v>90</v>
      </c>
      <c r="AR218" s="143">
        <v>146</v>
      </c>
      <c r="AS218" s="142">
        <v>76</v>
      </c>
      <c r="AT218" s="142">
        <v>55</v>
      </c>
      <c r="AU218" s="142">
        <v>56</v>
      </c>
      <c r="AV218" s="143">
        <v>282</v>
      </c>
      <c r="AW218" s="142">
        <v>156</v>
      </c>
      <c r="AX218" s="142">
        <v>165</v>
      </c>
      <c r="AY218" s="142">
        <v>134</v>
      </c>
      <c r="AZ218" s="143">
        <v>349</v>
      </c>
      <c r="BA218" s="142">
        <v>153</v>
      </c>
      <c r="BB218" s="142">
        <v>166</v>
      </c>
      <c r="BC218" s="142">
        <v>196</v>
      </c>
      <c r="BD218" s="143">
        <v>282</v>
      </c>
      <c r="BF218" s="130">
        <f>SUM(E218,F218,G218,H218)</f>
        <v>522</v>
      </c>
      <c r="BG218" s="130">
        <f>SUM(I218,J218,K218,L218)</f>
        <v>580</v>
      </c>
      <c r="BH218" s="130">
        <f>SUM(M218,N218,O218,P218)</f>
        <v>564</v>
      </c>
      <c r="BI218" s="130">
        <f>SUM(Q218,R218,S218,T218)</f>
        <v>510</v>
      </c>
      <c r="BJ218" s="130">
        <f>SUM(U218,V218,W218,X218)</f>
        <v>465</v>
      </c>
      <c r="BK218" s="130">
        <f>SUM(Y218,Z218,AA218,AB218)</f>
        <v>529</v>
      </c>
      <c r="BL218" s="130">
        <f>SUM(AC218,AD218,AE218,AF218)</f>
        <v>665</v>
      </c>
      <c r="BM218" s="130">
        <f>SUM(AG218,AH218,AI218,AJ218)</f>
        <v>1148</v>
      </c>
      <c r="BN218" s="130">
        <f>SUM(AK218,AL218,AM218,AN218)</f>
        <v>1582</v>
      </c>
      <c r="BO218" s="130">
        <f>SUM(AO218,AP218,AQ218,AR218)</f>
        <v>450</v>
      </c>
      <c r="BP218" s="130">
        <f>SUM(AS218,AT218,AU218,AV218)</f>
        <v>469</v>
      </c>
      <c r="BQ218" s="130">
        <f>SUM(AW218,AX218,AY218,AZ218)</f>
        <v>804</v>
      </c>
      <c r="BR218" s="130">
        <f>SUM(BA218,BB218,BC218,BD218)</f>
        <v>797</v>
      </c>
    </row>
    <row r="219" spans="1:70" outlineLevel="1" x14ac:dyDescent="0.35">
      <c r="A219" s="156" t="s">
        <v>111</v>
      </c>
      <c r="B219" s="109" t="s">
        <v>428</v>
      </c>
      <c r="C219" s="141" t="s">
        <v>369</v>
      </c>
      <c r="D219" s="109">
        <v>233459</v>
      </c>
      <c r="E219" s="142">
        <v>21</v>
      </c>
      <c r="F219" s="142">
        <v>22</v>
      </c>
      <c r="G219" s="142">
        <v>23</v>
      </c>
      <c r="H219" s="143">
        <v>23</v>
      </c>
      <c r="I219" s="142">
        <v>21</v>
      </c>
      <c r="J219" s="142">
        <v>23</v>
      </c>
      <c r="K219" s="142">
        <v>23</v>
      </c>
      <c r="L219" s="143">
        <v>23</v>
      </c>
      <c r="M219" s="142">
        <v>18</v>
      </c>
      <c r="N219" s="142">
        <v>18</v>
      </c>
      <c r="O219" s="142">
        <v>15</v>
      </c>
      <c r="P219" s="143">
        <v>14</v>
      </c>
      <c r="Q219" s="142">
        <v>13</v>
      </c>
      <c r="R219" s="142">
        <v>16</v>
      </c>
      <c r="S219" s="142">
        <v>17</v>
      </c>
      <c r="T219" s="143">
        <v>12</v>
      </c>
      <c r="U219" s="142">
        <v>14</v>
      </c>
      <c r="V219" s="142">
        <v>11</v>
      </c>
      <c r="W219" s="142">
        <v>11</v>
      </c>
      <c r="X219" s="143">
        <v>11</v>
      </c>
      <c r="Y219" s="142">
        <v>11</v>
      </c>
      <c r="Z219" s="142">
        <v>19</v>
      </c>
      <c r="AA219" s="142">
        <v>16</v>
      </c>
      <c r="AB219" s="143">
        <v>17</v>
      </c>
      <c r="AC219" s="142">
        <v>12</v>
      </c>
      <c r="AD219" s="142">
        <v>27</v>
      </c>
      <c r="AE219" s="142">
        <v>24</v>
      </c>
      <c r="AF219" s="143">
        <v>23</v>
      </c>
      <c r="AG219" s="142">
        <v>21</v>
      </c>
      <c r="AH219" s="142">
        <v>29</v>
      </c>
      <c r="AI219" s="142">
        <v>28</v>
      </c>
      <c r="AJ219" s="143">
        <v>90</v>
      </c>
      <c r="AK219" s="142">
        <v>54</v>
      </c>
      <c r="AL219" s="142">
        <v>38</v>
      </c>
      <c r="AM219" s="142">
        <v>63</v>
      </c>
      <c r="AN219" s="143">
        <v>61</v>
      </c>
      <c r="AO219" s="142">
        <v>98</v>
      </c>
      <c r="AP219" s="142">
        <v>73</v>
      </c>
      <c r="AQ219" s="142">
        <v>65</v>
      </c>
      <c r="AR219" s="143">
        <v>82</v>
      </c>
      <c r="AS219" s="142">
        <v>67</v>
      </c>
      <c r="AT219" s="142">
        <v>80</v>
      </c>
      <c r="AU219" s="142">
        <v>99</v>
      </c>
      <c r="AV219" s="143">
        <v>196</v>
      </c>
      <c r="AW219" s="142">
        <v>143</v>
      </c>
      <c r="AX219" s="142">
        <v>167</v>
      </c>
      <c r="AY219" s="142">
        <v>170</v>
      </c>
      <c r="AZ219" s="143">
        <v>233</v>
      </c>
      <c r="BA219" s="142">
        <v>215</v>
      </c>
      <c r="BB219" s="142">
        <v>218</v>
      </c>
      <c r="BC219" s="142">
        <v>252</v>
      </c>
      <c r="BD219" s="143">
        <v>289</v>
      </c>
      <c r="BF219" s="130">
        <f>SUM(E219,F219,G219,H219)</f>
        <v>89</v>
      </c>
      <c r="BG219" s="130">
        <f>SUM(I219,J219,K219,L219)</f>
        <v>90</v>
      </c>
      <c r="BH219" s="130">
        <f>SUM(M219,N219,O219,P219)</f>
        <v>65</v>
      </c>
      <c r="BI219" s="130">
        <f>SUM(Q219,R219,S219,T219)</f>
        <v>58</v>
      </c>
      <c r="BJ219" s="130">
        <f>SUM(U219,V219,W219,X219)</f>
        <v>47</v>
      </c>
      <c r="BK219" s="130">
        <f>SUM(Y219,Z219,AA219,AB219)</f>
        <v>63</v>
      </c>
      <c r="BL219" s="130">
        <f>SUM(AC219,AD219,AE219,AF219)</f>
        <v>86</v>
      </c>
      <c r="BM219" s="130">
        <f>SUM(AG219,AH219,AI219,AJ219)</f>
        <v>168</v>
      </c>
      <c r="BN219" s="130">
        <f>SUM(AK219,AL219,AM219,AN219)</f>
        <v>216</v>
      </c>
      <c r="BO219" s="130">
        <f>SUM(AO219,AP219,AQ219,AR219)</f>
        <v>318</v>
      </c>
      <c r="BP219" s="130">
        <f>SUM(AS219,AT219,AU219,AV219)</f>
        <v>442</v>
      </c>
      <c r="BQ219" s="130">
        <f>SUM(AW219,AX219,AY219,AZ219)</f>
        <v>713</v>
      </c>
      <c r="BR219" s="130">
        <f>SUM(BA219,BB219,BC219,BD219)</f>
        <v>974</v>
      </c>
    </row>
    <row r="220" spans="1:70" ht="12" customHeight="1" outlineLevel="1" x14ac:dyDescent="0.35">
      <c r="A220" s="156" t="s">
        <v>498</v>
      </c>
      <c r="B220" s="109" t="s">
        <v>428</v>
      </c>
      <c r="C220" s="141" t="s">
        <v>369</v>
      </c>
      <c r="D220" s="109">
        <v>233458</v>
      </c>
      <c r="E220" s="142">
        <v>9</v>
      </c>
      <c r="F220" s="142">
        <v>11</v>
      </c>
      <c r="G220" s="142">
        <v>9</v>
      </c>
      <c r="H220" s="143">
        <v>11</v>
      </c>
      <c r="I220" s="142">
        <v>9</v>
      </c>
      <c r="J220" s="142">
        <v>11</v>
      </c>
      <c r="K220" s="142">
        <v>10</v>
      </c>
      <c r="L220" s="143">
        <v>9</v>
      </c>
      <c r="M220" s="142">
        <v>8</v>
      </c>
      <c r="N220" s="142">
        <v>6</v>
      </c>
      <c r="O220" s="142">
        <v>7</v>
      </c>
      <c r="P220" s="143">
        <v>7</v>
      </c>
      <c r="Q220" s="142">
        <v>6</v>
      </c>
      <c r="R220" s="142">
        <v>6</v>
      </c>
      <c r="S220" s="142">
        <v>7</v>
      </c>
      <c r="T220" s="143">
        <v>7</v>
      </c>
      <c r="U220" s="142">
        <v>8</v>
      </c>
      <c r="V220" s="142">
        <v>7</v>
      </c>
      <c r="W220" s="142">
        <v>7</v>
      </c>
      <c r="X220" s="143">
        <v>7</v>
      </c>
      <c r="Y220" s="142">
        <v>8</v>
      </c>
      <c r="Z220" s="142">
        <v>5</v>
      </c>
      <c r="AA220" s="142">
        <v>5</v>
      </c>
      <c r="AB220" s="143">
        <v>6</v>
      </c>
      <c r="AC220" s="142">
        <v>7</v>
      </c>
      <c r="AD220" s="142">
        <v>6</v>
      </c>
      <c r="AE220" s="142">
        <v>8</v>
      </c>
      <c r="AF220" s="143">
        <v>8</v>
      </c>
      <c r="AG220" s="142">
        <v>10</v>
      </c>
      <c r="AH220" s="142">
        <v>14</v>
      </c>
      <c r="AI220" s="142">
        <v>19</v>
      </c>
      <c r="AJ220" s="143">
        <v>22</v>
      </c>
      <c r="AK220" s="142">
        <v>20</v>
      </c>
      <c r="AL220" s="142">
        <v>22</v>
      </c>
      <c r="AM220" s="142">
        <v>18</v>
      </c>
      <c r="AN220" s="143">
        <v>24</v>
      </c>
      <c r="AO220" s="142">
        <v>43</v>
      </c>
      <c r="AP220" s="142">
        <v>44</v>
      </c>
      <c r="AQ220" s="142">
        <v>53</v>
      </c>
      <c r="AR220" s="143">
        <v>52</v>
      </c>
      <c r="AS220" s="142">
        <v>63</v>
      </c>
      <c r="AT220" s="142">
        <v>75</v>
      </c>
      <c r="AU220" s="142">
        <v>114</v>
      </c>
      <c r="AV220" s="143">
        <v>126</v>
      </c>
      <c r="AW220" s="142">
        <v>148</v>
      </c>
      <c r="AX220" s="142">
        <v>156</v>
      </c>
      <c r="AY220" s="142">
        <v>180</v>
      </c>
      <c r="AZ220" s="143">
        <v>219</v>
      </c>
      <c r="BA220" s="142">
        <v>208</v>
      </c>
      <c r="BB220" s="142">
        <v>243</v>
      </c>
      <c r="BC220" s="142">
        <v>292</v>
      </c>
      <c r="BD220" s="143">
        <v>356</v>
      </c>
      <c r="BF220" s="130">
        <f>SUM(E220,F220,G220,H220)</f>
        <v>40</v>
      </c>
      <c r="BG220" s="130">
        <f>SUM(I220,J220,K220,L220)</f>
        <v>39</v>
      </c>
      <c r="BH220" s="130">
        <f>SUM(M220,N220,O220,P220)</f>
        <v>28</v>
      </c>
      <c r="BI220" s="130">
        <f>SUM(Q220,R220,S220,T220)</f>
        <v>26</v>
      </c>
      <c r="BJ220" s="130">
        <f>SUM(U220,V220,W220,X220)</f>
        <v>29</v>
      </c>
      <c r="BK220" s="130">
        <f>SUM(Y220,Z220,AA220,AB220)</f>
        <v>24</v>
      </c>
      <c r="BL220" s="130">
        <f>SUM(AC220,AD220,AE220,AF220)</f>
        <v>29</v>
      </c>
      <c r="BM220" s="130">
        <f>SUM(AG220,AH220,AI220,AJ220)</f>
        <v>65</v>
      </c>
      <c r="BN220" s="130">
        <f>SUM(AK220,AL220,AM220,AN220)</f>
        <v>84</v>
      </c>
      <c r="BO220" s="130">
        <f>SUM(AO220,AP220,AQ220,AR220)</f>
        <v>192</v>
      </c>
      <c r="BP220" s="130">
        <f>SUM(AS220,AT220,AU220,AV220)</f>
        <v>378</v>
      </c>
      <c r="BQ220" s="130">
        <f>SUM(AW220,AX220,AY220,AZ220)</f>
        <v>703</v>
      </c>
      <c r="BR220" s="130">
        <f>SUM(BA220,BB220,BC220,BD220)</f>
        <v>1099</v>
      </c>
    </row>
    <row r="221" spans="1:70" outlineLevel="1" x14ac:dyDescent="0.35">
      <c r="A221" s="161" t="s">
        <v>461</v>
      </c>
      <c r="B221" s="162" t="s">
        <v>428</v>
      </c>
      <c r="C221" s="163" t="s">
        <v>369</v>
      </c>
      <c r="D221" s="162">
        <v>233462</v>
      </c>
      <c r="E221" s="175">
        <f t="shared" ref="E221:BD221" si="26">SUM(E217:E220)</f>
        <v>213</v>
      </c>
      <c r="F221" s="175">
        <f t="shared" si="26"/>
        <v>214</v>
      </c>
      <c r="G221" s="175">
        <f t="shared" si="26"/>
        <v>218</v>
      </c>
      <c r="H221" s="174">
        <f t="shared" si="26"/>
        <v>241</v>
      </c>
      <c r="I221" s="175">
        <f t="shared" si="26"/>
        <v>237</v>
      </c>
      <c r="J221" s="175">
        <f t="shared" si="26"/>
        <v>234</v>
      </c>
      <c r="K221" s="175">
        <f t="shared" si="26"/>
        <v>246</v>
      </c>
      <c r="L221" s="174">
        <f t="shared" si="26"/>
        <v>257</v>
      </c>
      <c r="M221" s="175">
        <f t="shared" si="26"/>
        <v>226</v>
      </c>
      <c r="N221" s="175">
        <f t="shared" si="26"/>
        <v>215</v>
      </c>
      <c r="O221" s="175">
        <f t="shared" si="26"/>
        <v>202</v>
      </c>
      <c r="P221" s="174">
        <f t="shared" si="26"/>
        <v>204</v>
      </c>
      <c r="Q221" s="175">
        <f t="shared" si="26"/>
        <v>181</v>
      </c>
      <c r="R221" s="175">
        <f t="shared" si="26"/>
        <v>197</v>
      </c>
      <c r="S221" s="175">
        <f t="shared" si="26"/>
        <v>195</v>
      </c>
      <c r="T221" s="174">
        <f t="shared" si="26"/>
        <v>180</v>
      </c>
      <c r="U221" s="175">
        <f t="shared" si="26"/>
        <v>175</v>
      </c>
      <c r="V221" s="175">
        <f t="shared" si="26"/>
        <v>157</v>
      </c>
      <c r="W221" s="175">
        <f t="shared" si="26"/>
        <v>186</v>
      </c>
      <c r="X221" s="174">
        <f t="shared" si="26"/>
        <v>193</v>
      </c>
      <c r="Y221" s="175">
        <f t="shared" si="26"/>
        <v>171</v>
      </c>
      <c r="Z221" s="175">
        <f t="shared" si="26"/>
        <v>193</v>
      </c>
      <c r="AA221" s="175">
        <f t="shared" si="26"/>
        <v>188</v>
      </c>
      <c r="AB221" s="174">
        <f t="shared" si="26"/>
        <v>274</v>
      </c>
      <c r="AC221" s="175">
        <f t="shared" si="26"/>
        <v>165</v>
      </c>
      <c r="AD221" s="175">
        <f t="shared" si="26"/>
        <v>262</v>
      </c>
      <c r="AE221" s="175">
        <f t="shared" si="26"/>
        <v>269</v>
      </c>
      <c r="AF221" s="174">
        <f t="shared" si="26"/>
        <v>346</v>
      </c>
      <c r="AG221" s="175">
        <f t="shared" si="26"/>
        <v>297</v>
      </c>
      <c r="AH221" s="175">
        <f t="shared" si="26"/>
        <v>366</v>
      </c>
      <c r="AI221" s="175">
        <f t="shared" si="26"/>
        <v>249</v>
      </c>
      <c r="AJ221" s="174">
        <f t="shared" si="26"/>
        <v>885</v>
      </c>
      <c r="AK221" s="175">
        <f t="shared" si="26"/>
        <v>732</v>
      </c>
      <c r="AL221" s="175">
        <f t="shared" si="26"/>
        <v>497</v>
      </c>
      <c r="AM221" s="175">
        <f t="shared" si="26"/>
        <v>734</v>
      </c>
      <c r="AN221" s="174">
        <f t="shared" si="26"/>
        <v>1032</v>
      </c>
      <c r="AO221" s="175">
        <f t="shared" si="26"/>
        <v>910</v>
      </c>
      <c r="AP221" s="175">
        <f t="shared" si="26"/>
        <v>670</v>
      </c>
      <c r="AQ221" s="175">
        <f t="shared" si="26"/>
        <v>477</v>
      </c>
      <c r="AR221" s="174">
        <f t="shared" si="26"/>
        <v>911</v>
      </c>
      <c r="AS221" s="175">
        <f t="shared" si="26"/>
        <v>544</v>
      </c>
      <c r="AT221" s="175">
        <f t="shared" si="26"/>
        <v>501</v>
      </c>
      <c r="AU221" s="175">
        <f t="shared" si="26"/>
        <v>503</v>
      </c>
      <c r="AV221" s="174">
        <f t="shared" si="26"/>
        <v>1405</v>
      </c>
      <c r="AW221" s="175">
        <f t="shared" si="26"/>
        <v>820</v>
      </c>
      <c r="AX221" s="175">
        <f t="shared" si="26"/>
        <v>742</v>
      </c>
      <c r="AY221" s="175">
        <f t="shared" si="26"/>
        <v>704</v>
      </c>
      <c r="AZ221" s="174">
        <f t="shared" si="26"/>
        <v>1602</v>
      </c>
      <c r="BA221" s="175">
        <f t="shared" si="26"/>
        <v>922</v>
      </c>
      <c r="BB221" s="175">
        <f t="shared" si="26"/>
        <v>953</v>
      </c>
      <c r="BC221" s="175">
        <f t="shared" si="26"/>
        <v>1160</v>
      </c>
      <c r="BD221" s="174">
        <f t="shared" si="26"/>
        <v>1756</v>
      </c>
      <c r="BF221" s="170">
        <f>SUM(E221,F221,G221,H221)</f>
        <v>886</v>
      </c>
      <c r="BG221" s="170">
        <f>SUM(I221,J221,K221,L221)</f>
        <v>974</v>
      </c>
      <c r="BH221" s="170">
        <f>SUM(M221,N221,O221,P221)</f>
        <v>847</v>
      </c>
      <c r="BI221" s="170">
        <f>SUM(Q221,R221,S221,T221)</f>
        <v>753</v>
      </c>
      <c r="BJ221" s="170">
        <f>SUM(U221,V221,W221,X221)</f>
        <v>711</v>
      </c>
      <c r="BK221" s="170">
        <f>SUM(Y221,Z221,AA221,AB221)</f>
        <v>826</v>
      </c>
      <c r="BL221" s="170">
        <f>SUM(AC221,AD221,AE221,AF221)</f>
        <v>1042</v>
      </c>
      <c r="BM221" s="170">
        <f>SUM(AG221,AH221,AI221,AJ221)</f>
        <v>1797</v>
      </c>
      <c r="BN221" s="170">
        <f>SUM(AK221,AL221,AM221,AN221)</f>
        <v>2995</v>
      </c>
      <c r="BO221" s="170">
        <f>SUM(AO221,AP221,AQ221,AR221)</f>
        <v>2968</v>
      </c>
      <c r="BP221" s="170">
        <f>SUM(AS221,AT221,AU221,AV221)</f>
        <v>2953</v>
      </c>
      <c r="BQ221" s="170">
        <f>SUM(AW221,AX221,AY221,AZ221)</f>
        <v>3868</v>
      </c>
      <c r="BR221" s="170">
        <f>SUM(BA221,BB221,BC221,BD221)</f>
        <v>4791</v>
      </c>
    </row>
    <row r="222" spans="1:70" outlineLevel="1" x14ac:dyDescent="0.35">
      <c r="A222" s="153"/>
      <c r="B222" s="109"/>
      <c r="C222" s="109"/>
      <c r="D222" s="109"/>
      <c r="E222" s="124"/>
      <c r="F222" s="124"/>
      <c r="G222" s="124"/>
      <c r="H222" s="125"/>
      <c r="I222" s="124"/>
      <c r="J222" s="124"/>
      <c r="K222" s="124"/>
      <c r="L222" s="125"/>
      <c r="M222" s="124"/>
      <c r="N222" s="124"/>
      <c r="O222" s="124"/>
      <c r="P222" s="125"/>
      <c r="Q222" s="124"/>
      <c r="R222" s="124"/>
      <c r="S222" s="124"/>
      <c r="T222" s="125"/>
      <c r="U222" s="124"/>
      <c r="V222" s="124"/>
      <c r="W222" s="124"/>
      <c r="X222" s="125"/>
      <c r="Y222" s="124"/>
      <c r="Z222" s="124"/>
      <c r="AA222" s="124"/>
      <c r="AB222" s="125"/>
      <c r="AC222" s="124"/>
      <c r="AD222" s="124"/>
      <c r="AE222" s="124"/>
      <c r="AF222" s="125"/>
      <c r="AG222" s="124"/>
      <c r="AH222" s="124"/>
      <c r="AI222" s="124"/>
      <c r="AJ222" s="125"/>
      <c r="AK222" s="124"/>
      <c r="AL222" s="124"/>
      <c r="AM222" s="124"/>
      <c r="AN222" s="125"/>
      <c r="AO222" s="124"/>
      <c r="AP222" s="124"/>
      <c r="AQ222" s="124"/>
      <c r="AR222" s="125"/>
      <c r="AS222" s="124"/>
      <c r="AT222" s="124"/>
      <c r="AU222" s="124"/>
      <c r="AV222" s="125"/>
      <c r="AW222" s="124"/>
      <c r="AX222" s="124"/>
      <c r="AY222" s="124"/>
      <c r="AZ222" s="125"/>
      <c r="BA222" s="124"/>
      <c r="BB222" s="124"/>
      <c r="BC222" s="124"/>
      <c r="BD222" s="125"/>
      <c r="BF222" s="130"/>
      <c r="BG222" s="130"/>
      <c r="BH222" s="130"/>
      <c r="BI222" s="130"/>
      <c r="BJ222" s="130"/>
      <c r="BK222" s="130"/>
      <c r="BL222" s="130"/>
      <c r="BM222" s="130"/>
      <c r="BN222" s="130"/>
      <c r="BO222" s="130"/>
      <c r="BP222" s="130"/>
      <c r="BQ222" s="130"/>
      <c r="BR222" s="130"/>
    </row>
    <row r="223" spans="1:70" outlineLevel="1" x14ac:dyDescent="0.35">
      <c r="A223" s="135" t="s">
        <v>499</v>
      </c>
      <c r="B223" s="136"/>
      <c r="C223" s="136"/>
      <c r="D223" s="136"/>
      <c r="E223" s="124"/>
      <c r="F223" s="124"/>
      <c r="G223" s="124"/>
      <c r="H223" s="125"/>
      <c r="I223" s="124"/>
      <c r="J223" s="124"/>
      <c r="K223" s="124"/>
      <c r="L223" s="125"/>
      <c r="M223" s="124"/>
      <c r="N223" s="124"/>
      <c r="O223" s="124"/>
      <c r="P223" s="125"/>
      <c r="Q223" s="124"/>
      <c r="R223" s="124"/>
      <c r="S223" s="124"/>
      <c r="T223" s="125"/>
      <c r="U223" s="124"/>
      <c r="V223" s="124"/>
      <c r="W223" s="124"/>
      <c r="X223" s="125"/>
      <c r="Y223" s="124"/>
      <c r="Z223" s="124"/>
      <c r="AA223" s="124"/>
      <c r="AB223" s="125"/>
      <c r="AC223" s="124"/>
      <c r="AD223" s="124"/>
      <c r="AE223" s="124"/>
      <c r="AF223" s="125"/>
      <c r="AG223" s="124"/>
      <c r="AH223" s="124"/>
      <c r="AI223" s="124"/>
      <c r="AJ223" s="125"/>
      <c r="AK223" s="124"/>
      <c r="AL223" s="124"/>
      <c r="AM223" s="124"/>
      <c r="AN223" s="125"/>
      <c r="AO223" s="124"/>
      <c r="AP223" s="124"/>
      <c r="AQ223" s="124"/>
      <c r="AR223" s="125"/>
      <c r="AS223" s="124"/>
      <c r="AT223" s="124"/>
      <c r="AU223" s="124"/>
      <c r="AV223" s="125"/>
      <c r="AW223" s="124"/>
      <c r="AX223" s="124"/>
      <c r="AY223" s="124"/>
      <c r="AZ223" s="125"/>
      <c r="BA223" s="124"/>
      <c r="BB223" s="124"/>
      <c r="BC223" s="124"/>
      <c r="BD223" s="125"/>
      <c r="BF223" s="130"/>
      <c r="BG223" s="130"/>
      <c r="BH223" s="130"/>
      <c r="BI223" s="130"/>
      <c r="BJ223" s="130"/>
      <c r="BK223" s="130"/>
      <c r="BL223" s="130"/>
      <c r="BM223" s="130"/>
      <c r="BN223" s="130"/>
      <c r="BO223" s="130"/>
      <c r="BP223" s="130"/>
      <c r="BQ223" s="130"/>
      <c r="BR223" s="130"/>
    </row>
    <row r="224" spans="1:70" ht="12" customHeight="1" outlineLevel="1" x14ac:dyDescent="0.35">
      <c r="A224" s="156" t="s">
        <v>493</v>
      </c>
      <c r="B224" s="109" t="s">
        <v>428</v>
      </c>
      <c r="C224" s="141" t="s">
        <v>369</v>
      </c>
      <c r="D224" s="109">
        <v>2541497</v>
      </c>
      <c r="E224" s="142">
        <v>2150</v>
      </c>
      <c r="F224" s="142">
        <v>2182</v>
      </c>
      <c r="G224" s="142">
        <v>2206</v>
      </c>
      <c r="H224" s="143">
        <v>2368</v>
      </c>
      <c r="I224" s="142">
        <v>2525</v>
      </c>
      <c r="J224" s="142">
        <v>2702</v>
      </c>
      <c r="K224" s="142">
        <v>3023</v>
      </c>
      <c r="L224" s="143">
        <v>3256</v>
      </c>
      <c r="M224" s="142">
        <v>3900</v>
      </c>
      <c r="N224" s="142">
        <v>4090</v>
      </c>
      <c r="O224" s="142">
        <v>4295</v>
      </c>
      <c r="P224" s="143">
        <v>4498</v>
      </c>
      <c r="Q224" s="142">
        <v>5082</v>
      </c>
      <c r="R224" s="142">
        <v>5656</v>
      </c>
      <c r="S224" s="142">
        <v>6239</v>
      </c>
      <c r="T224" s="143">
        <v>6793</v>
      </c>
      <c r="U224" s="142">
        <v>7428</v>
      </c>
      <c r="V224" s="142">
        <v>8215</v>
      </c>
      <c r="W224" s="142">
        <v>9248</v>
      </c>
      <c r="X224" s="143">
        <v>10406</v>
      </c>
      <c r="Y224" s="142">
        <v>12200</v>
      </c>
      <c r="Z224" s="142">
        <v>13942</v>
      </c>
      <c r="AA224" s="142">
        <v>16038</v>
      </c>
      <c r="AB224" s="143">
        <v>18950</v>
      </c>
      <c r="AC224" s="142">
        <v>26474</v>
      </c>
      <c r="AD224" s="142">
        <v>29195</v>
      </c>
      <c r="AE224" s="142">
        <v>32459</v>
      </c>
      <c r="AF224" s="143">
        <v>35858</v>
      </c>
      <c r="AG224" s="142">
        <v>37390</v>
      </c>
      <c r="AH224" s="142">
        <v>38706</v>
      </c>
      <c r="AI224" s="142">
        <v>40970</v>
      </c>
      <c r="AJ224" s="143">
        <v>43128</v>
      </c>
      <c r="AK224" s="142">
        <v>45586</v>
      </c>
      <c r="AL224" s="142">
        <v>48412</v>
      </c>
      <c r="AM224" s="142">
        <v>50647</v>
      </c>
      <c r="AN224" s="143">
        <v>55497</v>
      </c>
      <c r="AO224" s="142">
        <v>59080</v>
      </c>
      <c r="AP224" s="142">
        <v>67040</v>
      </c>
      <c r="AQ224" s="142">
        <v>73195</v>
      </c>
      <c r="AR224" s="143">
        <v>76334</v>
      </c>
      <c r="AS224" s="142">
        <v>80214</v>
      </c>
      <c r="AT224" s="142">
        <v>83711</v>
      </c>
      <c r="AU224" s="142">
        <v>87932</v>
      </c>
      <c r="AV224" s="143">
        <v>91940</v>
      </c>
      <c r="AW224" s="124"/>
      <c r="AX224" s="124"/>
      <c r="AY224" s="124"/>
      <c r="AZ224" s="143">
        <v>117478</v>
      </c>
      <c r="BA224" s="124"/>
      <c r="BB224" s="124"/>
      <c r="BC224" s="124"/>
      <c r="BD224" s="143">
        <v>173390</v>
      </c>
      <c r="BF224" s="144">
        <v>2368</v>
      </c>
      <c r="BG224" s="144">
        <v>3256</v>
      </c>
      <c r="BH224" s="144">
        <v>4498</v>
      </c>
      <c r="BI224" s="144">
        <v>6793</v>
      </c>
      <c r="BJ224" s="144">
        <v>10406</v>
      </c>
      <c r="BK224" s="144">
        <v>18950</v>
      </c>
      <c r="BL224" s="144">
        <v>35858</v>
      </c>
      <c r="BM224" s="144">
        <v>43128</v>
      </c>
      <c r="BN224" s="144">
        <v>55497</v>
      </c>
      <c r="BO224" s="144">
        <v>76334</v>
      </c>
      <c r="BP224" s="144">
        <v>91940</v>
      </c>
      <c r="BQ224" s="144">
        <v>117478</v>
      </c>
      <c r="BR224" s="144">
        <v>173390</v>
      </c>
    </row>
    <row r="225" spans="1:70" outlineLevel="1" x14ac:dyDescent="0.35">
      <c r="A225" s="156" t="s">
        <v>500</v>
      </c>
      <c r="B225" s="109" t="s">
        <v>428</v>
      </c>
      <c r="C225" s="141" t="s">
        <v>368</v>
      </c>
      <c r="D225" s="109">
        <v>2956</v>
      </c>
      <c r="E225" s="124"/>
      <c r="F225" s="142">
        <v>328</v>
      </c>
      <c r="G225" s="142">
        <v>395</v>
      </c>
      <c r="H225" s="143">
        <v>415</v>
      </c>
      <c r="I225" s="142">
        <v>423</v>
      </c>
      <c r="J225" s="142">
        <v>466</v>
      </c>
      <c r="K225" s="142">
        <v>513</v>
      </c>
      <c r="L225" s="143">
        <v>514</v>
      </c>
      <c r="M225" s="142">
        <v>509</v>
      </c>
      <c r="N225" s="142">
        <v>605</v>
      </c>
      <c r="O225" s="142">
        <v>660</v>
      </c>
      <c r="P225" s="143">
        <v>713</v>
      </c>
      <c r="Q225" s="142">
        <v>764</v>
      </c>
      <c r="R225" s="142">
        <v>717</v>
      </c>
      <c r="S225" s="124"/>
      <c r="T225" s="125"/>
      <c r="U225" s="124"/>
      <c r="V225" s="124"/>
      <c r="W225" s="124"/>
      <c r="X225" s="125"/>
      <c r="Y225" s="124"/>
      <c r="Z225" s="124"/>
      <c r="AA225" s="124"/>
      <c r="AB225" s="125"/>
      <c r="AC225" s="124"/>
      <c r="AD225" s="124"/>
      <c r="AE225" s="124"/>
      <c r="AF225" s="125"/>
      <c r="AG225" s="124"/>
      <c r="AH225" s="124"/>
      <c r="AI225" s="124"/>
      <c r="AJ225" s="125"/>
      <c r="AK225" s="124"/>
      <c r="AL225" s="124"/>
      <c r="AM225" s="124"/>
      <c r="AN225" s="125"/>
      <c r="AO225" s="124"/>
      <c r="AP225" s="124"/>
      <c r="AQ225" s="124"/>
      <c r="AR225" s="125"/>
      <c r="AS225" s="124"/>
      <c r="AT225" s="124"/>
      <c r="AU225" s="124"/>
      <c r="AV225" s="125"/>
      <c r="AW225" s="124"/>
      <c r="AX225" s="124"/>
      <c r="AY225" s="124"/>
      <c r="AZ225" s="125"/>
      <c r="BA225" s="124"/>
      <c r="BB225" s="124"/>
      <c r="BC225" s="124"/>
      <c r="BD225" s="125"/>
      <c r="BF225" s="144">
        <v>415</v>
      </c>
      <c r="BG225" s="144">
        <v>514</v>
      </c>
      <c r="BH225" s="144">
        <v>713</v>
      </c>
      <c r="BI225" s="130"/>
      <c r="BJ225" s="130"/>
      <c r="BK225" s="130"/>
      <c r="BL225" s="130"/>
      <c r="BM225" s="130"/>
      <c r="BN225" s="130"/>
      <c r="BO225" s="130"/>
      <c r="BP225" s="130"/>
      <c r="BQ225" s="130"/>
      <c r="BR225" s="130"/>
    </row>
    <row r="226" spans="1:70" outlineLevel="1" x14ac:dyDescent="0.35">
      <c r="A226" s="156" t="s">
        <v>112</v>
      </c>
      <c r="B226" s="109" t="s">
        <v>428</v>
      </c>
      <c r="C226" s="141" t="s">
        <v>369</v>
      </c>
      <c r="D226" s="109">
        <v>2541498</v>
      </c>
      <c r="E226" s="142">
        <v>383</v>
      </c>
      <c r="F226" s="142">
        <v>67</v>
      </c>
      <c r="G226" s="142">
        <v>84</v>
      </c>
      <c r="H226" s="143">
        <v>99</v>
      </c>
      <c r="I226" s="142">
        <v>126</v>
      </c>
      <c r="J226" s="142">
        <v>166</v>
      </c>
      <c r="K226" s="142">
        <v>167</v>
      </c>
      <c r="L226" s="143">
        <v>197</v>
      </c>
      <c r="M226" s="142">
        <v>210</v>
      </c>
      <c r="N226" s="142">
        <v>260</v>
      </c>
      <c r="O226" s="142">
        <v>380</v>
      </c>
      <c r="P226" s="143">
        <v>476</v>
      </c>
      <c r="Q226" s="142">
        <v>621</v>
      </c>
      <c r="R226" s="142">
        <v>731</v>
      </c>
      <c r="S226" s="142">
        <v>1660</v>
      </c>
      <c r="T226" s="143">
        <v>1798</v>
      </c>
      <c r="U226" s="142">
        <v>2034</v>
      </c>
      <c r="V226" s="142">
        <v>2413</v>
      </c>
      <c r="W226" s="142">
        <v>2910</v>
      </c>
      <c r="X226" s="143">
        <v>3315</v>
      </c>
      <c r="Y226" s="142">
        <v>4011</v>
      </c>
      <c r="Z226" s="142">
        <v>4415</v>
      </c>
      <c r="AA226" s="142">
        <v>5074</v>
      </c>
      <c r="AB226" s="143">
        <v>5733</v>
      </c>
      <c r="AC226" s="142">
        <v>7618</v>
      </c>
      <c r="AD226" s="142">
        <v>8076</v>
      </c>
      <c r="AE226" s="142">
        <v>8228</v>
      </c>
      <c r="AF226" s="143">
        <v>8925</v>
      </c>
      <c r="AG226" s="142">
        <v>9096</v>
      </c>
      <c r="AH226" s="142">
        <v>9729</v>
      </c>
      <c r="AI226" s="142">
        <v>10760</v>
      </c>
      <c r="AJ226" s="143">
        <v>11853</v>
      </c>
      <c r="AK226" s="142">
        <v>12336</v>
      </c>
      <c r="AL226" s="142">
        <v>13022</v>
      </c>
      <c r="AM226" s="142">
        <v>14142</v>
      </c>
      <c r="AN226" s="143">
        <v>14467</v>
      </c>
      <c r="AO226" s="142">
        <v>14743</v>
      </c>
      <c r="AP226" s="142">
        <v>14678</v>
      </c>
      <c r="AQ226" s="142">
        <v>14184</v>
      </c>
      <c r="AR226" s="143">
        <v>15857</v>
      </c>
      <c r="AS226" s="142">
        <v>16841</v>
      </c>
      <c r="AT226" s="142">
        <v>17193</v>
      </c>
      <c r="AU226" s="142">
        <v>16873</v>
      </c>
      <c r="AV226" s="143">
        <v>17941</v>
      </c>
      <c r="AW226" s="124"/>
      <c r="AX226" s="124"/>
      <c r="AY226" s="124"/>
      <c r="AZ226" s="143">
        <v>18790</v>
      </c>
      <c r="BA226" s="124"/>
      <c r="BB226" s="124"/>
      <c r="BC226" s="124"/>
      <c r="BD226" s="143">
        <v>23414</v>
      </c>
      <c r="BF226" s="144">
        <v>99</v>
      </c>
      <c r="BG226" s="144">
        <v>197</v>
      </c>
      <c r="BH226" s="144">
        <v>476</v>
      </c>
      <c r="BI226" s="144">
        <v>1798</v>
      </c>
      <c r="BJ226" s="144">
        <v>3315</v>
      </c>
      <c r="BK226" s="144">
        <v>5733</v>
      </c>
      <c r="BL226" s="144">
        <v>8925</v>
      </c>
      <c r="BM226" s="144">
        <v>11853</v>
      </c>
      <c r="BN226" s="144">
        <v>14467</v>
      </c>
      <c r="BO226" s="144">
        <v>15857</v>
      </c>
      <c r="BP226" s="144">
        <v>17941</v>
      </c>
      <c r="BQ226" s="144">
        <v>18790</v>
      </c>
      <c r="BR226" s="144">
        <v>23414</v>
      </c>
    </row>
    <row r="227" spans="1:70" outlineLevel="1" x14ac:dyDescent="0.35">
      <c r="A227" s="221" t="s">
        <v>501</v>
      </c>
      <c r="B227" s="173" t="s">
        <v>428</v>
      </c>
      <c r="C227" s="163" t="s">
        <v>369</v>
      </c>
      <c r="D227" s="173">
        <v>2541499</v>
      </c>
      <c r="E227" s="175">
        <f t="shared" ref="E227:AV227" si="27">SUM(E224:E226)</f>
        <v>2533</v>
      </c>
      <c r="F227" s="175">
        <f t="shared" si="27"/>
        <v>2577</v>
      </c>
      <c r="G227" s="175">
        <f t="shared" si="27"/>
        <v>2685</v>
      </c>
      <c r="H227" s="174">
        <f t="shared" si="27"/>
        <v>2882</v>
      </c>
      <c r="I227" s="175">
        <f t="shared" si="27"/>
        <v>3074</v>
      </c>
      <c r="J227" s="175">
        <f t="shared" si="27"/>
        <v>3334</v>
      </c>
      <c r="K227" s="175">
        <f t="shared" si="27"/>
        <v>3703</v>
      </c>
      <c r="L227" s="174">
        <f t="shared" si="27"/>
        <v>3967</v>
      </c>
      <c r="M227" s="175">
        <f t="shared" si="27"/>
        <v>4619</v>
      </c>
      <c r="N227" s="175">
        <f t="shared" si="27"/>
        <v>4955</v>
      </c>
      <c r="O227" s="175">
        <f t="shared" si="27"/>
        <v>5335</v>
      </c>
      <c r="P227" s="174">
        <f t="shared" si="27"/>
        <v>5687</v>
      </c>
      <c r="Q227" s="175">
        <f t="shared" si="27"/>
        <v>6467</v>
      </c>
      <c r="R227" s="175">
        <f t="shared" si="27"/>
        <v>7104</v>
      </c>
      <c r="S227" s="175">
        <f t="shared" si="27"/>
        <v>7899</v>
      </c>
      <c r="T227" s="174">
        <f t="shared" si="27"/>
        <v>8591</v>
      </c>
      <c r="U227" s="175">
        <f t="shared" si="27"/>
        <v>9462</v>
      </c>
      <c r="V227" s="175">
        <f t="shared" si="27"/>
        <v>10628</v>
      </c>
      <c r="W227" s="175">
        <f t="shared" si="27"/>
        <v>12158</v>
      </c>
      <c r="X227" s="174">
        <f t="shared" si="27"/>
        <v>13721</v>
      </c>
      <c r="Y227" s="175">
        <f t="shared" si="27"/>
        <v>16211</v>
      </c>
      <c r="Z227" s="175">
        <f t="shared" si="27"/>
        <v>18357</v>
      </c>
      <c r="AA227" s="175">
        <f t="shared" si="27"/>
        <v>21112</v>
      </c>
      <c r="AB227" s="174">
        <f t="shared" si="27"/>
        <v>24683</v>
      </c>
      <c r="AC227" s="175">
        <f t="shared" si="27"/>
        <v>34092</v>
      </c>
      <c r="AD227" s="175">
        <f t="shared" si="27"/>
        <v>37271</v>
      </c>
      <c r="AE227" s="175">
        <f t="shared" si="27"/>
        <v>40687</v>
      </c>
      <c r="AF227" s="174">
        <f t="shared" si="27"/>
        <v>44783</v>
      </c>
      <c r="AG227" s="175">
        <f t="shared" si="27"/>
        <v>46486</v>
      </c>
      <c r="AH227" s="175">
        <f t="shared" si="27"/>
        <v>48435</v>
      </c>
      <c r="AI227" s="175">
        <f t="shared" si="27"/>
        <v>51730</v>
      </c>
      <c r="AJ227" s="174">
        <f t="shared" si="27"/>
        <v>54981</v>
      </c>
      <c r="AK227" s="175">
        <f t="shared" si="27"/>
        <v>57922</v>
      </c>
      <c r="AL227" s="175">
        <f t="shared" si="27"/>
        <v>61434</v>
      </c>
      <c r="AM227" s="175">
        <f t="shared" si="27"/>
        <v>64789</v>
      </c>
      <c r="AN227" s="174">
        <f t="shared" si="27"/>
        <v>69964</v>
      </c>
      <c r="AO227" s="175">
        <f t="shared" si="27"/>
        <v>73823</v>
      </c>
      <c r="AP227" s="175">
        <f t="shared" si="27"/>
        <v>81718</v>
      </c>
      <c r="AQ227" s="175">
        <f t="shared" si="27"/>
        <v>87379</v>
      </c>
      <c r="AR227" s="174">
        <f t="shared" si="27"/>
        <v>92191</v>
      </c>
      <c r="AS227" s="175">
        <f t="shared" si="27"/>
        <v>97055</v>
      </c>
      <c r="AT227" s="175">
        <f t="shared" si="27"/>
        <v>100904</v>
      </c>
      <c r="AU227" s="175">
        <f t="shared" si="27"/>
        <v>104805</v>
      </c>
      <c r="AV227" s="174">
        <f t="shared" si="27"/>
        <v>109881</v>
      </c>
      <c r="AW227" s="164"/>
      <c r="AX227" s="164"/>
      <c r="AY227" s="164"/>
      <c r="AZ227" s="174">
        <f>SUM(AZ224:AZ226)</f>
        <v>136268</v>
      </c>
      <c r="BA227" s="164"/>
      <c r="BB227" s="164"/>
      <c r="BC227" s="164"/>
      <c r="BD227" s="174">
        <f>SUM(BD224:BD226)</f>
        <v>196804</v>
      </c>
      <c r="BF227" s="197">
        <f t="shared" ref="BF227:BR227" si="28">SUM(BF224:BF226)</f>
        <v>2882</v>
      </c>
      <c r="BG227" s="197">
        <f t="shared" si="28"/>
        <v>3967</v>
      </c>
      <c r="BH227" s="197">
        <f t="shared" si="28"/>
        <v>5687</v>
      </c>
      <c r="BI227" s="197">
        <f t="shared" si="28"/>
        <v>8591</v>
      </c>
      <c r="BJ227" s="197">
        <f t="shared" si="28"/>
        <v>13721</v>
      </c>
      <c r="BK227" s="197">
        <f t="shared" si="28"/>
        <v>24683</v>
      </c>
      <c r="BL227" s="197">
        <f t="shared" si="28"/>
        <v>44783</v>
      </c>
      <c r="BM227" s="197">
        <f t="shared" si="28"/>
        <v>54981</v>
      </c>
      <c r="BN227" s="197">
        <f t="shared" si="28"/>
        <v>69964</v>
      </c>
      <c r="BO227" s="197">
        <f t="shared" si="28"/>
        <v>92191</v>
      </c>
      <c r="BP227" s="197">
        <f t="shared" si="28"/>
        <v>109881</v>
      </c>
      <c r="BQ227" s="197">
        <f t="shared" si="28"/>
        <v>136268</v>
      </c>
      <c r="BR227" s="197">
        <f t="shared" si="28"/>
        <v>196804</v>
      </c>
    </row>
    <row r="228" spans="1:70" outlineLevel="1" x14ac:dyDescent="0.35">
      <c r="A228" s="153"/>
      <c r="B228" s="109"/>
      <c r="C228" s="109"/>
      <c r="D228" s="109"/>
      <c r="E228" s="124"/>
      <c r="F228" s="124"/>
      <c r="G228" s="124"/>
      <c r="H228" s="125"/>
      <c r="I228" s="124"/>
      <c r="J228" s="124"/>
      <c r="K228" s="124"/>
      <c r="L228" s="125"/>
      <c r="M228" s="124"/>
      <c r="N228" s="124"/>
      <c r="O228" s="124"/>
      <c r="P228" s="125"/>
      <c r="Q228" s="124"/>
      <c r="R228" s="124"/>
      <c r="S228" s="124"/>
      <c r="T228" s="125"/>
      <c r="U228" s="124"/>
      <c r="V228" s="124"/>
      <c r="W228" s="124"/>
      <c r="X228" s="125"/>
      <c r="Y228" s="124"/>
      <c r="Z228" s="124"/>
      <c r="AA228" s="124"/>
      <c r="AB228" s="125"/>
      <c r="AC228" s="124"/>
      <c r="AD228" s="124"/>
      <c r="AE228" s="124"/>
      <c r="AF228" s="125"/>
      <c r="AG228" s="124"/>
      <c r="AH228" s="124"/>
      <c r="AI228" s="124"/>
      <c r="AJ228" s="125"/>
      <c r="AK228" s="124"/>
      <c r="AL228" s="124"/>
      <c r="AM228" s="124"/>
      <c r="AN228" s="125"/>
      <c r="AO228" s="124"/>
      <c r="AP228" s="124"/>
      <c r="AQ228" s="124"/>
      <c r="AR228" s="125"/>
      <c r="AS228" s="124"/>
      <c r="AT228" s="124"/>
      <c r="AU228" s="124"/>
      <c r="AV228" s="125"/>
      <c r="AW228" s="124"/>
      <c r="AX228" s="124"/>
      <c r="AY228" s="124"/>
      <c r="AZ228" s="125"/>
      <c r="BA228" s="124"/>
      <c r="BB228" s="124"/>
      <c r="BC228" s="124"/>
      <c r="BD228" s="125"/>
      <c r="BF228" s="130"/>
      <c r="BG228" s="130"/>
      <c r="BH228" s="130"/>
      <c r="BI228" s="130"/>
      <c r="BJ228" s="130"/>
      <c r="BK228" s="130"/>
      <c r="BL228" s="130"/>
      <c r="BM228" s="130"/>
      <c r="BN228" s="130"/>
      <c r="BO228" s="130"/>
      <c r="BP228" s="130"/>
      <c r="BQ228" s="130"/>
      <c r="BR228" s="130"/>
    </row>
    <row r="229" spans="1:70" outlineLevel="1" x14ac:dyDescent="0.35">
      <c r="A229" s="222" t="s">
        <v>502</v>
      </c>
      <c r="B229" s="155"/>
      <c r="C229" s="155"/>
      <c r="D229" s="155"/>
      <c r="E229" s="124"/>
      <c r="F229" s="124"/>
      <c r="G229" s="124"/>
      <c r="H229" s="125"/>
      <c r="I229" s="124"/>
      <c r="J229" s="124"/>
      <c r="K229" s="124"/>
      <c r="L229" s="125"/>
      <c r="M229" s="124"/>
      <c r="N229" s="124"/>
      <c r="O229" s="124"/>
      <c r="P229" s="125"/>
      <c r="Q229" s="124"/>
      <c r="R229" s="124"/>
      <c r="S229" s="124"/>
      <c r="T229" s="125"/>
      <c r="U229" s="124"/>
      <c r="V229" s="124"/>
      <c r="W229" s="124"/>
      <c r="X229" s="125"/>
      <c r="Y229" s="124"/>
      <c r="Z229" s="124"/>
      <c r="AA229" s="124"/>
      <c r="AB229" s="125"/>
      <c r="AC229" s="124"/>
      <c r="AD229" s="124"/>
      <c r="AE229" s="124"/>
      <c r="AF229" s="125"/>
      <c r="AG229" s="124"/>
      <c r="AH229" s="124"/>
      <c r="AI229" s="124"/>
      <c r="AJ229" s="125"/>
      <c r="AK229" s="124"/>
      <c r="AL229" s="124"/>
      <c r="AM229" s="124"/>
      <c r="AN229" s="125"/>
      <c r="AO229" s="124"/>
      <c r="AP229" s="124"/>
      <c r="AQ229" s="124"/>
      <c r="AR229" s="125"/>
      <c r="AS229" s="124"/>
      <c r="AT229" s="124"/>
      <c r="AU229" s="124"/>
      <c r="AV229" s="125"/>
      <c r="AW229" s="124"/>
      <c r="AX229" s="124"/>
      <c r="AY229" s="124"/>
      <c r="AZ229" s="125"/>
      <c r="BA229" s="124"/>
      <c r="BB229" s="124"/>
      <c r="BC229" s="124"/>
      <c r="BD229" s="125"/>
      <c r="BF229" s="130"/>
      <c r="BG229" s="130"/>
      <c r="BH229" s="130"/>
      <c r="BI229" s="130"/>
      <c r="BJ229" s="130"/>
      <c r="BK229" s="130"/>
      <c r="BL229" s="130"/>
      <c r="BM229" s="130"/>
      <c r="BN229" s="130"/>
      <c r="BO229" s="130"/>
      <c r="BP229" s="130"/>
      <c r="BQ229" s="130"/>
      <c r="BR229" s="130"/>
    </row>
    <row r="230" spans="1:70" ht="12" customHeight="1" outlineLevel="1" x14ac:dyDescent="0.35">
      <c r="A230" s="156" t="s">
        <v>112</v>
      </c>
      <c r="B230" s="109" t="s">
        <v>428</v>
      </c>
      <c r="C230" s="141" t="s">
        <v>414</v>
      </c>
      <c r="D230" s="109">
        <v>2541450</v>
      </c>
      <c r="E230" s="142">
        <v>180</v>
      </c>
      <c r="F230" s="142">
        <v>195</v>
      </c>
      <c r="G230" s="142">
        <v>208</v>
      </c>
      <c r="H230" s="143">
        <v>216</v>
      </c>
      <c r="I230" s="142">
        <v>233</v>
      </c>
      <c r="J230" s="142">
        <v>244</v>
      </c>
      <c r="K230" s="142">
        <v>256</v>
      </c>
      <c r="L230" s="143">
        <v>263</v>
      </c>
      <c r="M230" s="142">
        <v>280</v>
      </c>
      <c r="N230" s="142">
        <v>292</v>
      </c>
      <c r="O230" s="142">
        <v>308</v>
      </c>
      <c r="P230" s="143">
        <v>319</v>
      </c>
      <c r="Q230" s="142">
        <v>340</v>
      </c>
      <c r="R230" s="142">
        <v>355</v>
      </c>
      <c r="S230" s="142">
        <v>377</v>
      </c>
      <c r="T230" s="143">
        <v>388</v>
      </c>
      <c r="U230" s="142">
        <v>408</v>
      </c>
      <c r="V230" s="142">
        <v>419</v>
      </c>
      <c r="W230" s="142">
        <v>433</v>
      </c>
      <c r="X230" s="143">
        <v>441</v>
      </c>
      <c r="Y230" s="142">
        <v>453</v>
      </c>
      <c r="Z230" s="142">
        <v>461</v>
      </c>
      <c r="AA230" s="142">
        <v>470</v>
      </c>
      <c r="AB230" s="143">
        <v>478</v>
      </c>
      <c r="AC230" s="142">
        <v>490</v>
      </c>
      <c r="AD230" s="142">
        <v>499</v>
      </c>
      <c r="AE230" s="142">
        <v>519</v>
      </c>
      <c r="AF230" s="143">
        <v>532</v>
      </c>
      <c r="AG230" s="142">
        <v>556</v>
      </c>
      <c r="AH230" s="142">
        <v>583</v>
      </c>
      <c r="AI230" s="142">
        <v>593</v>
      </c>
      <c r="AJ230" s="143">
        <v>598</v>
      </c>
      <c r="AK230" s="142">
        <v>613</v>
      </c>
      <c r="AL230" s="142">
        <v>618</v>
      </c>
      <c r="AM230" s="142">
        <v>622</v>
      </c>
      <c r="AN230" s="143">
        <v>619</v>
      </c>
      <c r="AO230" s="142">
        <v>629</v>
      </c>
      <c r="AP230" s="142">
        <v>631</v>
      </c>
      <c r="AQ230" s="142">
        <v>638</v>
      </c>
      <c r="AR230" s="143">
        <v>643</v>
      </c>
      <c r="AS230" s="142">
        <v>657</v>
      </c>
      <c r="AT230" s="142">
        <v>665</v>
      </c>
      <c r="AU230" s="142">
        <v>676</v>
      </c>
      <c r="AV230" s="143">
        <v>683</v>
      </c>
      <c r="AW230" s="124"/>
      <c r="AX230" s="124"/>
      <c r="AY230" s="124"/>
      <c r="AZ230" s="125"/>
      <c r="BA230" s="124"/>
      <c r="BB230" s="124"/>
      <c r="BC230" s="124"/>
      <c r="BD230" s="125"/>
      <c r="BF230" s="130"/>
      <c r="BG230" s="130"/>
      <c r="BH230" s="130"/>
      <c r="BI230" s="130"/>
      <c r="BJ230" s="130"/>
      <c r="BK230" s="130"/>
      <c r="BL230" s="130"/>
      <c r="BM230" s="130"/>
      <c r="BN230" s="130"/>
      <c r="BO230" s="130"/>
      <c r="BP230" s="130"/>
      <c r="BQ230" s="130"/>
      <c r="BR230" s="130"/>
    </row>
    <row r="231" spans="1:70" ht="12" customHeight="1" outlineLevel="1" x14ac:dyDescent="0.35">
      <c r="A231" s="156" t="s">
        <v>111</v>
      </c>
      <c r="B231" s="109" t="s">
        <v>428</v>
      </c>
      <c r="C231" s="141" t="s">
        <v>414</v>
      </c>
      <c r="D231" s="109">
        <v>2541451</v>
      </c>
      <c r="E231" s="142">
        <v>167</v>
      </c>
      <c r="F231" s="142">
        <v>181</v>
      </c>
      <c r="G231" s="142">
        <v>189</v>
      </c>
      <c r="H231" s="143">
        <v>200</v>
      </c>
      <c r="I231" s="142">
        <v>216</v>
      </c>
      <c r="J231" s="142">
        <v>228</v>
      </c>
      <c r="K231" s="142">
        <v>242</v>
      </c>
      <c r="L231" s="143">
        <v>253</v>
      </c>
      <c r="M231" s="142">
        <v>270</v>
      </c>
      <c r="N231" s="142">
        <v>285</v>
      </c>
      <c r="O231" s="142">
        <v>300</v>
      </c>
      <c r="P231" s="143">
        <v>309</v>
      </c>
      <c r="Q231" s="142">
        <v>329</v>
      </c>
      <c r="R231" s="142">
        <v>346</v>
      </c>
      <c r="S231" s="142">
        <v>368</v>
      </c>
      <c r="T231" s="143">
        <v>396</v>
      </c>
      <c r="U231" s="142">
        <v>427</v>
      </c>
      <c r="V231" s="142">
        <v>453</v>
      </c>
      <c r="W231" s="142">
        <v>476</v>
      </c>
      <c r="X231" s="143">
        <v>499</v>
      </c>
      <c r="Y231" s="142">
        <v>529</v>
      </c>
      <c r="Z231" s="142">
        <v>546</v>
      </c>
      <c r="AA231" s="142">
        <v>561</v>
      </c>
      <c r="AB231" s="143">
        <v>577</v>
      </c>
      <c r="AC231" s="142">
        <v>600</v>
      </c>
      <c r="AD231" s="142">
        <v>615</v>
      </c>
      <c r="AE231" s="142">
        <v>627</v>
      </c>
      <c r="AF231" s="143">
        <v>641</v>
      </c>
      <c r="AG231" s="142">
        <v>678</v>
      </c>
      <c r="AH231" s="142">
        <v>699</v>
      </c>
      <c r="AI231" s="142">
        <v>727</v>
      </c>
      <c r="AJ231" s="143">
        <v>744</v>
      </c>
      <c r="AK231" s="142">
        <v>760</v>
      </c>
      <c r="AL231" s="142">
        <v>788</v>
      </c>
      <c r="AM231" s="142">
        <v>805</v>
      </c>
      <c r="AN231" s="143">
        <v>806</v>
      </c>
      <c r="AO231" s="142">
        <v>827</v>
      </c>
      <c r="AP231" s="142">
        <v>836</v>
      </c>
      <c r="AQ231" s="142">
        <v>845</v>
      </c>
      <c r="AR231" s="143">
        <v>854</v>
      </c>
      <c r="AS231" s="142">
        <v>873</v>
      </c>
      <c r="AT231" s="142">
        <v>891</v>
      </c>
      <c r="AU231" s="142">
        <v>899</v>
      </c>
      <c r="AV231" s="143">
        <v>914</v>
      </c>
      <c r="AW231" s="124"/>
      <c r="AX231" s="124"/>
      <c r="AY231" s="124"/>
      <c r="AZ231" s="125"/>
      <c r="BA231" s="124"/>
      <c r="BB231" s="124"/>
      <c r="BC231" s="124"/>
      <c r="BD231" s="125"/>
      <c r="BF231" s="130"/>
      <c r="BG231" s="130"/>
      <c r="BH231" s="130"/>
      <c r="BI231" s="130"/>
      <c r="BJ231" s="130"/>
      <c r="BK231" s="130"/>
      <c r="BL231" s="130"/>
      <c r="BM231" s="130"/>
      <c r="BN231" s="130"/>
      <c r="BO231" s="130"/>
      <c r="BP231" s="130"/>
      <c r="BQ231" s="130"/>
      <c r="BR231" s="130"/>
    </row>
    <row r="232" spans="1:70" outlineLevel="1" x14ac:dyDescent="0.35">
      <c r="A232" s="156" t="s">
        <v>110</v>
      </c>
      <c r="B232" s="109" t="s">
        <v>428</v>
      </c>
      <c r="C232" s="141" t="s">
        <v>414</v>
      </c>
      <c r="D232" s="109">
        <v>2541452</v>
      </c>
      <c r="E232" s="142">
        <v>179</v>
      </c>
      <c r="F232" s="142">
        <v>182</v>
      </c>
      <c r="G232" s="142">
        <v>188</v>
      </c>
      <c r="H232" s="143">
        <v>195</v>
      </c>
      <c r="I232" s="142">
        <v>203</v>
      </c>
      <c r="J232" s="142">
        <v>206</v>
      </c>
      <c r="K232" s="142">
        <v>212</v>
      </c>
      <c r="L232" s="143">
        <v>217</v>
      </c>
      <c r="M232" s="142">
        <v>225</v>
      </c>
      <c r="N232" s="142">
        <v>228</v>
      </c>
      <c r="O232" s="142">
        <v>233</v>
      </c>
      <c r="P232" s="143">
        <v>240</v>
      </c>
      <c r="Q232" s="142">
        <v>249</v>
      </c>
      <c r="R232" s="142">
        <v>252</v>
      </c>
      <c r="S232" s="142">
        <v>256</v>
      </c>
      <c r="T232" s="143">
        <v>262</v>
      </c>
      <c r="U232" s="142">
        <v>267</v>
      </c>
      <c r="V232" s="142">
        <v>271</v>
      </c>
      <c r="W232" s="142">
        <v>274</v>
      </c>
      <c r="X232" s="143">
        <v>277</v>
      </c>
      <c r="Y232" s="142">
        <v>282</v>
      </c>
      <c r="Z232" s="142">
        <v>279</v>
      </c>
      <c r="AA232" s="142">
        <v>278</v>
      </c>
      <c r="AB232" s="143">
        <v>282</v>
      </c>
      <c r="AC232" s="142">
        <v>286</v>
      </c>
      <c r="AD232" s="142">
        <v>286</v>
      </c>
      <c r="AE232" s="142">
        <v>288</v>
      </c>
      <c r="AF232" s="143">
        <v>294</v>
      </c>
      <c r="AG232" s="142">
        <v>305</v>
      </c>
      <c r="AH232" s="142">
        <v>305</v>
      </c>
      <c r="AI232" s="142">
        <v>305</v>
      </c>
      <c r="AJ232" s="143">
        <v>308</v>
      </c>
      <c r="AK232" s="142">
        <v>309</v>
      </c>
      <c r="AL232" s="142">
        <v>307</v>
      </c>
      <c r="AM232" s="142">
        <v>308</v>
      </c>
      <c r="AN232" s="143">
        <v>309</v>
      </c>
      <c r="AO232" s="142">
        <v>307</v>
      </c>
      <c r="AP232" s="142">
        <v>303</v>
      </c>
      <c r="AQ232" s="142">
        <v>303</v>
      </c>
      <c r="AR232" s="143">
        <v>304</v>
      </c>
      <c r="AS232" s="142">
        <v>307</v>
      </c>
      <c r="AT232" s="142">
        <v>307</v>
      </c>
      <c r="AU232" s="142">
        <v>307</v>
      </c>
      <c r="AV232" s="143">
        <v>308</v>
      </c>
      <c r="AW232" s="124"/>
      <c r="AX232" s="124"/>
      <c r="AY232" s="124"/>
      <c r="AZ232" s="125"/>
      <c r="BA232" s="124"/>
      <c r="BB232" s="124"/>
      <c r="BC232" s="124"/>
      <c r="BD232" s="125"/>
      <c r="BF232" s="130"/>
      <c r="BG232" s="130"/>
      <c r="BH232" s="130"/>
      <c r="BI232" s="130"/>
      <c r="BJ232" s="130"/>
      <c r="BK232" s="130"/>
      <c r="BL232" s="130"/>
      <c r="BM232" s="130"/>
      <c r="BN232" s="130"/>
      <c r="BO232" s="130"/>
      <c r="BP232" s="130"/>
      <c r="BQ232" s="130"/>
      <c r="BR232" s="130"/>
    </row>
    <row r="233" spans="1:70" outlineLevel="1" x14ac:dyDescent="0.35">
      <c r="A233" s="192" t="s">
        <v>472</v>
      </c>
      <c r="B233" s="109" t="s">
        <v>428</v>
      </c>
      <c r="C233" s="141" t="s">
        <v>414</v>
      </c>
      <c r="D233" s="109">
        <v>2541453</v>
      </c>
      <c r="E233" s="142">
        <v>139</v>
      </c>
      <c r="F233" s="142">
        <v>142</v>
      </c>
      <c r="G233" s="142">
        <v>144</v>
      </c>
      <c r="H233" s="143">
        <v>147</v>
      </c>
      <c r="I233" s="142">
        <v>150</v>
      </c>
      <c r="J233" s="142">
        <v>152</v>
      </c>
      <c r="K233" s="142">
        <v>155</v>
      </c>
      <c r="L233" s="143">
        <v>157</v>
      </c>
      <c r="M233" s="142">
        <v>161</v>
      </c>
      <c r="N233" s="142">
        <v>164</v>
      </c>
      <c r="O233" s="142">
        <v>167</v>
      </c>
      <c r="P233" s="143">
        <v>169</v>
      </c>
      <c r="Q233" s="142">
        <v>173</v>
      </c>
      <c r="R233" s="142">
        <v>175</v>
      </c>
      <c r="S233" s="142">
        <v>178</v>
      </c>
      <c r="T233" s="143">
        <v>180</v>
      </c>
      <c r="U233" s="142">
        <v>182</v>
      </c>
      <c r="V233" s="142">
        <v>183</v>
      </c>
      <c r="W233" s="142">
        <v>185</v>
      </c>
      <c r="X233" s="143">
        <v>184</v>
      </c>
      <c r="Y233" s="142">
        <v>185</v>
      </c>
      <c r="Z233" s="142">
        <v>185</v>
      </c>
      <c r="AA233" s="142">
        <v>185</v>
      </c>
      <c r="AB233" s="143">
        <v>186</v>
      </c>
      <c r="AC233" s="142">
        <v>186</v>
      </c>
      <c r="AD233" s="142">
        <v>187</v>
      </c>
      <c r="AE233" s="142">
        <v>189</v>
      </c>
      <c r="AF233" s="143">
        <v>190</v>
      </c>
      <c r="AG233" s="142">
        <v>195</v>
      </c>
      <c r="AH233" s="142">
        <v>198</v>
      </c>
      <c r="AI233" s="142">
        <v>196</v>
      </c>
      <c r="AJ233" s="143">
        <v>195</v>
      </c>
      <c r="AK233" s="142">
        <v>195</v>
      </c>
      <c r="AL233" s="142">
        <v>195</v>
      </c>
      <c r="AM233" s="142">
        <v>196</v>
      </c>
      <c r="AN233" s="143">
        <v>195</v>
      </c>
      <c r="AO233" s="142">
        <v>196</v>
      </c>
      <c r="AP233" s="142">
        <v>197</v>
      </c>
      <c r="AQ233" s="142">
        <v>197</v>
      </c>
      <c r="AR233" s="143">
        <v>199</v>
      </c>
      <c r="AS233" s="142">
        <v>200</v>
      </c>
      <c r="AT233" s="142">
        <v>202</v>
      </c>
      <c r="AU233" s="142">
        <v>203</v>
      </c>
      <c r="AV233" s="143">
        <v>205</v>
      </c>
      <c r="AW233" s="124"/>
      <c r="AX233" s="124"/>
      <c r="AY233" s="124"/>
      <c r="AZ233" s="125"/>
      <c r="BA233" s="124"/>
      <c r="BB233" s="124"/>
      <c r="BC233" s="124"/>
      <c r="BD233" s="125"/>
      <c r="BF233" s="130"/>
      <c r="BG233" s="130"/>
      <c r="BH233" s="130"/>
      <c r="BI233" s="130"/>
      <c r="BJ233" s="130"/>
      <c r="BK233" s="130"/>
      <c r="BL233" s="130"/>
      <c r="BM233" s="130"/>
      <c r="BN233" s="130"/>
      <c r="BO233" s="130"/>
      <c r="BP233" s="130"/>
      <c r="BQ233" s="130"/>
      <c r="BR233" s="130"/>
    </row>
    <row r="234" spans="1:70" outlineLevel="1" x14ac:dyDescent="0.35">
      <c r="A234" s="223" t="s">
        <v>461</v>
      </c>
      <c r="B234" s="162" t="s">
        <v>428</v>
      </c>
      <c r="C234" s="163" t="s">
        <v>414</v>
      </c>
      <c r="D234" s="162">
        <v>2541454</v>
      </c>
      <c r="E234" s="175">
        <f>SUM(E230:E233)</f>
        <v>665</v>
      </c>
      <c r="F234" s="200">
        <v>699</v>
      </c>
      <c r="G234" s="200">
        <v>728</v>
      </c>
      <c r="H234" s="224">
        <v>757</v>
      </c>
      <c r="I234" s="175">
        <f>SUM(I230:I233)</f>
        <v>802</v>
      </c>
      <c r="J234" s="200">
        <v>829</v>
      </c>
      <c r="K234" s="200">
        <v>864</v>
      </c>
      <c r="L234" s="174">
        <f>SUM(L230:L233)</f>
        <v>890</v>
      </c>
      <c r="M234" s="175">
        <f>SUM(M230:M233)</f>
        <v>936</v>
      </c>
      <c r="N234" s="200">
        <v>968</v>
      </c>
      <c r="O234" s="200">
        <v>1007</v>
      </c>
      <c r="P234" s="224">
        <v>1038</v>
      </c>
      <c r="Q234" s="200">
        <v>1090</v>
      </c>
      <c r="R234" s="175">
        <f>SUM(R230:R233)</f>
        <v>1128</v>
      </c>
      <c r="S234" s="175">
        <f>SUM(S230:S233)</f>
        <v>1179</v>
      </c>
      <c r="T234" s="224">
        <v>1227</v>
      </c>
      <c r="U234" s="175">
        <f>SUM(U230:U233)</f>
        <v>1284</v>
      </c>
      <c r="V234" s="200">
        <v>1325</v>
      </c>
      <c r="W234" s="175">
        <f>SUM(W230:W233)</f>
        <v>1368</v>
      </c>
      <c r="X234" s="174">
        <f>SUM(X230:X233)</f>
        <v>1401</v>
      </c>
      <c r="Y234" s="175">
        <f>SUM(Y230:Y233)</f>
        <v>1449</v>
      </c>
      <c r="Z234" s="175">
        <f>SUM(Z230:Z233)</f>
        <v>1471</v>
      </c>
      <c r="AA234" s="200">
        <v>1495</v>
      </c>
      <c r="AB234" s="174">
        <f t="shared" ref="AB234:AH234" si="29">SUM(AB230:AB233)</f>
        <v>1523</v>
      </c>
      <c r="AC234" s="175">
        <f t="shared" si="29"/>
        <v>1562</v>
      </c>
      <c r="AD234" s="175">
        <f t="shared" si="29"/>
        <v>1587</v>
      </c>
      <c r="AE234" s="175">
        <f t="shared" si="29"/>
        <v>1623</v>
      </c>
      <c r="AF234" s="174">
        <f t="shared" si="29"/>
        <v>1657</v>
      </c>
      <c r="AG234" s="175">
        <f t="shared" si="29"/>
        <v>1734</v>
      </c>
      <c r="AH234" s="175">
        <f t="shared" si="29"/>
        <v>1785</v>
      </c>
      <c r="AI234" s="200">
        <v>1820</v>
      </c>
      <c r="AJ234" s="174">
        <f>SUM(AJ230:AJ233)</f>
        <v>1845</v>
      </c>
      <c r="AK234" s="200">
        <v>1878</v>
      </c>
      <c r="AL234" s="175">
        <f>SUM(AL230:AL233)</f>
        <v>1908</v>
      </c>
      <c r="AM234" s="200">
        <v>1930</v>
      </c>
      <c r="AN234" s="174">
        <f>SUM(AN230:AN233)</f>
        <v>1929</v>
      </c>
      <c r="AO234" s="200">
        <v>1960</v>
      </c>
      <c r="AP234" s="200">
        <v>1968</v>
      </c>
      <c r="AQ234" s="200">
        <v>1984</v>
      </c>
      <c r="AR234" s="174">
        <f>SUM(AR230:AR233)</f>
        <v>2000</v>
      </c>
      <c r="AS234" s="175">
        <f>SUM(AS230:AS233)</f>
        <v>2037</v>
      </c>
      <c r="AT234" s="200">
        <v>2064</v>
      </c>
      <c r="AU234" s="175">
        <f>SUM(AU230:AU233)</f>
        <v>2085</v>
      </c>
      <c r="AV234" s="174">
        <f>SUM(AV230:AV233)</f>
        <v>2110</v>
      </c>
      <c r="AW234" s="164"/>
      <c r="AX234" s="164"/>
      <c r="AY234" s="164"/>
      <c r="AZ234" s="165"/>
      <c r="BA234" s="164"/>
      <c r="BB234" s="164"/>
      <c r="BC234" s="164"/>
      <c r="BD234" s="165"/>
      <c r="BF234" s="170"/>
      <c r="BG234" s="170"/>
      <c r="BH234" s="170"/>
      <c r="BI234" s="170"/>
      <c r="BJ234" s="170"/>
      <c r="BK234" s="170"/>
      <c r="BL234" s="170"/>
      <c r="BM234" s="170"/>
      <c r="BN234" s="178"/>
      <c r="BO234" s="178"/>
      <c r="BP234" s="178"/>
      <c r="BQ234" s="178"/>
      <c r="BR234" s="178"/>
    </row>
    <row r="235" spans="1:70" outlineLevel="1" x14ac:dyDescent="0.35">
      <c r="A235" s="153"/>
      <c r="B235" s="109"/>
      <c r="C235" s="109"/>
      <c r="D235" s="109"/>
      <c r="E235" s="124"/>
      <c r="F235" s="124"/>
      <c r="G235" s="124"/>
      <c r="H235" s="125"/>
      <c r="I235" s="124"/>
      <c r="J235" s="124"/>
      <c r="K235" s="124"/>
      <c r="L235" s="125"/>
      <c r="M235" s="124"/>
      <c r="N235" s="124"/>
      <c r="O235" s="124"/>
      <c r="P235" s="125"/>
      <c r="Q235" s="124"/>
      <c r="R235" s="124"/>
      <c r="S235" s="124"/>
      <c r="T235" s="125"/>
      <c r="U235" s="124"/>
      <c r="V235" s="124"/>
      <c r="W235" s="124"/>
      <c r="X235" s="125"/>
      <c r="Y235" s="124"/>
      <c r="Z235" s="124"/>
      <c r="AA235" s="124"/>
      <c r="AB235" s="125"/>
      <c r="AC235" s="124"/>
      <c r="AD235" s="124"/>
      <c r="AE235" s="124"/>
      <c r="AF235" s="125"/>
      <c r="AG235" s="124"/>
      <c r="AH235" s="124"/>
      <c r="AI235" s="124"/>
      <c r="AJ235" s="125"/>
      <c r="AK235" s="124"/>
      <c r="AL235" s="124"/>
      <c r="AM235" s="124"/>
      <c r="AN235" s="125"/>
      <c r="AO235" s="124"/>
      <c r="AP235" s="124"/>
      <c r="AQ235" s="124"/>
      <c r="AR235" s="125"/>
      <c r="AS235" s="124"/>
      <c r="AT235" s="124"/>
      <c r="AU235" s="124"/>
      <c r="AV235" s="125"/>
      <c r="AW235" s="124"/>
      <c r="AX235" s="124"/>
      <c r="AY235" s="124"/>
      <c r="AZ235" s="125"/>
      <c r="BA235" s="124"/>
      <c r="BB235" s="124"/>
      <c r="BC235" s="124"/>
      <c r="BD235" s="125"/>
      <c r="BF235" s="130"/>
      <c r="BG235" s="130"/>
      <c r="BH235" s="130"/>
      <c r="BI235" s="130"/>
      <c r="BJ235" s="130"/>
      <c r="BK235" s="130"/>
      <c r="BL235" s="130"/>
      <c r="BM235" s="130"/>
      <c r="BN235" s="130"/>
      <c r="BO235" s="130"/>
      <c r="BP235" s="130"/>
      <c r="BQ235" s="130"/>
      <c r="BR235" s="130"/>
    </row>
    <row r="236" spans="1:70" ht="12" customHeight="1" outlineLevel="1" x14ac:dyDescent="0.35">
      <c r="A236" s="154" t="s">
        <v>503</v>
      </c>
      <c r="B236" s="155"/>
      <c r="C236" s="155"/>
      <c r="D236" s="155"/>
      <c r="E236" s="124"/>
      <c r="F236" s="124"/>
      <c r="G236" s="124"/>
      <c r="H236" s="125"/>
      <c r="I236" s="124"/>
      <c r="J236" s="124"/>
      <c r="K236" s="124"/>
      <c r="L236" s="125"/>
      <c r="M236" s="124"/>
      <c r="N236" s="124"/>
      <c r="O236" s="124"/>
      <c r="P236" s="125"/>
      <c r="Q236" s="124"/>
      <c r="R236" s="124"/>
      <c r="S236" s="124"/>
      <c r="T236" s="125"/>
      <c r="U236" s="124"/>
      <c r="V236" s="124"/>
      <c r="W236" s="124"/>
      <c r="X236" s="125"/>
      <c r="Y236" s="124"/>
      <c r="Z236" s="124"/>
      <c r="AA236" s="124"/>
      <c r="AB236" s="125"/>
      <c r="AC236" s="124"/>
      <c r="AD236" s="124"/>
      <c r="AE236" s="124"/>
      <c r="AF236" s="125"/>
      <c r="AG236" s="124"/>
      <c r="AH236" s="124"/>
      <c r="AI236" s="124"/>
      <c r="AJ236" s="125"/>
      <c r="AK236" s="124"/>
      <c r="AL236" s="124"/>
      <c r="AM236" s="124"/>
      <c r="AN236" s="125"/>
      <c r="AO236" s="124"/>
      <c r="AP236" s="124"/>
      <c r="AQ236" s="124"/>
      <c r="AR236" s="125"/>
      <c r="AS236" s="124"/>
      <c r="AT236" s="124"/>
      <c r="AU236" s="124"/>
      <c r="AV236" s="125"/>
      <c r="AW236" s="124"/>
      <c r="AX236" s="124"/>
      <c r="AY236" s="124"/>
      <c r="AZ236" s="125"/>
      <c r="BA236" s="124"/>
      <c r="BB236" s="124"/>
      <c r="BC236" s="124"/>
      <c r="BD236" s="125"/>
      <c r="BF236" s="130"/>
      <c r="BG236" s="130"/>
      <c r="BH236" s="130"/>
      <c r="BI236" s="130"/>
      <c r="BJ236" s="130"/>
      <c r="BK236" s="130"/>
      <c r="BL236" s="130"/>
      <c r="BM236" s="130"/>
      <c r="BN236" s="130"/>
      <c r="BO236" s="130"/>
      <c r="BP236" s="130"/>
      <c r="BQ236" s="130"/>
      <c r="BR236" s="130"/>
    </row>
    <row r="237" spans="1:70" outlineLevel="1" x14ac:dyDescent="0.35">
      <c r="A237" s="156" t="s">
        <v>504</v>
      </c>
      <c r="B237" s="109" t="s">
        <v>428</v>
      </c>
      <c r="C237" s="141" t="s">
        <v>414</v>
      </c>
      <c r="D237" s="109">
        <v>2541455</v>
      </c>
      <c r="E237" s="142">
        <v>327</v>
      </c>
      <c r="F237" s="142">
        <v>346</v>
      </c>
      <c r="G237" s="142">
        <v>362</v>
      </c>
      <c r="H237" s="143">
        <v>376</v>
      </c>
      <c r="I237" s="142">
        <v>395</v>
      </c>
      <c r="J237" s="142">
        <v>411</v>
      </c>
      <c r="K237" s="142">
        <v>423</v>
      </c>
      <c r="L237" s="143">
        <v>436</v>
      </c>
      <c r="M237" s="142">
        <v>453</v>
      </c>
      <c r="N237" s="142">
        <v>471</v>
      </c>
      <c r="O237" s="142">
        <v>492</v>
      </c>
      <c r="P237" s="143">
        <v>509</v>
      </c>
      <c r="Q237" s="142">
        <v>533</v>
      </c>
      <c r="R237" s="142">
        <v>556</v>
      </c>
      <c r="S237" s="142">
        <v>587</v>
      </c>
      <c r="T237" s="143">
        <v>606</v>
      </c>
      <c r="U237" s="142">
        <v>632</v>
      </c>
      <c r="V237" s="142">
        <v>654</v>
      </c>
      <c r="W237" s="142">
        <v>675</v>
      </c>
      <c r="X237" s="143">
        <v>692</v>
      </c>
      <c r="Y237" s="142">
        <v>705</v>
      </c>
      <c r="Z237" s="142">
        <v>723</v>
      </c>
      <c r="AA237" s="142">
        <v>736</v>
      </c>
      <c r="AB237" s="143">
        <v>750</v>
      </c>
      <c r="AC237" s="142">
        <v>768</v>
      </c>
      <c r="AD237" s="142">
        <v>782</v>
      </c>
      <c r="AE237" s="142">
        <v>802</v>
      </c>
      <c r="AF237" s="143">
        <v>817</v>
      </c>
      <c r="AG237" s="142">
        <v>851</v>
      </c>
      <c r="AH237" s="142">
        <v>892</v>
      </c>
      <c r="AI237" s="142">
        <v>906</v>
      </c>
      <c r="AJ237" s="143">
        <v>921</v>
      </c>
      <c r="AK237" s="142">
        <v>940</v>
      </c>
      <c r="AL237" s="142">
        <v>951</v>
      </c>
      <c r="AM237" s="142">
        <v>949</v>
      </c>
      <c r="AN237" s="143">
        <v>945</v>
      </c>
      <c r="AO237" s="142">
        <v>957</v>
      </c>
      <c r="AP237" s="142">
        <v>959</v>
      </c>
      <c r="AQ237" s="142">
        <v>971</v>
      </c>
      <c r="AR237" s="143">
        <v>979</v>
      </c>
      <c r="AS237" s="142">
        <v>986</v>
      </c>
      <c r="AT237" s="142">
        <v>1002</v>
      </c>
      <c r="AU237" s="142">
        <v>1013</v>
      </c>
      <c r="AV237" s="143">
        <v>1018</v>
      </c>
      <c r="AW237" s="124"/>
      <c r="AX237" s="124"/>
      <c r="AY237" s="124"/>
      <c r="AZ237" s="125"/>
      <c r="BA237" s="124"/>
      <c r="BB237" s="124"/>
      <c r="BC237" s="124"/>
      <c r="BD237" s="125"/>
      <c r="BF237" s="130"/>
      <c r="BG237" s="130"/>
      <c r="BH237" s="130"/>
      <c r="BI237" s="130"/>
      <c r="BJ237" s="130"/>
      <c r="BK237" s="130"/>
      <c r="BL237" s="130"/>
      <c r="BM237" s="130"/>
      <c r="BN237" s="130"/>
      <c r="BO237" s="130"/>
      <c r="BP237" s="130"/>
      <c r="BQ237" s="130"/>
      <c r="BR237" s="130"/>
    </row>
    <row r="238" spans="1:70" outlineLevel="1" x14ac:dyDescent="0.35">
      <c r="A238" s="156" t="s">
        <v>111</v>
      </c>
      <c r="B238" s="109" t="s">
        <v>428</v>
      </c>
      <c r="C238" s="141" t="s">
        <v>414</v>
      </c>
      <c r="D238" s="109">
        <v>2541456</v>
      </c>
      <c r="E238" s="142">
        <v>319</v>
      </c>
      <c r="F238" s="142">
        <v>339</v>
      </c>
      <c r="G238" s="142">
        <v>351</v>
      </c>
      <c r="H238" s="143">
        <v>368</v>
      </c>
      <c r="I238" s="142">
        <v>390</v>
      </c>
      <c r="J238" s="142">
        <v>410</v>
      </c>
      <c r="K238" s="142">
        <v>426</v>
      </c>
      <c r="L238" s="143">
        <v>449</v>
      </c>
      <c r="M238" s="142">
        <v>471</v>
      </c>
      <c r="N238" s="142">
        <v>496</v>
      </c>
      <c r="O238" s="142">
        <v>522</v>
      </c>
      <c r="P238" s="143">
        <v>540</v>
      </c>
      <c r="Q238" s="142">
        <v>566</v>
      </c>
      <c r="R238" s="142">
        <v>592</v>
      </c>
      <c r="S238" s="142">
        <v>629</v>
      </c>
      <c r="T238" s="143">
        <v>673</v>
      </c>
      <c r="U238" s="142">
        <v>716</v>
      </c>
      <c r="V238" s="142">
        <v>756</v>
      </c>
      <c r="W238" s="142">
        <v>794</v>
      </c>
      <c r="X238" s="143">
        <v>828</v>
      </c>
      <c r="Y238" s="142">
        <v>873</v>
      </c>
      <c r="Z238" s="142">
        <v>894</v>
      </c>
      <c r="AA238" s="142">
        <v>917</v>
      </c>
      <c r="AB238" s="143">
        <v>947</v>
      </c>
      <c r="AC238" s="142">
        <v>981</v>
      </c>
      <c r="AD238" s="142">
        <v>1003</v>
      </c>
      <c r="AE238" s="142">
        <v>1013</v>
      </c>
      <c r="AF238" s="143">
        <v>1038</v>
      </c>
      <c r="AG238" s="142">
        <v>1093</v>
      </c>
      <c r="AH238" s="142">
        <v>1142</v>
      </c>
      <c r="AI238" s="142">
        <v>1166</v>
      </c>
      <c r="AJ238" s="143">
        <v>1199</v>
      </c>
      <c r="AK238" s="142">
        <v>1230</v>
      </c>
      <c r="AL238" s="142">
        <v>1265</v>
      </c>
      <c r="AM238" s="142">
        <v>1278</v>
      </c>
      <c r="AN238" s="143">
        <v>1278</v>
      </c>
      <c r="AO238" s="142">
        <v>1297</v>
      </c>
      <c r="AP238" s="142">
        <v>1305</v>
      </c>
      <c r="AQ238" s="142">
        <v>1312</v>
      </c>
      <c r="AR238" s="143">
        <v>1312</v>
      </c>
      <c r="AS238" s="142">
        <v>1324</v>
      </c>
      <c r="AT238" s="142">
        <v>1349</v>
      </c>
      <c r="AU238" s="142">
        <v>1357</v>
      </c>
      <c r="AV238" s="143">
        <v>1367</v>
      </c>
      <c r="AW238" s="124"/>
      <c r="AX238" s="124"/>
      <c r="AY238" s="124"/>
      <c r="AZ238" s="125"/>
      <c r="BA238" s="124"/>
      <c r="BB238" s="124"/>
      <c r="BC238" s="124"/>
      <c r="BD238" s="125"/>
      <c r="BF238" s="130"/>
      <c r="BG238" s="130"/>
      <c r="BH238" s="130"/>
      <c r="BI238" s="130"/>
      <c r="BJ238" s="130"/>
      <c r="BK238" s="130"/>
      <c r="BL238" s="130"/>
      <c r="BM238" s="130"/>
      <c r="BN238" s="130"/>
      <c r="BO238" s="130"/>
      <c r="BP238" s="130"/>
      <c r="BQ238" s="130"/>
      <c r="BR238" s="130"/>
    </row>
    <row r="239" spans="1:70" outlineLevel="1" x14ac:dyDescent="0.35">
      <c r="A239" s="156" t="s">
        <v>110</v>
      </c>
      <c r="B239" s="109" t="s">
        <v>428</v>
      </c>
      <c r="C239" s="141" t="s">
        <v>414</v>
      </c>
      <c r="D239" s="109">
        <v>2541457</v>
      </c>
      <c r="E239" s="142">
        <v>269</v>
      </c>
      <c r="F239" s="142">
        <v>272</v>
      </c>
      <c r="G239" s="142">
        <v>276</v>
      </c>
      <c r="H239" s="143">
        <v>282</v>
      </c>
      <c r="I239" s="142">
        <v>289</v>
      </c>
      <c r="J239" s="142">
        <v>292</v>
      </c>
      <c r="K239" s="142">
        <v>296</v>
      </c>
      <c r="L239" s="143">
        <v>301</v>
      </c>
      <c r="M239" s="142">
        <v>307</v>
      </c>
      <c r="N239" s="142">
        <v>311</v>
      </c>
      <c r="O239" s="142">
        <v>315</v>
      </c>
      <c r="P239" s="143">
        <v>323</v>
      </c>
      <c r="Q239" s="142">
        <v>333</v>
      </c>
      <c r="R239" s="142">
        <v>338</v>
      </c>
      <c r="S239" s="142">
        <v>342</v>
      </c>
      <c r="T239" s="143">
        <v>349</v>
      </c>
      <c r="U239" s="142">
        <v>354</v>
      </c>
      <c r="V239" s="142">
        <v>360</v>
      </c>
      <c r="W239" s="142">
        <v>364</v>
      </c>
      <c r="X239" s="143">
        <v>370</v>
      </c>
      <c r="Y239" s="142">
        <v>377</v>
      </c>
      <c r="Z239" s="142">
        <v>376</v>
      </c>
      <c r="AA239" s="142">
        <v>375</v>
      </c>
      <c r="AB239" s="143">
        <v>381</v>
      </c>
      <c r="AC239" s="142">
        <v>384</v>
      </c>
      <c r="AD239" s="142">
        <v>385</v>
      </c>
      <c r="AE239" s="142">
        <v>387</v>
      </c>
      <c r="AF239" s="143">
        <v>394</v>
      </c>
      <c r="AG239" s="142">
        <v>406</v>
      </c>
      <c r="AH239" s="142">
        <v>410</v>
      </c>
      <c r="AI239" s="142">
        <v>413</v>
      </c>
      <c r="AJ239" s="143">
        <v>419</v>
      </c>
      <c r="AK239" s="142">
        <v>423</v>
      </c>
      <c r="AL239" s="142">
        <v>420</v>
      </c>
      <c r="AM239" s="142">
        <v>423</v>
      </c>
      <c r="AN239" s="143">
        <v>427</v>
      </c>
      <c r="AO239" s="142">
        <v>418</v>
      </c>
      <c r="AP239" s="142">
        <v>407</v>
      </c>
      <c r="AQ239" s="142">
        <v>408</v>
      </c>
      <c r="AR239" s="143">
        <v>407</v>
      </c>
      <c r="AS239" s="142">
        <v>411</v>
      </c>
      <c r="AT239" s="142">
        <v>409</v>
      </c>
      <c r="AU239" s="142">
        <v>408</v>
      </c>
      <c r="AV239" s="143">
        <v>408</v>
      </c>
      <c r="AW239" s="124"/>
      <c r="AX239" s="124"/>
      <c r="AY239" s="124"/>
      <c r="AZ239" s="125"/>
      <c r="BA239" s="124"/>
      <c r="BB239" s="124"/>
      <c r="BC239" s="124"/>
      <c r="BD239" s="125"/>
      <c r="BF239" s="130"/>
      <c r="BG239" s="130"/>
      <c r="BH239" s="130"/>
      <c r="BI239" s="130"/>
      <c r="BJ239" s="130"/>
      <c r="BK239" s="130"/>
      <c r="BL239" s="130"/>
      <c r="BM239" s="130"/>
      <c r="BN239" s="130"/>
      <c r="BO239" s="130"/>
      <c r="BP239" s="130"/>
      <c r="BQ239" s="130"/>
      <c r="BR239" s="130"/>
    </row>
    <row r="240" spans="1:70" outlineLevel="1" x14ac:dyDescent="0.35">
      <c r="A240" s="192" t="s">
        <v>472</v>
      </c>
      <c r="B240" s="109" t="s">
        <v>428</v>
      </c>
      <c r="C240" s="141" t="s">
        <v>414</v>
      </c>
      <c r="D240" s="109">
        <v>2541458</v>
      </c>
      <c r="E240" s="142">
        <v>195</v>
      </c>
      <c r="F240" s="142">
        <v>198</v>
      </c>
      <c r="G240" s="142">
        <v>199</v>
      </c>
      <c r="H240" s="143">
        <v>201</v>
      </c>
      <c r="I240" s="142">
        <v>202</v>
      </c>
      <c r="J240" s="142">
        <v>204</v>
      </c>
      <c r="K240" s="142">
        <v>206</v>
      </c>
      <c r="L240" s="143">
        <v>208</v>
      </c>
      <c r="M240" s="142">
        <v>210</v>
      </c>
      <c r="N240" s="142">
        <v>213</v>
      </c>
      <c r="O240" s="142">
        <v>217</v>
      </c>
      <c r="P240" s="143">
        <v>219</v>
      </c>
      <c r="Q240" s="142">
        <v>222</v>
      </c>
      <c r="R240" s="142">
        <v>226</v>
      </c>
      <c r="S240" s="142">
        <v>229</v>
      </c>
      <c r="T240" s="143">
        <v>231</v>
      </c>
      <c r="U240" s="142">
        <v>234</v>
      </c>
      <c r="V240" s="142">
        <v>236</v>
      </c>
      <c r="W240" s="142">
        <v>239</v>
      </c>
      <c r="X240" s="143">
        <v>239</v>
      </c>
      <c r="Y240" s="142">
        <v>241</v>
      </c>
      <c r="Z240" s="142">
        <v>241</v>
      </c>
      <c r="AA240" s="142">
        <v>242</v>
      </c>
      <c r="AB240" s="143">
        <v>242</v>
      </c>
      <c r="AC240" s="142">
        <v>243</v>
      </c>
      <c r="AD240" s="142">
        <v>244</v>
      </c>
      <c r="AE240" s="142">
        <v>247</v>
      </c>
      <c r="AF240" s="143">
        <v>248</v>
      </c>
      <c r="AG240" s="142">
        <v>253</v>
      </c>
      <c r="AH240" s="142">
        <v>256</v>
      </c>
      <c r="AI240" s="142">
        <v>255</v>
      </c>
      <c r="AJ240" s="143">
        <v>258</v>
      </c>
      <c r="AK240" s="142">
        <v>259</v>
      </c>
      <c r="AL240" s="142">
        <v>259</v>
      </c>
      <c r="AM240" s="142">
        <v>261</v>
      </c>
      <c r="AN240" s="143">
        <v>262</v>
      </c>
      <c r="AO240" s="142">
        <v>263</v>
      </c>
      <c r="AP240" s="142">
        <v>264</v>
      </c>
      <c r="AQ240" s="142">
        <v>266</v>
      </c>
      <c r="AR240" s="143">
        <v>266</v>
      </c>
      <c r="AS240" s="142">
        <v>269</v>
      </c>
      <c r="AT240" s="142">
        <v>270</v>
      </c>
      <c r="AU240" s="142">
        <v>271</v>
      </c>
      <c r="AV240" s="143">
        <v>272</v>
      </c>
      <c r="AW240" s="124"/>
      <c r="AX240" s="124"/>
      <c r="AY240" s="124"/>
      <c r="AZ240" s="125"/>
      <c r="BA240" s="124"/>
      <c r="BB240" s="124"/>
      <c r="BC240" s="124"/>
      <c r="BD240" s="125"/>
      <c r="BF240" s="130"/>
      <c r="BG240" s="130"/>
      <c r="BH240" s="130"/>
      <c r="BI240" s="130"/>
      <c r="BJ240" s="130"/>
      <c r="BK240" s="130"/>
      <c r="BL240" s="130"/>
      <c r="BM240" s="130"/>
      <c r="BN240" s="130"/>
      <c r="BO240" s="130"/>
      <c r="BP240" s="130"/>
      <c r="BQ240" s="130"/>
      <c r="BR240" s="130"/>
    </row>
    <row r="241" spans="1:70" ht="12" customHeight="1" outlineLevel="1" x14ac:dyDescent="0.35">
      <c r="A241" s="161" t="s">
        <v>461</v>
      </c>
      <c r="B241" s="162" t="s">
        <v>428</v>
      </c>
      <c r="C241" s="163" t="s">
        <v>414</v>
      </c>
      <c r="D241" s="162">
        <v>2541459</v>
      </c>
      <c r="E241" s="175">
        <f>SUM(E237:E240)</f>
        <v>1110</v>
      </c>
      <c r="F241" s="175">
        <f>SUM(F237:F240)</f>
        <v>1155</v>
      </c>
      <c r="G241" s="200">
        <v>1189</v>
      </c>
      <c r="H241" s="224">
        <v>1228</v>
      </c>
      <c r="I241" s="175">
        <f>SUM(I237:I240)</f>
        <v>1276</v>
      </c>
      <c r="J241" s="175">
        <f>SUM(J237:J240)</f>
        <v>1317</v>
      </c>
      <c r="K241" s="200">
        <v>1350</v>
      </c>
      <c r="L241" s="224">
        <v>1393</v>
      </c>
      <c r="M241" s="175">
        <f>SUM(M237:M240)</f>
        <v>1441</v>
      </c>
      <c r="N241" s="200">
        <v>1490</v>
      </c>
      <c r="O241" s="200">
        <v>1545</v>
      </c>
      <c r="P241" s="174">
        <f>SUM(P237:P240)</f>
        <v>1591</v>
      </c>
      <c r="Q241" s="175">
        <f>SUM(Q237:Q240)</f>
        <v>1654</v>
      </c>
      <c r="R241" s="175">
        <f>SUM(R237:R240)</f>
        <v>1712</v>
      </c>
      <c r="S241" s="200">
        <v>1788</v>
      </c>
      <c r="T241" s="224">
        <v>1860</v>
      </c>
      <c r="U241" s="175">
        <f t="shared" ref="U241:Z241" si="30">SUM(U237:U240)</f>
        <v>1936</v>
      </c>
      <c r="V241" s="175">
        <f t="shared" si="30"/>
        <v>2006</v>
      </c>
      <c r="W241" s="175">
        <f t="shared" si="30"/>
        <v>2072</v>
      </c>
      <c r="X241" s="174">
        <f t="shared" si="30"/>
        <v>2129</v>
      </c>
      <c r="Y241" s="175">
        <f t="shared" si="30"/>
        <v>2196</v>
      </c>
      <c r="Z241" s="175">
        <f t="shared" si="30"/>
        <v>2234</v>
      </c>
      <c r="AA241" s="200">
        <v>2271</v>
      </c>
      <c r="AB241" s="174">
        <f>SUM(AB237:AB240)</f>
        <v>2320</v>
      </c>
      <c r="AC241" s="200">
        <v>2375</v>
      </c>
      <c r="AD241" s="175">
        <f>SUM(AD237:AD240)</f>
        <v>2414</v>
      </c>
      <c r="AE241" s="175">
        <f>SUM(AE237:AE240)</f>
        <v>2449</v>
      </c>
      <c r="AF241" s="224">
        <v>2498</v>
      </c>
      <c r="AG241" s="175">
        <f>SUM(AG237:AG240)</f>
        <v>2603</v>
      </c>
      <c r="AH241" s="200">
        <v>2701</v>
      </c>
      <c r="AI241" s="175">
        <f>SUM(AI237:AI240)</f>
        <v>2740</v>
      </c>
      <c r="AJ241" s="174">
        <f>SUM(AJ237:AJ240)</f>
        <v>2797</v>
      </c>
      <c r="AK241" s="200">
        <v>2853</v>
      </c>
      <c r="AL241" s="175">
        <f>SUM(AL237:AL240)</f>
        <v>2895</v>
      </c>
      <c r="AM241" s="200">
        <v>2910</v>
      </c>
      <c r="AN241" s="174">
        <f>SUM(AN237:AN240)</f>
        <v>2912</v>
      </c>
      <c r="AO241" s="200">
        <v>2936</v>
      </c>
      <c r="AP241" s="200">
        <v>2934</v>
      </c>
      <c r="AQ241" s="200">
        <v>2958</v>
      </c>
      <c r="AR241" s="224">
        <v>2963</v>
      </c>
      <c r="AS241" s="200">
        <v>2989</v>
      </c>
      <c r="AT241" s="175">
        <f>SUM(AT237:AT240)</f>
        <v>3030</v>
      </c>
      <c r="AU241" s="175">
        <f>SUM(AU237:AU240)</f>
        <v>3049</v>
      </c>
      <c r="AV241" s="174">
        <f>SUM(AV237:AV240)</f>
        <v>3065</v>
      </c>
      <c r="AW241" s="164"/>
      <c r="AX241" s="164"/>
      <c r="AY241" s="164"/>
      <c r="AZ241" s="165"/>
      <c r="BA241" s="164"/>
      <c r="BB241" s="164"/>
      <c r="BC241" s="164"/>
      <c r="BD241" s="165"/>
      <c r="BF241" s="170"/>
      <c r="BG241" s="170"/>
      <c r="BH241" s="170"/>
      <c r="BI241" s="170"/>
      <c r="BJ241" s="170"/>
      <c r="BK241" s="170"/>
      <c r="BL241" s="170"/>
      <c r="BM241" s="170"/>
      <c r="BN241" s="178"/>
      <c r="BO241" s="178"/>
      <c r="BP241" s="178"/>
      <c r="BQ241" s="178"/>
      <c r="BR241" s="178"/>
    </row>
    <row r="242" spans="1:70" x14ac:dyDescent="0.35">
      <c r="A242" s="153"/>
      <c r="B242" s="109"/>
      <c r="C242" s="109"/>
      <c r="D242" s="109"/>
      <c r="E242" s="124"/>
      <c r="F242" s="124"/>
      <c r="G242" s="124"/>
      <c r="H242" s="125"/>
      <c r="I242" s="124"/>
      <c r="J242" s="124"/>
      <c r="K242" s="124"/>
      <c r="L242" s="125"/>
      <c r="M242" s="124"/>
      <c r="N242" s="124"/>
      <c r="O242" s="124"/>
      <c r="P242" s="125"/>
      <c r="Q242" s="124"/>
      <c r="R242" s="124"/>
      <c r="S242" s="124"/>
      <c r="T242" s="125"/>
      <c r="U242" s="124"/>
      <c r="V242" s="124"/>
      <c r="W242" s="124"/>
      <c r="X242" s="125"/>
      <c r="Y242" s="124"/>
      <c r="Z242" s="124"/>
      <c r="AA242" s="124"/>
      <c r="AB242" s="125"/>
      <c r="AC242" s="124"/>
      <c r="AD242" s="124"/>
      <c r="AE242" s="124"/>
      <c r="AF242" s="125"/>
      <c r="AG242" s="124"/>
      <c r="AH242" s="124"/>
      <c r="AI242" s="124"/>
      <c r="AJ242" s="125"/>
      <c r="AK242" s="124"/>
      <c r="AL242" s="124"/>
      <c r="AM242" s="124"/>
      <c r="AN242" s="125"/>
      <c r="AO242" s="124"/>
      <c r="AP242" s="124"/>
      <c r="AQ242" s="124"/>
      <c r="AR242" s="125"/>
      <c r="AS242" s="124"/>
      <c r="AT242" s="124"/>
      <c r="AU242" s="124"/>
      <c r="AV242" s="125"/>
      <c r="AW242" s="124"/>
      <c r="AX242" s="124"/>
      <c r="AY242" s="124"/>
      <c r="AZ242" s="125"/>
      <c r="BA242" s="124"/>
      <c r="BB242" s="124"/>
      <c r="BC242" s="124"/>
      <c r="BD242" s="125"/>
      <c r="BF242" s="130"/>
      <c r="BG242" s="130"/>
      <c r="BH242" s="130"/>
      <c r="BI242" s="130"/>
      <c r="BJ242" s="130"/>
      <c r="BK242" s="130"/>
      <c r="BL242" s="130"/>
      <c r="BM242" s="130"/>
      <c r="BN242" s="130"/>
      <c r="BO242" s="130"/>
      <c r="BP242" s="130"/>
      <c r="BQ242" s="130"/>
      <c r="BR242" s="130"/>
    </row>
    <row r="243" spans="1:70" x14ac:dyDescent="0.35">
      <c r="A243" s="103" t="s">
        <v>505</v>
      </c>
      <c r="B243" s="104"/>
      <c r="C243" s="104"/>
      <c r="D243" s="104"/>
      <c r="E243" s="132"/>
      <c r="F243" s="132"/>
      <c r="G243" s="132"/>
      <c r="H243" s="133"/>
      <c r="I243" s="132"/>
      <c r="J243" s="132"/>
      <c r="K243" s="132"/>
      <c r="L243" s="133"/>
      <c r="M243" s="132"/>
      <c r="N243" s="132"/>
      <c r="O243" s="132"/>
      <c r="P243" s="133"/>
      <c r="Q243" s="132"/>
      <c r="R243" s="132"/>
      <c r="S243" s="132"/>
      <c r="T243" s="133"/>
      <c r="U243" s="132"/>
      <c r="V243" s="132"/>
      <c r="W243" s="132"/>
      <c r="X243" s="133"/>
      <c r="Y243" s="132"/>
      <c r="Z243" s="132"/>
      <c r="AA243" s="132"/>
      <c r="AB243" s="133"/>
      <c r="AC243" s="132"/>
      <c r="AD243" s="132"/>
      <c r="AE243" s="132"/>
      <c r="AF243" s="133"/>
      <c r="AG243" s="132"/>
      <c r="AH243" s="132"/>
      <c r="AI243" s="132"/>
      <c r="AJ243" s="133"/>
      <c r="AK243" s="132"/>
      <c r="AL243" s="132"/>
      <c r="AM243" s="132"/>
      <c r="AN243" s="133"/>
      <c r="AO243" s="132"/>
      <c r="AP243" s="132"/>
      <c r="AQ243" s="132"/>
      <c r="AR243" s="133"/>
      <c r="AS243" s="132"/>
      <c r="AT243" s="132"/>
      <c r="AU243" s="132"/>
      <c r="AV243" s="133"/>
      <c r="AW243" s="132"/>
      <c r="AX243" s="132"/>
      <c r="AY243" s="132"/>
      <c r="AZ243" s="133"/>
      <c r="BA243" s="132"/>
      <c r="BB243" s="132"/>
      <c r="BC243" s="132"/>
      <c r="BD243" s="133"/>
      <c r="BF243" s="134"/>
      <c r="BG243" s="134"/>
      <c r="BH243" s="134"/>
      <c r="BI243" s="134"/>
      <c r="BJ243" s="134"/>
      <c r="BK243" s="134"/>
      <c r="BL243" s="134"/>
      <c r="BM243" s="134"/>
      <c r="BN243" s="134"/>
      <c r="BO243" s="134"/>
      <c r="BP243" s="134"/>
      <c r="BQ243" s="134"/>
      <c r="BR243" s="134"/>
    </row>
    <row r="244" spans="1:70" outlineLevel="1" x14ac:dyDescent="0.35">
      <c r="A244" s="108" t="s">
        <v>30</v>
      </c>
      <c r="B244" s="109" t="s">
        <v>428</v>
      </c>
      <c r="C244" s="141" t="s">
        <v>373</v>
      </c>
      <c r="D244" s="109">
        <v>2541500</v>
      </c>
      <c r="E244" s="142">
        <v>1458</v>
      </c>
      <c r="F244" s="142">
        <v>1813</v>
      </c>
      <c r="G244" s="142">
        <v>2016</v>
      </c>
      <c r="H244" s="143">
        <v>2585</v>
      </c>
      <c r="I244" s="142">
        <v>2502</v>
      </c>
      <c r="J244" s="142">
        <v>2910</v>
      </c>
      <c r="K244" s="142">
        <v>3203</v>
      </c>
      <c r="L244" s="143">
        <v>3851</v>
      </c>
      <c r="M244" s="142">
        <v>3543</v>
      </c>
      <c r="N244" s="142">
        <v>4042</v>
      </c>
      <c r="O244" s="142">
        <v>4501</v>
      </c>
      <c r="P244" s="143">
        <v>5841</v>
      </c>
      <c r="Q244" s="142">
        <v>5382</v>
      </c>
      <c r="R244" s="142">
        <v>6436</v>
      </c>
      <c r="S244" s="142">
        <v>7011</v>
      </c>
      <c r="T244" s="143">
        <v>8809</v>
      </c>
      <c r="U244" s="142">
        <v>8032</v>
      </c>
      <c r="V244" s="142">
        <v>9321</v>
      </c>
      <c r="W244" s="142">
        <v>10328</v>
      </c>
      <c r="X244" s="143">
        <v>12972</v>
      </c>
      <c r="Y244" s="142">
        <v>11966</v>
      </c>
      <c r="Z244" s="142">
        <v>13231</v>
      </c>
      <c r="AA244" s="142">
        <v>13727</v>
      </c>
      <c r="AB244" s="143">
        <v>16914</v>
      </c>
      <c r="AC244" s="142">
        <v>15077</v>
      </c>
      <c r="AD244" s="142">
        <v>16886</v>
      </c>
      <c r="AE244" s="142">
        <v>17652</v>
      </c>
      <c r="AF244" s="143">
        <v>21082</v>
      </c>
      <c r="AG244" s="142">
        <v>17737</v>
      </c>
      <c r="AH244" s="142">
        <v>18687</v>
      </c>
      <c r="AI244" s="142">
        <v>21470</v>
      </c>
      <c r="AJ244" s="143">
        <v>28072</v>
      </c>
      <c r="AK244" s="142">
        <v>26171</v>
      </c>
      <c r="AL244" s="142">
        <v>29077</v>
      </c>
      <c r="AM244" s="142">
        <v>29010</v>
      </c>
      <c r="AN244" s="143">
        <v>33671</v>
      </c>
      <c r="AO244" s="142">
        <v>27908</v>
      </c>
      <c r="AP244" s="142">
        <v>28822</v>
      </c>
      <c r="AQ244" s="142">
        <v>27714</v>
      </c>
      <c r="AR244" s="143">
        <v>32165</v>
      </c>
      <c r="AS244" s="142">
        <v>28645</v>
      </c>
      <c r="AT244" s="142">
        <v>31999</v>
      </c>
      <c r="AU244" s="142">
        <v>34146</v>
      </c>
      <c r="AV244" s="143">
        <v>40111</v>
      </c>
      <c r="AW244" s="142">
        <v>36455</v>
      </c>
      <c r="AX244" s="142">
        <v>39071</v>
      </c>
      <c r="AY244" s="142">
        <v>40589</v>
      </c>
      <c r="AZ244" s="143">
        <v>48385</v>
      </c>
      <c r="BA244" s="142">
        <v>42314</v>
      </c>
      <c r="BB244" s="142">
        <v>47516</v>
      </c>
      <c r="BC244" s="142">
        <v>51242</v>
      </c>
      <c r="BD244" s="143">
        <v>59893</v>
      </c>
      <c r="BF244" s="144">
        <v>7872</v>
      </c>
      <c r="BG244" s="144">
        <v>12466</v>
      </c>
      <c r="BH244" s="144">
        <v>17928</v>
      </c>
      <c r="BI244" s="144">
        <v>27638</v>
      </c>
      <c r="BJ244" s="144">
        <v>40653</v>
      </c>
      <c r="BK244" s="144">
        <v>55838</v>
      </c>
      <c r="BL244" s="144">
        <v>70697</v>
      </c>
      <c r="BM244" s="144">
        <v>85965</v>
      </c>
      <c r="BN244" s="144">
        <v>117929</v>
      </c>
      <c r="BO244" s="144">
        <v>116609</v>
      </c>
      <c r="BP244" s="144">
        <v>134902</v>
      </c>
      <c r="BQ244" s="144">
        <v>164501</v>
      </c>
      <c r="BR244" s="144">
        <v>200966</v>
      </c>
    </row>
    <row r="245" spans="1:70" outlineLevel="1" x14ac:dyDescent="0.35">
      <c r="A245" s="154" t="s">
        <v>506</v>
      </c>
      <c r="B245" s="155"/>
      <c r="C245" s="155"/>
      <c r="D245" s="155"/>
      <c r="E245" s="124"/>
      <c r="F245" s="124"/>
      <c r="G245" s="124"/>
      <c r="H245" s="125"/>
      <c r="I245" s="124"/>
      <c r="J245" s="124"/>
      <c r="K245" s="124"/>
      <c r="L245" s="125"/>
      <c r="M245" s="124"/>
      <c r="N245" s="124"/>
      <c r="O245" s="124"/>
      <c r="P245" s="125"/>
      <c r="Q245" s="124"/>
      <c r="R245" s="124"/>
      <c r="S245" s="124"/>
      <c r="T245" s="125"/>
      <c r="U245" s="124"/>
      <c r="V245" s="124"/>
      <c r="W245" s="124"/>
      <c r="X245" s="125"/>
      <c r="Y245" s="124"/>
      <c r="Z245" s="124"/>
      <c r="AA245" s="124"/>
      <c r="AB245" s="125"/>
      <c r="AC245" s="124"/>
      <c r="AD245" s="124"/>
      <c r="AE245" s="124"/>
      <c r="AF245" s="125"/>
      <c r="AG245" s="124"/>
      <c r="AH245" s="124"/>
      <c r="AI245" s="124"/>
      <c r="AJ245" s="125"/>
      <c r="AK245" s="124"/>
      <c r="AL245" s="124"/>
      <c r="AM245" s="124"/>
      <c r="AN245" s="125"/>
      <c r="AO245" s="124"/>
      <c r="AP245" s="124"/>
      <c r="AQ245" s="124"/>
      <c r="AR245" s="125"/>
      <c r="AS245" s="124"/>
      <c r="AT245" s="124"/>
      <c r="AU245" s="124"/>
      <c r="AV245" s="125"/>
      <c r="AW245" s="124"/>
      <c r="AX245" s="124"/>
      <c r="AY245" s="124"/>
      <c r="AZ245" s="125"/>
      <c r="BA245" s="124"/>
      <c r="BB245" s="124"/>
      <c r="BC245" s="124"/>
      <c r="BD245" s="125"/>
      <c r="BF245" s="130"/>
      <c r="BG245" s="130"/>
      <c r="BH245" s="130"/>
      <c r="BI245" s="130"/>
      <c r="BJ245" s="130"/>
      <c r="BK245" s="130"/>
      <c r="BL245" s="130"/>
      <c r="BM245" s="130"/>
      <c r="BN245" s="130"/>
      <c r="BO245" s="130"/>
      <c r="BP245" s="130"/>
      <c r="BQ245" s="130"/>
      <c r="BR245" s="130"/>
    </row>
    <row r="246" spans="1:70" outlineLevel="1" x14ac:dyDescent="0.35">
      <c r="A246" s="156" t="s">
        <v>76</v>
      </c>
      <c r="B246" s="109" t="s">
        <v>428</v>
      </c>
      <c r="C246" s="141" t="s">
        <v>373</v>
      </c>
      <c r="D246" s="109">
        <v>2541501</v>
      </c>
      <c r="E246" s="142">
        <v>413</v>
      </c>
      <c r="F246" s="142">
        <v>465</v>
      </c>
      <c r="G246" s="142">
        <v>507</v>
      </c>
      <c r="H246" s="143">
        <v>491</v>
      </c>
      <c r="I246" s="142">
        <v>462</v>
      </c>
      <c r="J246" s="142">
        <v>473</v>
      </c>
      <c r="K246" s="142">
        <v>565</v>
      </c>
      <c r="L246" s="143">
        <v>653</v>
      </c>
      <c r="M246" s="142">
        <v>654</v>
      </c>
      <c r="N246" s="142">
        <v>668</v>
      </c>
      <c r="O246" s="142">
        <v>720</v>
      </c>
      <c r="P246" s="143">
        <v>824</v>
      </c>
      <c r="Q246" s="142">
        <v>838</v>
      </c>
      <c r="R246" s="142">
        <v>916</v>
      </c>
      <c r="S246" s="142">
        <v>987</v>
      </c>
      <c r="T246" s="143">
        <v>1047</v>
      </c>
      <c r="U246" s="142">
        <v>1159</v>
      </c>
      <c r="V246" s="142">
        <v>1237</v>
      </c>
      <c r="W246" s="142">
        <v>1448</v>
      </c>
      <c r="X246" s="143">
        <v>1611</v>
      </c>
      <c r="Y246" s="142">
        <v>1927</v>
      </c>
      <c r="Z246" s="142">
        <v>2214</v>
      </c>
      <c r="AA246" s="142">
        <v>2418</v>
      </c>
      <c r="AB246" s="143">
        <v>2796</v>
      </c>
      <c r="AC246" s="142">
        <v>2816</v>
      </c>
      <c r="AD246" s="142">
        <v>3307</v>
      </c>
      <c r="AE246" s="142">
        <v>3155</v>
      </c>
      <c r="AF246" s="143">
        <v>3492</v>
      </c>
      <c r="AG246" s="142">
        <v>3459</v>
      </c>
      <c r="AH246" s="142">
        <v>3829</v>
      </c>
      <c r="AI246" s="142">
        <v>4194</v>
      </c>
      <c r="AJ246" s="143">
        <v>5210</v>
      </c>
      <c r="AK246" s="142">
        <v>5131</v>
      </c>
      <c r="AL246" s="142">
        <v>5399</v>
      </c>
      <c r="AM246" s="142">
        <v>5771</v>
      </c>
      <c r="AN246" s="143">
        <v>6348</v>
      </c>
      <c r="AO246" s="142">
        <v>6005</v>
      </c>
      <c r="AP246" s="142">
        <v>5192</v>
      </c>
      <c r="AQ246" s="142">
        <v>5716</v>
      </c>
      <c r="AR246" s="143">
        <v>8336</v>
      </c>
      <c r="AS246" s="142">
        <v>6108</v>
      </c>
      <c r="AT246" s="142">
        <v>5945</v>
      </c>
      <c r="AU246" s="142">
        <v>6210</v>
      </c>
      <c r="AV246" s="143">
        <v>7695</v>
      </c>
      <c r="AW246" s="142">
        <v>6640</v>
      </c>
      <c r="AX246" s="142">
        <v>7308</v>
      </c>
      <c r="AY246" s="142">
        <v>7375</v>
      </c>
      <c r="AZ246" s="143">
        <v>8839</v>
      </c>
      <c r="BA246" s="142">
        <v>7572</v>
      </c>
      <c r="BB246" s="142">
        <v>8491</v>
      </c>
      <c r="BC246" s="142">
        <v>9206</v>
      </c>
      <c r="BD246" s="143">
        <v>10905</v>
      </c>
      <c r="BF246" s="144">
        <v>1875</v>
      </c>
      <c r="BG246" s="144">
        <v>2153</v>
      </c>
      <c r="BH246" s="144">
        <v>2867</v>
      </c>
      <c r="BI246" s="144">
        <v>3789</v>
      </c>
      <c r="BJ246" s="144">
        <v>5454</v>
      </c>
      <c r="BK246" s="144">
        <v>9355</v>
      </c>
      <c r="BL246" s="144">
        <v>12770</v>
      </c>
      <c r="BM246" s="144">
        <v>16692</v>
      </c>
      <c r="BN246" s="144">
        <v>22649</v>
      </c>
      <c r="BO246" s="144">
        <v>25249</v>
      </c>
      <c r="BP246" s="144">
        <v>25959</v>
      </c>
      <c r="BQ246" s="144">
        <v>30161</v>
      </c>
      <c r="BR246" s="144">
        <v>36175</v>
      </c>
    </row>
    <row r="247" spans="1:70" ht="12" customHeight="1" outlineLevel="1" x14ac:dyDescent="0.35">
      <c r="A247" s="156" t="s">
        <v>507</v>
      </c>
      <c r="B247" s="109" t="s">
        <v>428</v>
      </c>
      <c r="C247" s="141" t="s">
        <v>373</v>
      </c>
      <c r="D247" s="109">
        <v>2541502</v>
      </c>
      <c r="E247" s="142">
        <v>293</v>
      </c>
      <c r="F247" s="142">
        <v>344</v>
      </c>
      <c r="G247" s="142">
        <v>369</v>
      </c>
      <c r="H247" s="143">
        <v>408</v>
      </c>
      <c r="I247" s="142">
        <v>455</v>
      </c>
      <c r="J247" s="142">
        <v>492</v>
      </c>
      <c r="K247" s="142">
        <v>608</v>
      </c>
      <c r="L247" s="143">
        <v>1111</v>
      </c>
      <c r="M247" s="142">
        <v>1062</v>
      </c>
      <c r="N247" s="142">
        <v>1170</v>
      </c>
      <c r="O247" s="142">
        <v>1271</v>
      </c>
      <c r="P247" s="143">
        <v>1314</v>
      </c>
      <c r="Q247" s="142">
        <v>1343</v>
      </c>
      <c r="R247" s="142">
        <v>1463</v>
      </c>
      <c r="S247" s="142">
        <v>1539</v>
      </c>
      <c r="T247" s="143">
        <v>1563</v>
      </c>
      <c r="U247" s="142">
        <v>1834</v>
      </c>
      <c r="V247" s="142">
        <v>1919</v>
      </c>
      <c r="W247" s="142">
        <v>2052</v>
      </c>
      <c r="X247" s="143">
        <v>1949</v>
      </c>
      <c r="Y247" s="142">
        <v>2238</v>
      </c>
      <c r="Z247" s="142">
        <v>2523</v>
      </c>
      <c r="AA247" s="142">
        <v>2657</v>
      </c>
      <c r="AB247" s="143">
        <v>2855</v>
      </c>
      <c r="AC247" s="142">
        <v>2860</v>
      </c>
      <c r="AD247" s="142">
        <v>3315</v>
      </c>
      <c r="AE247" s="142">
        <v>3548</v>
      </c>
      <c r="AF247" s="143">
        <v>3877</v>
      </c>
      <c r="AG247" s="142">
        <v>4015</v>
      </c>
      <c r="AH247" s="142">
        <v>4462</v>
      </c>
      <c r="AI247" s="142">
        <v>4763</v>
      </c>
      <c r="AJ247" s="143">
        <v>5208</v>
      </c>
      <c r="AK247" s="142">
        <v>5197</v>
      </c>
      <c r="AL247" s="142">
        <v>6096</v>
      </c>
      <c r="AM247" s="142">
        <v>6316</v>
      </c>
      <c r="AN247" s="143">
        <v>7046</v>
      </c>
      <c r="AO247" s="142">
        <v>7707</v>
      </c>
      <c r="AP247" s="142">
        <v>8690</v>
      </c>
      <c r="AQ247" s="142">
        <v>9170</v>
      </c>
      <c r="AR247" s="143">
        <v>9771</v>
      </c>
      <c r="AS247" s="142">
        <v>9381</v>
      </c>
      <c r="AT247" s="142">
        <v>9344</v>
      </c>
      <c r="AU247" s="142">
        <v>9241</v>
      </c>
      <c r="AV247" s="143">
        <v>10517</v>
      </c>
      <c r="AW247" s="142">
        <v>9978</v>
      </c>
      <c r="AX247" s="142">
        <v>10537</v>
      </c>
      <c r="AY247" s="142">
        <v>11177</v>
      </c>
      <c r="AZ247" s="143">
        <v>12180</v>
      </c>
      <c r="BA247" s="142">
        <v>12150</v>
      </c>
      <c r="BB247" s="142">
        <v>12942</v>
      </c>
      <c r="BC247" s="142">
        <v>15144</v>
      </c>
      <c r="BD247" s="143">
        <v>17136</v>
      </c>
      <c r="BF247" s="144">
        <v>1415</v>
      </c>
      <c r="BG247" s="144">
        <v>2666</v>
      </c>
      <c r="BH247" s="144">
        <v>4816</v>
      </c>
      <c r="BI247" s="144">
        <v>5919</v>
      </c>
      <c r="BJ247" s="144">
        <v>7754</v>
      </c>
      <c r="BK247" s="144">
        <v>10273</v>
      </c>
      <c r="BL247" s="144">
        <v>13600</v>
      </c>
      <c r="BM247" s="144">
        <v>18447</v>
      </c>
      <c r="BN247" s="144">
        <v>24655</v>
      </c>
      <c r="BO247" s="144">
        <v>35338</v>
      </c>
      <c r="BP247" s="144">
        <v>38483</v>
      </c>
      <c r="BQ247" s="144">
        <v>43873</v>
      </c>
      <c r="BR247" s="144">
        <v>57372</v>
      </c>
    </row>
    <row r="248" spans="1:70" outlineLevel="1" x14ac:dyDescent="0.35">
      <c r="A248" s="156" t="s">
        <v>508</v>
      </c>
      <c r="B248" s="109" t="s">
        <v>428</v>
      </c>
      <c r="C248" s="141" t="s">
        <v>373</v>
      </c>
      <c r="D248" s="109">
        <v>2541503</v>
      </c>
      <c r="E248" s="142">
        <v>203</v>
      </c>
      <c r="F248" s="142">
        <v>269</v>
      </c>
      <c r="G248" s="142">
        <v>233</v>
      </c>
      <c r="H248" s="143">
        <v>292</v>
      </c>
      <c r="I248" s="142">
        <v>323</v>
      </c>
      <c r="J248" s="142">
        <v>358</v>
      </c>
      <c r="K248" s="142">
        <v>374</v>
      </c>
      <c r="L248" s="143">
        <v>624</v>
      </c>
      <c r="M248" s="142">
        <v>620</v>
      </c>
      <c r="N248" s="142">
        <v>626</v>
      </c>
      <c r="O248" s="142">
        <v>706</v>
      </c>
      <c r="P248" s="143">
        <v>772</v>
      </c>
      <c r="Q248" s="142">
        <v>826</v>
      </c>
      <c r="R248" s="142">
        <v>899</v>
      </c>
      <c r="S248" s="142">
        <v>925</v>
      </c>
      <c r="T248" s="143">
        <v>1118</v>
      </c>
      <c r="U248" s="142">
        <v>1057</v>
      </c>
      <c r="V248" s="142">
        <v>1124</v>
      </c>
      <c r="W248" s="142">
        <v>1170</v>
      </c>
      <c r="X248" s="143">
        <v>1374</v>
      </c>
      <c r="Y248" s="142">
        <v>1595</v>
      </c>
      <c r="Z248" s="142">
        <v>1855</v>
      </c>
      <c r="AA248" s="142">
        <v>1928</v>
      </c>
      <c r="AB248" s="143">
        <v>2467</v>
      </c>
      <c r="AC248" s="142">
        <v>2020</v>
      </c>
      <c r="AD248" s="142">
        <v>2414</v>
      </c>
      <c r="AE248" s="142">
        <v>2416</v>
      </c>
      <c r="AF248" s="143">
        <v>3026</v>
      </c>
      <c r="AG248" s="142">
        <v>2787</v>
      </c>
      <c r="AH248" s="142">
        <v>2840</v>
      </c>
      <c r="AI248" s="142">
        <v>2683</v>
      </c>
      <c r="AJ248" s="143">
        <v>3280</v>
      </c>
      <c r="AK248" s="142">
        <v>2843</v>
      </c>
      <c r="AL248" s="142">
        <v>3259</v>
      </c>
      <c r="AM248" s="142">
        <v>3554</v>
      </c>
      <c r="AN248" s="143">
        <v>4387</v>
      </c>
      <c r="AO248" s="142">
        <v>3312</v>
      </c>
      <c r="AP248" s="142">
        <v>3595</v>
      </c>
      <c r="AQ248" s="142">
        <v>3780</v>
      </c>
      <c r="AR248" s="143">
        <v>4574</v>
      </c>
      <c r="AS248" s="142">
        <v>3044</v>
      </c>
      <c r="AT248" s="142">
        <v>3154</v>
      </c>
      <c r="AU248" s="142">
        <v>2877</v>
      </c>
      <c r="AV248" s="143">
        <v>3226</v>
      </c>
      <c r="AW248" s="142">
        <v>2564</v>
      </c>
      <c r="AX248" s="142">
        <v>2721</v>
      </c>
      <c r="AY248" s="142">
        <v>2822</v>
      </c>
      <c r="AZ248" s="143">
        <v>3240</v>
      </c>
      <c r="BA248" s="142">
        <v>2757</v>
      </c>
      <c r="BB248" s="142">
        <v>2979</v>
      </c>
      <c r="BC248" s="142">
        <v>2845</v>
      </c>
      <c r="BD248" s="143">
        <v>3410</v>
      </c>
      <c r="BF248" s="144">
        <v>997</v>
      </c>
      <c r="BG248" s="144">
        <v>1680</v>
      </c>
      <c r="BH248" s="144">
        <v>2725</v>
      </c>
      <c r="BI248" s="144">
        <v>3772</v>
      </c>
      <c r="BJ248" s="144">
        <v>4725</v>
      </c>
      <c r="BK248" s="144">
        <v>7846</v>
      </c>
      <c r="BL248" s="144">
        <v>9876</v>
      </c>
      <c r="BM248" s="144">
        <v>11591</v>
      </c>
      <c r="BN248" s="144">
        <v>14043</v>
      </c>
      <c r="BO248" s="144">
        <v>15262</v>
      </c>
      <c r="BP248" s="144">
        <v>12301</v>
      </c>
      <c r="BQ248" s="144">
        <v>11347</v>
      </c>
      <c r="BR248" s="144">
        <v>11991</v>
      </c>
    </row>
    <row r="249" spans="1:70" outlineLevel="1" x14ac:dyDescent="0.35">
      <c r="A249" s="156" t="s">
        <v>509</v>
      </c>
      <c r="B249" s="109" t="s">
        <v>428</v>
      </c>
      <c r="C249" s="141" t="s">
        <v>373</v>
      </c>
      <c r="D249" s="109">
        <v>2541504</v>
      </c>
      <c r="E249" s="142">
        <v>176</v>
      </c>
      <c r="F249" s="142">
        <v>173</v>
      </c>
      <c r="G249" s="142">
        <v>171</v>
      </c>
      <c r="H249" s="143">
        <v>261</v>
      </c>
      <c r="I249" s="142">
        <v>187</v>
      </c>
      <c r="J249" s="142">
        <v>197</v>
      </c>
      <c r="K249" s="142">
        <v>259</v>
      </c>
      <c r="L249" s="143">
        <v>330</v>
      </c>
      <c r="M249" s="142">
        <v>274</v>
      </c>
      <c r="N249" s="142">
        <v>305</v>
      </c>
      <c r="O249" s="142">
        <v>345</v>
      </c>
      <c r="P249" s="143">
        <v>371</v>
      </c>
      <c r="Q249" s="142">
        <v>366</v>
      </c>
      <c r="R249" s="142">
        <v>412</v>
      </c>
      <c r="S249" s="142">
        <v>438</v>
      </c>
      <c r="T249" s="143">
        <v>515</v>
      </c>
      <c r="U249" s="142">
        <v>655</v>
      </c>
      <c r="V249" s="142">
        <v>640</v>
      </c>
      <c r="W249" s="142">
        <v>536</v>
      </c>
      <c r="X249" s="143">
        <v>686</v>
      </c>
      <c r="Y249" s="142">
        <v>757</v>
      </c>
      <c r="Z249" s="142">
        <v>776</v>
      </c>
      <c r="AA249" s="142">
        <v>943</v>
      </c>
      <c r="AB249" s="143">
        <v>976</v>
      </c>
      <c r="AC249" s="142">
        <v>4064</v>
      </c>
      <c r="AD249" s="142">
        <v>3224</v>
      </c>
      <c r="AE249" s="142">
        <v>1348</v>
      </c>
      <c r="AF249" s="143">
        <v>1829</v>
      </c>
      <c r="AG249" s="142">
        <v>1583</v>
      </c>
      <c r="AH249" s="142">
        <v>1593</v>
      </c>
      <c r="AI249" s="142">
        <v>1790</v>
      </c>
      <c r="AJ249" s="143">
        <v>1599</v>
      </c>
      <c r="AK249" s="142">
        <v>1622</v>
      </c>
      <c r="AL249" s="142">
        <v>1956</v>
      </c>
      <c r="AM249" s="142">
        <v>2946</v>
      </c>
      <c r="AN249" s="143">
        <v>3305</v>
      </c>
      <c r="AO249" s="142">
        <v>2360</v>
      </c>
      <c r="AP249" s="142">
        <v>2987</v>
      </c>
      <c r="AQ249" s="142">
        <v>3384</v>
      </c>
      <c r="AR249" s="143">
        <v>3085</v>
      </c>
      <c r="AS249" s="142">
        <v>2885</v>
      </c>
      <c r="AT249" s="142">
        <v>4164</v>
      </c>
      <c r="AU249" s="142">
        <v>2070</v>
      </c>
      <c r="AV249" s="143">
        <v>2289</v>
      </c>
      <c r="AW249" s="142">
        <v>3455</v>
      </c>
      <c r="AX249" s="142">
        <v>3658</v>
      </c>
      <c r="AY249" s="142">
        <v>1865</v>
      </c>
      <c r="AZ249" s="143">
        <v>761</v>
      </c>
      <c r="BA249" s="142">
        <v>2280</v>
      </c>
      <c r="BB249" s="142">
        <v>2663</v>
      </c>
      <c r="BC249" s="142">
        <v>3512</v>
      </c>
      <c r="BD249" s="143">
        <v>3697</v>
      </c>
      <c r="BF249" s="144">
        <v>781</v>
      </c>
      <c r="BG249" s="144">
        <v>973</v>
      </c>
      <c r="BH249" s="144">
        <v>1295</v>
      </c>
      <c r="BI249" s="144">
        <v>1731</v>
      </c>
      <c r="BJ249" s="144">
        <v>2517</v>
      </c>
      <c r="BK249" s="144">
        <v>3451</v>
      </c>
      <c r="BL249" s="144">
        <v>10465</v>
      </c>
      <c r="BM249" s="144">
        <v>6564</v>
      </c>
      <c r="BN249" s="144">
        <v>9829</v>
      </c>
      <c r="BO249" s="144">
        <v>11816</v>
      </c>
      <c r="BP249" s="144">
        <v>11408</v>
      </c>
      <c r="BQ249" s="144">
        <v>9740</v>
      </c>
      <c r="BR249" s="144">
        <v>12152</v>
      </c>
    </row>
    <row r="250" spans="1:70" outlineLevel="1" x14ac:dyDescent="0.35">
      <c r="A250" s="223" t="s">
        <v>510</v>
      </c>
      <c r="B250" s="162" t="s">
        <v>428</v>
      </c>
      <c r="C250" s="163" t="s">
        <v>373</v>
      </c>
      <c r="D250" s="162">
        <v>2541505</v>
      </c>
      <c r="E250" s="175">
        <f t="shared" ref="E250:BD250" si="31">SUM(E246:E249)</f>
        <v>1085</v>
      </c>
      <c r="F250" s="175">
        <f t="shared" si="31"/>
        <v>1251</v>
      </c>
      <c r="G250" s="175">
        <f t="shared" si="31"/>
        <v>1280</v>
      </c>
      <c r="H250" s="174">
        <f t="shared" si="31"/>
        <v>1452</v>
      </c>
      <c r="I250" s="175">
        <f t="shared" si="31"/>
        <v>1427</v>
      </c>
      <c r="J250" s="175">
        <f t="shared" si="31"/>
        <v>1520</v>
      </c>
      <c r="K250" s="175">
        <f t="shared" si="31"/>
        <v>1806</v>
      </c>
      <c r="L250" s="174">
        <f t="shared" si="31"/>
        <v>2718</v>
      </c>
      <c r="M250" s="175">
        <f t="shared" si="31"/>
        <v>2610</v>
      </c>
      <c r="N250" s="175">
        <f t="shared" si="31"/>
        <v>2769</v>
      </c>
      <c r="O250" s="175">
        <f t="shared" si="31"/>
        <v>3042</v>
      </c>
      <c r="P250" s="174">
        <f t="shared" si="31"/>
        <v>3281</v>
      </c>
      <c r="Q250" s="175">
        <f t="shared" si="31"/>
        <v>3373</v>
      </c>
      <c r="R250" s="175">
        <f t="shared" si="31"/>
        <v>3690</v>
      </c>
      <c r="S250" s="175">
        <f t="shared" si="31"/>
        <v>3889</v>
      </c>
      <c r="T250" s="174">
        <f t="shared" si="31"/>
        <v>4243</v>
      </c>
      <c r="U250" s="175">
        <f t="shared" si="31"/>
        <v>4705</v>
      </c>
      <c r="V250" s="175">
        <f t="shared" si="31"/>
        <v>4920</v>
      </c>
      <c r="W250" s="175">
        <f t="shared" si="31"/>
        <v>5206</v>
      </c>
      <c r="X250" s="174">
        <f t="shared" si="31"/>
        <v>5620</v>
      </c>
      <c r="Y250" s="175">
        <f t="shared" si="31"/>
        <v>6517</v>
      </c>
      <c r="Z250" s="175">
        <f t="shared" si="31"/>
        <v>7368</v>
      </c>
      <c r="AA250" s="175">
        <f t="shared" si="31"/>
        <v>7946</v>
      </c>
      <c r="AB250" s="174">
        <f t="shared" si="31"/>
        <v>9094</v>
      </c>
      <c r="AC250" s="175">
        <f t="shared" si="31"/>
        <v>11760</v>
      </c>
      <c r="AD250" s="175">
        <f t="shared" si="31"/>
        <v>12260</v>
      </c>
      <c r="AE250" s="175">
        <f t="shared" si="31"/>
        <v>10467</v>
      </c>
      <c r="AF250" s="174">
        <f t="shared" si="31"/>
        <v>12224</v>
      </c>
      <c r="AG250" s="175">
        <f t="shared" si="31"/>
        <v>11844</v>
      </c>
      <c r="AH250" s="175">
        <f t="shared" si="31"/>
        <v>12724</v>
      </c>
      <c r="AI250" s="175">
        <f t="shared" si="31"/>
        <v>13430</v>
      </c>
      <c r="AJ250" s="174">
        <f t="shared" si="31"/>
        <v>15297</v>
      </c>
      <c r="AK250" s="175">
        <f t="shared" si="31"/>
        <v>14793</v>
      </c>
      <c r="AL250" s="175">
        <f t="shared" si="31"/>
        <v>16710</v>
      </c>
      <c r="AM250" s="175">
        <f t="shared" si="31"/>
        <v>18587</v>
      </c>
      <c r="AN250" s="174">
        <f t="shared" si="31"/>
        <v>21086</v>
      </c>
      <c r="AO250" s="175">
        <f t="shared" si="31"/>
        <v>19384</v>
      </c>
      <c r="AP250" s="175">
        <f t="shared" si="31"/>
        <v>20464</v>
      </c>
      <c r="AQ250" s="175">
        <f t="shared" si="31"/>
        <v>22050</v>
      </c>
      <c r="AR250" s="174">
        <f t="shared" si="31"/>
        <v>25766</v>
      </c>
      <c r="AS250" s="175">
        <f t="shared" si="31"/>
        <v>21418</v>
      </c>
      <c r="AT250" s="175">
        <f t="shared" si="31"/>
        <v>22607</v>
      </c>
      <c r="AU250" s="175">
        <f t="shared" si="31"/>
        <v>20398</v>
      </c>
      <c r="AV250" s="174">
        <f t="shared" si="31"/>
        <v>23727</v>
      </c>
      <c r="AW250" s="175">
        <f t="shared" si="31"/>
        <v>22637</v>
      </c>
      <c r="AX250" s="175">
        <f t="shared" si="31"/>
        <v>24224</v>
      </c>
      <c r="AY250" s="175">
        <f t="shared" si="31"/>
        <v>23239</v>
      </c>
      <c r="AZ250" s="174">
        <f t="shared" si="31"/>
        <v>25020</v>
      </c>
      <c r="BA250" s="175">
        <f t="shared" si="31"/>
        <v>24759</v>
      </c>
      <c r="BB250" s="175">
        <f t="shared" si="31"/>
        <v>27075</v>
      </c>
      <c r="BC250" s="175">
        <f t="shared" si="31"/>
        <v>30707</v>
      </c>
      <c r="BD250" s="174">
        <f t="shared" si="31"/>
        <v>35148</v>
      </c>
      <c r="BF250" s="197">
        <f t="shared" ref="BF250:BR250" si="32">SUM(BF246:BF249)</f>
        <v>5068</v>
      </c>
      <c r="BG250" s="197">
        <f t="shared" si="32"/>
        <v>7472</v>
      </c>
      <c r="BH250" s="197">
        <f t="shared" si="32"/>
        <v>11703</v>
      </c>
      <c r="BI250" s="197">
        <f t="shared" si="32"/>
        <v>15211</v>
      </c>
      <c r="BJ250" s="197">
        <f t="shared" si="32"/>
        <v>20450</v>
      </c>
      <c r="BK250" s="197">
        <f t="shared" si="32"/>
        <v>30925</v>
      </c>
      <c r="BL250" s="197">
        <f t="shared" si="32"/>
        <v>46711</v>
      </c>
      <c r="BM250" s="197">
        <f t="shared" si="32"/>
        <v>53294</v>
      </c>
      <c r="BN250" s="197">
        <f t="shared" si="32"/>
        <v>71176</v>
      </c>
      <c r="BO250" s="197">
        <f t="shared" si="32"/>
        <v>87665</v>
      </c>
      <c r="BP250" s="197">
        <f t="shared" si="32"/>
        <v>88151</v>
      </c>
      <c r="BQ250" s="197">
        <f t="shared" si="32"/>
        <v>95121</v>
      </c>
      <c r="BR250" s="197">
        <f t="shared" si="32"/>
        <v>117690</v>
      </c>
    </row>
    <row r="251" spans="1:70" outlineLevel="1" x14ac:dyDescent="0.35">
      <c r="A251" s="108"/>
      <c r="B251" s="109"/>
      <c r="C251" s="109"/>
      <c r="D251" s="109"/>
      <c r="E251" s="124"/>
      <c r="F251" s="124"/>
      <c r="G251" s="124"/>
      <c r="H251" s="125"/>
      <c r="I251" s="124"/>
      <c r="J251" s="124"/>
      <c r="K251" s="124"/>
      <c r="L251" s="125"/>
      <c r="M251" s="124"/>
      <c r="N251" s="124"/>
      <c r="O251" s="124"/>
      <c r="P251" s="125"/>
      <c r="Q251" s="124"/>
      <c r="R251" s="124"/>
      <c r="S251" s="124"/>
      <c r="T251" s="125"/>
      <c r="U251" s="124"/>
      <c r="V251" s="124"/>
      <c r="W251" s="124"/>
      <c r="X251" s="125"/>
      <c r="Y251" s="124"/>
      <c r="Z251" s="124"/>
      <c r="AA251" s="124"/>
      <c r="AB251" s="125"/>
      <c r="AC251" s="124"/>
      <c r="AD251" s="124"/>
      <c r="AE251" s="124"/>
      <c r="AF251" s="125"/>
      <c r="AG251" s="124"/>
      <c r="AH251" s="124"/>
      <c r="AI251" s="124"/>
      <c r="AJ251" s="125"/>
      <c r="AK251" s="124"/>
      <c r="AL251" s="124"/>
      <c r="AM251" s="124"/>
      <c r="AN251" s="125"/>
      <c r="AO251" s="124"/>
      <c r="AP251" s="124"/>
      <c r="AQ251" s="124"/>
      <c r="AR251" s="125"/>
      <c r="AS251" s="124"/>
      <c r="AT251" s="124"/>
      <c r="AU251" s="124"/>
      <c r="AV251" s="125"/>
      <c r="AW251" s="124"/>
      <c r="AX251" s="124"/>
      <c r="AY251" s="124"/>
      <c r="AZ251" s="125"/>
      <c r="BA251" s="124"/>
      <c r="BB251" s="124"/>
      <c r="BC251" s="124"/>
      <c r="BD251" s="125"/>
      <c r="BF251" s="130"/>
      <c r="BG251" s="130"/>
      <c r="BH251" s="130"/>
      <c r="BI251" s="130"/>
      <c r="BJ251" s="130"/>
      <c r="BK251" s="130"/>
      <c r="BL251" s="130"/>
      <c r="BM251" s="130"/>
      <c r="BN251" s="130"/>
      <c r="BO251" s="130"/>
      <c r="BP251" s="130"/>
      <c r="BQ251" s="130"/>
      <c r="BR251" s="130"/>
    </row>
    <row r="252" spans="1:70" ht="12" customHeight="1" outlineLevel="1" x14ac:dyDescent="0.35">
      <c r="A252" s="223" t="s">
        <v>480</v>
      </c>
      <c r="B252" s="162" t="s">
        <v>428</v>
      </c>
      <c r="C252" s="163" t="s">
        <v>373</v>
      </c>
      <c r="D252" s="162">
        <v>2541506</v>
      </c>
      <c r="E252" s="175">
        <f t="shared" ref="E252:BD252" si="33">E244-E250</f>
        <v>373</v>
      </c>
      <c r="F252" s="175">
        <f t="shared" si="33"/>
        <v>562</v>
      </c>
      <c r="G252" s="175">
        <f t="shared" si="33"/>
        <v>736</v>
      </c>
      <c r="H252" s="174">
        <f t="shared" si="33"/>
        <v>1133</v>
      </c>
      <c r="I252" s="175">
        <f t="shared" si="33"/>
        <v>1075</v>
      </c>
      <c r="J252" s="175">
        <f t="shared" si="33"/>
        <v>1390</v>
      </c>
      <c r="K252" s="175">
        <f t="shared" si="33"/>
        <v>1397</v>
      </c>
      <c r="L252" s="174">
        <f t="shared" si="33"/>
        <v>1133</v>
      </c>
      <c r="M252" s="175">
        <f t="shared" si="33"/>
        <v>933</v>
      </c>
      <c r="N252" s="175">
        <f t="shared" si="33"/>
        <v>1273</v>
      </c>
      <c r="O252" s="175">
        <f t="shared" si="33"/>
        <v>1459</v>
      </c>
      <c r="P252" s="174">
        <f t="shared" si="33"/>
        <v>2560</v>
      </c>
      <c r="Q252" s="175">
        <f t="shared" si="33"/>
        <v>2009</v>
      </c>
      <c r="R252" s="175">
        <f t="shared" si="33"/>
        <v>2746</v>
      </c>
      <c r="S252" s="175">
        <f t="shared" si="33"/>
        <v>3122</v>
      </c>
      <c r="T252" s="174">
        <f t="shared" si="33"/>
        <v>4566</v>
      </c>
      <c r="U252" s="175">
        <f t="shared" si="33"/>
        <v>3327</v>
      </c>
      <c r="V252" s="175">
        <f t="shared" si="33"/>
        <v>4401</v>
      </c>
      <c r="W252" s="175">
        <f t="shared" si="33"/>
        <v>5122</v>
      </c>
      <c r="X252" s="174">
        <f t="shared" si="33"/>
        <v>7352</v>
      </c>
      <c r="Y252" s="175">
        <f t="shared" si="33"/>
        <v>5449</v>
      </c>
      <c r="Z252" s="175">
        <f t="shared" si="33"/>
        <v>5863</v>
      </c>
      <c r="AA252" s="175">
        <f t="shared" si="33"/>
        <v>5781</v>
      </c>
      <c r="AB252" s="174">
        <f t="shared" si="33"/>
        <v>7820</v>
      </c>
      <c r="AC252" s="175">
        <f t="shared" si="33"/>
        <v>3317</v>
      </c>
      <c r="AD252" s="175">
        <f t="shared" si="33"/>
        <v>4626</v>
      </c>
      <c r="AE252" s="175">
        <f t="shared" si="33"/>
        <v>7185</v>
      </c>
      <c r="AF252" s="174">
        <f t="shared" si="33"/>
        <v>8858</v>
      </c>
      <c r="AG252" s="175">
        <f t="shared" si="33"/>
        <v>5893</v>
      </c>
      <c r="AH252" s="175">
        <f t="shared" si="33"/>
        <v>5963</v>
      </c>
      <c r="AI252" s="175">
        <f t="shared" si="33"/>
        <v>8040</v>
      </c>
      <c r="AJ252" s="174">
        <f t="shared" si="33"/>
        <v>12775</v>
      </c>
      <c r="AK252" s="175">
        <f t="shared" si="33"/>
        <v>11378</v>
      </c>
      <c r="AL252" s="175">
        <f t="shared" si="33"/>
        <v>12367</v>
      </c>
      <c r="AM252" s="175">
        <f t="shared" si="33"/>
        <v>10423</v>
      </c>
      <c r="AN252" s="174">
        <f t="shared" si="33"/>
        <v>12585</v>
      </c>
      <c r="AO252" s="175">
        <f t="shared" si="33"/>
        <v>8524</v>
      </c>
      <c r="AP252" s="175">
        <f t="shared" si="33"/>
        <v>8358</v>
      </c>
      <c r="AQ252" s="175">
        <f t="shared" si="33"/>
        <v>5664</v>
      </c>
      <c r="AR252" s="174">
        <f t="shared" si="33"/>
        <v>6399</v>
      </c>
      <c r="AS252" s="175">
        <f t="shared" si="33"/>
        <v>7227</v>
      </c>
      <c r="AT252" s="175">
        <f t="shared" si="33"/>
        <v>9392</v>
      </c>
      <c r="AU252" s="175">
        <f t="shared" si="33"/>
        <v>13748</v>
      </c>
      <c r="AV252" s="174">
        <f t="shared" si="33"/>
        <v>16384</v>
      </c>
      <c r="AW252" s="175">
        <f t="shared" si="33"/>
        <v>13818</v>
      </c>
      <c r="AX252" s="175">
        <f t="shared" si="33"/>
        <v>14847</v>
      </c>
      <c r="AY252" s="175">
        <f t="shared" si="33"/>
        <v>17350</v>
      </c>
      <c r="AZ252" s="174">
        <f t="shared" si="33"/>
        <v>23365</v>
      </c>
      <c r="BA252" s="175">
        <f t="shared" si="33"/>
        <v>17555</v>
      </c>
      <c r="BB252" s="175">
        <f t="shared" si="33"/>
        <v>20441</v>
      </c>
      <c r="BC252" s="175">
        <f t="shared" si="33"/>
        <v>20535</v>
      </c>
      <c r="BD252" s="174">
        <f t="shared" si="33"/>
        <v>24745</v>
      </c>
      <c r="BF252" s="197">
        <f t="shared" ref="BF252:BR252" si="34">BF244-BF250</f>
        <v>2804</v>
      </c>
      <c r="BG252" s="197">
        <f t="shared" si="34"/>
        <v>4994</v>
      </c>
      <c r="BH252" s="197">
        <f t="shared" si="34"/>
        <v>6225</v>
      </c>
      <c r="BI252" s="197">
        <f t="shared" si="34"/>
        <v>12427</v>
      </c>
      <c r="BJ252" s="197">
        <f t="shared" si="34"/>
        <v>20203</v>
      </c>
      <c r="BK252" s="197">
        <f t="shared" si="34"/>
        <v>24913</v>
      </c>
      <c r="BL252" s="197">
        <f t="shared" si="34"/>
        <v>23986</v>
      </c>
      <c r="BM252" s="197">
        <f t="shared" si="34"/>
        <v>32671</v>
      </c>
      <c r="BN252" s="197">
        <f t="shared" si="34"/>
        <v>46753</v>
      </c>
      <c r="BO252" s="197">
        <f t="shared" si="34"/>
        <v>28944</v>
      </c>
      <c r="BP252" s="197">
        <f t="shared" si="34"/>
        <v>46751</v>
      </c>
      <c r="BQ252" s="197">
        <f t="shared" si="34"/>
        <v>69380</v>
      </c>
      <c r="BR252" s="197">
        <f t="shared" si="34"/>
        <v>83276</v>
      </c>
    </row>
    <row r="253" spans="1:70" outlineLevel="1" x14ac:dyDescent="0.35">
      <c r="A253" s="153"/>
      <c r="B253" s="109"/>
      <c r="C253" s="109"/>
      <c r="D253" s="109"/>
      <c r="E253" s="124"/>
      <c r="F253" s="124"/>
      <c r="G253" s="124"/>
      <c r="H253" s="125"/>
      <c r="I253" s="124"/>
      <c r="J253" s="124"/>
      <c r="K253" s="124"/>
      <c r="L253" s="125"/>
      <c r="M253" s="124"/>
      <c r="N253" s="124"/>
      <c r="O253" s="124"/>
      <c r="P253" s="125"/>
      <c r="Q253" s="124"/>
      <c r="R253" s="124"/>
      <c r="S253" s="124"/>
      <c r="T253" s="125"/>
      <c r="U253" s="124"/>
      <c r="V253" s="124"/>
      <c r="W253" s="124"/>
      <c r="X253" s="125"/>
      <c r="Y253" s="124"/>
      <c r="Z253" s="124"/>
      <c r="AA253" s="124"/>
      <c r="AB253" s="125"/>
      <c r="AC253" s="124"/>
      <c r="AD253" s="124"/>
      <c r="AE253" s="124"/>
      <c r="AF253" s="125"/>
      <c r="AG253" s="124"/>
      <c r="AH253" s="124"/>
      <c r="AI253" s="124"/>
      <c r="AJ253" s="125"/>
      <c r="AK253" s="124"/>
      <c r="AL253" s="124"/>
      <c r="AM253" s="124"/>
      <c r="AN253" s="125"/>
      <c r="AO253" s="124"/>
      <c r="AP253" s="124"/>
      <c r="AQ253" s="124"/>
      <c r="AR253" s="125"/>
      <c r="AS253" s="124"/>
      <c r="AT253" s="124"/>
      <c r="AU253" s="124"/>
      <c r="AV253" s="125"/>
      <c r="AW253" s="124"/>
      <c r="AX253" s="124"/>
      <c r="AY253" s="124"/>
      <c r="AZ253" s="125"/>
      <c r="BA253" s="124"/>
      <c r="BB253" s="124"/>
      <c r="BC253" s="124"/>
      <c r="BD253" s="125"/>
      <c r="BF253" s="130"/>
      <c r="BG253" s="130"/>
      <c r="BH253" s="130"/>
      <c r="BI253" s="130"/>
      <c r="BJ253" s="130"/>
      <c r="BK253" s="130"/>
      <c r="BL253" s="130"/>
      <c r="BM253" s="130"/>
      <c r="BN253" s="130"/>
      <c r="BO253" s="130"/>
      <c r="BP253" s="130"/>
      <c r="BQ253" s="130"/>
      <c r="BR253" s="130"/>
    </row>
    <row r="254" spans="1:70" outlineLevel="1" x14ac:dyDescent="0.35">
      <c r="A254" s="156" t="s">
        <v>511</v>
      </c>
      <c r="B254" s="109" t="s">
        <v>428</v>
      </c>
      <c r="C254" s="141" t="s">
        <v>370</v>
      </c>
      <c r="D254" s="109">
        <v>2399763</v>
      </c>
      <c r="E254" s="142">
        <v>-15</v>
      </c>
      <c r="F254" s="142">
        <v>-14</v>
      </c>
      <c r="G254" s="142">
        <v>-21</v>
      </c>
      <c r="H254" s="143">
        <v>-7</v>
      </c>
      <c r="I254" s="124"/>
      <c r="J254" s="124"/>
      <c r="K254" s="124"/>
      <c r="L254" s="125"/>
      <c r="M254" s="124"/>
      <c r="N254" s="124"/>
      <c r="O254" s="124"/>
      <c r="P254" s="125"/>
      <c r="Q254" s="124"/>
      <c r="R254" s="124"/>
      <c r="S254" s="124"/>
      <c r="T254" s="125"/>
      <c r="U254" s="124"/>
      <c r="V254" s="124"/>
      <c r="W254" s="124"/>
      <c r="X254" s="125"/>
      <c r="Y254" s="124"/>
      <c r="Z254" s="124"/>
      <c r="AA254" s="124"/>
      <c r="AB254" s="125"/>
      <c r="AC254" s="124"/>
      <c r="AD254" s="124"/>
      <c r="AE254" s="124"/>
      <c r="AF254" s="125"/>
      <c r="AG254" s="124"/>
      <c r="AH254" s="124"/>
      <c r="AI254" s="124"/>
      <c r="AJ254" s="125"/>
      <c r="AK254" s="124"/>
      <c r="AL254" s="124"/>
      <c r="AM254" s="124"/>
      <c r="AN254" s="125"/>
      <c r="AO254" s="124"/>
      <c r="AP254" s="124"/>
      <c r="AQ254" s="124"/>
      <c r="AR254" s="125"/>
      <c r="AS254" s="124"/>
      <c r="AT254" s="124"/>
      <c r="AU254" s="124"/>
      <c r="AV254" s="125"/>
      <c r="AW254" s="124"/>
      <c r="AX254" s="124"/>
      <c r="AY254" s="124"/>
      <c r="AZ254" s="125"/>
      <c r="BA254" s="124"/>
      <c r="BB254" s="124"/>
      <c r="BC254" s="124"/>
      <c r="BD254" s="125"/>
      <c r="BF254" s="144">
        <v>-56</v>
      </c>
      <c r="BG254" s="130"/>
      <c r="BH254" s="130"/>
      <c r="BI254" s="130"/>
      <c r="BJ254" s="130"/>
      <c r="BK254" s="130"/>
      <c r="BL254" s="130"/>
      <c r="BM254" s="130"/>
      <c r="BN254" s="130"/>
      <c r="BO254" s="130"/>
      <c r="BP254" s="130"/>
      <c r="BQ254" s="130"/>
      <c r="BR254" s="130"/>
    </row>
    <row r="255" spans="1:70" outlineLevel="1" x14ac:dyDescent="0.35">
      <c r="A255" s="156" t="s">
        <v>512</v>
      </c>
      <c r="B255" s="109" t="s">
        <v>428</v>
      </c>
      <c r="C255" s="141" t="s">
        <v>370</v>
      </c>
      <c r="D255" s="109">
        <v>2399764</v>
      </c>
      <c r="E255" s="142">
        <v>-5</v>
      </c>
      <c r="F255" s="142">
        <v>-3</v>
      </c>
      <c r="G255" s="142">
        <v>11</v>
      </c>
      <c r="H255" s="143">
        <v>4</v>
      </c>
      <c r="I255" s="124"/>
      <c r="J255" s="124"/>
      <c r="K255" s="124"/>
      <c r="L255" s="125"/>
      <c r="M255" s="124"/>
      <c r="N255" s="124"/>
      <c r="O255" s="124"/>
      <c r="P255" s="125"/>
      <c r="Q255" s="124"/>
      <c r="R255" s="124"/>
      <c r="S255" s="124"/>
      <c r="T255" s="125"/>
      <c r="U255" s="124"/>
      <c r="V255" s="124"/>
      <c r="W255" s="124"/>
      <c r="X255" s="125"/>
      <c r="Y255" s="124"/>
      <c r="Z255" s="124"/>
      <c r="AA255" s="124"/>
      <c r="AB255" s="125"/>
      <c r="AC255" s="124"/>
      <c r="AD255" s="124"/>
      <c r="AE255" s="124"/>
      <c r="AF255" s="125"/>
      <c r="AG255" s="124"/>
      <c r="AH255" s="124"/>
      <c r="AI255" s="124"/>
      <c r="AJ255" s="125"/>
      <c r="AK255" s="124"/>
      <c r="AL255" s="124"/>
      <c r="AM255" s="124"/>
      <c r="AN255" s="125"/>
      <c r="AO255" s="124"/>
      <c r="AP255" s="124"/>
      <c r="AQ255" s="124"/>
      <c r="AR255" s="125"/>
      <c r="AS255" s="124"/>
      <c r="AT255" s="124"/>
      <c r="AU255" s="124"/>
      <c r="AV255" s="125"/>
      <c r="AW255" s="124"/>
      <c r="AX255" s="124"/>
      <c r="AY255" s="124"/>
      <c r="AZ255" s="125"/>
      <c r="BA255" s="124"/>
      <c r="BB255" s="124"/>
      <c r="BC255" s="124"/>
      <c r="BD255" s="125"/>
      <c r="BF255" s="144">
        <v>6</v>
      </c>
      <c r="BG255" s="130"/>
      <c r="BH255" s="130"/>
      <c r="BI255" s="130"/>
      <c r="BJ255" s="130"/>
      <c r="BK255" s="130"/>
      <c r="BL255" s="130"/>
      <c r="BM255" s="130"/>
      <c r="BN255" s="130"/>
      <c r="BO255" s="130"/>
      <c r="BP255" s="130"/>
      <c r="BQ255" s="130"/>
      <c r="BR255" s="130"/>
    </row>
    <row r="256" spans="1:70" outlineLevel="1" x14ac:dyDescent="0.35">
      <c r="A256" s="156" t="s">
        <v>513</v>
      </c>
      <c r="B256" s="109" t="s">
        <v>428</v>
      </c>
      <c r="C256" s="141" t="s">
        <v>373</v>
      </c>
      <c r="D256" s="109">
        <v>2541507</v>
      </c>
      <c r="E256" s="124"/>
      <c r="F256" s="124"/>
      <c r="G256" s="124"/>
      <c r="H256" s="125"/>
      <c r="I256" s="142">
        <v>0</v>
      </c>
      <c r="J256" s="142">
        <v>-4</v>
      </c>
      <c r="K256" s="142">
        <v>-61</v>
      </c>
      <c r="L256" s="143">
        <v>-19</v>
      </c>
      <c r="M256" s="142">
        <v>-1</v>
      </c>
      <c r="N256" s="142">
        <v>0</v>
      </c>
      <c r="O256" s="142">
        <v>-27</v>
      </c>
      <c r="P256" s="143">
        <v>-3</v>
      </c>
      <c r="Q256" s="142">
        <v>56</v>
      </c>
      <c r="R256" s="142">
        <v>20</v>
      </c>
      <c r="S256" s="142">
        <v>47</v>
      </c>
      <c r="T256" s="143">
        <v>-33</v>
      </c>
      <c r="U256" s="142">
        <v>81</v>
      </c>
      <c r="V256" s="142">
        <v>87</v>
      </c>
      <c r="W256" s="142">
        <v>114</v>
      </c>
      <c r="X256" s="143">
        <v>110</v>
      </c>
      <c r="Y256" s="142">
        <v>161</v>
      </c>
      <c r="Z256" s="142">
        <v>5</v>
      </c>
      <c r="AA256" s="142">
        <v>131</v>
      </c>
      <c r="AB256" s="143">
        <v>151</v>
      </c>
      <c r="AC256" s="142">
        <v>165</v>
      </c>
      <c r="AD256" s="142">
        <v>206</v>
      </c>
      <c r="AE256" s="142">
        <v>144</v>
      </c>
      <c r="AF256" s="143">
        <v>311</v>
      </c>
      <c r="AG256" s="142">
        <v>-32</v>
      </c>
      <c r="AH256" s="142">
        <v>168</v>
      </c>
      <c r="AI256" s="142">
        <v>93</v>
      </c>
      <c r="AJ256" s="143">
        <v>280</v>
      </c>
      <c r="AK256" s="142">
        <v>125</v>
      </c>
      <c r="AL256" s="142">
        <v>146</v>
      </c>
      <c r="AM256" s="142">
        <v>142</v>
      </c>
      <c r="AN256" s="143">
        <v>117</v>
      </c>
      <c r="AO256" s="142">
        <v>384</v>
      </c>
      <c r="AP256" s="142">
        <v>-172</v>
      </c>
      <c r="AQ256" s="142">
        <v>-88</v>
      </c>
      <c r="AR256" s="143">
        <v>-250</v>
      </c>
      <c r="AS256" s="142">
        <v>80</v>
      </c>
      <c r="AT256" s="142">
        <v>-99</v>
      </c>
      <c r="AU256" s="142">
        <v>272</v>
      </c>
      <c r="AV256" s="143">
        <v>424</v>
      </c>
      <c r="AW256" s="142">
        <v>365</v>
      </c>
      <c r="AX256" s="142">
        <v>259</v>
      </c>
      <c r="AY256" s="142">
        <v>472</v>
      </c>
      <c r="AZ256" s="143">
        <v>188</v>
      </c>
      <c r="BA256" s="142">
        <v>827</v>
      </c>
      <c r="BB256" s="142">
        <v>93</v>
      </c>
      <c r="BC256" s="142">
        <v>1128</v>
      </c>
      <c r="BD256" s="143">
        <v>609</v>
      </c>
      <c r="BF256" s="130"/>
      <c r="BG256" s="144">
        <v>-84</v>
      </c>
      <c r="BH256" s="144">
        <v>-31</v>
      </c>
      <c r="BI256" s="144">
        <v>91</v>
      </c>
      <c r="BJ256" s="144">
        <v>391</v>
      </c>
      <c r="BK256" s="144">
        <v>448</v>
      </c>
      <c r="BL256" s="144">
        <v>826</v>
      </c>
      <c r="BM256" s="144">
        <v>509</v>
      </c>
      <c r="BN256" s="144">
        <v>531</v>
      </c>
      <c r="BO256" s="144">
        <v>-125</v>
      </c>
      <c r="BP256" s="144">
        <v>677</v>
      </c>
      <c r="BQ256" s="144">
        <v>1283</v>
      </c>
      <c r="BR256" s="144">
        <v>2656</v>
      </c>
    </row>
    <row r="257" spans="1:70" ht="12" customHeight="1" outlineLevel="1" x14ac:dyDescent="0.35">
      <c r="A257" s="161" t="s">
        <v>514</v>
      </c>
      <c r="B257" s="162" t="s">
        <v>428</v>
      </c>
      <c r="C257" s="163" t="s">
        <v>373</v>
      </c>
      <c r="D257" s="162">
        <v>2541508</v>
      </c>
      <c r="E257" s="175">
        <f t="shared" ref="E257:BD257" si="35">SUM(E252,E254:E256)</f>
        <v>353</v>
      </c>
      <c r="F257" s="175">
        <f t="shared" si="35"/>
        <v>545</v>
      </c>
      <c r="G257" s="175">
        <f t="shared" si="35"/>
        <v>726</v>
      </c>
      <c r="H257" s="174">
        <f t="shared" si="35"/>
        <v>1130</v>
      </c>
      <c r="I257" s="175">
        <f t="shared" si="35"/>
        <v>1075</v>
      </c>
      <c r="J257" s="175">
        <f t="shared" si="35"/>
        <v>1386</v>
      </c>
      <c r="K257" s="175">
        <f t="shared" si="35"/>
        <v>1336</v>
      </c>
      <c r="L257" s="174">
        <f t="shared" si="35"/>
        <v>1114</v>
      </c>
      <c r="M257" s="175">
        <f t="shared" si="35"/>
        <v>932</v>
      </c>
      <c r="N257" s="175">
        <f t="shared" si="35"/>
        <v>1273</v>
      </c>
      <c r="O257" s="175">
        <f t="shared" si="35"/>
        <v>1432</v>
      </c>
      <c r="P257" s="174">
        <f t="shared" si="35"/>
        <v>2557</v>
      </c>
      <c r="Q257" s="175">
        <f t="shared" si="35"/>
        <v>2065</v>
      </c>
      <c r="R257" s="175">
        <f t="shared" si="35"/>
        <v>2766</v>
      </c>
      <c r="S257" s="175">
        <f t="shared" si="35"/>
        <v>3169</v>
      </c>
      <c r="T257" s="174">
        <f t="shared" si="35"/>
        <v>4533</v>
      </c>
      <c r="U257" s="175">
        <f t="shared" si="35"/>
        <v>3408</v>
      </c>
      <c r="V257" s="175">
        <f t="shared" si="35"/>
        <v>4488</v>
      </c>
      <c r="W257" s="175">
        <f t="shared" si="35"/>
        <v>5236</v>
      </c>
      <c r="X257" s="174">
        <f t="shared" si="35"/>
        <v>7462</v>
      </c>
      <c r="Y257" s="175">
        <f t="shared" si="35"/>
        <v>5610</v>
      </c>
      <c r="Z257" s="175">
        <f t="shared" si="35"/>
        <v>5868</v>
      </c>
      <c r="AA257" s="175">
        <f t="shared" si="35"/>
        <v>5912</v>
      </c>
      <c r="AB257" s="174">
        <f t="shared" si="35"/>
        <v>7971</v>
      </c>
      <c r="AC257" s="175">
        <f t="shared" si="35"/>
        <v>3482</v>
      </c>
      <c r="AD257" s="175">
        <f t="shared" si="35"/>
        <v>4832</v>
      </c>
      <c r="AE257" s="175">
        <f t="shared" si="35"/>
        <v>7329</v>
      </c>
      <c r="AF257" s="174">
        <f t="shared" si="35"/>
        <v>9169</v>
      </c>
      <c r="AG257" s="175">
        <f t="shared" si="35"/>
        <v>5861</v>
      </c>
      <c r="AH257" s="175">
        <f t="shared" si="35"/>
        <v>6131</v>
      </c>
      <c r="AI257" s="175">
        <f t="shared" si="35"/>
        <v>8133</v>
      </c>
      <c r="AJ257" s="174">
        <f t="shared" si="35"/>
        <v>13055</v>
      </c>
      <c r="AK257" s="175">
        <f t="shared" si="35"/>
        <v>11503</v>
      </c>
      <c r="AL257" s="175">
        <f t="shared" si="35"/>
        <v>12513</v>
      </c>
      <c r="AM257" s="175">
        <f t="shared" si="35"/>
        <v>10565</v>
      </c>
      <c r="AN257" s="174">
        <f t="shared" si="35"/>
        <v>12702</v>
      </c>
      <c r="AO257" s="175">
        <f t="shared" si="35"/>
        <v>8908</v>
      </c>
      <c r="AP257" s="175">
        <f t="shared" si="35"/>
        <v>8186</v>
      </c>
      <c r="AQ257" s="175">
        <f t="shared" si="35"/>
        <v>5576</v>
      </c>
      <c r="AR257" s="174">
        <f t="shared" si="35"/>
        <v>6149</v>
      </c>
      <c r="AS257" s="175">
        <f t="shared" si="35"/>
        <v>7307</v>
      </c>
      <c r="AT257" s="175">
        <f t="shared" si="35"/>
        <v>9293</v>
      </c>
      <c r="AU257" s="175">
        <f t="shared" si="35"/>
        <v>14020</v>
      </c>
      <c r="AV257" s="174">
        <f t="shared" si="35"/>
        <v>16808</v>
      </c>
      <c r="AW257" s="175">
        <f t="shared" si="35"/>
        <v>14183</v>
      </c>
      <c r="AX257" s="175">
        <f t="shared" si="35"/>
        <v>15106</v>
      </c>
      <c r="AY257" s="175">
        <f t="shared" si="35"/>
        <v>17822</v>
      </c>
      <c r="AZ257" s="174">
        <f t="shared" si="35"/>
        <v>23553</v>
      </c>
      <c r="BA257" s="175">
        <f t="shared" si="35"/>
        <v>18382</v>
      </c>
      <c r="BB257" s="175">
        <f t="shared" si="35"/>
        <v>20534</v>
      </c>
      <c r="BC257" s="175">
        <f t="shared" si="35"/>
        <v>21663</v>
      </c>
      <c r="BD257" s="174">
        <f t="shared" si="35"/>
        <v>25354</v>
      </c>
      <c r="BF257" s="197">
        <f t="shared" ref="BF257:BR257" si="36">SUM(BF252,BF254:BF256)</f>
        <v>2754</v>
      </c>
      <c r="BG257" s="197">
        <f t="shared" si="36"/>
        <v>4910</v>
      </c>
      <c r="BH257" s="197">
        <f t="shared" si="36"/>
        <v>6194</v>
      </c>
      <c r="BI257" s="197">
        <f t="shared" si="36"/>
        <v>12518</v>
      </c>
      <c r="BJ257" s="197">
        <f t="shared" si="36"/>
        <v>20594</v>
      </c>
      <c r="BK257" s="197">
        <f t="shared" si="36"/>
        <v>25361</v>
      </c>
      <c r="BL257" s="197">
        <f t="shared" si="36"/>
        <v>24812</v>
      </c>
      <c r="BM257" s="197">
        <f t="shared" si="36"/>
        <v>33180</v>
      </c>
      <c r="BN257" s="197">
        <f t="shared" si="36"/>
        <v>47284</v>
      </c>
      <c r="BO257" s="197">
        <f t="shared" si="36"/>
        <v>28819</v>
      </c>
      <c r="BP257" s="197">
        <f t="shared" si="36"/>
        <v>47428</v>
      </c>
      <c r="BQ257" s="197">
        <f t="shared" si="36"/>
        <v>70663</v>
      </c>
      <c r="BR257" s="197">
        <f t="shared" si="36"/>
        <v>85932</v>
      </c>
    </row>
    <row r="258" spans="1:70" outlineLevel="1" x14ac:dyDescent="0.35">
      <c r="A258" s="108"/>
      <c r="B258" s="109"/>
      <c r="C258" s="109"/>
      <c r="D258" s="109"/>
      <c r="E258" s="124"/>
      <c r="F258" s="124"/>
      <c r="G258" s="124"/>
      <c r="H258" s="125"/>
      <c r="I258" s="124"/>
      <c r="J258" s="124"/>
      <c r="K258" s="124"/>
      <c r="L258" s="125"/>
      <c r="M258" s="124"/>
      <c r="N258" s="124"/>
      <c r="O258" s="124"/>
      <c r="P258" s="125"/>
      <c r="Q258" s="124"/>
      <c r="R258" s="124"/>
      <c r="S258" s="124"/>
      <c r="T258" s="125"/>
      <c r="U258" s="124"/>
      <c r="V258" s="124"/>
      <c r="W258" s="124"/>
      <c r="X258" s="125"/>
      <c r="Y258" s="124"/>
      <c r="Z258" s="124"/>
      <c r="AA258" s="124"/>
      <c r="AB258" s="125"/>
      <c r="AC258" s="124"/>
      <c r="AD258" s="124"/>
      <c r="AE258" s="124"/>
      <c r="AF258" s="125"/>
      <c r="AG258" s="124"/>
      <c r="AH258" s="124"/>
      <c r="AI258" s="124"/>
      <c r="AJ258" s="125"/>
      <c r="AK258" s="124"/>
      <c r="AL258" s="124"/>
      <c r="AM258" s="124"/>
      <c r="AN258" s="125"/>
      <c r="AO258" s="124"/>
      <c r="AP258" s="124"/>
      <c r="AQ258" s="124"/>
      <c r="AR258" s="125"/>
      <c r="AS258" s="124"/>
      <c r="AT258" s="124"/>
      <c r="AU258" s="124"/>
      <c r="AV258" s="125"/>
      <c r="AW258" s="124"/>
      <c r="AX258" s="124"/>
      <c r="AY258" s="124"/>
      <c r="AZ258" s="125"/>
      <c r="BA258" s="124"/>
      <c r="BB258" s="124"/>
      <c r="BC258" s="124"/>
      <c r="BD258" s="125"/>
      <c r="BF258" s="130"/>
      <c r="BG258" s="130"/>
      <c r="BH258" s="130"/>
      <c r="BI258" s="130"/>
      <c r="BJ258" s="130"/>
      <c r="BK258" s="130"/>
      <c r="BL258" s="130"/>
      <c r="BM258" s="130"/>
      <c r="BN258" s="130"/>
      <c r="BO258" s="130"/>
      <c r="BP258" s="130"/>
      <c r="BQ258" s="130"/>
      <c r="BR258" s="130"/>
    </row>
    <row r="259" spans="1:70" outlineLevel="1" x14ac:dyDescent="0.35">
      <c r="A259" s="156" t="s">
        <v>515</v>
      </c>
      <c r="B259" s="109" t="s">
        <v>428</v>
      </c>
      <c r="C259" s="141" t="s">
        <v>373</v>
      </c>
      <c r="D259" s="109">
        <v>2541509</v>
      </c>
      <c r="E259" s="142">
        <v>134</v>
      </c>
      <c r="F259" s="142">
        <v>212</v>
      </c>
      <c r="G259" s="142">
        <v>301</v>
      </c>
      <c r="H259" s="143">
        <v>607</v>
      </c>
      <c r="I259" s="142">
        <v>433</v>
      </c>
      <c r="J259" s="142">
        <v>595</v>
      </c>
      <c r="K259" s="142">
        <v>530</v>
      </c>
      <c r="L259" s="143">
        <v>413</v>
      </c>
      <c r="M259" s="142">
        <v>420</v>
      </c>
      <c r="N259" s="142">
        <v>554</v>
      </c>
      <c r="O259" s="142">
        <v>536</v>
      </c>
      <c r="P259" s="143">
        <v>995</v>
      </c>
      <c r="Q259" s="142">
        <v>555</v>
      </c>
      <c r="R259" s="142">
        <v>711</v>
      </c>
      <c r="S259" s="142">
        <v>790</v>
      </c>
      <c r="T259" s="143">
        <v>965</v>
      </c>
      <c r="U259" s="142">
        <v>344</v>
      </c>
      <c r="V259" s="142">
        <v>594</v>
      </c>
      <c r="W259" s="142">
        <v>529</v>
      </c>
      <c r="X259" s="143">
        <v>3194</v>
      </c>
      <c r="Y259" s="142">
        <v>622</v>
      </c>
      <c r="Z259" s="142">
        <v>762</v>
      </c>
      <c r="AA259" s="142">
        <v>775</v>
      </c>
      <c r="AB259" s="143">
        <v>1089</v>
      </c>
      <c r="AC259" s="142">
        <v>1053</v>
      </c>
      <c r="AD259" s="142">
        <v>2216</v>
      </c>
      <c r="AE259" s="142">
        <v>1238</v>
      </c>
      <c r="AF259" s="143">
        <v>1820</v>
      </c>
      <c r="AG259" s="142">
        <v>959</v>
      </c>
      <c r="AH259" s="142">
        <v>953</v>
      </c>
      <c r="AI259" s="142">
        <v>287</v>
      </c>
      <c r="AJ259" s="143">
        <v>1836</v>
      </c>
      <c r="AK259" s="142">
        <v>2006</v>
      </c>
      <c r="AL259" s="142">
        <v>2119</v>
      </c>
      <c r="AM259" s="142">
        <v>1371</v>
      </c>
      <c r="AN259" s="143">
        <v>2417</v>
      </c>
      <c r="AO259" s="142">
        <v>1443</v>
      </c>
      <c r="AP259" s="142">
        <v>1499</v>
      </c>
      <c r="AQ259" s="142">
        <v>1181</v>
      </c>
      <c r="AR259" s="143">
        <v>1497</v>
      </c>
      <c r="AS259" s="142">
        <v>1598</v>
      </c>
      <c r="AT259" s="142">
        <v>1505</v>
      </c>
      <c r="AU259" s="142">
        <v>2437</v>
      </c>
      <c r="AV259" s="143">
        <v>2791</v>
      </c>
      <c r="AW259" s="142">
        <v>1814</v>
      </c>
      <c r="AX259" s="142">
        <v>1641</v>
      </c>
      <c r="AY259" s="142">
        <v>2134</v>
      </c>
      <c r="AZ259" s="143">
        <v>2715</v>
      </c>
      <c r="BA259" s="142">
        <v>1738</v>
      </c>
      <c r="BB259" s="142">
        <v>2197</v>
      </c>
      <c r="BC259" s="142">
        <v>18954</v>
      </c>
      <c r="BD259" s="143">
        <v>2586</v>
      </c>
      <c r="BF259" s="144">
        <v>1254</v>
      </c>
      <c r="BG259" s="144">
        <v>1970</v>
      </c>
      <c r="BH259" s="144">
        <v>2506</v>
      </c>
      <c r="BI259" s="144">
        <v>2301</v>
      </c>
      <c r="BJ259" s="144">
        <v>4660</v>
      </c>
      <c r="BK259" s="144">
        <v>3249</v>
      </c>
      <c r="BL259" s="144">
        <v>6327</v>
      </c>
      <c r="BM259" s="144">
        <v>4034</v>
      </c>
      <c r="BN259" s="144">
        <v>7914</v>
      </c>
      <c r="BO259" s="144">
        <v>5619</v>
      </c>
      <c r="BP259" s="144">
        <v>8330</v>
      </c>
      <c r="BQ259" s="144">
        <v>8303</v>
      </c>
      <c r="BR259" s="144">
        <v>25474</v>
      </c>
    </row>
    <row r="260" spans="1:70" ht="15" outlineLevel="1" thickBot="1" x14ac:dyDescent="0.4">
      <c r="A260" s="225" t="s">
        <v>516</v>
      </c>
      <c r="B260" s="226" t="s">
        <v>428</v>
      </c>
      <c r="C260" s="227" t="s">
        <v>373</v>
      </c>
      <c r="D260" s="226">
        <v>2541510</v>
      </c>
      <c r="E260" s="228">
        <f t="shared" ref="E260:BD260" si="37">E257-E259</f>
        <v>219</v>
      </c>
      <c r="F260" s="228">
        <f t="shared" si="37"/>
        <v>333</v>
      </c>
      <c r="G260" s="228">
        <f t="shared" si="37"/>
        <v>425</v>
      </c>
      <c r="H260" s="229">
        <f t="shared" si="37"/>
        <v>523</v>
      </c>
      <c r="I260" s="228">
        <f t="shared" si="37"/>
        <v>642</v>
      </c>
      <c r="J260" s="228">
        <f t="shared" si="37"/>
        <v>791</v>
      </c>
      <c r="K260" s="228">
        <f t="shared" si="37"/>
        <v>806</v>
      </c>
      <c r="L260" s="229">
        <f t="shared" si="37"/>
        <v>701</v>
      </c>
      <c r="M260" s="228">
        <f t="shared" si="37"/>
        <v>512</v>
      </c>
      <c r="N260" s="228">
        <f t="shared" si="37"/>
        <v>719</v>
      </c>
      <c r="O260" s="228">
        <f t="shared" si="37"/>
        <v>896</v>
      </c>
      <c r="P260" s="229">
        <f t="shared" si="37"/>
        <v>1562</v>
      </c>
      <c r="Q260" s="228">
        <f t="shared" si="37"/>
        <v>1510</v>
      </c>
      <c r="R260" s="228">
        <f t="shared" si="37"/>
        <v>2055</v>
      </c>
      <c r="S260" s="228">
        <f t="shared" si="37"/>
        <v>2379</v>
      </c>
      <c r="T260" s="229">
        <f t="shared" si="37"/>
        <v>3568</v>
      </c>
      <c r="U260" s="228">
        <f t="shared" si="37"/>
        <v>3064</v>
      </c>
      <c r="V260" s="228">
        <f t="shared" si="37"/>
        <v>3894</v>
      </c>
      <c r="W260" s="228">
        <f t="shared" si="37"/>
        <v>4707</v>
      </c>
      <c r="X260" s="229">
        <f t="shared" si="37"/>
        <v>4268</v>
      </c>
      <c r="Y260" s="228">
        <f t="shared" si="37"/>
        <v>4988</v>
      </c>
      <c r="Z260" s="228">
        <f t="shared" si="37"/>
        <v>5106</v>
      </c>
      <c r="AA260" s="228">
        <f t="shared" si="37"/>
        <v>5137</v>
      </c>
      <c r="AB260" s="229">
        <f t="shared" si="37"/>
        <v>6882</v>
      </c>
      <c r="AC260" s="228">
        <f t="shared" si="37"/>
        <v>2429</v>
      </c>
      <c r="AD260" s="228">
        <f t="shared" si="37"/>
        <v>2616</v>
      </c>
      <c r="AE260" s="228">
        <f t="shared" si="37"/>
        <v>6091</v>
      </c>
      <c r="AF260" s="229">
        <f t="shared" si="37"/>
        <v>7349</v>
      </c>
      <c r="AG260" s="228">
        <f t="shared" si="37"/>
        <v>4902</v>
      </c>
      <c r="AH260" s="228">
        <f t="shared" si="37"/>
        <v>5178</v>
      </c>
      <c r="AI260" s="228">
        <f t="shared" si="37"/>
        <v>7846</v>
      </c>
      <c r="AJ260" s="229">
        <f t="shared" si="37"/>
        <v>11219</v>
      </c>
      <c r="AK260" s="228">
        <f t="shared" si="37"/>
        <v>9497</v>
      </c>
      <c r="AL260" s="228">
        <f t="shared" si="37"/>
        <v>10394</v>
      </c>
      <c r="AM260" s="228">
        <f t="shared" si="37"/>
        <v>9194</v>
      </c>
      <c r="AN260" s="229">
        <f t="shared" si="37"/>
        <v>10285</v>
      </c>
      <c r="AO260" s="228">
        <f t="shared" si="37"/>
        <v>7465</v>
      </c>
      <c r="AP260" s="228">
        <f t="shared" si="37"/>
        <v>6687</v>
      </c>
      <c r="AQ260" s="228">
        <f t="shared" si="37"/>
        <v>4395</v>
      </c>
      <c r="AR260" s="229">
        <f t="shared" si="37"/>
        <v>4652</v>
      </c>
      <c r="AS260" s="228">
        <f t="shared" si="37"/>
        <v>5709</v>
      </c>
      <c r="AT260" s="228">
        <f t="shared" si="37"/>
        <v>7788</v>
      </c>
      <c r="AU260" s="228">
        <f t="shared" si="37"/>
        <v>11583</v>
      </c>
      <c r="AV260" s="229">
        <f t="shared" si="37"/>
        <v>14017</v>
      </c>
      <c r="AW260" s="228">
        <f t="shared" si="37"/>
        <v>12369</v>
      </c>
      <c r="AX260" s="228">
        <f t="shared" si="37"/>
        <v>13465</v>
      </c>
      <c r="AY260" s="228">
        <f t="shared" si="37"/>
        <v>15688</v>
      </c>
      <c r="AZ260" s="229">
        <f t="shared" si="37"/>
        <v>20838</v>
      </c>
      <c r="BA260" s="228">
        <f t="shared" si="37"/>
        <v>16644</v>
      </c>
      <c r="BB260" s="228">
        <f t="shared" si="37"/>
        <v>18337</v>
      </c>
      <c r="BC260" s="228">
        <f t="shared" si="37"/>
        <v>2709</v>
      </c>
      <c r="BD260" s="229">
        <f t="shared" si="37"/>
        <v>22768</v>
      </c>
      <c r="BF260" s="230">
        <f t="shared" ref="BF260:BR260" si="38">BF257-BF259</f>
        <v>1500</v>
      </c>
      <c r="BG260" s="230">
        <f t="shared" si="38"/>
        <v>2940</v>
      </c>
      <c r="BH260" s="230">
        <f t="shared" si="38"/>
        <v>3688</v>
      </c>
      <c r="BI260" s="230">
        <f t="shared" si="38"/>
        <v>10217</v>
      </c>
      <c r="BJ260" s="230">
        <f t="shared" si="38"/>
        <v>15934</v>
      </c>
      <c r="BK260" s="230">
        <f t="shared" si="38"/>
        <v>22112</v>
      </c>
      <c r="BL260" s="230">
        <f t="shared" si="38"/>
        <v>18485</v>
      </c>
      <c r="BM260" s="230">
        <f t="shared" si="38"/>
        <v>29146</v>
      </c>
      <c r="BN260" s="230">
        <f t="shared" si="38"/>
        <v>39370</v>
      </c>
      <c r="BO260" s="230">
        <f t="shared" si="38"/>
        <v>23200</v>
      </c>
      <c r="BP260" s="230">
        <f t="shared" si="38"/>
        <v>39098</v>
      </c>
      <c r="BQ260" s="230">
        <f t="shared" si="38"/>
        <v>62360</v>
      </c>
      <c r="BR260" s="230">
        <f t="shared" si="38"/>
        <v>60458</v>
      </c>
    </row>
    <row r="261" spans="1:70" outlineLevel="1" x14ac:dyDescent="0.35">
      <c r="A261" s="108"/>
      <c r="B261" s="109"/>
      <c r="C261" s="109"/>
      <c r="D261" s="109"/>
      <c r="E261" s="124"/>
      <c r="F261" s="124"/>
      <c r="G261" s="124"/>
      <c r="H261" s="125"/>
      <c r="I261" s="124"/>
      <c r="J261" s="124"/>
      <c r="K261" s="124"/>
      <c r="L261" s="125"/>
      <c r="M261" s="124"/>
      <c r="N261" s="124"/>
      <c r="O261" s="124"/>
      <c r="P261" s="125"/>
      <c r="Q261" s="124"/>
      <c r="R261" s="124"/>
      <c r="S261" s="124"/>
      <c r="T261" s="125"/>
      <c r="U261" s="124"/>
      <c r="V261" s="124"/>
      <c r="W261" s="124"/>
      <c r="X261" s="125"/>
      <c r="Y261" s="124"/>
      <c r="Z261" s="124"/>
      <c r="AA261" s="124"/>
      <c r="AB261" s="125"/>
      <c r="AC261" s="124"/>
      <c r="AD261" s="124"/>
      <c r="AE261" s="124"/>
      <c r="AF261" s="125"/>
      <c r="AG261" s="124"/>
      <c r="AH261" s="124"/>
      <c r="AI261" s="124"/>
      <c r="AJ261" s="125"/>
      <c r="AK261" s="124"/>
      <c r="AL261" s="124"/>
      <c r="AM261" s="124"/>
      <c r="AN261" s="125"/>
      <c r="AO261" s="124"/>
      <c r="AP261" s="124"/>
      <c r="AQ261" s="124"/>
      <c r="AR261" s="125"/>
      <c r="AS261" s="124"/>
      <c r="AT261" s="124"/>
      <c r="AU261" s="124"/>
      <c r="AV261" s="125"/>
      <c r="AW261" s="124"/>
      <c r="AX261" s="124"/>
      <c r="AY261" s="124"/>
      <c r="AZ261" s="125"/>
      <c r="BA261" s="124"/>
      <c r="BB261" s="124"/>
      <c r="BC261" s="124"/>
      <c r="BD261" s="125"/>
      <c r="BF261" s="130"/>
      <c r="BG261" s="130"/>
      <c r="BH261" s="130"/>
      <c r="BI261" s="130"/>
      <c r="BJ261" s="130"/>
      <c r="BK261" s="130"/>
      <c r="BL261" s="130"/>
      <c r="BM261" s="130"/>
      <c r="BN261" s="130"/>
      <c r="BO261" s="130"/>
      <c r="BP261" s="130"/>
      <c r="BQ261" s="130"/>
      <c r="BR261" s="130"/>
    </row>
    <row r="262" spans="1:70" ht="12" customHeight="1" outlineLevel="1" x14ac:dyDescent="0.35">
      <c r="A262" s="140" t="s">
        <v>517</v>
      </c>
      <c r="B262" s="123" t="s">
        <v>428</v>
      </c>
      <c r="C262" s="141" t="s">
        <v>370</v>
      </c>
      <c r="D262" s="123">
        <v>2399769</v>
      </c>
      <c r="E262" s="142">
        <v>2</v>
      </c>
      <c r="F262" s="142">
        <v>2</v>
      </c>
      <c r="G262" s="142">
        <v>3</v>
      </c>
      <c r="H262" s="143">
        <v>3</v>
      </c>
      <c r="I262" s="142">
        <v>3</v>
      </c>
      <c r="J262" s="142">
        <v>3</v>
      </c>
      <c r="K262" s="142">
        <v>4</v>
      </c>
      <c r="L262" s="143">
        <v>5</v>
      </c>
      <c r="M262" s="142">
        <v>3</v>
      </c>
      <c r="N262" s="142">
        <v>4</v>
      </c>
      <c r="O262" s="142">
        <v>5</v>
      </c>
      <c r="P262" s="143">
        <v>7</v>
      </c>
      <c r="Q262" s="142">
        <v>5</v>
      </c>
      <c r="R262" s="142">
        <v>7</v>
      </c>
      <c r="S262" s="142">
        <v>6</v>
      </c>
      <c r="T262" s="143">
        <v>7</v>
      </c>
      <c r="U262" s="142">
        <v>5</v>
      </c>
      <c r="V262" s="142">
        <v>4</v>
      </c>
      <c r="W262" s="142">
        <v>3</v>
      </c>
      <c r="X262" s="143">
        <v>2</v>
      </c>
      <c r="Y262" s="142">
        <v>1</v>
      </c>
      <c r="Z262" s="124"/>
      <c r="AA262" s="124"/>
      <c r="AB262" s="125"/>
      <c r="AC262" s="124"/>
      <c r="AD262" s="124"/>
      <c r="AE262" s="124"/>
      <c r="AF262" s="125"/>
      <c r="AG262" s="124"/>
      <c r="AH262" s="124"/>
      <c r="AI262" s="124"/>
      <c r="AJ262" s="125"/>
      <c r="AK262" s="124"/>
      <c r="AL262" s="124"/>
      <c r="AM262" s="124"/>
      <c r="AN262" s="125"/>
      <c r="AO262" s="124"/>
      <c r="AP262" s="124"/>
      <c r="AQ262" s="124"/>
      <c r="AR262" s="125"/>
      <c r="AS262" s="124"/>
      <c r="AT262" s="124"/>
      <c r="AU262" s="124"/>
      <c r="AV262" s="125"/>
      <c r="AW262" s="124"/>
      <c r="AX262" s="124"/>
      <c r="AY262" s="124"/>
      <c r="AZ262" s="125"/>
      <c r="BA262" s="124"/>
      <c r="BB262" s="124"/>
      <c r="BC262" s="124"/>
      <c r="BD262" s="125"/>
      <c r="BF262" s="144">
        <v>9</v>
      </c>
      <c r="BG262" s="144">
        <v>15</v>
      </c>
      <c r="BH262" s="144">
        <v>19</v>
      </c>
      <c r="BI262" s="144">
        <v>29</v>
      </c>
      <c r="BJ262" s="144">
        <v>14</v>
      </c>
      <c r="BK262" s="144">
        <v>1</v>
      </c>
      <c r="BL262" s="130"/>
      <c r="BM262" s="130"/>
      <c r="BN262" s="130"/>
      <c r="BO262" s="130"/>
      <c r="BP262" s="130"/>
      <c r="BQ262" s="130"/>
      <c r="BR262" s="130"/>
    </row>
    <row r="263" spans="1:70" outlineLevel="1" x14ac:dyDescent="0.35">
      <c r="A263" s="221" t="s">
        <v>518</v>
      </c>
      <c r="B263" s="173" t="s">
        <v>428</v>
      </c>
      <c r="C263" s="163" t="s">
        <v>370</v>
      </c>
      <c r="D263" s="173">
        <v>2399770</v>
      </c>
      <c r="E263" s="175">
        <f t="shared" ref="E263:AF263" si="39">E260-E262</f>
        <v>217</v>
      </c>
      <c r="F263" s="175">
        <f t="shared" si="39"/>
        <v>331</v>
      </c>
      <c r="G263" s="175">
        <f t="shared" si="39"/>
        <v>422</v>
      </c>
      <c r="H263" s="174">
        <f t="shared" si="39"/>
        <v>520</v>
      </c>
      <c r="I263" s="175">
        <f t="shared" si="39"/>
        <v>639</v>
      </c>
      <c r="J263" s="175">
        <f t="shared" si="39"/>
        <v>788</v>
      </c>
      <c r="K263" s="175">
        <f t="shared" si="39"/>
        <v>802</v>
      </c>
      <c r="L263" s="174">
        <f t="shared" si="39"/>
        <v>696</v>
      </c>
      <c r="M263" s="175">
        <f t="shared" si="39"/>
        <v>509</v>
      </c>
      <c r="N263" s="175">
        <f t="shared" si="39"/>
        <v>715</v>
      </c>
      <c r="O263" s="175">
        <f t="shared" si="39"/>
        <v>891</v>
      </c>
      <c r="P263" s="174">
        <f t="shared" si="39"/>
        <v>1555</v>
      </c>
      <c r="Q263" s="175">
        <f t="shared" si="39"/>
        <v>1505</v>
      </c>
      <c r="R263" s="175">
        <f t="shared" si="39"/>
        <v>2048</v>
      </c>
      <c r="S263" s="175">
        <f t="shared" si="39"/>
        <v>2373</v>
      </c>
      <c r="T263" s="174">
        <f t="shared" si="39"/>
        <v>3561</v>
      </c>
      <c r="U263" s="175">
        <f t="shared" si="39"/>
        <v>3059</v>
      </c>
      <c r="V263" s="175">
        <f t="shared" si="39"/>
        <v>3890</v>
      </c>
      <c r="W263" s="175">
        <f t="shared" si="39"/>
        <v>4704</v>
      </c>
      <c r="X263" s="174">
        <f t="shared" si="39"/>
        <v>4266</v>
      </c>
      <c r="Y263" s="175">
        <f t="shared" si="39"/>
        <v>4987</v>
      </c>
      <c r="Z263" s="175">
        <f t="shared" si="39"/>
        <v>5106</v>
      </c>
      <c r="AA263" s="175">
        <f t="shared" si="39"/>
        <v>5137</v>
      </c>
      <c r="AB263" s="174">
        <f t="shared" si="39"/>
        <v>6882</v>
      </c>
      <c r="AC263" s="175">
        <f t="shared" si="39"/>
        <v>2429</v>
      </c>
      <c r="AD263" s="175">
        <f t="shared" si="39"/>
        <v>2616</v>
      </c>
      <c r="AE263" s="175">
        <f t="shared" si="39"/>
        <v>6091</v>
      </c>
      <c r="AF263" s="174">
        <f t="shared" si="39"/>
        <v>7349</v>
      </c>
      <c r="AG263" s="164"/>
      <c r="AH263" s="164"/>
      <c r="AI263" s="164"/>
      <c r="AJ263" s="165"/>
      <c r="AK263" s="164"/>
      <c r="AL263" s="164"/>
      <c r="AM263" s="164"/>
      <c r="AN263" s="176"/>
      <c r="AO263" s="177"/>
      <c r="AP263" s="164"/>
      <c r="AQ263" s="164"/>
      <c r="AR263" s="176"/>
      <c r="AS263" s="164"/>
      <c r="AT263" s="164"/>
      <c r="AU263" s="164"/>
      <c r="AV263" s="176"/>
      <c r="AW263" s="164"/>
      <c r="AX263" s="164"/>
      <c r="AY263" s="164"/>
      <c r="AZ263" s="176"/>
      <c r="BA263" s="177"/>
      <c r="BB263" s="177"/>
      <c r="BC263" s="164"/>
      <c r="BD263" s="176"/>
      <c r="BF263" s="197">
        <f t="shared" ref="BF263:BL263" si="40">BF260-BF262</f>
        <v>1491</v>
      </c>
      <c r="BG263" s="197">
        <f t="shared" si="40"/>
        <v>2925</v>
      </c>
      <c r="BH263" s="197">
        <f t="shared" si="40"/>
        <v>3669</v>
      </c>
      <c r="BI263" s="197">
        <f t="shared" si="40"/>
        <v>10188</v>
      </c>
      <c r="BJ263" s="197">
        <f t="shared" si="40"/>
        <v>15920</v>
      </c>
      <c r="BK263" s="197">
        <f t="shared" si="40"/>
        <v>22111</v>
      </c>
      <c r="BL263" s="197">
        <f t="shared" si="40"/>
        <v>18485</v>
      </c>
      <c r="BM263" s="170"/>
      <c r="BN263" s="178"/>
      <c r="BO263" s="178"/>
      <c r="BP263" s="178"/>
      <c r="BQ263" s="178"/>
      <c r="BR263" s="178"/>
    </row>
    <row r="264" spans="1:70" outlineLevel="1" x14ac:dyDescent="0.35">
      <c r="A264" s="135"/>
      <c r="B264" s="136"/>
      <c r="C264" s="136"/>
      <c r="D264" s="136"/>
      <c r="E264" s="124"/>
      <c r="F264" s="124"/>
      <c r="G264" s="124"/>
      <c r="H264" s="125"/>
      <c r="I264" s="124"/>
      <c r="J264" s="124"/>
      <c r="K264" s="124"/>
      <c r="L264" s="125"/>
      <c r="M264" s="124"/>
      <c r="N264" s="124"/>
      <c r="O264" s="124"/>
      <c r="P264" s="125"/>
      <c r="Q264" s="124"/>
      <c r="R264" s="124"/>
      <c r="S264" s="124"/>
      <c r="T264" s="125"/>
      <c r="U264" s="124"/>
      <c r="V264" s="124"/>
      <c r="W264" s="124"/>
      <c r="X264" s="125"/>
      <c r="Y264" s="124"/>
      <c r="Z264" s="124"/>
      <c r="AA264" s="124"/>
      <c r="AB264" s="125"/>
      <c r="AC264" s="124"/>
      <c r="AD264" s="124"/>
      <c r="AE264" s="124"/>
      <c r="AF264" s="125"/>
      <c r="AG264" s="124"/>
      <c r="AH264" s="124"/>
      <c r="AI264" s="124"/>
      <c r="AJ264" s="125"/>
      <c r="AK264" s="124"/>
      <c r="AL264" s="124"/>
      <c r="AM264" s="124"/>
      <c r="AN264" s="125"/>
      <c r="AO264" s="124"/>
      <c r="AP264" s="124"/>
      <c r="AQ264" s="124"/>
      <c r="AR264" s="125"/>
      <c r="AS264" s="124"/>
      <c r="AT264" s="124"/>
      <c r="AU264" s="124"/>
      <c r="AV264" s="125"/>
      <c r="AW264" s="124"/>
      <c r="AX264" s="124"/>
      <c r="AY264" s="124"/>
      <c r="AZ264" s="125"/>
      <c r="BA264" s="124"/>
      <c r="BB264" s="124"/>
      <c r="BC264" s="124"/>
      <c r="BD264" s="125"/>
      <c r="BF264" s="130"/>
      <c r="BG264" s="130"/>
      <c r="BH264" s="130"/>
      <c r="BI264" s="130"/>
      <c r="BJ264" s="130"/>
      <c r="BK264" s="130"/>
      <c r="BL264" s="130"/>
      <c r="BM264" s="130"/>
      <c r="BN264" s="130"/>
      <c r="BO264" s="130"/>
      <c r="BP264" s="130"/>
      <c r="BQ264" s="130"/>
      <c r="BR264" s="130"/>
    </row>
    <row r="265" spans="1:70" outlineLevel="1" x14ac:dyDescent="0.35">
      <c r="A265" s="135" t="s">
        <v>519</v>
      </c>
      <c r="B265" s="136"/>
      <c r="C265" s="136"/>
      <c r="D265" s="136"/>
      <c r="E265" s="124"/>
      <c r="F265" s="124"/>
      <c r="G265" s="124"/>
      <c r="H265" s="125"/>
      <c r="I265" s="124"/>
      <c r="J265" s="124"/>
      <c r="K265" s="124"/>
      <c r="L265" s="125"/>
      <c r="M265" s="124"/>
      <c r="N265" s="124"/>
      <c r="O265" s="124"/>
      <c r="P265" s="125"/>
      <c r="Q265" s="124"/>
      <c r="R265" s="124"/>
      <c r="S265" s="124"/>
      <c r="T265" s="125"/>
      <c r="U265" s="124"/>
      <c r="V265" s="124"/>
      <c r="W265" s="124"/>
      <c r="X265" s="125"/>
      <c r="Y265" s="124"/>
      <c r="Z265" s="124"/>
      <c r="AA265" s="124"/>
      <c r="AB265" s="125"/>
      <c r="AC265" s="124"/>
      <c r="AD265" s="124"/>
      <c r="AE265" s="124"/>
      <c r="AF265" s="125"/>
      <c r="AG265" s="124"/>
      <c r="AH265" s="124"/>
      <c r="AI265" s="124"/>
      <c r="AJ265" s="125"/>
      <c r="AK265" s="124"/>
      <c r="AL265" s="124"/>
      <c r="AM265" s="124"/>
      <c r="AN265" s="125"/>
      <c r="AO265" s="124"/>
      <c r="AP265" s="124"/>
      <c r="AQ265" s="124"/>
      <c r="AR265" s="125"/>
      <c r="AS265" s="124"/>
      <c r="AT265" s="124"/>
      <c r="AU265" s="124"/>
      <c r="AV265" s="125"/>
      <c r="AW265" s="124"/>
      <c r="AX265" s="124"/>
      <c r="AY265" s="124"/>
      <c r="AZ265" s="125"/>
      <c r="BA265" s="124"/>
      <c r="BB265" s="124"/>
      <c r="BC265" s="124"/>
      <c r="BD265" s="125"/>
      <c r="BF265" s="130"/>
      <c r="BG265" s="130"/>
      <c r="BH265" s="130"/>
      <c r="BI265" s="130"/>
      <c r="BJ265" s="130"/>
      <c r="BK265" s="130"/>
      <c r="BL265" s="130"/>
      <c r="BM265" s="130"/>
      <c r="BN265" s="130"/>
      <c r="BO265" s="130"/>
      <c r="BP265" s="130"/>
      <c r="BQ265" s="130"/>
      <c r="BR265" s="130"/>
    </row>
    <row r="266" spans="1:70" outlineLevel="1" x14ac:dyDescent="0.35">
      <c r="A266" s="156" t="s">
        <v>520</v>
      </c>
      <c r="B266" s="109" t="s">
        <v>460</v>
      </c>
      <c r="C266" s="141" t="s">
        <v>373</v>
      </c>
      <c r="D266" s="109">
        <v>2541511</v>
      </c>
      <c r="E266" s="159">
        <v>0.09</v>
      </c>
      <c r="F266" s="159">
        <v>0.14000000000000001</v>
      </c>
      <c r="G266" s="159">
        <v>0.17</v>
      </c>
      <c r="H266" s="158">
        <v>0.21</v>
      </c>
      <c r="I266" s="159">
        <v>0.25</v>
      </c>
      <c r="J266" s="159">
        <v>0.31</v>
      </c>
      <c r="K266" s="159">
        <v>0.31</v>
      </c>
      <c r="L266" s="158">
        <v>0.25</v>
      </c>
      <c r="M266" s="159">
        <v>0.18</v>
      </c>
      <c r="N266" s="159">
        <v>0.26</v>
      </c>
      <c r="O266" s="159">
        <v>0.32</v>
      </c>
      <c r="P266" s="158">
        <v>0.55000000000000004</v>
      </c>
      <c r="Q266" s="159">
        <v>0.53</v>
      </c>
      <c r="R266" s="159">
        <v>0.72</v>
      </c>
      <c r="S266" s="159">
        <v>0.83</v>
      </c>
      <c r="T266" s="158">
        <v>1.24</v>
      </c>
      <c r="U266" s="159">
        <v>1.06</v>
      </c>
      <c r="V266" s="159">
        <v>1.34</v>
      </c>
      <c r="W266" s="159">
        <v>1.62</v>
      </c>
      <c r="X266" s="158">
        <v>1.47</v>
      </c>
      <c r="Y266" s="159">
        <v>1.72</v>
      </c>
      <c r="Z266" s="159">
        <v>1.76</v>
      </c>
      <c r="AA266" s="159">
        <v>1.78</v>
      </c>
      <c r="AB266" s="158">
        <v>2.4</v>
      </c>
      <c r="AC266" s="159">
        <v>0.85</v>
      </c>
      <c r="AD266" s="159">
        <v>0.92</v>
      </c>
      <c r="AE266" s="159">
        <v>2.13</v>
      </c>
      <c r="AF266" s="158">
        <v>2.58</v>
      </c>
      <c r="AG266" s="159">
        <v>1.72</v>
      </c>
      <c r="AH266" s="159">
        <v>1.82</v>
      </c>
      <c r="AI266" s="159">
        <v>2.75</v>
      </c>
      <c r="AJ266" s="158">
        <v>3.94</v>
      </c>
      <c r="AK266" s="159">
        <v>3.34</v>
      </c>
      <c r="AL266" s="159">
        <v>3.67</v>
      </c>
      <c r="AM266" s="159">
        <v>3.27</v>
      </c>
      <c r="AN266" s="158">
        <v>3.72</v>
      </c>
      <c r="AO266" s="159">
        <v>2.74</v>
      </c>
      <c r="AP266" s="159">
        <v>2.4700000000000002</v>
      </c>
      <c r="AQ266" s="159">
        <v>1.64</v>
      </c>
      <c r="AR266" s="158">
        <v>1.76</v>
      </c>
      <c r="AS266" s="159">
        <v>2.21</v>
      </c>
      <c r="AT266" s="159">
        <v>3.03</v>
      </c>
      <c r="AU266" s="159">
        <v>4.5</v>
      </c>
      <c r="AV266" s="158">
        <v>5.46</v>
      </c>
      <c r="AW266" s="159">
        <v>4.8600000000000003</v>
      </c>
      <c r="AX266" s="159">
        <v>5.31</v>
      </c>
      <c r="AY266" s="159">
        <v>6.2</v>
      </c>
      <c r="AZ266" s="158">
        <v>8.24</v>
      </c>
      <c r="BA266" s="159">
        <v>6.59</v>
      </c>
      <c r="BB266" s="159">
        <v>7.28</v>
      </c>
      <c r="BC266" s="159">
        <v>1.08</v>
      </c>
      <c r="BD266" s="158">
        <v>9.02</v>
      </c>
      <c r="BF266" s="160">
        <v>0.62</v>
      </c>
      <c r="BG266" s="160">
        <v>1.1200000000000001</v>
      </c>
      <c r="BH266" s="160">
        <v>1.31</v>
      </c>
      <c r="BI266" s="160">
        <v>3.56</v>
      </c>
      <c r="BJ266" s="160">
        <v>5.49</v>
      </c>
      <c r="BK266" s="160">
        <v>7.65</v>
      </c>
      <c r="BL266" s="160">
        <v>6.48</v>
      </c>
      <c r="BM266" s="160">
        <v>10.220000000000001</v>
      </c>
      <c r="BN266" s="160">
        <v>13.99</v>
      </c>
      <c r="BO266" s="160">
        <v>8.6300000000000008</v>
      </c>
      <c r="BP266" s="160">
        <v>15.19</v>
      </c>
      <c r="BQ266" s="160">
        <v>24.61</v>
      </c>
      <c r="BR266" s="160">
        <v>23.98</v>
      </c>
    </row>
    <row r="267" spans="1:70" ht="12" customHeight="1" outlineLevel="1" x14ac:dyDescent="0.35">
      <c r="A267" s="156" t="s">
        <v>521</v>
      </c>
      <c r="B267" s="109" t="s">
        <v>460</v>
      </c>
      <c r="C267" s="141" t="s">
        <v>373</v>
      </c>
      <c r="D267" s="109">
        <v>2541512</v>
      </c>
      <c r="E267" s="159">
        <v>0.09</v>
      </c>
      <c r="F267" s="159">
        <v>0.13</v>
      </c>
      <c r="G267" s="159">
        <v>0.17</v>
      </c>
      <c r="H267" s="158">
        <v>0.2</v>
      </c>
      <c r="I267" s="159">
        <v>0.25</v>
      </c>
      <c r="J267" s="159">
        <v>0.3</v>
      </c>
      <c r="K267" s="159">
        <v>0.3</v>
      </c>
      <c r="L267" s="158">
        <v>0.25</v>
      </c>
      <c r="M267" s="159">
        <v>0.18</v>
      </c>
      <c r="N267" s="159">
        <v>0.25</v>
      </c>
      <c r="O267" s="159">
        <v>0.31</v>
      </c>
      <c r="P267" s="158">
        <v>0.54</v>
      </c>
      <c r="Q267" s="159">
        <v>0.52</v>
      </c>
      <c r="R267" s="159">
        <v>0.71</v>
      </c>
      <c r="S267" s="159">
        <v>0.82</v>
      </c>
      <c r="T267" s="158">
        <v>1.21</v>
      </c>
      <c r="U267" s="159">
        <v>1.04</v>
      </c>
      <c r="V267" s="159">
        <v>1.32</v>
      </c>
      <c r="W267" s="159">
        <v>1.59</v>
      </c>
      <c r="X267" s="158">
        <v>1.44</v>
      </c>
      <c r="Y267" s="159">
        <v>1.69</v>
      </c>
      <c r="Z267" s="159">
        <v>1.74</v>
      </c>
      <c r="AA267" s="159">
        <v>1.76</v>
      </c>
      <c r="AB267" s="158">
        <v>2.38</v>
      </c>
      <c r="AC267" s="159">
        <v>0.85</v>
      </c>
      <c r="AD267" s="159">
        <v>0.91</v>
      </c>
      <c r="AE267" s="159">
        <v>2.12</v>
      </c>
      <c r="AF267" s="158">
        <v>2.56</v>
      </c>
      <c r="AG267" s="159">
        <v>1.71</v>
      </c>
      <c r="AH267" s="159">
        <v>1.8</v>
      </c>
      <c r="AI267" s="159">
        <v>2.71</v>
      </c>
      <c r="AJ267" s="158">
        <v>3.88</v>
      </c>
      <c r="AK267" s="159">
        <v>3.3</v>
      </c>
      <c r="AL267" s="159">
        <v>3.61</v>
      </c>
      <c r="AM267" s="159">
        <v>3.22</v>
      </c>
      <c r="AN267" s="158">
        <v>3.67</v>
      </c>
      <c r="AO267" s="159">
        <v>2.72</v>
      </c>
      <c r="AP267" s="159">
        <v>2.46</v>
      </c>
      <c r="AQ267" s="159">
        <v>1.64</v>
      </c>
      <c r="AR267" s="158">
        <v>1.76</v>
      </c>
      <c r="AS267" s="159">
        <v>2.2000000000000002</v>
      </c>
      <c r="AT267" s="159">
        <v>2.98</v>
      </c>
      <c r="AU267" s="159">
        <v>4.3899999999999997</v>
      </c>
      <c r="AV267" s="158">
        <v>5.33</v>
      </c>
      <c r="AW267" s="159">
        <v>4.71</v>
      </c>
      <c r="AX267" s="159">
        <v>5.16</v>
      </c>
      <c r="AY267" s="159">
        <v>6.03</v>
      </c>
      <c r="AZ267" s="158">
        <v>8.02</v>
      </c>
      <c r="BA267" s="159">
        <v>6.43</v>
      </c>
      <c r="BB267" s="159">
        <v>7.14</v>
      </c>
      <c r="BC267" s="159">
        <v>1.05</v>
      </c>
      <c r="BD267" s="158">
        <v>8.8800000000000008</v>
      </c>
      <c r="BF267" s="160">
        <v>0.6</v>
      </c>
      <c r="BG267" s="160">
        <v>1.1000000000000001</v>
      </c>
      <c r="BH267" s="160">
        <v>1.29</v>
      </c>
      <c r="BI267" s="160">
        <v>3.49</v>
      </c>
      <c r="BJ267" s="160">
        <v>5.39</v>
      </c>
      <c r="BK267" s="160">
        <v>7.57</v>
      </c>
      <c r="BL267" s="160">
        <v>6.43</v>
      </c>
      <c r="BM267" s="160">
        <v>10.09</v>
      </c>
      <c r="BN267" s="160">
        <v>13.77</v>
      </c>
      <c r="BO267" s="160">
        <v>8.59</v>
      </c>
      <c r="BP267" s="160">
        <v>14.87</v>
      </c>
      <c r="BQ267" s="160">
        <v>23.86</v>
      </c>
      <c r="BR267" s="160">
        <v>23.49</v>
      </c>
    </row>
    <row r="268" spans="1:70" outlineLevel="1" x14ac:dyDescent="0.35">
      <c r="A268" s="108"/>
      <c r="B268" s="109"/>
      <c r="C268" s="109"/>
      <c r="D268" s="109"/>
      <c r="E268" s="124"/>
      <c r="F268" s="124"/>
      <c r="G268" s="124"/>
      <c r="H268" s="125"/>
      <c r="I268" s="124"/>
      <c r="J268" s="124"/>
      <c r="K268" s="124"/>
      <c r="L268" s="125"/>
      <c r="M268" s="124"/>
      <c r="N268" s="124"/>
      <c r="O268" s="124"/>
      <c r="P268" s="125"/>
      <c r="Q268" s="124"/>
      <c r="R268" s="124"/>
      <c r="S268" s="124"/>
      <c r="T268" s="125"/>
      <c r="U268" s="124"/>
      <c r="V268" s="124"/>
      <c r="W268" s="124"/>
      <c r="X268" s="125"/>
      <c r="Y268" s="124"/>
      <c r="Z268" s="124"/>
      <c r="AA268" s="124"/>
      <c r="AB268" s="125"/>
      <c r="AC268" s="124"/>
      <c r="AD268" s="124"/>
      <c r="AE268" s="124"/>
      <c r="AF268" s="125"/>
      <c r="AG268" s="124"/>
      <c r="AH268" s="124"/>
      <c r="AI268" s="124"/>
      <c r="AJ268" s="125"/>
      <c r="AK268" s="124"/>
      <c r="AL268" s="124"/>
      <c r="AM268" s="124"/>
      <c r="AN268" s="125"/>
      <c r="AO268" s="124"/>
      <c r="AP268" s="124"/>
      <c r="AQ268" s="124"/>
      <c r="AR268" s="125"/>
      <c r="AS268" s="124"/>
      <c r="AT268" s="124"/>
      <c r="AU268" s="124"/>
      <c r="AV268" s="125"/>
      <c r="AW268" s="124"/>
      <c r="AX268" s="124"/>
      <c r="AY268" s="124"/>
      <c r="AZ268" s="125"/>
      <c r="BA268" s="124"/>
      <c r="BB268" s="124"/>
      <c r="BC268" s="124"/>
      <c r="BD268" s="125"/>
      <c r="BF268" s="130"/>
      <c r="BG268" s="130"/>
      <c r="BH268" s="130"/>
      <c r="BI268" s="130"/>
      <c r="BJ268" s="130"/>
      <c r="BK268" s="130"/>
      <c r="BL268" s="130"/>
      <c r="BM268" s="130"/>
      <c r="BN268" s="130"/>
      <c r="BO268" s="130"/>
      <c r="BP268" s="130"/>
      <c r="BQ268" s="130"/>
      <c r="BR268" s="130"/>
    </row>
    <row r="269" spans="1:70" outlineLevel="1" x14ac:dyDescent="0.35">
      <c r="A269" s="135" t="s">
        <v>522</v>
      </c>
      <c r="B269" s="136"/>
      <c r="C269" s="136"/>
      <c r="D269" s="136"/>
      <c r="E269" s="124"/>
      <c r="F269" s="124"/>
      <c r="G269" s="124"/>
      <c r="H269" s="125"/>
      <c r="I269" s="124"/>
      <c r="J269" s="124"/>
      <c r="K269" s="124"/>
      <c r="L269" s="125"/>
      <c r="M269" s="124"/>
      <c r="N269" s="124"/>
      <c r="O269" s="124"/>
      <c r="P269" s="125"/>
      <c r="Q269" s="124"/>
      <c r="R269" s="124"/>
      <c r="S269" s="124"/>
      <c r="T269" s="125"/>
      <c r="U269" s="124"/>
      <c r="V269" s="124"/>
      <c r="W269" s="124"/>
      <c r="X269" s="125"/>
      <c r="Y269" s="124"/>
      <c r="Z269" s="124"/>
      <c r="AA269" s="124"/>
      <c r="AB269" s="125"/>
      <c r="AC269" s="124"/>
      <c r="AD269" s="124"/>
      <c r="AE269" s="124"/>
      <c r="AF269" s="125"/>
      <c r="AG269" s="124"/>
      <c r="AH269" s="124"/>
      <c r="AI269" s="124"/>
      <c r="AJ269" s="125"/>
      <c r="AK269" s="124"/>
      <c r="AL269" s="124"/>
      <c r="AM269" s="124"/>
      <c r="AN269" s="125"/>
      <c r="AO269" s="124"/>
      <c r="AP269" s="124"/>
      <c r="AQ269" s="124"/>
      <c r="AR269" s="125"/>
      <c r="AS269" s="124"/>
      <c r="AT269" s="124"/>
      <c r="AU269" s="124"/>
      <c r="AV269" s="125"/>
      <c r="AW269" s="124"/>
      <c r="AX269" s="124"/>
      <c r="AY269" s="124"/>
      <c r="AZ269" s="125"/>
      <c r="BA269" s="124"/>
      <c r="BB269" s="124"/>
      <c r="BC269" s="124"/>
      <c r="BD269" s="125"/>
      <c r="BF269" s="130"/>
      <c r="BG269" s="130"/>
      <c r="BH269" s="130"/>
      <c r="BI269" s="130"/>
      <c r="BJ269" s="130"/>
      <c r="BK269" s="130"/>
      <c r="BL269" s="130"/>
      <c r="BM269" s="130"/>
      <c r="BN269" s="130"/>
      <c r="BO269" s="130"/>
      <c r="BP269" s="130"/>
      <c r="BQ269" s="130"/>
      <c r="BR269" s="130"/>
    </row>
    <row r="270" spans="1:70" outlineLevel="1" x14ac:dyDescent="0.35">
      <c r="A270" s="156" t="s">
        <v>520</v>
      </c>
      <c r="B270" s="109" t="s">
        <v>428</v>
      </c>
      <c r="C270" s="141" t="s">
        <v>373</v>
      </c>
      <c r="D270" s="109">
        <v>2541513</v>
      </c>
      <c r="E270" s="142">
        <v>2386</v>
      </c>
      <c r="F270" s="142">
        <v>2407</v>
      </c>
      <c r="G270" s="142">
        <v>2430</v>
      </c>
      <c r="H270" s="143">
        <v>2458</v>
      </c>
      <c r="I270" s="142">
        <v>2545</v>
      </c>
      <c r="J270" s="142">
        <v>2560</v>
      </c>
      <c r="K270" s="142">
        <v>2587</v>
      </c>
      <c r="L270" s="143">
        <v>2761</v>
      </c>
      <c r="M270" s="142">
        <v>2784</v>
      </c>
      <c r="N270" s="142">
        <v>2796</v>
      </c>
      <c r="O270" s="142">
        <v>2808</v>
      </c>
      <c r="P270" s="143">
        <v>2825</v>
      </c>
      <c r="Q270" s="142">
        <v>2843</v>
      </c>
      <c r="R270" s="142">
        <v>2856</v>
      </c>
      <c r="S270" s="142">
        <v>2871</v>
      </c>
      <c r="T270" s="143">
        <v>2882</v>
      </c>
      <c r="U270" s="142">
        <v>2891</v>
      </c>
      <c r="V270" s="142">
        <v>2900</v>
      </c>
      <c r="W270" s="142">
        <v>2904</v>
      </c>
      <c r="X270" s="143">
        <v>2907</v>
      </c>
      <c r="Y270" s="142">
        <v>2906</v>
      </c>
      <c r="Z270" s="142">
        <v>2895</v>
      </c>
      <c r="AA270" s="142">
        <v>2885</v>
      </c>
      <c r="AB270" s="143">
        <v>2872</v>
      </c>
      <c r="AC270" s="142">
        <v>2856</v>
      </c>
      <c r="AD270" s="142">
        <v>2855</v>
      </c>
      <c r="AE270" s="142">
        <v>2854</v>
      </c>
      <c r="AF270" s="143">
        <v>2853</v>
      </c>
      <c r="AG270" s="142">
        <v>2851</v>
      </c>
      <c r="AH270" s="142">
        <v>2850</v>
      </c>
      <c r="AI270" s="142">
        <v>2850</v>
      </c>
      <c r="AJ270" s="143">
        <v>2850</v>
      </c>
      <c r="AK270" s="142">
        <v>2847</v>
      </c>
      <c r="AL270" s="142">
        <v>2834</v>
      </c>
      <c r="AM270" s="142">
        <v>2814</v>
      </c>
      <c r="AN270" s="143">
        <v>2765</v>
      </c>
      <c r="AO270" s="142">
        <v>2725</v>
      </c>
      <c r="AP270" s="142">
        <v>2704</v>
      </c>
      <c r="AQ270" s="142">
        <v>2682</v>
      </c>
      <c r="AR270" s="143">
        <v>2638</v>
      </c>
      <c r="AS270" s="142">
        <v>2587</v>
      </c>
      <c r="AT270" s="142">
        <v>2568</v>
      </c>
      <c r="AU270" s="142">
        <v>2576</v>
      </c>
      <c r="AV270" s="143">
        <v>2566</v>
      </c>
      <c r="AW270" s="142">
        <v>2545</v>
      </c>
      <c r="AX270" s="142">
        <v>2534</v>
      </c>
      <c r="AY270" s="142">
        <v>2529</v>
      </c>
      <c r="AZ270" s="143">
        <v>2529</v>
      </c>
      <c r="BA270" s="142">
        <v>2527</v>
      </c>
      <c r="BB270" s="142">
        <v>2518</v>
      </c>
      <c r="BC270" s="142">
        <v>2517</v>
      </c>
      <c r="BD270" s="143">
        <v>2525</v>
      </c>
      <c r="BF270" s="144">
        <v>2420</v>
      </c>
      <c r="BG270" s="144">
        <v>2614</v>
      </c>
      <c r="BH270" s="144">
        <v>2803</v>
      </c>
      <c r="BI270" s="144">
        <v>2863</v>
      </c>
      <c r="BJ270" s="144">
        <v>2901</v>
      </c>
      <c r="BK270" s="144">
        <v>2890</v>
      </c>
      <c r="BL270" s="144">
        <v>2854</v>
      </c>
      <c r="BM270" s="144">
        <v>2851</v>
      </c>
      <c r="BN270" s="144">
        <v>2815</v>
      </c>
      <c r="BO270" s="144">
        <v>2687</v>
      </c>
      <c r="BP270" s="144">
        <v>2574</v>
      </c>
      <c r="BQ270" s="144">
        <v>2534</v>
      </c>
      <c r="BR270" s="144">
        <v>2521</v>
      </c>
    </row>
    <row r="271" spans="1:70" outlineLevel="1" x14ac:dyDescent="0.35">
      <c r="A271" s="156" t="s">
        <v>521</v>
      </c>
      <c r="B271" s="109" t="s">
        <v>428</v>
      </c>
      <c r="C271" s="141" t="s">
        <v>373</v>
      </c>
      <c r="D271" s="109">
        <v>2541514</v>
      </c>
      <c r="E271" s="142">
        <v>2499</v>
      </c>
      <c r="F271" s="142">
        <v>2502</v>
      </c>
      <c r="G271" s="142">
        <v>2528</v>
      </c>
      <c r="H271" s="143">
        <v>2558</v>
      </c>
      <c r="I271" s="142">
        <v>2609</v>
      </c>
      <c r="J271" s="142">
        <v>2615</v>
      </c>
      <c r="K271" s="142">
        <v>2644</v>
      </c>
      <c r="L271" s="143">
        <v>2816</v>
      </c>
      <c r="M271" s="142">
        <v>2836</v>
      </c>
      <c r="N271" s="142">
        <v>2850</v>
      </c>
      <c r="O271" s="142">
        <v>2863</v>
      </c>
      <c r="P271" s="143">
        <v>2878</v>
      </c>
      <c r="Q271" s="142">
        <v>2888</v>
      </c>
      <c r="R271" s="142">
        <v>2904</v>
      </c>
      <c r="S271" s="142">
        <v>2915</v>
      </c>
      <c r="T271" s="143">
        <v>2938</v>
      </c>
      <c r="U271" s="142">
        <v>2944</v>
      </c>
      <c r="V271" s="142">
        <v>2951</v>
      </c>
      <c r="W271" s="142">
        <v>2956</v>
      </c>
      <c r="X271" s="143">
        <v>2954</v>
      </c>
      <c r="Y271" s="142">
        <v>2945</v>
      </c>
      <c r="Z271" s="142">
        <v>2930</v>
      </c>
      <c r="AA271" s="142">
        <v>2913</v>
      </c>
      <c r="AB271" s="143">
        <v>2886</v>
      </c>
      <c r="AC271" s="142">
        <v>2869</v>
      </c>
      <c r="AD271" s="142">
        <v>2875</v>
      </c>
      <c r="AE271" s="142">
        <v>2874</v>
      </c>
      <c r="AF271" s="143">
        <v>2871</v>
      </c>
      <c r="AG271" s="142">
        <v>2868</v>
      </c>
      <c r="AH271" s="142">
        <v>2879</v>
      </c>
      <c r="AI271" s="142">
        <v>2891</v>
      </c>
      <c r="AJ271" s="143">
        <v>2890</v>
      </c>
      <c r="AK271" s="142">
        <v>2882</v>
      </c>
      <c r="AL271" s="142">
        <v>2877</v>
      </c>
      <c r="AM271" s="142">
        <v>2859</v>
      </c>
      <c r="AN271" s="143">
        <v>2799</v>
      </c>
      <c r="AO271" s="142">
        <v>2742</v>
      </c>
      <c r="AP271" s="142">
        <v>2713</v>
      </c>
      <c r="AQ271" s="142">
        <v>2687</v>
      </c>
      <c r="AR271" s="143">
        <v>2640</v>
      </c>
      <c r="AS271" s="142">
        <v>2596</v>
      </c>
      <c r="AT271" s="142">
        <v>2612</v>
      </c>
      <c r="AU271" s="142">
        <v>2641</v>
      </c>
      <c r="AV271" s="143">
        <v>2630</v>
      </c>
      <c r="AW271" s="142">
        <v>2625</v>
      </c>
      <c r="AX271" s="142">
        <v>2610</v>
      </c>
      <c r="AY271" s="142">
        <v>2600</v>
      </c>
      <c r="AZ271" s="143">
        <v>2599</v>
      </c>
      <c r="BA271" s="142">
        <v>2590</v>
      </c>
      <c r="BB271" s="142">
        <v>2570</v>
      </c>
      <c r="BC271" s="142">
        <v>2572</v>
      </c>
      <c r="BD271" s="143">
        <v>2565</v>
      </c>
      <c r="BF271" s="144">
        <v>2517</v>
      </c>
      <c r="BG271" s="144">
        <v>2664</v>
      </c>
      <c r="BH271" s="144">
        <v>2853</v>
      </c>
      <c r="BI271" s="144">
        <v>2925</v>
      </c>
      <c r="BJ271" s="144">
        <v>2956</v>
      </c>
      <c r="BK271" s="144">
        <v>2921</v>
      </c>
      <c r="BL271" s="144">
        <v>2876</v>
      </c>
      <c r="BM271" s="144">
        <v>2888</v>
      </c>
      <c r="BN271" s="144">
        <v>2859</v>
      </c>
      <c r="BO271" s="144">
        <v>2702</v>
      </c>
      <c r="BP271" s="144">
        <v>2629</v>
      </c>
      <c r="BQ271" s="144">
        <v>2614</v>
      </c>
      <c r="BR271" s="144">
        <v>2574</v>
      </c>
    </row>
    <row r="272" spans="1:70" ht="12" customHeight="1" outlineLevel="1" x14ac:dyDescent="0.35">
      <c r="A272" s="108"/>
      <c r="B272" s="109"/>
      <c r="C272" s="109"/>
      <c r="D272" s="109"/>
      <c r="E272" s="124"/>
      <c r="F272" s="124"/>
      <c r="G272" s="124"/>
      <c r="H272" s="125"/>
      <c r="I272" s="124"/>
      <c r="J272" s="124"/>
      <c r="K272" s="124"/>
      <c r="L272" s="125"/>
      <c r="M272" s="124"/>
      <c r="N272" s="124"/>
      <c r="O272" s="124"/>
      <c r="P272" s="125"/>
      <c r="Q272" s="124"/>
      <c r="R272" s="124"/>
      <c r="S272" s="124"/>
      <c r="T272" s="125"/>
      <c r="U272" s="124"/>
      <c r="V272" s="124"/>
      <c r="W272" s="124"/>
      <c r="X272" s="125"/>
      <c r="Y272" s="124"/>
      <c r="Z272" s="124"/>
      <c r="AA272" s="124"/>
      <c r="AB272" s="125"/>
      <c r="AC272" s="124"/>
      <c r="AD272" s="124"/>
      <c r="AE272" s="124"/>
      <c r="AF272" s="125"/>
      <c r="AG272" s="124"/>
      <c r="AH272" s="124"/>
      <c r="AI272" s="124"/>
      <c r="AJ272" s="125"/>
      <c r="AK272" s="124"/>
      <c r="AL272" s="124"/>
      <c r="AM272" s="124"/>
      <c r="AN272" s="125"/>
      <c r="AO272" s="124"/>
      <c r="AP272" s="124"/>
      <c r="AQ272" s="124"/>
      <c r="AR272" s="125"/>
      <c r="AS272" s="124"/>
      <c r="AT272" s="124"/>
      <c r="AU272" s="124"/>
      <c r="AV272" s="125"/>
      <c r="AW272" s="124"/>
      <c r="AX272" s="124"/>
      <c r="AY272" s="124"/>
      <c r="AZ272" s="125"/>
      <c r="BA272" s="124"/>
      <c r="BB272" s="124"/>
      <c r="BC272" s="124"/>
      <c r="BD272" s="125"/>
      <c r="BF272" s="130"/>
      <c r="BG272" s="130"/>
      <c r="BH272" s="130"/>
      <c r="BI272" s="130"/>
      <c r="BJ272" s="130"/>
      <c r="BK272" s="130"/>
      <c r="BL272" s="130"/>
      <c r="BM272" s="130"/>
      <c r="BN272" s="130"/>
      <c r="BO272" s="130"/>
      <c r="BP272" s="130"/>
      <c r="BQ272" s="130"/>
      <c r="BR272" s="130"/>
    </row>
    <row r="273" spans="1:70" outlineLevel="1" x14ac:dyDescent="0.35">
      <c r="A273" s="154" t="s">
        <v>523</v>
      </c>
      <c r="B273" s="155"/>
      <c r="C273" s="155"/>
      <c r="D273" s="155"/>
      <c r="E273" s="124"/>
      <c r="F273" s="124"/>
      <c r="G273" s="124"/>
      <c r="H273" s="125"/>
      <c r="I273" s="124"/>
      <c r="J273" s="124"/>
      <c r="K273" s="124"/>
      <c r="L273" s="125"/>
      <c r="M273" s="124"/>
      <c r="N273" s="124"/>
      <c r="O273" s="124"/>
      <c r="P273" s="125"/>
      <c r="Q273" s="124"/>
      <c r="R273" s="124"/>
      <c r="S273" s="124"/>
      <c r="T273" s="125"/>
      <c r="U273" s="124"/>
      <c r="V273" s="124"/>
      <c r="W273" s="124"/>
      <c r="X273" s="125"/>
      <c r="Y273" s="124"/>
      <c r="Z273" s="124"/>
      <c r="AA273" s="124"/>
      <c r="AB273" s="125"/>
      <c r="AC273" s="124"/>
      <c r="AD273" s="124"/>
      <c r="AE273" s="124"/>
      <c r="AF273" s="125"/>
      <c r="AG273" s="124"/>
      <c r="AH273" s="124"/>
      <c r="AI273" s="124"/>
      <c r="AJ273" s="125"/>
      <c r="AK273" s="124"/>
      <c r="AL273" s="124"/>
      <c r="AM273" s="124"/>
      <c r="AN273" s="125"/>
      <c r="AO273" s="124"/>
      <c r="AP273" s="124"/>
      <c r="AQ273" s="124"/>
      <c r="AR273" s="125"/>
      <c r="AS273" s="124"/>
      <c r="AT273" s="124"/>
      <c r="AU273" s="124"/>
      <c r="AV273" s="125"/>
      <c r="AW273" s="124"/>
      <c r="AX273" s="124"/>
      <c r="AY273" s="124"/>
      <c r="AZ273" s="125"/>
      <c r="BA273" s="124"/>
      <c r="BB273" s="124"/>
      <c r="BC273" s="124"/>
      <c r="BD273" s="125"/>
      <c r="BF273" s="130"/>
      <c r="BG273" s="130"/>
      <c r="BH273" s="130"/>
      <c r="BI273" s="130"/>
      <c r="BJ273" s="130"/>
      <c r="BK273" s="130"/>
      <c r="BL273" s="130"/>
      <c r="BM273" s="130"/>
      <c r="BN273" s="130"/>
      <c r="BO273" s="130"/>
      <c r="BP273" s="130"/>
      <c r="BQ273" s="130"/>
      <c r="BR273" s="130"/>
    </row>
    <row r="274" spans="1:70" outlineLevel="1" x14ac:dyDescent="0.35">
      <c r="A274" s="156" t="s">
        <v>524</v>
      </c>
      <c r="B274" s="109" t="s">
        <v>381</v>
      </c>
      <c r="C274" s="141" t="s">
        <v>370</v>
      </c>
      <c r="D274" s="109">
        <v>5221899</v>
      </c>
      <c r="E274" s="124"/>
      <c r="F274" s="124"/>
      <c r="G274" s="124"/>
      <c r="H274" s="125"/>
      <c r="I274" s="124"/>
      <c r="J274" s="124"/>
      <c r="K274" s="124"/>
      <c r="L274" s="125"/>
      <c r="M274" s="124"/>
      <c r="N274" s="124"/>
      <c r="O274" s="124"/>
      <c r="P274" s="125"/>
      <c r="Q274" s="124"/>
      <c r="R274" s="124"/>
      <c r="S274" s="124"/>
      <c r="T274" s="125"/>
      <c r="U274" s="124"/>
      <c r="V274" s="124"/>
      <c r="W274" s="124"/>
      <c r="X274" s="125"/>
      <c r="Y274" s="124"/>
      <c r="Z274" s="124"/>
      <c r="AA274" s="124"/>
      <c r="AB274" s="125"/>
      <c r="AC274" s="124"/>
      <c r="AD274" s="124"/>
      <c r="AE274" s="124"/>
      <c r="AF274" s="125"/>
      <c r="AG274" s="124"/>
      <c r="AH274" s="124"/>
      <c r="AI274" s="124"/>
      <c r="AJ274" s="125"/>
      <c r="AK274" s="124"/>
      <c r="AL274" s="124"/>
      <c r="AM274" s="124"/>
      <c r="AN274" s="125"/>
      <c r="AO274" s="124"/>
      <c r="AP274" s="124"/>
      <c r="AQ274" s="124"/>
      <c r="AR274" s="125"/>
      <c r="AS274" s="124"/>
      <c r="AT274" s="142">
        <v>1.87</v>
      </c>
      <c r="AU274" s="124"/>
      <c r="AV274" s="125"/>
      <c r="AW274" s="124"/>
      <c r="AX274" s="124"/>
      <c r="AY274" s="124"/>
      <c r="AZ274" s="125"/>
      <c r="BA274" s="124"/>
      <c r="BB274" s="124"/>
      <c r="BC274" s="124"/>
      <c r="BD274" s="125"/>
      <c r="BF274" s="130"/>
      <c r="BG274" s="130"/>
      <c r="BH274" s="130"/>
      <c r="BI274" s="130"/>
      <c r="BJ274" s="130"/>
      <c r="BK274" s="130"/>
      <c r="BL274" s="130"/>
      <c r="BM274" s="130"/>
      <c r="BN274" s="130"/>
      <c r="BO274" s="130"/>
      <c r="BP274" s="130"/>
      <c r="BQ274" s="130"/>
      <c r="BR274" s="130"/>
    </row>
    <row r="275" spans="1:70" outlineLevel="1" x14ac:dyDescent="0.35">
      <c r="A275" s="156" t="s">
        <v>525</v>
      </c>
      <c r="B275" s="109" t="s">
        <v>381</v>
      </c>
      <c r="C275" s="141" t="s">
        <v>370</v>
      </c>
      <c r="D275" s="109">
        <v>5221900</v>
      </c>
      <c r="E275" s="124"/>
      <c r="F275" s="124"/>
      <c r="G275" s="124"/>
      <c r="H275" s="125"/>
      <c r="I275" s="124"/>
      <c r="J275" s="124"/>
      <c r="K275" s="124"/>
      <c r="L275" s="125"/>
      <c r="M275" s="124"/>
      <c r="N275" s="124"/>
      <c r="O275" s="124"/>
      <c r="P275" s="125"/>
      <c r="Q275" s="124"/>
      <c r="R275" s="124"/>
      <c r="S275" s="124"/>
      <c r="T275" s="125"/>
      <c r="U275" s="124"/>
      <c r="V275" s="124"/>
      <c r="W275" s="124"/>
      <c r="X275" s="125"/>
      <c r="Y275" s="124"/>
      <c r="Z275" s="124"/>
      <c r="AA275" s="124"/>
      <c r="AB275" s="125"/>
      <c r="AC275" s="124"/>
      <c r="AD275" s="124"/>
      <c r="AE275" s="124"/>
      <c r="AF275" s="125"/>
      <c r="AG275" s="124"/>
      <c r="AH275" s="124"/>
      <c r="AI275" s="124"/>
      <c r="AJ275" s="125"/>
      <c r="AK275" s="124"/>
      <c r="AL275" s="124"/>
      <c r="AM275" s="124"/>
      <c r="AN275" s="125"/>
      <c r="AO275" s="124"/>
      <c r="AP275" s="124"/>
      <c r="AQ275" s="127"/>
      <c r="AR275" s="143">
        <v>4.2</v>
      </c>
      <c r="AS275" s="142">
        <v>1.1399999999999999</v>
      </c>
      <c r="AT275" s="127"/>
      <c r="AU275" s="124"/>
      <c r="AV275" s="143">
        <v>1.1499999999999999</v>
      </c>
      <c r="AW275" s="124"/>
      <c r="AX275" s="127"/>
      <c r="AY275" s="127"/>
      <c r="AZ275" s="125"/>
      <c r="BA275" s="124"/>
      <c r="BB275" s="124"/>
      <c r="BC275" s="127"/>
      <c r="BD275" s="125"/>
      <c r="BF275" s="130"/>
      <c r="BG275" s="130"/>
      <c r="BH275" s="130"/>
      <c r="BI275" s="130"/>
      <c r="BJ275" s="130"/>
      <c r="BK275" s="130"/>
      <c r="BL275" s="130"/>
      <c r="BM275" s="130"/>
      <c r="BN275" s="130"/>
      <c r="BO275" s="144">
        <v>4.6100000000000003</v>
      </c>
      <c r="BP275" s="144">
        <v>3.45</v>
      </c>
      <c r="BQ275" s="130"/>
      <c r="BR275" s="130"/>
    </row>
    <row r="276" spans="1:70" ht="12" customHeight="1" outlineLevel="1" x14ac:dyDescent="0.35">
      <c r="A276" s="156" t="s">
        <v>526</v>
      </c>
      <c r="B276" s="109" t="s">
        <v>428</v>
      </c>
      <c r="C276" s="141" t="s">
        <v>370</v>
      </c>
      <c r="D276" s="109">
        <v>5221901</v>
      </c>
      <c r="E276" s="124"/>
      <c r="F276" s="124"/>
      <c r="G276" s="124"/>
      <c r="H276" s="125"/>
      <c r="I276" s="124"/>
      <c r="J276" s="124"/>
      <c r="K276" s="124"/>
      <c r="L276" s="125"/>
      <c r="M276" s="124"/>
      <c r="N276" s="124"/>
      <c r="O276" s="124"/>
      <c r="P276" s="125"/>
      <c r="Q276" s="124"/>
      <c r="R276" s="124"/>
      <c r="S276" s="124"/>
      <c r="T276" s="125"/>
      <c r="U276" s="124"/>
      <c r="V276" s="124"/>
      <c r="W276" s="124"/>
      <c r="X276" s="125"/>
      <c r="Y276" s="124"/>
      <c r="Z276" s="124"/>
      <c r="AA276" s="124"/>
      <c r="AB276" s="125"/>
      <c r="AC276" s="124"/>
      <c r="AD276" s="124"/>
      <c r="AE276" s="124"/>
      <c r="AF276" s="125"/>
      <c r="AG276" s="124"/>
      <c r="AH276" s="124"/>
      <c r="AI276" s="124"/>
      <c r="AJ276" s="125"/>
      <c r="AK276" s="124"/>
      <c r="AL276" s="124"/>
      <c r="AM276" s="124"/>
      <c r="AN276" s="125"/>
      <c r="AO276" s="124"/>
      <c r="AP276" s="124"/>
      <c r="AQ276" s="142">
        <v>413</v>
      </c>
      <c r="AR276" s="231"/>
      <c r="AS276" s="232"/>
      <c r="AT276" s="232"/>
      <c r="AU276" s="124"/>
      <c r="AV276" s="231"/>
      <c r="AW276" s="232"/>
      <c r="AX276" s="232"/>
      <c r="AY276" s="232"/>
      <c r="AZ276" s="231"/>
      <c r="BA276" s="232"/>
      <c r="BB276" s="232"/>
      <c r="BC276" s="232"/>
      <c r="BD276" s="231"/>
      <c r="BF276" s="130"/>
      <c r="BG276" s="130"/>
      <c r="BH276" s="130"/>
      <c r="BI276" s="130"/>
      <c r="BJ276" s="130"/>
      <c r="BK276" s="130"/>
      <c r="BL276" s="130"/>
      <c r="BM276" s="130"/>
      <c r="BN276" s="130"/>
      <c r="BO276" s="233"/>
      <c r="BP276" s="233"/>
      <c r="BQ276" s="233"/>
      <c r="BR276" s="233"/>
    </row>
    <row r="277" spans="1:70" outlineLevel="1" x14ac:dyDescent="0.35">
      <c r="A277" s="108"/>
      <c r="B277" s="109"/>
      <c r="C277" s="109"/>
      <c r="D277" s="109"/>
      <c r="E277" s="124"/>
      <c r="F277" s="124"/>
      <c r="G277" s="124"/>
      <c r="H277" s="125"/>
      <c r="I277" s="124"/>
      <c r="J277" s="124"/>
      <c r="K277" s="124"/>
      <c r="L277" s="125"/>
      <c r="M277" s="124"/>
      <c r="N277" s="124"/>
      <c r="O277" s="124"/>
      <c r="P277" s="125"/>
      <c r="Q277" s="124"/>
      <c r="R277" s="124"/>
      <c r="S277" s="124"/>
      <c r="T277" s="125"/>
      <c r="U277" s="124"/>
      <c r="V277" s="124"/>
      <c r="W277" s="124"/>
      <c r="X277" s="125"/>
      <c r="Y277" s="124"/>
      <c r="Z277" s="124"/>
      <c r="AA277" s="124"/>
      <c r="AB277" s="125"/>
      <c r="AC277" s="124"/>
      <c r="AD277" s="124"/>
      <c r="AE277" s="124"/>
      <c r="AF277" s="125"/>
      <c r="AG277" s="124"/>
      <c r="AH277" s="124"/>
      <c r="AI277" s="124"/>
      <c r="AJ277" s="125"/>
      <c r="AK277" s="124"/>
      <c r="AL277" s="124"/>
      <c r="AM277" s="124"/>
      <c r="AN277" s="125"/>
      <c r="AO277" s="124"/>
      <c r="AP277" s="124"/>
      <c r="AQ277" s="232"/>
      <c r="AR277" s="231"/>
      <c r="AS277" s="232"/>
      <c r="AT277" s="232"/>
      <c r="AU277" s="124"/>
      <c r="AV277" s="231"/>
      <c r="AW277" s="232"/>
      <c r="AX277" s="232"/>
      <c r="AY277" s="232"/>
      <c r="AZ277" s="231"/>
      <c r="BA277" s="232"/>
      <c r="BB277" s="232"/>
      <c r="BC277" s="232"/>
      <c r="BD277" s="231"/>
      <c r="BF277" s="130"/>
      <c r="BG277" s="130"/>
      <c r="BH277" s="130"/>
      <c r="BI277" s="130"/>
      <c r="BJ277" s="130"/>
      <c r="BK277" s="130"/>
      <c r="BL277" s="130"/>
      <c r="BM277" s="130"/>
      <c r="BN277" s="130"/>
      <c r="BO277" s="233"/>
      <c r="BP277" s="233"/>
      <c r="BQ277" s="233"/>
      <c r="BR277" s="233"/>
    </row>
    <row r="278" spans="1:70" outlineLevel="1" x14ac:dyDescent="0.35">
      <c r="A278" s="135" t="s">
        <v>527</v>
      </c>
      <c r="B278" s="136"/>
      <c r="C278" s="136"/>
      <c r="D278" s="136"/>
      <c r="E278" s="124"/>
      <c r="F278" s="124"/>
      <c r="G278" s="124"/>
      <c r="H278" s="125"/>
      <c r="I278" s="124"/>
      <c r="J278" s="124"/>
      <c r="K278" s="124"/>
      <c r="L278" s="125"/>
      <c r="M278" s="124"/>
      <c r="N278" s="124"/>
      <c r="O278" s="124"/>
      <c r="P278" s="125"/>
      <c r="Q278" s="124"/>
      <c r="R278" s="124"/>
      <c r="S278" s="124"/>
      <c r="T278" s="125"/>
      <c r="U278" s="124"/>
      <c r="V278" s="124"/>
      <c r="W278" s="124"/>
      <c r="X278" s="125"/>
      <c r="Y278" s="124"/>
      <c r="Z278" s="124"/>
      <c r="AA278" s="124"/>
      <c r="AB278" s="125"/>
      <c r="AC278" s="124"/>
      <c r="AD278" s="124"/>
      <c r="AE278" s="124"/>
      <c r="AF278" s="125"/>
      <c r="AG278" s="124"/>
      <c r="AH278" s="124"/>
      <c r="AI278" s="124"/>
      <c r="AJ278" s="125"/>
      <c r="AK278" s="124"/>
      <c r="AL278" s="124"/>
      <c r="AM278" s="124"/>
      <c r="AN278" s="125"/>
      <c r="AO278" s="124"/>
      <c r="AP278" s="124"/>
      <c r="AQ278" s="127"/>
      <c r="AR278" s="126"/>
      <c r="AS278" s="127"/>
      <c r="AT278" s="127"/>
      <c r="AU278" s="127"/>
      <c r="AV278" s="126"/>
      <c r="AW278" s="127"/>
      <c r="AX278" s="127"/>
      <c r="AY278" s="127"/>
      <c r="AZ278" s="126"/>
      <c r="BA278" s="127"/>
      <c r="BB278" s="127"/>
      <c r="BC278" s="127"/>
      <c r="BD278" s="126"/>
      <c r="BF278" s="130"/>
      <c r="BG278" s="130"/>
      <c r="BH278" s="130"/>
      <c r="BI278" s="130"/>
      <c r="BJ278" s="130"/>
      <c r="BK278" s="130"/>
      <c r="BL278" s="130"/>
      <c r="BM278" s="130"/>
      <c r="BN278" s="130"/>
      <c r="BO278" s="131"/>
      <c r="BP278" s="131"/>
      <c r="BQ278" s="131"/>
      <c r="BR278" s="131"/>
    </row>
    <row r="279" spans="1:70" outlineLevel="1" x14ac:dyDescent="0.35">
      <c r="A279" s="156" t="s">
        <v>76</v>
      </c>
      <c r="B279" s="109" t="s">
        <v>428</v>
      </c>
      <c r="C279" s="141" t="s">
        <v>369</v>
      </c>
      <c r="D279" s="109">
        <v>2541515</v>
      </c>
      <c r="E279" s="142">
        <v>8</v>
      </c>
      <c r="F279" s="142">
        <v>11</v>
      </c>
      <c r="G279" s="142">
        <v>12</v>
      </c>
      <c r="H279" s="143">
        <v>11</v>
      </c>
      <c r="I279" s="142">
        <v>12</v>
      </c>
      <c r="J279" s="142">
        <v>16</v>
      </c>
      <c r="K279" s="142">
        <v>16</v>
      </c>
      <c r="L279" s="143">
        <v>18</v>
      </c>
      <c r="M279" s="142">
        <v>17</v>
      </c>
      <c r="N279" s="142">
        <v>21</v>
      </c>
      <c r="O279" s="142">
        <v>21</v>
      </c>
      <c r="P279" s="143">
        <v>22</v>
      </c>
      <c r="Q279" s="142">
        <v>22</v>
      </c>
      <c r="R279" s="142">
        <v>28</v>
      </c>
      <c r="S279" s="142">
        <v>30</v>
      </c>
      <c r="T279" s="143">
        <v>32</v>
      </c>
      <c r="U279" s="142">
        <v>34</v>
      </c>
      <c r="V279" s="142">
        <v>47</v>
      </c>
      <c r="W279" s="142">
        <v>47</v>
      </c>
      <c r="X279" s="143">
        <v>50</v>
      </c>
      <c r="Y279" s="142">
        <v>56</v>
      </c>
      <c r="Z279" s="142">
        <v>74</v>
      </c>
      <c r="AA279" s="142">
        <v>72</v>
      </c>
      <c r="AB279" s="143">
        <v>82</v>
      </c>
      <c r="AC279" s="142">
        <v>87</v>
      </c>
      <c r="AD279" s="142">
        <v>109</v>
      </c>
      <c r="AE279" s="142">
        <v>91</v>
      </c>
      <c r="AF279" s="143">
        <v>90</v>
      </c>
      <c r="AG279" s="142">
        <v>94</v>
      </c>
      <c r="AH279" s="142">
        <v>117</v>
      </c>
      <c r="AI279" s="142">
        <v>116</v>
      </c>
      <c r="AJ279" s="143">
        <v>120</v>
      </c>
      <c r="AK279" s="142">
        <v>118</v>
      </c>
      <c r="AL279" s="142">
        <v>163</v>
      </c>
      <c r="AM279" s="142">
        <v>147</v>
      </c>
      <c r="AN279" s="143">
        <v>149</v>
      </c>
      <c r="AO279" s="142">
        <v>160</v>
      </c>
      <c r="AP279" s="142">
        <v>213</v>
      </c>
      <c r="AQ279" s="142">
        <v>209</v>
      </c>
      <c r="AR279" s="143">
        <v>186</v>
      </c>
      <c r="AS279" s="142">
        <v>160</v>
      </c>
      <c r="AT279" s="142">
        <v>193</v>
      </c>
      <c r="AU279" s="142">
        <v>183</v>
      </c>
      <c r="AV279" s="125">
        <f>BP279-SUM(AS279,AT279,AU279)</f>
        <v>204</v>
      </c>
      <c r="AW279" s="142">
        <v>221</v>
      </c>
      <c r="AX279" s="142">
        <v>288</v>
      </c>
      <c r="AY279" s="142">
        <v>266</v>
      </c>
      <c r="AZ279" s="125">
        <f>BQ279-SUM(AW279,AX279,AY279)</f>
        <v>280</v>
      </c>
      <c r="BA279" s="142">
        <v>271</v>
      </c>
      <c r="BB279" s="142">
        <v>278</v>
      </c>
      <c r="BC279" s="142">
        <v>289</v>
      </c>
      <c r="BD279" s="125">
        <f>BR279-SUM(BA279,BB279,BC279)</f>
        <v>286</v>
      </c>
      <c r="BF279" s="144">
        <v>42</v>
      </c>
      <c r="BG279" s="144">
        <v>62</v>
      </c>
      <c r="BH279" s="144">
        <v>81</v>
      </c>
      <c r="BI279" s="144">
        <v>113</v>
      </c>
      <c r="BJ279" s="144">
        <v>178</v>
      </c>
      <c r="BK279" s="144">
        <v>284</v>
      </c>
      <c r="BL279" s="144">
        <v>377</v>
      </c>
      <c r="BM279" s="144">
        <v>447</v>
      </c>
      <c r="BN279" s="144">
        <v>577</v>
      </c>
      <c r="BO279" s="144">
        <v>768</v>
      </c>
      <c r="BP279" s="144">
        <v>740</v>
      </c>
      <c r="BQ279" s="144">
        <v>1055</v>
      </c>
      <c r="BR279" s="144">
        <v>1124</v>
      </c>
    </row>
    <row r="280" spans="1:70" outlineLevel="1" x14ac:dyDescent="0.35">
      <c r="A280" s="156" t="s">
        <v>507</v>
      </c>
      <c r="B280" s="109" t="s">
        <v>428</v>
      </c>
      <c r="C280" s="141" t="s">
        <v>369</v>
      </c>
      <c r="D280" s="109">
        <v>2541516</v>
      </c>
      <c r="E280" s="142">
        <v>117</v>
      </c>
      <c r="F280" s="142">
        <v>151</v>
      </c>
      <c r="G280" s="142">
        <v>164</v>
      </c>
      <c r="H280" s="143">
        <v>172</v>
      </c>
      <c r="I280" s="142">
        <v>181</v>
      </c>
      <c r="J280" s="142">
        <v>219</v>
      </c>
      <c r="K280" s="142">
        <v>243</v>
      </c>
      <c r="L280" s="143">
        <v>685</v>
      </c>
      <c r="M280" s="142">
        <v>566</v>
      </c>
      <c r="N280" s="142">
        <v>603</v>
      </c>
      <c r="O280" s="142">
        <v>598</v>
      </c>
      <c r="P280" s="143">
        <v>583</v>
      </c>
      <c r="Q280" s="142">
        <v>586</v>
      </c>
      <c r="R280" s="142">
        <v>623</v>
      </c>
      <c r="S280" s="142">
        <v>633</v>
      </c>
      <c r="T280" s="143">
        <v>641</v>
      </c>
      <c r="U280" s="142">
        <v>670</v>
      </c>
      <c r="V280" s="142">
        <v>787</v>
      </c>
      <c r="W280" s="142">
        <v>776</v>
      </c>
      <c r="X280" s="143">
        <v>587</v>
      </c>
      <c r="Y280" s="142">
        <v>718</v>
      </c>
      <c r="Z280" s="142">
        <v>881</v>
      </c>
      <c r="AA280" s="142">
        <v>748</v>
      </c>
      <c r="AB280" s="143">
        <v>675</v>
      </c>
      <c r="AC280" s="142">
        <v>723</v>
      </c>
      <c r="AD280" s="142">
        <v>927</v>
      </c>
      <c r="AE280" s="142">
        <v>907</v>
      </c>
      <c r="AF280" s="143">
        <v>931</v>
      </c>
      <c r="AG280" s="142">
        <v>999</v>
      </c>
      <c r="AH280" s="142">
        <v>1261</v>
      </c>
      <c r="AI280" s="142">
        <v>1297</v>
      </c>
      <c r="AJ280" s="143">
        <v>1361</v>
      </c>
      <c r="AK280" s="142">
        <v>1408</v>
      </c>
      <c r="AL280" s="142">
        <v>1967</v>
      </c>
      <c r="AM280" s="142">
        <v>1849</v>
      </c>
      <c r="AN280" s="143">
        <v>1882</v>
      </c>
      <c r="AO280" s="142">
        <v>1941</v>
      </c>
      <c r="AP280" s="142">
        <v>2606</v>
      </c>
      <c r="AQ280" s="142">
        <v>2447</v>
      </c>
      <c r="AR280" s="143">
        <v>2366</v>
      </c>
      <c r="AS280" s="142">
        <v>2449</v>
      </c>
      <c r="AT280" s="142">
        <v>3305</v>
      </c>
      <c r="AU280" s="142">
        <v>2881</v>
      </c>
      <c r="AV280" s="125">
        <f>BP280-SUM(AS280,AT280,AU280)</f>
        <v>2794</v>
      </c>
      <c r="AW280" s="142">
        <v>2911</v>
      </c>
      <c r="AX280" s="142">
        <v>3780</v>
      </c>
      <c r="AY280" s="142">
        <v>3486</v>
      </c>
      <c r="AZ280" s="125">
        <f>BQ280-SUM(AW280,AX280,AY280)</f>
        <v>3506</v>
      </c>
      <c r="BA280" s="142">
        <v>3427</v>
      </c>
      <c r="BB280" s="142">
        <v>4080</v>
      </c>
      <c r="BC280" s="142">
        <v>4814</v>
      </c>
      <c r="BD280" s="125">
        <f>BR280-SUM(BA280,BB280,BC280)</f>
        <v>5164</v>
      </c>
      <c r="BF280" s="144">
        <v>604</v>
      </c>
      <c r="BG280" s="144">
        <v>1328</v>
      </c>
      <c r="BH280" s="144">
        <v>2350</v>
      </c>
      <c r="BI280" s="144">
        <v>2494</v>
      </c>
      <c r="BJ280" s="144">
        <v>2820</v>
      </c>
      <c r="BK280" s="144">
        <v>3022</v>
      </c>
      <c r="BL280" s="144">
        <v>3488</v>
      </c>
      <c r="BM280" s="144">
        <v>4918</v>
      </c>
      <c r="BN280" s="144">
        <v>7106</v>
      </c>
      <c r="BO280" s="144">
        <v>9361</v>
      </c>
      <c r="BP280" s="144">
        <v>11429</v>
      </c>
      <c r="BQ280" s="144">
        <v>13683</v>
      </c>
      <c r="BR280" s="144">
        <v>17485</v>
      </c>
    </row>
    <row r="281" spans="1:70" ht="12" customHeight="1" outlineLevel="1" x14ac:dyDescent="0.35">
      <c r="A281" s="156" t="s">
        <v>508</v>
      </c>
      <c r="B281" s="109" t="s">
        <v>428</v>
      </c>
      <c r="C281" s="141" t="s">
        <v>369</v>
      </c>
      <c r="D281" s="109">
        <v>2541517</v>
      </c>
      <c r="E281" s="142">
        <v>24</v>
      </c>
      <c r="F281" s="142">
        <v>33</v>
      </c>
      <c r="G281" s="142">
        <v>34</v>
      </c>
      <c r="H281" s="143">
        <v>42</v>
      </c>
      <c r="I281" s="142">
        <v>43</v>
      </c>
      <c r="J281" s="142">
        <v>50</v>
      </c>
      <c r="K281" s="142">
        <v>53</v>
      </c>
      <c r="L281" s="143">
        <v>103</v>
      </c>
      <c r="M281" s="142">
        <v>72</v>
      </c>
      <c r="N281" s="142">
        <v>82</v>
      </c>
      <c r="O281" s="142">
        <v>82</v>
      </c>
      <c r="P281" s="143">
        <v>84</v>
      </c>
      <c r="Q281" s="142">
        <v>82</v>
      </c>
      <c r="R281" s="142">
        <v>93</v>
      </c>
      <c r="S281" s="142">
        <v>94</v>
      </c>
      <c r="T281" s="143">
        <v>96</v>
      </c>
      <c r="U281" s="142">
        <v>96</v>
      </c>
      <c r="V281" s="142">
        <v>120</v>
      </c>
      <c r="W281" s="142">
        <v>114</v>
      </c>
      <c r="X281" s="143">
        <v>106</v>
      </c>
      <c r="Y281" s="142">
        <v>109</v>
      </c>
      <c r="Z281" s="142">
        <v>139</v>
      </c>
      <c r="AA281" s="142">
        <v>133</v>
      </c>
      <c r="AB281" s="143">
        <v>130</v>
      </c>
      <c r="AC281" s="142">
        <v>113</v>
      </c>
      <c r="AD281" s="142">
        <v>160</v>
      </c>
      <c r="AE281" s="142">
        <v>148</v>
      </c>
      <c r="AF281" s="143">
        <v>147</v>
      </c>
      <c r="AG281" s="142">
        <v>149</v>
      </c>
      <c r="AH281" s="142">
        <v>187</v>
      </c>
      <c r="AI281" s="142">
        <v>180</v>
      </c>
      <c r="AJ281" s="143">
        <v>175</v>
      </c>
      <c r="AK281" s="142">
        <v>174</v>
      </c>
      <c r="AL281" s="142">
        <v>239</v>
      </c>
      <c r="AM281" s="142">
        <v>218</v>
      </c>
      <c r="AN281" s="143">
        <v>206</v>
      </c>
      <c r="AO281" s="142">
        <v>216</v>
      </c>
      <c r="AP281" s="142">
        <v>289</v>
      </c>
      <c r="AQ281" s="142">
        <v>260</v>
      </c>
      <c r="AR281" s="143">
        <v>239</v>
      </c>
      <c r="AS281" s="142">
        <v>219</v>
      </c>
      <c r="AT281" s="142">
        <v>289</v>
      </c>
      <c r="AU281" s="142">
        <v>219</v>
      </c>
      <c r="AV281" s="125">
        <f>BP281-SUM(AS281,AT281,AU281)</f>
        <v>225</v>
      </c>
      <c r="AW281" s="142">
        <v>226</v>
      </c>
      <c r="AX281" s="142">
        <v>287</v>
      </c>
      <c r="AY281" s="142">
        <v>260</v>
      </c>
      <c r="AZ281" s="125">
        <f>BQ281-SUM(AW281,AX281,AY281)</f>
        <v>253</v>
      </c>
      <c r="BA281" s="142">
        <v>236</v>
      </c>
      <c r="BB281" s="142">
        <v>234</v>
      </c>
      <c r="BC281" s="142">
        <v>232</v>
      </c>
      <c r="BD281" s="125">
        <f>BR281-SUM(BA281,BB281,BC281)</f>
        <v>224</v>
      </c>
      <c r="BF281" s="144">
        <v>133</v>
      </c>
      <c r="BG281" s="144">
        <v>249</v>
      </c>
      <c r="BH281" s="144">
        <v>320</v>
      </c>
      <c r="BI281" s="144">
        <v>368</v>
      </c>
      <c r="BJ281" s="144">
        <v>436</v>
      </c>
      <c r="BK281" s="144">
        <v>511</v>
      </c>
      <c r="BL281" s="144">
        <v>569</v>
      </c>
      <c r="BM281" s="144">
        <v>691</v>
      </c>
      <c r="BN281" s="144">
        <v>837</v>
      </c>
      <c r="BO281" s="144">
        <v>1004</v>
      </c>
      <c r="BP281" s="144">
        <v>952</v>
      </c>
      <c r="BQ281" s="144">
        <v>1026</v>
      </c>
      <c r="BR281" s="144">
        <v>926</v>
      </c>
    </row>
    <row r="282" spans="1:70" outlineLevel="1" x14ac:dyDescent="0.35">
      <c r="A282" s="156" t="s">
        <v>509</v>
      </c>
      <c r="B282" s="109" t="s">
        <v>428</v>
      </c>
      <c r="C282" s="141" t="s">
        <v>369</v>
      </c>
      <c r="D282" s="109">
        <v>2541518</v>
      </c>
      <c r="E282" s="142">
        <v>21</v>
      </c>
      <c r="F282" s="142">
        <v>29</v>
      </c>
      <c r="G282" s="142">
        <v>29</v>
      </c>
      <c r="H282" s="143">
        <v>48</v>
      </c>
      <c r="I282" s="142">
        <v>38</v>
      </c>
      <c r="J282" s="142">
        <v>29</v>
      </c>
      <c r="K282" s="142">
        <v>41</v>
      </c>
      <c r="L282" s="143">
        <v>90</v>
      </c>
      <c r="M282" s="142">
        <v>48</v>
      </c>
      <c r="N282" s="142">
        <v>57</v>
      </c>
      <c r="O282" s="142">
        <v>56</v>
      </c>
      <c r="P282" s="143">
        <v>57</v>
      </c>
      <c r="Q282" s="142">
        <v>57</v>
      </c>
      <c r="R282" s="142">
        <v>61</v>
      </c>
      <c r="S282" s="142">
        <v>62</v>
      </c>
      <c r="T282" s="143">
        <v>62</v>
      </c>
      <c r="U282" s="142">
        <v>67</v>
      </c>
      <c r="V282" s="142">
        <v>78</v>
      </c>
      <c r="W282" s="142">
        <v>73</v>
      </c>
      <c r="X282" s="143">
        <v>71</v>
      </c>
      <c r="Y282" s="142">
        <v>72</v>
      </c>
      <c r="Z282" s="142">
        <v>92</v>
      </c>
      <c r="AA282" s="142">
        <v>87</v>
      </c>
      <c r="AB282" s="143">
        <v>84</v>
      </c>
      <c r="AC282" s="142">
        <v>87</v>
      </c>
      <c r="AD282" s="142">
        <v>107</v>
      </c>
      <c r="AE282" s="142">
        <v>103</v>
      </c>
      <c r="AF282" s="143">
        <v>105</v>
      </c>
      <c r="AG282" s="142">
        <v>93</v>
      </c>
      <c r="AH282" s="142">
        <v>130</v>
      </c>
      <c r="AI282" s="142">
        <v>129</v>
      </c>
      <c r="AJ282" s="143">
        <v>128</v>
      </c>
      <c r="AK282" s="142">
        <v>130</v>
      </c>
      <c r="AL282" s="142">
        <v>179</v>
      </c>
      <c r="AM282" s="142">
        <v>165</v>
      </c>
      <c r="AN282" s="143">
        <v>169</v>
      </c>
      <c r="AO282" s="142">
        <v>181</v>
      </c>
      <c r="AP282" s="142">
        <v>243</v>
      </c>
      <c r="AQ282" s="142">
        <v>218</v>
      </c>
      <c r="AR282" s="143">
        <v>217</v>
      </c>
      <c r="AS282" s="142">
        <v>223</v>
      </c>
      <c r="AT282" s="142">
        <v>273</v>
      </c>
      <c r="AU282" s="142">
        <v>209</v>
      </c>
      <c r="AV282" s="125">
        <f>BP282-SUM(AS282,AT282,AU282)</f>
        <v>201</v>
      </c>
      <c r="AW282" s="142">
        <v>204</v>
      </c>
      <c r="AX282" s="142">
        <v>261</v>
      </c>
      <c r="AY282" s="142">
        <v>238</v>
      </c>
      <c r="AZ282" s="125">
        <f>BQ282-SUM(AW282,AX282,AY282)</f>
        <v>223</v>
      </c>
      <c r="BA282" s="142">
        <v>213</v>
      </c>
      <c r="BB282" s="142">
        <v>242</v>
      </c>
      <c r="BC282" s="142">
        <v>220</v>
      </c>
      <c r="BD282" s="125">
        <f>BR282-SUM(BA282,BB282,BC282)</f>
        <v>217</v>
      </c>
      <c r="BF282" s="144">
        <v>127</v>
      </c>
      <c r="BG282" s="144">
        <v>198</v>
      </c>
      <c r="BH282" s="144">
        <v>218</v>
      </c>
      <c r="BI282" s="144">
        <v>243</v>
      </c>
      <c r="BJ282" s="144">
        <v>289</v>
      </c>
      <c r="BK282" s="144">
        <v>335</v>
      </c>
      <c r="BL282" s="144">
        <v>402</v>
      </c>
      <c r="BM282" s="144">
        <v>480</v>
      </c>
      <c r="BN282" s="144">
        <v>644</v>
      </c>
      <c r="BO282" s="144">
        <v>859</v>
      </c>
      <c r="BP282" s="144">
        <v>906</v>
      </c>
      <c r="BQ282" s="144">
        <v>926</v>
      </c>
      <c r="BR282" s="144">
        <v>892</v>
      </c>
    </row>
    <row r="283" spans="1:70" outlineLevel="1" x14ac:dyDescent="0.35">
      <c r="A283" s="221" t="s">
        <v>528</v>
      </c>
      <c r="B283" s="173" t="s">
        <v>428</v>
      </c>
      <c r="C283" s="163" t="s">
        <v>369</v>
      </c>
      <c r="D283" s="173">
        <v>2541519</v>
      </c>
      <c r="E283" s="175">
        <f t="shared" ref="E283:AU283" si="41">SUM(E279:E282)</f>
        <v>170</v>
      </c>
      <c r="F283" s="175">
        <f t="shared" si="41"/>
        <v>224</v>
      </c>
      <c r="G283" s="175">
        <f t="shared" si="41"/>
        <v>239</v>
      </c>
      <c r="H283" s="174">
        <f t="shared" si="41"/>
        <v>273</v>
      </c>
      <c r="I283" s="175">
        <f t="shared" si="41"/>
        <v>274</v>
      </c>
      <c r="J283" s="175">
        <f t="shared" si="41"/>
        <v>314</v>
      </c>
      <c r="K283" s="175">
        <f t="shared" si="41"/>
        <v>353</v>
      </c>
      <c r="L283" s="174">
        <f t="shared" si="41"/>
        <v>896</v>
      </c>
      <c r="M283" s="175">
        <f t="shared" si="41"/>
        <v>703</v>
      </c>
      <c r="N283" s="175">
        <f t="shared" si="41"/>
        <v>763</v>
      </c>
      <c r="O283" s="175">
        <f t="shared" si="41"/>
        <v>757</v>
      </c>
      <c r="P283" s="174">
        <f t="shared" si="41"/>
        <v>746</v>
      </c>
      <c r="Q283" s="175">
        <f t="shared" si="41"/>
        <v>747</v>
      </c>
      <c r="R283" s="175">
        <f t="shared" si="41"/>
        <v>805</v>
      </c>
      <c r="S283" s="175">
        <f t="shared" si="41"/>
        <v>819</v>
      </c>
      <c r="T283" s="174">
        <f t="shared" si="41"/>
        <v>831</v>
      </c>
      <c r="U283" s="175">
        <f t="shared" si="41"/>
        <v>867</v>
      </c>
      <c r="V283" s="175">
        <f t="shared" si="41"/>
        <v>1032</v>
      </c>
      <c r="W283" s="175">
        <f t="shared" si="41"/>
        <v>1010</v>
      </c>
      <c r="X283" s="174">
        <f t="shared" si="41"/>
        <v>814</v>
      </c>
      <c r="Y283" s="175">
        <f t="shared" si="41"/>
        <v>955</v>
      </c>
      <c r="Z283" s="175">
        <f t="shared" si="41"/>
        <v>1186</v>
      </c>
      <c r="AA283" s="175">
        <f t="shared" si="41"/>
        <v>1040</v>
      </c>
      <c r="AB283" s="174">
        <f t="shared" si="41"/>
        <v>971</v>
      </c>
      <c r="AC283" s="175">
        <f t="shared" si="41"/>
        <v>1010</v>
      </c>
      <c r="AD283" s="175">
        <f t="shared" si="41"/>
        <v>1303</v>
      </c>
      <c r="AE283" s="175">
        <f t="shared" si="41"/>
        <v>1249</v>
      </c>
      <c r="AF283" s="174">
        <f t="shared" si="41"/>
        <v>1273</v>
      </c>
      <c r="AG283" s="175">
        <f t="shared" si="41"/>
        <v>1335</v>
      </c>
      <c r="AH283" s="175">
        <f t="shared" si="41"/>
        <v>1695</v>
      </c>
      <c r="AI283" s="175">
        <f t="shared" si="41"/>
        <v>1722</v>
      </c>
      <c r="AJ283" s="174">
        <f t="shared" si="41"/>
        <v>1784</v>
      </c>
      <c r="AK283" s="175">
        <f t="shared" si="41"/>
        <v>1830</v>
      </c>
      <c r="AL283" s="175">
        <f t="shared" si="41"/>
        <v>2548</v>
      </c>
      <c r="AM283" s="175">
        <f t="shared" si="41"/>
        <v>2379</v>
      </c>
      <c r="AN283" s="174">
        <f t="shared" si="41"/>
        <v>2406</v>
      </c>
      <c r="AO283" s="175">
        <f t="shared" si="41"/>
        <v>2498</v>
      </c>
      <c r="AP283" s="175">
        <f t="shared" si="41"/>
        <v>3351</v>
      </c>
      <c r="AQ283" s="175">
        <f t="shared" si="41"/>
        <v>3134</v>
      </c>
      <c r="AR283" s="174">
        <f t="shared" si="41"/>
        <v>3008</v>
      </c>
      <c r="AS283" s="175">
        <f t="shared" si="41"/>
        <v>3051</v>
      </c>
      <c r="AT283" s="175">
        <f t="shared" si="41"/>
        <v>4060</v>
      </c>
      <c r="AU283" s="175">
        <f t="shared" si="41"/>
        <v>3492</v>
      </c>
      <c r="AV283" s="165">
        <f>BP283-SUM(AS283,AT283,AU283)</f>
        <v>3424</v>
      </c>
      <c r="AW283" s="175">
        <f>SUM(AW279:AW282)</f>
        <v>3562</v>
      </c>
      <c r="AX283" s="175">
        <f>SUM(AX279:AX282)</f>
        <v>4616</v>
      </c>
      <c r="AY283" s="175">
        <f>SUM(AY279:AY282)</f>
        <v>4250</v>
      </c>
      <c r="AZ283" s="165">
        <f>BQ283-SUM(AW283,AX283,AY283)</f>
        <v>4262</v>
      </c>
      <c r="BA283" s="175">
        <f>SUM(BA279:BA282)</f>
        <v>4147</v>
      </c>
      <c r="BB283" s="175">
        <f>SUM(BB279:BB282)</f>
        <v>4834</v>
      </c>
      <c r="BC283" s="175">
        <f>SUM(BC279:BC282)</f>
        <v>5555</v>
      </c>
      <c r="BD283" s="165">
        <f>BR283-SUM(BA283,BB283,BC283)</f>
        <v>5891</v>
      </c>
      <c r="BF283" s="197">
        <f t="shared" ref="BF283:BR283" si="42">SUM(BF279:BF282)</f>
        <v>906</v>
      </c>
      <c r="BG283" s="197">
        <f t="shared" si="42"/>
        <v>1837</v>
      </c>
      <c r="BH283" s="197">
        <f t="shared" si="42"/>
        <v>2969</v>
      </c>
      <c r="BI283" s="197">
        <f t="shared" si="42"/>
        <v>3218</v>
      </c>
      <c r="BJ283" s="197">
        <f t="shared" si="42"/>
        <v>3723</v>
      </c>
      <c r="BK283" s="197">
        <f t="shared" si="42"/>
        <v>4152</v>
      </c>
      <c r="BL283" s="197">
        <f t="shared" si="42"/>
        <v>4836</v>
      </c>
      <c r="BM283" s="197">
        <f t="shared" si="42"/>
        <v>6536</v>
      </c>
      <c r="BN283" s="197">
        <f t="shared" si="42"/>
        <v>9164</v>
      </c>
      <c r="BO283" s="197">
        <f t="shared" si="42"/>
        <v>11992</v>
      </c>
      <c r="BP283" s="197">
        <f t="shared" si="42"/>
        <v>14027</v>
      </c>
      <c r="BQ283" s="197">
        <f t="shared" si="42"/>
        <v>16690</v>
      </c>
      <c r="BR283" s="197">
        <f t="shared" si="42"/>
        <v>20427</v>
      </c>
    </row>
    <row r="284" spans="1:70" outlineLevel="1" x14ac:dyDescent="0.35">
      <c r="A284" s="108"/>
      <c r="B284" s="109"/>
      <c r="C284" s="109"/>
      <c r="D284" s="109"/>
      <c r="E284" s="124"/>
      <c r="F284" s="124"/>
      <c r="G284" s="124"/>
      <c r="H284" s="125"/>
      <c r="I284" s="124"/>
      <c r="J284" s="124"/>
      <c r="K284" s="124"/>
      <c r="L284" s="125"/>
      <c r="M284" s="124"/>
      <c r="N284" s="124"/>
      <c r="O284" s="124"/>
      <c r="P284" s="125"/>
      <c r="Q284" s="124"/>
      <c r="R284" s="124"/>
      <c r="S284" s="124"/>
      <c r="T284" s="125"/>
      <c r="U284" s="124"/>
      <c r="V284" s="124"/>
      <c r="W284" s="124"/>
      <c r="X284" s="125"/>
      <c r="Y284" s="124"/>
      <c r="Z284" s="124"/>
      <c r="AA284" s="124"/>
      <c r="AB284" s="125"/>
      <c r="AC284" s="124"/>
      <c r="AD284" s="124"/>
      <c r="AE284" s="124"/>
      <c r="AF284" s="125"/>
      <c r="AG284" s="124"/>
      <c r="AH284" s="124"/>
      <c r="AI284" s="124"/>
      <c r="AJ284" s="125"/>
      <c r="AK284" s="124"/>
      <c r="AL284" s="124"/>
      <c r="AM284" s="124"/>
      <c r="AN284" s="125"/>
      <c r="AO284" s="124"/>
      <c r="AP284" s="124"/>
      <c r="AQ284" s="124"/>
      <c r="AR284" s="125"/>
      <c r="AS284" s="124"/>
      <c r="AT284" s="124"/>
      <c r="AU284" s="124"/>
      <c r="AV284" s="125"/>
      <c r="AW284" s="124"/>
      <c r="AX284" s="124"/>
      <c r="AY284" s="124"/>
      <c r="AZ284" s="125"/>
      <c r="BA284" s="124"/>
      <c r="BB284" s="124"/>
      <c r="BC284" s="124"/>
      <c r="BD284" s="125"/>
      <c r="BF284" s="130"/>
      <c r="BG284" s="130"/>
      <c r="BH284" s="130"/>
      <c r="BI284" s="130"/>
      <c r="BJ284" s="130"/>
      <c r="BK284" s="130"/>
      <c r="BL284" s="130"/>
      <c r="BM284" s="130"/>
      <c r="BN284" s="130"/>
      <c r="BO284" s="130"/>
      <c r="BP284" s="130"/>
      <c r="BQ284" s="130"/>
      <c r="BR284" s="130"/>
    </row>
    <row r="285" spans="1:70" outlineLevel="1" x14ac:dyDescent="0.35">
      <c r="A285" s="222" t="s">
        <v>529</v>
      </c>
      <c r="B285" s="155"/>
      <c r="C285" s="155"/>
      <c r="D285" s="155"/>
      <c r="E285" s="124"/>
      <c r="F285" s="124"/>
      <c r="G285" s="124"/>
      <c r="H285" s="125"/>
      <c r="I285" s="124"/>
      <c r="J285" s="124"/>
      <c r="K285" s="124"/>
      <c r="L285" s="125"/>
      <c r="M285" s="124"/>
      <c r="N285" s="124"/>
      <c r="O285" s="124"/>
      <c r="P285" s="125"/>
      <c r="Q285" s="124"/>
      <c r="R285" s="124"/>
      <c r="S285" s="124"/>
      <c r="T285" s="125"/>
      <c r="U285" s="124"/>
      <c r="V285" s="124"/>
      <c r="W285" s="124"/>
      <c r="X285" s="125"/>
      <c r="Y285" s="124"/>
      <c r="Z285" s="124"/>
      <c r="AA285" s="124"/>
      <c r="AB285" s="125"/>
      <c r="AC285" s="124"/>
      <c r="AD285" s="124"/>
      <c r="AE285" s="124"/>
      <c r="AF285" s="125"/>
      <c r="AG285" s="124"/>
      <c r="AH285" s="124"/>
      <c r="AI285" s="124"/>
      <c r="AJ285" s="125"/>
      <c r="AK285" s="124"/>
      <c r="AL285" s="124"/>
      <c r="AM285" s="124"/>
      <c r="AN285" s="125"/>
      <c r="AO285" s="124"/>
      <c r="AP285" s="124"/>
      <c r="AQ285" s="124"/>
      <c r="AR285" s="125"/>
      <c r="AS285" s="124"/>
      <c r="AT285" s="124"/>
      <c r="AU285" s="124"/>
      <c r="AV285" s="125"/>
      <c r="AW285" s="124"/>
      <c r="AX285" s="124"/>
      <c r="AY285" s="124"/>
      <c r="AZ285" s="125"/>
      <c r="BA285" s="124"/>
      <c r="BB285" s="124"/>
      <c r="BC285" s="124"/>
      <c r="BD285" s="125"/>
      <c r="BF285" s="130"/>
      <c r="BG285" s="130"/>
      <c r="BH285" s="130"/>
      <c r="BI285" s="130"/>
      <c r="BJ285" s="130"/>
      <c r="BK285" s="130"/>
      <c r="BL285" s="130"/>
      <c r="BM285" s="130"/>
      <c r="BN285" s="130"/>
      <c r="BO285" s="130"/>
      <c r="BP285" s="130"/>
      <c r="BQ285" s="130"/>
      <c r="BR285" s="130"/>
    </row>
    <row r="286" spans="1:70" ht="12" customHeight="1" outlineLevel="1" x14ac:dyDescent="0.35">
      <c r="A286" s="156" t="s">
        <v>76</v>
      </c>
      <c r="B286" s="109" t="s">
        <v>428</v>
      </c>
      <c r="C286" s="141" t="s">
        <v>370</v>
      </c>
      <c r="D286" s="109">
        <v>2486991</v>
      </c>
      <c r="E286" s="142">
        <v>1</v>
      </c>
      <c r="F286" s="124"/>
      <c r="G286" s="124"/>
      <c r="H286" s="125"/>
      <c r="I286" s="142">
        <v>2</v>
      </c>
      <c r="J286" s="124"/>
      <c r="K286" s="142">
        <v>1</v>
      </c>
      <c r="L286" s="125"/>
      <c r="M286" s="142">
        <v>1</v>
      </c>
      <c r="N286" s="142">
        <v>1</v>
      </c>
      <c r="O286" s="124"/>
      <c r="P286" s="125"/>
      <c r="Q286" s="142">
        <v>2</v>
      </c>
      <c r="R286" s="142">
        <v>1</v>
      </c>
      <c r="S286" s="142">
        <v>1</v>
      </c>
      <c r="T286" s="125"/>
      <c r="U286" s="124"/>
      <c r="V286" s="124"/>
      <c r="W286" s="124"/>
      <c r="X286" s="125"/>
      <c r="Y286" s="124"/>
      <c r="Z286" s="124"/>
      <c r="AA286" s="124"/>
      <c r="AB286" s="125"/>
      <c r="AC286" s="124"/>
      <c r="AD286" s="124"/>
      <c r="AE286" s="124"/>
      <c r="AF286" s="125"/>
      <c r="AG286" s="124"/>
      <c r="AH286" s="124"/>
      <c r="AI286" s="124"/>
      <c r="AJ286" s="125"/>
      <c r="AK286" s="124"/>
      <c r="AL286" s="124"/>
      <c r="AM286" s="124"/>
      <c r="AN286" s="125"/>
      <c r="AO286" s="124"/>
      <c r="AP286" s="124"/>
      <c r="AQ286" s="124"/>
      <c r="AR286" s="125"/>
      <c r="AS286" s="124"/>
      <c r="AT286" s="124"/>
      <c r="AU286" s="124"/>
      <c r="AV286" s="125"/>
      <c r="AW286" s="124"/>
      <c r="AX286" s="124"/>
      <c r="AY286" s="124"/>
      <c r="AZ286" s="125"/>
      <c r="BA286" s="124"/>
      <c r="BB286" s="124"/>
      <c r="BC286" s="124"/>
      <c r="BD286" s="125"/>
      <c r="BF286" s="144">
        <v>1</v>
      </c>
      <c r="BG286" s="144">
        <v>3</v>
      </c>
      <c r="BH286" s="144">
        <v>2</v>
      </c>
      <c r="BI286" s="144">
        <v>4</v>
      </c>
      <c r="BJ286" s="130"/>
      <c r="BK286" s="130"/>
      <c r="BL286" s="130"/>
      <c r="BM286" s="130"/>
      <c r="BN286" s="130"/>
      <c r="BO286" s="130"/>
      <c r="BP286" s="130"/>
      <c r="BQ286" s="130"/>
      <c r="BR286" s="130"/>
    </row>
    <row r="287" spans="1:70" outlineLevel="1" x14ac:dyDescent="0.35">
      <c r="A287" s="156" t="s">
        <v>507</v>
      </c>
      <c r="B287" s="109" t="s">
        <v>428</v>
      </c>
      <c r="C287" s="141" t="s">
        <v>370</v>
      </c>
      <c r="D287" s="109">
        <v>2399777</v>
      </c>
      <c r="E287" s="142">
        <v>11</v>
      </c>
      <c r="F287" s="142">
        <v>7</v>
      </c>
      <c r="G287" s="142">
        <v>8</v>
      </c>
      <c r="H287" s="143">
        <v>4</v>
      </c>
      <c r="I287" s="142">
        <v>15</v>
      </c>
      <c r="J287" s="142">
        <v>6</v>
      </c>
      <c r="K287" s="142">
        <v>6</v>
      </c>
      <c r="L287" s="143">
        <v>6</v>
      </c>
      <c r="M287" s="142">
        <v>17</v>
      </c>
      <c r="N287" s="142">
        <v>7</v>
      </c>
      <c r="O287" s="142">
        <v>10</v>
      </c>
      <c r="P287" s="143">
        <v>22</v>
      </c>
      <c r="Q287" s="142">
        <v>29</v>
      </c>
      <c r="R287" s="142">
        <v>14</v>
      </c>
      <c r="S287" s="142">
        <v>14</v>
      </c>
      <c r="T287" s="143">
        <v>12</v>
      </c>
      <c r="U287" s="124"/>
      <c r="V287" s="124"/>
      <c r="W287" s="124"/>
      <c r="X287" s="125"/>
      <c r="Y287" s="124"/>
      <c r="Z287" s="124"/>
      <c r="AA287" s="124"/>
      <c r="AB287" s="125"/>
      <c r="AC287" s="124"/>
      <c r="AD287" s="124"/>
      <c r="AE287" s="124"/>
      <c r="AF287" s="125"/>
      <c r="AG287" s="124"/>
      <c r="AH287" s="124"/>
      <c r="AI287" s="124"/>
      <c r="AJ287" s="125"/>
      <c r="AK287" s="124"/>
      <c r="AL287" s="124"/>
      <c r="AM287" s="124"/>
      <c r="AN287" s="125"/>
      <c r="AO287" s="124"/>
      <c r="AP287" s="124"/>
      <c r="AQ287" s="124"/>
      <c r="AR287" s="125"/>
      <c r="AS287" s="124"/>
      <c r="AT287" s="124"/>
      <c r="AU287" s="124"/>
      <c r="AV287" s="125"/>
      <c r="AW287" s="124"/>
      <c r="AX287" s="124"/>
      <c r="AY287" s="124"/>
      <c r="AZ287" s="125"/>
      <c r="BA287" s="124"/>
      <c r="BB287" s="124"/>
      <c r="BC287" s="124"/>
      <c r="BD287" s="125"/>
      <c r="BF287" s="144">
        <v>30</v>
      </c>
      <c r="BG287" s="144">
        <v>33</v>
      </c>
      <c r="BH287" s="144">
        <v>56</v>
      </c>
      <c r="BI287" s="144">
        <v>69</v>
      </c>
      <c r="BJ287" s="130"/>
      <c r="BK287" s="130"/>
      <c r="BL287" s="130"/>
      <c r="BM287" s="130"/>
      <c r="BN287" s="130"/>
      <c r="BO287" s="130"/>
      <c r="BP287" s="130"/>
      <c r="BQ287" s="130"/>
      <c r="BR287" s="130"/>
    </row>
    <row r="288" spans="1:70" outlineLevel="1" x14ac:dyDescent="0.35">
      <c r="A288" s="156" t="s">
        <v>508</v>
      </c>
      <c r="B288" s="109" t="s">
        <v>428</v>
      </c>
      <c r="C288" s="141" t="s">
        <v>370</v>
      </c>
      <c r="D288" s="109">
        <v>2399778</v>
      </c>
      <c r="E288" s="142">
        <v>4</v>
      </c>
      <c r="F288" s="142">
        <v>1</v>
      </c>
      <c r="G288" s="142">
        <v>2</v>
      </c>
      <c r="H288" s="143">
        <v>1</v>
      </c>
      <c r="I288" s="142">
        <v>4</v>
      </c>
      <c r="J288" s="142">
        <v>2</v>
      </c>
      <c r="K288" s="142">
        <v>1</v>
      </c>
      <c r="L288" s="143">
        <v>2</v>
      </c>
      <c r="M288" s="142">
        <v>4</v>
      </c>
      <c r="N288" s="142">
        <v>2</v>
      </c>
      <c r="O288" s="142">
        <v>2</v>
      </c>
      <c r="P288" s="143">
        <v>2</v>
      </c>
      <c r="Q288" s="142">
        <v>5</v>
      </c>
      <c r="R288" s="142">
        <v>2</v>
      </c>
      <c r="S288" s="142">
        <v>2</v>
      </c>
      <c r="T288" s="143">
        <v>2</v>
      </c>
      <c r="U288" s="124"/>
      <c r="V288" s="124"/>
      <c r="W288" s="124"/>
      <c r="X288" s="125"/>
      <c r="Y288" s="124"/>
      <c r="Z288" s="124"/>
      <c r="AA288" s="124"/>
      <c r="AB288" s="125"/>
      <c r="AC288" s="124"/>
      <c r="AD288" s="124"/>
      <c r="AE288" s="124"/>
      <c r="AF288" s="125"/>
      <c r="AG288" s="124"/>
      <c r="AH288" s="124"/>
      <c r="AI288" s="124"/>
      <c r="AJ288" s="125"/>
      <c r="AK288" s="124"/>
      <c r="AL288" s="124"/>
      <c r="AM288" s="124"/>
      <c r="AN288" s="125"/>
      <c r="AO288" s="124"/>
      <c r="AP288" s="124"/>
      <c r="AQ288" s="124"/>
      <c r="AR288" s="125"/>
      <c r="AS288" s="124"/>
      <c r="AT288" s="124"/>
      <c r="AU288" s="124"/>
      <c r="AV288" s="125"/>
      <c r="AW288" s="124"/>
      <c r="AX288" s="124"/>
      <c r="AY288" s="124"/>
      <c r="AZ288" s="125"/>
      <c r="BA288" s="124"/>
      <c r="BB288" s="124"/>
      <c r="BC288" s="124"/>
      <c r="BD288" s="125"/>
      <c r="BF288" s="144">
        <v>8</v>
      </c>
      <c r="BG288" s="144">
        <v>9</v>
      </c>
      <c r="BH288" s="144">
        <v>10</v>
      </c>
      <c r="BI288" s="144">
        <v>11</v>
      </c>
      <c r="BJ288" s="130"/>
      <c r="BK288" s="130"/>
      <c r="BL288" s="130"/>
      <c r="BM288" s="130"/>
      <c r="BN288" s="130"/>
      <c r="BO288" s="130"/>
      <c r="BP288" s="130"/>
      <c r="BQ288" s="130"/>
      <c r="BR288" s="130"/>
    </row>
    <row r="289" spans="1:70" outlineLevel="1" x14ac:dyDescent="0.35">
      <c r="A289" s="156" t="s">
        <v>509</v>
      </c>
      <c r="B289" s="109" t="s">
        <v>428</v>
      </c>
      <c r="C289" s="141" t="s">
        <v>370</v>
      </c>
      <c r="D289" s="109">
        <v>2399779</v>
      </c>
      <c r="E289" s="142">
        <v>4</v>
      </c>
      <c r="F289" s="124"/>
      <c r="G289" s="142">
        <v>2</v>
      </c>
      <c r="H289" s="143">
        <v>48</v>
      </c>
      <c r="I289" s="142">
        <v>4</v>
      </c>
      <c r="J289" s="124"/>
      <c r="K289" s="142">
        <v>3</v>
      </c>
      <c r="L289" s="143">
        <v>5</v>
      </c>
      <c r="M289" s="142">
        <v>3</v>
      </c>
      <c r="N289" s="142">
        <v>2</v>
      </c>
      <c r="O289" s="142">
        <v>2</v>
      </c>
      <c r="P289" s="143">
        <v>2</v>
      </c>
      <c r="Q289" s="142">
        <v>5</v>
      </c>
      <c r="R289" s="142">
        <v>3</v>
      </c>
      <c r="S289" s="142">
        <v>3</v>
      </c>
      <c r="T289" s="143">
        <v>3</v>
      </c>
      <c r="U289" s="124"/>
      <c r="V289" s="124"/>
      <c r="W289" s="124"/>
      <c r="X289" s="125"/>
      <c r="Y289" s="124"/>
      <c r="Z289" s="124"/>
      <c r="AA289" s="124"/>
      <c r="AB289" s="125"/>
      <c r="AC289" s="124"/>
      <c r="AD289" s="124"/>
      <c r="AE289" s="124"/>
      <c r="AF289" s="125"/>
      <c r="AG289" s="124"/>
      <c r="AH289" s="124"/>
      <c r="AI289" s="124"/>
      <c r="AJ289" s="125"/>
      <c r="AK289" s="124"/>
      <c r="AL289" s="124"/>
      <c r="AM289" s="124"/>
      <c r="AN289" s="125"/>
      <c r="AO289" s="124"/>
      <c r="AP289" s="124"/>
      <c r="AQ289" s="124"/>
      <c r="AR289" s="125"/>
      <c r="AS289" s="124"/>
      <c r="AT289" s="124"/>
      <c r="AU289" s="124"/>
      <c r="AV289" s="125"/>
      <c r="AW289" s="124"/>
      <c r="AX289" s="124"/>
      <c r="AY289" s="124"/>
      <c r="AZ289" s="125"/>
      <c r="BA289" s="124"/>
      <c r="BB289" s="124"/>
      <c r="BC289" s="124"/>
      <c r="BD289" s="125"/>
      <c r="BF289" s="144">
        <v>54</v>
      </c>
      <c r="BG289" s="144">
        <v>12</v>
      </c>
      <c r="BH289" s="144">
        <v>9</v>
      </c>
      <c r="BI289" s="144">
        <v>14</v>
      </c>
      <c r="BJ289" s="130"/>
      <c r="BK289" s="130"/>
      <c r="BL289" s="130"/>
      <c r="BM289" s="130"/>
      <c r="BN289" s="130"/>
      <c r="BO289" s="130"/>
      <c r="BP289" s="130"/>
      <c r="BQ289" s="130"/>
      <c r="BR289" s="130"/>
    </row>
    <row r="290" spans="1:70" outlineLevel="1" x14ac:dyDescent="0.35">
      <c r="A290" s="161" t="s">
        <v>530</v>
      </c>
      <c r="B290" s="162" t="s">
        <v>428</v>
      </c>
      <c r="C290" s="163" t="s">
        <v>370</v>
      </c>
      <c r="D290" s="162">
        <v>2399780</v>
      </c>
      <c r="E290" s="175">
        <f t="shared" ref="E290:T290" si="43">SUM(E286:E289)</f>
        <v>20</v>
      </c>
      <c r="F290" s="175">
        <f t="shared" si="43"/>
        <v>8</v>
      </c>
      <c r="G290" s="175">
        <f t="shared" si="43"/>
        <v>12</v>
      </c>
      <c r="H290" s="174">
        <f t="shared" si="43"/>
        <v>53</v>
      </c>
      <c r="I290" s="175">
        <f t="shared" si="43"/>
        <v>25</v>
      </c>
      <c r="J290" s="175">
        <f t="shared" si="43"/>
        <v>8</v>
      </c>
      <c r="K290" s="175">
        <f t="shared" si="43"/>
        <v>11</v>
      </c>
      <c r="L290" s="174">
        <f t="shared" si="43"/>
        <v>13</v>
      </c>
      <c r="M290" s="175">
        <f t="shared" si="43"/>
        <v>25</v>
      </c>
      <c r="N290" s="175">
        <f t="shared" si="43"/>
        <v>12</v>
      </c>
      <c r="O290" s="175">
        <f t="shared" si="43"/>
        <v>14</v>
      </c>
      <c r="P290" s="174">
        <f t="shared" si="43"/>
        <v>26</v>
      </c>
      <c r="Q290" s="175">
        <f t="shared" si="43"/>
        <v>41</v>
      </c>
      <c r="R290" s="175">
        <f t="shared" si="43"/>
        <v>20</v>
      </c>
      <c r="S290" s="175">
        <f t="shared" si="43"/>
        <v>20</v>
      </c>
      <c r="T290" s="174">
        <f t="shared" si="43"/>
        <v>17</v>
      </c>
      <c r="U290" s="164"/>
      <c r="V290" s="164"/>
      <c r="W290" s="164"/>
      <c r="X290" s="165"/>
      <c r="Y290" s="164"/>
      <c r="Z290" s="164"/>
      <c r="AA290" s="164"/>
      <c r="AB290" s="165"/>
      <c r="AC290" s="164"/>
      <c r="AD290" s="164"/>
      <c r="AE290" s="164"/>
      <c r="AF290" s="165"/>
      <c r="AG290" s="164"/>
      <c r="AH290" s="164"/>
      <c r="AI290" s="164"/>
      <c r="AJ290" s="165"/>
      <c r="AK290" s="164"/>
      <c r="AL290" s="164"/>
      <c r="AM290" s="164"/>
      <c r="AN290" s="176"/>
      <c r="AO290" s="177"/>
      <c r="AP290" s="164"/>
      <c r="AQ290" s="164"/>
      <c r="AR290" s="176"/>
      <c r="AS290" s="164"/>
      <c r="AT290" s="164"/>
      <c r="AU290" s="164"/>
      <c r="AV290" s="176"/>
      <c r="AW290" s="164"/>
      <c r="AX290" s="164"/>
      <c r="AY290" s="164"/>
      <c r="AZ290" s="176"/>
      <c r="BA290" s="177"/>
      <c r="BB290" s="177"/>
      <c r="BC290" s="164"/>
      <c r="BD290" s="176"/>
      <c r="BF290" s="197">
        <f>SUM(BF286:BF289)</f>
        <v>93</v>
      </c>
      <c r="BG290" s="197">
        <f>SUM(BG286:BG289)</f>
        <v>57</v>
      </c>
      <c r="BH290" s="197">
        <f>SUM(BH286:BH289)</f>
        <v>77</v>
      </c>
      <c r="BI290" s="197">
        <f>SUM(BI286:BI289)</f>
        <v>98</v>
      </c>
      <c r="BJ290" s="170"/>
      <c r="BK290" s="170"/>
      <c r="BL290" s="170"/>
      <c r="BM290" s="170"/>
      <c r="BN290" s="178"/>
      <c r="BO290" s="178"/>
      <c r="BP290" s="178"/>
      <c r="BQ290" s="178"/>
      <c r="BR290" s="178"/>
    </row>
    <row r="291" spans="1:70" ht="12" customHeight="1" outlineLevel="1" x14ac:dyDescent="0.35">
      <c r="A291" s="192"/>
      <c r="B291" s="198"/>
      <c r="C291" s="198"/>
      <c r="D291" s="198"/>
      <c r="E291" s="124"/>
      <c r="F291" s="124"/>
      <c r="G291" s="124"/>
      <c r="H291" s="125"/>
      <c r="I291" s="124"/>
      <c r="J291" s="124"/>
      <c r="K291" s="124"/>
      <c r="L291" s="125"/>
      <c r="M291" s="124"/>
      <c r="N291" s="124"/>
      <c r="O291" s="124"/>
      <c r="P291" s="125"/>
      <c r="Q291" s="124"/>
      <c r="R291" s="124"/>
      <c r="S291" s="124"/>
      <c r="T291" s="125"/>
      <c r="U291" s="124"/>
      <c r="V291" s="124"/>
      <c r="W291" s="124"/>
      <c r="X291" s="125"/>
      <c r="Y291" s="124"/>
      <c r="Z291" s="124"/>
      <c r="AA291" s="124"/>
      <c r="AB291" s="125"/>
      <c r="AC291" s="124"/>
      <c r="AD291" s="124"/>
      <c r="AE291" s="124"/>
      <c r="AF291" s="125"/>
      <c r="AG291" s="124"/>
      <c r="AH291" s="124"/>
      <c r="AI291" s="124"/>
      <c r="AJ291" s="125"/>
      <c r="AK291" s="124"/>
      <c r="AL291" s="124"/>
      <c r="AM291" s="124"/>
      <c r="AN291" s="125"/>
      <c r="AO291" s="124"/>
      <c r="AP291" s="124"/>
      <c r="AQ291" s="124"/>
      <c r="AR291" s="125"/>
      <c r="AS291" s="124"/>
      <c r="AT291" s="124"/>
      <c r="AU291" s="124"/>
      <c r="AV291" s="125"/>
      <c r="AW291" s="124"/>
      <c r="AX291" s="124"/>
      <c r="AY291" s="124"/>
      <c r="AZ291" s="125"/>
      <c r="BA291" s="124"/>
      <c r="BB291" s="124"/>
      <c r="BC291" s="124"/>
      <c r="BD291" s="125"/>
      <c r="BF291" s="130"/>
      <c r="BG291" s="130"/>
      <c r="BH291" s="130"/>
      <c r="BI291" s="130"/>
      <c r="BJ291" s="130"/>
      <c r="BK291" s="130"/>
      <c r="BL291" s="130"/>
      <c r="BM291" s="130"/>
      <c r="BN291" s="130"/>
      <c r="BO291" s="130"/>
      <c r="BP291" s="130"/>
      <c r="BQ291" s="130"/>
      <c r="BR291" s="130"/>
    </row>
    <row r="292" spans="1:70" outlineLevel="1" x14ac:dyDescent="0.35">
      <c r="A292" s="135" t="s">
        <v>531</v>
      </c>
      <c r="B292" s="136"/>
      <c r="C292" s="136"/>
      <c r="D292" s="136"/>
      <c r="E292" s="124"/>
      <c r="F292" s="124"/>
      <c r="G292" s="124"/>
      <c r="H292" s="125"/>
      <c r="I292" s="124"/>
      <c r="J292" s="124"/>
      <c r="K292" s="124"/>
      <c r="L292" s="125"/>
      <c r="M292" s="124"/>
      <c r="N292" s="124"/>
      <c r="O292" s="124"/>
      <c r="P292" s="125"/>
      <c r="Q292" s="124"/>
      <c r="R292" s="124"/>
      <c r="S292" s="124"/>
      <c r="T292" s="125"/>
      <c r="U292" s="124"/>
      <c r="V292" s="124"/>
      <c r="W292" s="124"/>
      <c r="X292" s="125"/>
      <c r="Y292" s="124"/>
      <c r="Z292" s="124"/>
      <c r="AA292" s="124"/>
      <c r="AB292" s="125"/>
      <c r="AC292" s="124"/>
      <c r="AD292" s="124"/>
      <c r="AE292" s="124"/>
      <c r="AF292" s="125"/>
      <c r="AG292" s="124"/>
      <c r="AH292" s="124"/>
      <c r="AI292" s="124"/>
      <c r="AJ292" s="125"/>
      <c r="AK292" s="124"/>
      <c r="AL292" s="124"/>
      <c r="AM292" s="124"/>
      <c r="AN292" s="125"/>
      <c r="AO292" s="124"/>
      <c r="AP292" s="124"/>
      <c r="AQ292" s="124"/>
      <c r="AR292" s="125"/>
      <c r="AS292" s="124"/>
      <c r="AT292" s="124"/>
      <c r="AU292" s="124"/>
      <c r="AV292" s="125"/>
      <c r="AW292" s="124"/>
      <c r="AX292" s="124"/>
      <c r="AY292" s="124"/>
      <c r="AZ292" s="125"/>
      <c r="BA292" s="124"/>
      <c r="BB292" s="124"/>
      <c r="BC292" s="124"/>
      <c r="BD292" s="125"/>
      <c r="BF292" s="130"/>
      <c r="BG292" s="130"/>
      <c r="BH292" s="130"/>
      <c r="BI292" s="130"/>
      <c r="BJ292" s="130"/>
      <c r="BK292" s="130"/>
      <c r="BL292" s="130"/>
      <c r="BM292" s="130"/>
      <c r="BN292" s="130"/>
      <c r="BO292" s="130"/>
      <c r="BP292" s="130"/>
      <c r="BQ292" s="130"/>
      <c r="BR292" s="130"/>
    </row>
    <row r="293" spans="1:70" outlineLevel="1" x14ac:dyDescent="0.35">
      <c r="A293" s="156" t="s">
        <v>76</v>
      </c>
      <c r="B293" s="109" t="s">
        <v>428</v>
      </c>
      <c r="C293" s="141" t="s">
        <v>370</v>
      </c>
      <c r="D293" s="109">
        <v>2486992</v>
      </c>
      <c r="E293" s="124"/>
      <c r="F293" s="124"/>
      <c r="G293" s="142">
        <v>5</v>
      </c>
      <c r="H293" s="143">
        <v>7</v>
      </c>
      <c r="I293" s="142">
        <v>8</v>
      </c>
      <c r="J293" s="142">
        <v>9</v>
      </c>
      <c r="K293" s="142">
        <v>26</v>
      </c>
      <c r="L293" s="143">
        <v>42</v>
      </c>
      <c r="M293" s="142">
        <v>44</v>
      </c>
      <c r="N293" s="142">
        <v>45</v>
      </c>
      <c r="O293" s="142">
        <v>44</v>
      </c>
      <c r="P293" s="143">
        <v>55</v>
      </c>
      <c r="Q293" s="142">
        <v>44</v>
      </c>
      <c r="R293" s="142">
        <v>54</v>
      </c>
      <c r="S293" s="142">
        <v>55</v>
      </c>
      <c r="T293" s="143">
        <v>55</v>
      </c>
      <c r="U293" s="124"/>
      <c r="V293" s="124"/>
      <c r="W293" s="124"/>
      <c r="X293" s="125"/>
      <c r="Y293" s="124"/>
      <c r="Z293" s="124"/>
      <c r="AA293" s="124"/>
      <c r="AB293" s="125"/>
      <c r="AC293" s="124"/>
      <c r="AD293" s="124"/>
      <c r="AE293" s="124"/>
      <c r="AF293" s="125"/>
      <c r="AG293" s="124"/>
      <c r="AH293" s="124"/>
      <c r="AI293" s="124"/>
      <c r="AJ293" s="125"/>
      <c r="AK293" s="124"/>
      <c r="AL293" s="124"/>
      <c r="AM293" s="124"/>
      <c r="AN293" s="125"/>
      <c r="AO293" s="124"/>
      <c r="AP293" s="124"/>
      <c r="AQ293" s="124"/>
      <c r="AR293" s="125"/>
      <c r="AS293" s="124"/>
      <c r="AT293" s="124"/>
      <c r="AU293" s="124"/>
      <c r="AV293" s="125"/>
      <c r="AW293" s="124"/>
      <c r="AX293" s="124"/>
      <c r="AY293" s="124"/>
      <c r="AZ293" s="125"/>
      <c r="BA293" s="124"/>
      <c r="BB293" s="124"/>
      <c r="BC293" s="124"/>
      <c r="BD293" s="125"/>
      <c r="BF293" s="144">
        <v>16</v>
      </c>
      <c r="BG293" s="144">
        <v>87</v>
      </c>
      <c r="BH293" s="144">
        <v>187</v>
      </c>
      <c r="BI293" s="144">
        <v>208</v>
      </c>
      <c r="BJ293" s="130"/>
      <c r="BK293" s="130"/>
      <c r="BL293" s="130"/>
      <c r="BM293" s="130"/>
      <c r="BN293" s="130"/>
      <c r="BO293" s="130"/>
      <c r="BP293" s="130"/>
      <c r="BQ293" s="130"/>
      <c r="BR293" s="130"/>
    </row>
    <row r="294" spans="1:70" outlineLevel="1" x14ac:dyDescent="0.35">
      <c r="A294" s="156" t="s">
        <v>507</v>
      </c>
      <c r="B294" s="109" t="s">
        <v>428</v>
      </c>
      <c r="C294" s="141" t="s">
        <v>370</v>
      </c>
      <c r="D294" s="109">
        <v>2399787</v>
      </c>
      <c r="E294" s="124"/>
      <c r="F294" s="124"/>
      <c r="G294" s="142">
        <v>9</v>
      </c>
      <c r="H294" s="143">
        <v>8</v>
      </c>
      <c r="I294" s="142">
        <v>8</v>
      </c>
      <c r="J294" s="142">
        <v>8</v>
      </c>
      <c r="K294" s="142">
        <v>9</v>
      </c>
      <c r="L294" s="143">
        <v>10</v>
      </c>
      <c r="M294" s="142">
        <v>10</v>
      </c>
      <c r="N294" s="142">
        <v>10</v>
      </c>
      <c r="O294" s="142">
        <v>10</v>
      </c>
      <c r="P294" s="143">
        <v>9</v>
      </c>
      <c r="Q294" s="142">
        <v>9</v>
      </c>
      <c r="R294" s="142">
        <v>9</v>
      </c>
      <c r="S294" s="142">
        <v>9</v>
      </c>
      <c r="T294" s="143">
        <v>7</v>
      </c>
      <c r="U294" s="124"/>
      <c r="V294" s="124"/>
      <c r="W294" s="124"/>
      <c r="X294" s="125"/>
      <c r="Y294" s="124"/>
      <c r="Z294" s="124"/>
      <c r="AA294" s="124"/>
      <c r="AB294" s="125"/>
      <c r="AC294" s="124"/>
      <c r="AD294" s="124"/>
      <c r="AE294" s="124"/>
      <c r="AF294" s="125"/>
      <c r="AG294" s="124"/>
      <c r="AH294" s="124"/>
      <c r="AI294" s="124"/>
      <c r="AJ294" s="125"/>
      <c r="AK294" s="124"/>
      <c r="AL294" s="124"/>
      <c r="AM294" s="124"/>
      <c r="AN294" s="125"/>
      <c r="AO294" s="124"/>
      <c r="AP294" s="124"/>
      <c r="AQ294" s="124"/>
      <c r="AR294" s="125"/>
      <c r="AS294" s="124"/>
      <c r="AT294" s="124"/>
      <c r="AU294" s="124"/>
      <c r="AV294" s="125"/>
      <c r="AW294" s="124"/>
      <c r="AX294" s="124"/>
      <c r="AY294" s="124"/>
      <c r="AZ294" s="125"/>
      <c r="BA294" s="124"/>
      <c r="BB294" s="124"/>
      <c r="BC294" s="124"/>
      <c r="BD294" s="125"/>
      <c r="BF294" s="144">
        <v>36</v>
      </c>
      <c r="BG294" s="144">
        <v>33</v>
      </c>
      <c r="BH294" s="144">
        <v>39</v>
      </c>
      <c r="BI294" s="144">
        <v>34</v>
      </c>
      <c r="BJ294" s="130"/>
      <c r="BK294" s="130"/>
      <c r="BL294" s="130"/>
      <c r="BM294" s="130"/>
      <c r="BN294" s="130"/>
      <c r="BO294" s="130"/>
      <c r="BP294" s="130"/>
      <c r="BQ294" s="130"/>
      <c r="BR294" s="130"/>
    </row>
    <row r="295" spans="1:70" outlineLevel="1" x14ac:dyDescent="0.35">
      <c r="A295" s="156" t="s">
        <v>508</v>
      </c>
      <c r="B295" s="109" t="s">
        <v>428</v>
      </c>
      <c r="C295" s="141" t="s">
        <v>370</v>
      </c>
      <c r="D295" s="109">
        <v>2399788</v>
      </c>
      <c r="E295" s="124"/>
      <c r="F295" s="124"/>
      <c r="G295" s="142">
        <v>1</v>
      </c>
      <c r="H295" s="143">
        <v>1</v>
      </c>
      <c r="I295" s="142">
        <v>1</v>
      </c>
      <c r="J295" s="142">
        <v>1</v>
      </c>
      <c r="K295" s="142">
        <v>1</v>
      </c>
      <c r="L295" s="143">
        <v>102</v>
      </c>
      <c r="M295" s="142">
        <v>102</v>
      </c>
      <c r="N295" s="142">
        <v>102</v>
      </c>
      <c r="O295" s="142">
        <v>102</v>
      </c>
      <c r="P295" s="143">
        <v>103</v>
      </c>
      <c r="Q295" s="142">
        <v>104</v>
      </c>
      <c r="R295" s="142">
        <v>108</v>
      </c>
      <c r="S295" s="142">
        <v>109</v>
      </c>
      <c r="T295" s="143">
        <v>100</v>
      </c>
      <c r="U295" s="124"/>
      <c r="V295" s="124"/>
      <c r="W295" s="124"/>
      <c r="X295" s="125"/>
      <c r="Y295" s="124"/>
      <c r="Z295" s="124"/>
      <c r="AA295" s="124"/>
      <c r="AB295" s="125"/>
      <c r="AC295" s="124"/>
      <c r="AD295" s="124"/>
      <c r="AE295" s="124"/>
      <c r="AF295" s="125"/>
      <c r="AG295" s="124"/>
      <c r="AH295" s="124"/>
      <c r="AI295" s="124"/>
      <c r="AJ295" s="125"/>
      <c r="AK295" s="124"/>
      <c r="AL295" s="124"/>
      <c r="AM295" s="124"/>
      <c r="AN295" s="125"/>
      <c r="AO295" s="124"/>
      <c r="AP295" s="124"/>
      <c r="AQ295" s="124"/>
      <c r="AR295" s="125"/>
      <c r="AS295" s="124"/>
      <c r="AT295" s="124"/>
      <c r="AU295" s="124"/>
      <c r="AV295" s="125"/>
      <c r="AW295" s="124"/>
      <c r="AX295" s="124"/>
      <c r="AY295" s="124"/>
      <c r="AZ295" s="125"/>
      <c r="BA295" s="124"/>
      <c r="BB295" s="124"/>
      <c r="BC295" s="124"/>
      <c r="BD295" s="125"/>
      <c r="BF295" s="144">
        <v>4</v>
      </c>
      <c r="BG295" s="144">
        <v>105</v>
      </c>
      <c r="BH295" s="144">
        <v>410</v>
      </c>
      <c r="BI295" s="144">
        <v>422</v>
      </c>
      <c r="BJ295" s="130"/>
      <c r="BK295" s="130"/>
      <c r="BL295" s="130"/>
      <c r="BM295" s="130"/>
      <c r="BN295" s="130"/>
      <c r="BO295" s="130"/>
      <c r="BP295" s="130"/>
      <c r="BQ295" s="130"/>
      <c r="BR295" s="130"/>
    </row>
    <row r="296" spans="1:70" ht="12" customHeight="1" outlineLevel="1" x14ac:dyDescent="0.35">
      <c r="A296" s="156" t="s">
        <v>509</v>
      </c>
      <c r="B296" s="109" t="s">
        <v>428</v>
      </c>
      <c r="C296" s="141" t="s">
        <v>370</v>
      </c>
      <c r="D296" s="109">
        <v>2399789</v>
      </c>
      <c r="E296" s="124"/>
      <c r="F296" s="124"/>
      <c r="G296" s="142">
        <v>22</v>
      </c>
      <c r="H296" s="143">
        <v>23</v>
      </c>
      <c r="I296" s="142">
        <v>24</v>
      </c>
      <c r="J296" s="142">
        <v>23</v>
      </c>
      <c r="K296" s="142">
        <v>23</v>
      </c>
      <c r="L296" s="143">
        <v>23</v>
      </c>
      <c r="M296" s="142">
        <v>23</v>
      </c>
      <c r="N296" s="142">
        <v>23</v>
      </c>
      <c r="O296" s="142">
        <v>24</v>
      </c>
      <c r="P296" s="143">
        <v>24</v>
      </c>
      <c r="Q296" s="142">
        <v>23</v>
      </c>
      <c r="R296" s="142">
        <v>22</v>
      </c>
      <c r="S296" s="142">
        <v>22</v>
      </c>
      <c r="T296" s="143">
        <v>21</v>
      </c>
      <c r="U296" s="124"/>
      <c r="V296" s="124"/>
      <c r="W296" s="124"/>
      <c r="X296" s="125"/>
      <c r="Y296" s="124"/>
      <c r="Z296" s="124"/>
      <c r="AA296" s="124"/>
      <c r="AB296" s="125"/>
      <c r="AC296" s="124"/>
      <c r="AD296" s="124"/>
      <c r="AE296" s="124"/>
      <c r="AF296" s="125"/>
      <c r="AG296" s="124"/>
      <c r="AH296" s="124"/>
      <c r="AI296" s="124"/>
      <c r="AJ296" s="125"/>
      <c r="AK296" s="124"/>
      <c r="AL296" s="124"/>
      <c r="AM296" s="124"/>
      <c r="AN296" s="125"/>
      <c r="AO296" s="124"/>
      <c r="AP296" s="124"/>
      <c r="AQ296" s="124"/>
      <c r="AR296" s="125"/>
      <c r="AS296" s="124"/>
      <c r="AT296" s="124"/>
      <c r="AU296" s="124"/>
      <c r="AV296" s="125"/>
      <c r="AW296" s="124"/>
      <c r="AX296" s="124"/>
      <c r="AY296" s="124"/>
      <c r="AZ296" s="125"/>
      <c r="BA296" s="124"/>
      <c r="BB296" s="124"/>
      <c r="BC296" s="124"/>
      <c r="BD296" s="125"/>
      <c r="BF296" s="144">
        <v>89</v>
      </c>
      <c r="BG296" s="144">
        <v>94</v>
      </c>
      <c r="BH296" s="144">
        <v>94</v>
      </c>
      <c r="BI296" s="144">
        <v>87</v>
      </c>
      <c r="BJ296" s="130"/>
      <c r="BK296" s="130"/>
      <c r="BL296" s="130"/>
      <c r="BM296" s="130"/>
      <c r="BN296" s="130"/>
      <c r="BO296" s="130"/>
      <c r="BP296" s="130"/>
      <c r="BQ296" s="130"/>
      <c r="BR296" s="130"/>
    </row>
    <row r="297" spans="1:70" outlineLevel="1" x14ac:dyDescent="0.35">
      <c r="A297" s="161" t="s">
        <v>532</v>
      </c>
      <c r="B297" s="162" t="s">
        <v>428</v>
      </c>
      <c r="C297" s="163" t="s">
        <v>370</v>
      </c>
      <c r="D297" s="162">
        <v>2399790</v>
      </c>
      <c r="E297" s="164"/>
      <c r="F297" s="164"/>
      <c r="G297" s="175">
        <f t="shared" ref="G297:T297" si="44">SUM(G293:G296)</f>
        <v>37</v>
      </c>
      <c r="H297" s="174">
        <f t="shared" si="44"/>
        <v>39</v>
      </c>
      <c r="I297" s="175">
        <f t="shared" si="44"/>
        <v>41</v>
      </c>
      <c r="J297" s="175">
        <f t="shared" si="44"/>
        <v>41</v>
      </c>
      <c r="K297" s="175">
        <f t="shared" si="44"/>
        <v>59</v>
      </c>
      <c r="L297" s="174">
        <f t="shared" si="44"/>
        <v>177</v>
      </c>
      <c r="M297" s="175">
        <f t="shared" si="44"/>
        <v>179</v>
      </c>
      <c r="N297" s="175">
        <f t="shared" si="44"/>
        <v>180</v>
      </c>
      <c r="O297" s="175">
        <f t="shared" si="44"/>
        <v>180</v>
      </c>
      <c r="P297" s="174">
        <f t="shared" si="44"/>
        <v>191</v>
      </c>
      <c r="Q297" s="175">
        <f t="shared" si="44"/>
        <v>180</v>
      </c>
      <c r="R297" s="175">
        <f t="shared" si="44"/>
        <v>193</v>
      </c>
      <c r="S297" s="175">
        <f t="shared" si="44"/>
        <v>195</v>
      </c>
      <c r="T297" s="174">
        <f t="shared" si="44"/>
        <v>183</v>
      </c>
      <c r="U297" s="164"/>
      <c r="V297" s="164"/>
      <c r="W297" s="164"/>
      <c r="X297" s="165"/>
      <c r="Y297" s="164"/>
      <c r="Z297" s="164"/>
      <c r="AA297" s="164"/>
      <c r="AB297" s="165"/>
      <c r="AC297" s="164"/>
      <c r="AD297" s="164"/>
      <c r="AE297" s="164"/>
      <c r="AF297" s="165"/>
      <c r="AG297" s="164"/>
      <c r="AH297" s="164"/>
      <c r="AI297" s="164"/>
      <c r="AJ297" s="165"/>
      <c r="AK297" s="164"/>
      <c r="AL297" s="164"/>
      <c r="AM297" s="164"/>
      <c r="AN297" s="176"/>
      <c r="AO297" s="177"/>
      <c r="AP297" s="164"/>
      <c r="AQ297" s="164"/>
      <c r="AR297" s="176"/>
      <c r="AS297" s="164"/>
      <c r="AT297" s="164"/>
      <c r="AU297" s="164"/>
      <c r="AV297" s="176"/>
      <c r="AW297" s="164"/>
      <c r="AX297" s="164"/>
      <c r="AY297" s="164"/>
      <c r="AZ297" s="176"/>
      <c r="BA297" s="177"/>
      <c r="BB297" s="177"/>
      <c r="BC297" s="164"/>
      <c r="BD297" s="176"/>
      <c r="BF297" s="197">
        <f>SUM(BF293:BF296)</f>
        <v>145</v>
      </c>
      <c r="BG297" s="197">
        <f>SUM(BG293:BG296)</f>
        <v>319</v>
      </c>
      <c r="BH297" s="197">
        <f>SUM(BH293:BH296)</f>
        <v>730</v>
      </c>
      <c r="BI297" s="197">
        <f>SUM(BI293:BI296)</f>
        <v>751</v>
      </c>
      <c r="BJ297" s="170"/>
      <c r="BK297" s="170"/>
      <c r="BL297" s="170"/>
      <c r="BM297" s="170"/>
      <c r="BN297" s="178"/>
      <c r="BO297" s="178"/>
      <c r="BP297" s="178"/>
      <c r="BQ297" s="178"/>
      <c r="BR297" s="178"/>
    </row>
    <row r="298" spans="1:70" x14ac:dyDescent="0.35">
      <c r="A298" s="108"/>
      <c r="B298" s="109"/>
      <c r="C298" s="109"/>
      <c r="D298" s="109"/>
      <c r="E298" s="124"/>
      <c r="F298" s="124"/>
      <c r="G298" s="124"/>
      <c r="H298" s="125"/>
      <c r="I298" s="124"/>
      <c r="J298" s="124"/>
      <c r="K298" s="124"/>
      <c r="L298" s="125"/>
      <c r="M298" s="124"/>
      <c r="N298" s="124"/>
      <c r="O298" s="124"/>
      <c r="P298" s="125"/>
      <c r="Q298" s="124"/>
      <c r="R298" s="124"/>
      <c r="S298" s="124"/>
      <c r="T298" s="125"/>
      <c r="U298" s="124"/>
      <c r="V298" s="124"/>
      <c r="W298" s="124"/>
      <c r="X298" s="125"/>
      <c r="Y298" s="124"/>
      <c r="Z298" s="124"/>
      <c r="AA298" s="124"/>
      <c r="AB298" s="125"/>
      <c r="AC298" s="124"/>
      <c r="AD298" s="124"/>
      <c r="AE298" s="124"/>
      <c r="AF298" s="125"/>
      <c r="AG298" s="124"/>
      <c r="AH298" s="124"/>
      <c r="AI298" s="124"/>
      <c r="AJ298" s="125"/>
      <c r="AK298" s="124"/>
      <c r="AL298" s="124"/>
      <c r="AM298" s="124"/>
      <c r="AN298" s="125"/>
      <c r="AO298" s="124"/>
      <c r="AP298" s="124"/>
      <c r="AQ298" s="124"/>
      <c r="AR298" s="125"/>
      <c r="AS298" s="124"/>
      <c r="AT298" s="124"/>
      <c r="AU298" s="124"/>
      <c r="AV298" s="125"/>
      <c r="AW298" s="124"/>
      <c r="AX298" s="124"/>
      <c r="AY298" s="124"/>
      <c r="AZ298" s="125"/>
      <c r="BA298" s="124"/>
      <c r="BB298" s="124"/>
      <c r="BC298" s="124"/>
      <c r="BD298" s="125"/>
      <c r="BF298" s="130"/>
      <c r="BG298" s="130"/>
      <c r="BH298" s="130"/>
      <c r="BI298" s="130"/>
      <c r="BJ298" s="130"/>
      <c r="BK298" s="130"/>
      <c r="BL298" s="130"/>
      <c r="BM298" s="130"/>
      <c r="BN298" s="130"/>
      <c r="BO298" s="130"/>
      <c r="BP298" s="130"/>
      <c r="BQ298" s="130"/>
      <c r="BR298" s="130"/>
    </row>
    <row r="299" spans="1:70" x14ac:dyDescent="0.35">
      <c r="A299" s="103" t="s">
        <v>15</v>
      </c>
      <c r="B299" s="104"/>
      <c r="C299" s="104"/>
      <c r="D299" s="104"/>
      <c r="E299" s="132"/>
      <c r="F299" s="132"/>
      <c r="G299" s="132"/>
      <c r="H299" s="133"/>
      <c r="I299" s="132"/>
      <c r="J299" s="132"/>
      <c r="K299" s="132"/>
      <c r="L299" s="133"/>
      <c r="M299" s="132"/>
      <c r="N299" s="132"/>
      <c r="O299" s="132"/>
      <c r="P299" s="133"/>
      <c r="Q299" s="132"/>
      <c r="R299" s="132"/>
      <c r="S299" s="132"/>
      <c r="T299" s="133"/>
      <c r="U299" s="132"/>
      <c r="V299" s="132"/>
      <c r="W299" s="132"/>
      <c r="X299" s="133"/>
      <c r="Y299" s="132"/>
      <c r="Z299" s="132"/>
      <c r="AA299" s="132"/>
      <c r="AB299" s="133"/>
      <c r="AC299" s="132"/>
      <c r="AD299" s="132"/>
      <c r="AE299" s="132"/>
      <c r="AF299" s="133"/>
      <c r="AG299" s="132"/>
      <c r="AH299" s="132"/>
      <c r="AI299" s="132"/>
      <c r="AJ299" s="133"/>
      <c r="AK299" s="132"/>
      <c r="AL299" s="132"/>
      <c r="AM299" s="132"/>
      <c r="AN299" s="133"/>
      <c r="AO299" s="132"/>
      <c r="AP299" s="132"/>
      <c r="AQ299" s="132"/>
      <c r="AR299" s="133"/>
      <c r="AS299" s="132"/>
      <c r="AT299" s="132"/>
      <c r="AU299" s="132"/>
      <c r="AV299" s="133"/>
      <c r="AW299" s="132"/>
      <c r="AX299" s="132"/>
      <c r="AY299" s="132"/>
      <c r="AZ299" s="133"/>
      <c r="BA299" s="132"/>
      <c r="BB299" s="132"/>
      <c r="BC299" s="132"/>
      <c r="BD299" s="133"/>
      <c r="BF299" s="134"/>
      <c r="BG299" s="134"/>
      <c r="BH299" s="134"/>
      <c r="BI299" s="134"/>
      <c r="BJ299" s="134"/>
      <c r="BK299" s="134"/>
      <c r="BL299" s="134"/>
      <c r="BM299" s="134"/>
      <c r="BN299" s="134"/>
      <c r="BO299" s="134"/>
      <c r="BP299" s="134"/>
      <c r="BQ299" s="134"/>
      <c r="BR299" s="134"/>
    </row>
    <row r="300" spans="1:70" outlineLevel="1" x14ac:dyDescent="0.35">
      <c r="A300" s="135" t="s">
        <v>533</v>
      </c>
      <c r="B300" s="136"/>
      <c r="C300" s="136"/>
      <c r="D300" s="136"/>
      <c r="E300" s="124"/>
      <c r="F300" s="124"/>
      <c r="G300" s="124"/>
      <c r="H300" s="125"/>
      <c r="I300" s="124"/>
      <c r="J300" s="124"/>
      <c r="K300" s="124"/>
      <c r="L300" s="125"/>
      <c r="M300" s="124"/>
      <c r="N300" s="124"/>
      <c r="O300" s="124"/>
      <c r="P300" s="125"/>
      <c r="Q300" s="124"/>
      <c r="R300" s="124"/>
      <c r="S300" s="124"/>
      <c r="T300" s="125"/>
      <c r="U300" s="124"/>
      <c r="V300" s="124"/>
      <c r="W300" s="124"/>
      <c r="X300" s="125"/>
      <c r="Y300" s="124"/>
      <c r="Z300" s="124"/>
      <c r="AA300" s="124"/>
      <c r="AB300" s="125"/>
      <c r="AC300" s="124"/>
      <c r="AD300" s="124"/>
      <c r="AE300" s="124"/>
      <c r="AF300" s="125"/>
      <c r="AG300" s="124"/>
      <c r="AH300" s="124"/>
      <c r="AI300" s="124"/>
      <c r="AJ300" s="125"/>
      <c r="AK300" s="124"/>
      <c r="AL300" s="124"/>
      <c r="AM300" s="124"/>
      <c r="AN300" s="125"/>
      <c r="AO300" s="124"/>
      <c r="AP300" s="124"/>
      <c r="AQ300" s="124"/>
      <c r="AR300" s="125"/>
      <c r="AS300" s="124"/>
      <c r="AT300" s="124"/>
      <c r="AU300" s="124"/>
      <c r="AV300" s="125"/>
      <c r="AW300" s="124"/>
      <c r="AX300" s="124"/>
      <c r="AY300" s="124"/>
      <c r="AZ300" s="125"/>
      <c r="BA300" s="124"/>
      <c r="BB300" s="124"/>
      <c r="BC300" s="124"/>
      <c r="BD300" s="125"/>
      <c r="BF300" s="130"/>
      <c r="BG300" s="130"/>
      <c r="BH300" s="130"/>
      <c r="BI300" s="130"/>
      <c r="BJ300" s="130"/>
      <c r="BK300" s="130"/>
      <c r="BL300" s="130"/>
      <c r="BM300" s="130"/>
      <c r="BN300" s="130"/>
      <c r="BO300" s="130"/>
      <c r="BP300" s="130"/>
      <c r="BQ300" s="130"/>
      <c r="BR300" s="130"/>
    </row>
    <row r="301" spans="1:70" ht="12" customHeight="1" outlineLevel="1" x14ac:dyDescent="0.35">
      <c r="A301" s="234" t="s">
        <v>534</v>
      </c>
      <c r="B301" s="235"/>
      <c r="C301" s="235"/>
      <c r="D301" s="235"/>
      <c r="E301" s="124"/>
      <c r="F301" s="124"/>
      <c r="G301" s="124"/>
      <c r="H301" s="125"/>
      <c r="I301" s="124"/>
      <c r="J301" s="124"/>
      <c r="K301" s="124"/>
      <c r="L301" s="125"/>
      <c r="M301" s="124"/>
      <c r="N301" s="124"/>
      <c r="O301" s="124"/>
      <c r="P301" s="125"/>
      <c r="Q301" s="124"/>
      <c r="R301" s="124"/>
      <c r="S301" s="124"/>
      <c r="T301" s="125"/>
      <c r="U301" s="124"/>
      <c r="V301" s="124"/>
      <c r="W301" s="124"/>
      <c r="X301" s="125"/>
      <c r="Y301" s="124"/>
      <c r="Z301" s="124"/>
      <c r="AA301" s="124"/>
      <c r="AB301" s="125"/>
      <c r="AC301" s="124"/>
      <c r="AD301" s="124"/>
      <c r="AE301" s="124"/>
      <c r="AF301" s="125"/>
      <c r="AG301" s="124"/>
      <c r="AH301" s="124"/>
      <c r="AI301" s="124"/>
      <c r="AJ301" s="125"/>
      <c r="AK301" s="124"/>
      <c r="AL301" s="124"/>
      <c r="AM301" s="124"/>
      <c r="AN301" s="125"/>
      <c r="AO301" s="124"/>
      <c r="AP301" s="124"/>
      <c r="AQ301" s="124"/>
      <c r="AR301" s="125"/>
      <c r="AS301" s="124"/>
      <c r="AT301" s="124"/>
      <c r="AU301" s="124"/>
      <c r="AV301" s="125"/>
      <c r="AW301" s="124"/>
      <c r="AX301" s="124"/>
      <c r="AY301" s="124"/>
      <c r="AZ301" s="125"/>
      <c r="BA301" s="124"/>
      <c r="BB301" s="124"/>
      <c r="BC301" s="124"/>
      <c r="BD301" s="125"/>
      <c r="BF301" s="130"/>
      <c r="BG301" s="130"/>
      <c r="BH301" s="130"/>
      <c r="BI301" s="130"/>
      <c r="BJ301" s="130"/>
      <c r="BK301" s="130"/>
      <c r="BL301" s="130"/>
      <c r="BM301" s="130"/>
      <c r="BN301" s="130"/>
      <c r="BO301" s="130"/>
      <c r="BP301" s="130"/>
      <c r="BQ301" s="130"/>
      <c r="BR301" s="130"/>
    </row>
    <row r="302" spans="1:70" outlineLevel="1" x14ac:dyDescent="0.35">
      <c r="A302" s="181" t="s">
        <v>535</v>
      </c>
      <c r="B302" s="109" t="s">
        <v>428</v>
      </c>
      <c r="C302" s="141" t="s">
        <v>373</v>
      </c>
      <c r="D302" s="109">
        <v>2541522</v>
      </c>
      <c r="E302" s="142">
        <v>2325</v>
      </c>
      <c r="F302" s="142">
        <v>3001</v>
      </c>
      <c r="G302" s="142">
        <v>3100</v>
      </c>
      <c r="H302" s="143">
        <v>3323</v>
      </c>
      <c r="I302" s="142">
        <v>2998</v>
      </c>
      <c r="J302" s="142">
        <v>4384</v>
      </c>
      <c r="K302" s="142">
        <v>8999</v>
      </c>
      <c r="L302" s="143">
        <v>4315</v>
      </c>
      <c r="M302" s="142">
        <v>3419</v>
      </c>
      <c r="N302" s="142">
        <v>5123</v>
      </c>
      <c r="O302" s="142">
        <v>4308</v>
      </c>
      <c r="P302" s="143">
        <v>4907</v>
      </c>
      <c r="Q302" s="142">
        <v>6456</v>
      </c>
      <c r="R302" s="142">
        <v>5108</v>
      </c>
      <c r="S302" s="142">
        <v>6038</v>
      </c>
      <c r="T302" s="143">
        <v>8903</v>
      </c>
      <c r="U302" s="142">
        <v>7104</v>
      </c>
      <c r="V302" s="142">
        <v>6252</v>
      </c>
      <c r="W302" s="142">
        <v>7201</v>
      </c>
      <c r="X302" s="143">
        <v>8079</v>
      </c>
      <c r="Y302" s="142">
        <v>12082</v>
      </c>
      <c r="Z302" s="142">
        <v>11552</v>
      </c>
      <c r="AA302" s="142">
        <v>9637</v>
      </c>
      <c r="AB302" s="143">
        <v>10019</v>
      </c>
      <c r="AC302" s="142">
        <v>11076</v>
      </c>
      <c r="AD302" s="142">
        <v>13877</v>
      </c>
      <c r="AE302" s="142">
        <v>15979</v>
      </c>
      <c r="AF302" s="143">
        <v>19079</v>
      </c>
      <c r="AG302" s="142">
        <v>23618</v>
      </c>
      <c r="AH302" s="142">
        <v>21045</v>
      </c>
      <c r="AI302" s="142">
        <v>11617</v>
      </c>
      <c r="AJ302" s="143">
        <v>17576</v>
      </c>
      <c r="AK302" s="142">
        <v>19513</v>
      </c>
      <c r="AL302" s="142">
        <v>16186</v>
      </c>
      <c r="AM302" s="142">
        <v>14496</v>
      </c>
      <c r="AN302" s="143">
        <v>16601</v>
      </c>
      <c r="AO302" s="142">
        <v>14886</v>
      </c>
      <c r="AP302" s="142">
        <v>12681</v>
      </c>
      <c r="AQ302" s="142">
        <v>14308</v>
      </c>
      <c r="AR302" s="143">
        <v>14681</v>
      </c>
      <c r="AS302" s="142">
        <v>11551</v>
      </c>
      <c r="AT302" s="142">
        <v>28785</v>
      </c>
      <c r="AU302" s="142">
        <v>36890</v>
      </c>
      <c r="AV302" s="143">
        <v>41862</v>
      </c>
      <c r="AW302" s="142">
        <v>32307</v>
      </c>
      <c r="AX302" s="142">
        <v>32045</v>
      </c>
      <c r="AY302" s="142">
        <v>43852</v>
      </c>
      <c r="AZ302" s="143">
        <v>43889</v>
      </c>
      <c r="BA302" s="142">
        <v>28750</v>
      </c>
      <c r="BB302" s="142">
        <v>12005</v>
      </c>
      <c r="BC302" s="142">
        <v>10187</v>
      </c>
      <c r="BD302" s="143">
        <v>35873</v>
      </c>
      <c r="BF302" s="144">
        <v>3323</v>
      </c>
      <c r="BG302" s="144">
        <v>4315</v>
      </c>
      <c r="BH302" s="144">
        <v>4907</v>
      </c>
      <c r="BI302" s="144">
        <v>8903</v>
      </c>
      <c r="BJ302" s="144">
        <v>8079</v>
      </c>
      <c r="BK302" s="144">
        <v>10019</v>
      </c>
      <c r="BL302" s="144">
        <v>19079</v>
      </c>
      <c r="BM302" s="144">
        <v>17576</v>
      </c>
      <c r="BN302" s="144">
        <v>16601</v>
      </c>
      <c r="BO302" s="144">
        <v>14681</v>
      </c>
      <c r="BP302" s="144">
        <v>41862</v>
      </c>
      <c r="BQ302" s="144">
        <v>43889</v>
      </c>
      <c r="BR302" s="144">
        <v>35873</v>
      </c>
    </row>
    <row r="303" spans="1:70" ht="12" customHeight="1" outlineLevel="1" x14ac:dyDescent="0.35">
      <c r="A303" s="181" t="s">
        <v>536</v>
      </c>
      <c r="B303" s="109" t="s">
        <v>428</v>
      </c>
      <c r="C303" s="141" t="s">
        <v>373</v>
      </c>
      <c r="D303" s="109">
        <v>2541523</v>
      </c>
      <c r="E303" s="142">
        <v>7147</v>
      </c>
      <c r="F303" s="142">
        <v>7251</v>
      </c>
      <c r="G303" s="142">
        <v>6228</v>
      </c>
      <c r="H303" s="143">
        <v>8126</v>
      </c>
      <c r="I303" s="142">
        <v>9631</v>
      </c>
      <c r="J303" s="142">
        <v>9572</v>
      </c>
      <c r="K303" s="142">
        <v>5251</v>
      </c>
      <c r="L303" s="143">
        <v>6884</v>
      </c>
      <c r="M303" s="142">
        <v>8994</v>
      </c>
      <c r="N303" s="142">
        <v>9002</v>
      </c>
      <c r="O303" s="142">
        <v>11526</v>
      </c>
      <c r="P303" s="143">
        <v>13527</v>
      </c>
      <c r="Q303" s="142">
        <v>14165</v>
      </c>
      <c r="R303" s="142">
        <v>18185</v>
      </c>
      <c r="S303" s="142">
        <v>20102</v>
      </c>
      <c r="T303" s="143">
        <v>20546</v>
      </c>
      <c r="U303" s="142">
        <v>25202</v>
      </c>
      <c r="V303" s="142">
        <v>29200</v>
      </c>
      <c r="W303" s="142">
        <v>31088</v>
      </c>
      <c r="X303" s="143">
        <v>33632</v>
      </c>
      <c r="Y303" s="142">
        <v>31874</v>
      </c>
      <c r="Z303" s="142">
        <v>30757</v>
      </c>
      <c r="AA303" s="142">
        <v>31569</v>
      </c>
      <c r="AB303" s="143">
        <v>31095</v>
      </c>
      <c r="AC303" s="142">
        <v>34167</v>
      </c>
      <c r="AD303" s="142">
        <v>34719</v>
      </c>
      <c r="AE303" s="142">
        <v>36290</v>
      </c>
      <c r="AF303" s="143">
        <v>35776</v>
      </c>
      <c r="AG303" s="142">
        <v>36671</v>
      </c>
      <c r="AH303" s="142">
        <v>37195</v>
      </c>
      <c r="AI303" s="142">
        <v>44003</v>
      </c>
      <c r="AJ303" s="143">
        <v>44378</v>
      </c>
      <c r="AK303" s="142">
        <v>44706</v>
      </c>
      <c r="AL303" s="142">
        <v>47894</v>
      </c>
      <c r="AM303" s="142">
        <v>43579</v>
      </c>
      <c r="AN303" s="143">
        <v>31397</v>
      </c>
      <c r="AO303" s="142">
        <v>29004</v>
      </c>
      <c r="AP303" s="142">
        <v>27808</v>
      </c>
      <c r="AQ303" s="142">
        <v>27468</v>
      </c>
      <c r="AR303" s="143">
        <v>26057</v>
      </c>
      <c r="AS303" s="142">
        <v>25888</v>
      </c>
      <c r="AT303" s="142">
        <v>24661</v>
      </c>
      <c r="AU303" s="142">
        <v>24233</v>
      </c>
      <c r="AV303" s="143">
        <v>23541</v>
      </c>
      <c r="AW303" s="142">
        <v>25813</v>
      </c>
      <c r="AX303" s="142">
        <v>26035</v>
      </c>
      <c r="AY303" s="142">
        <v>27048</v>
      </c>
      <c r="AZ303" s="143">
        <v>33926</v>
      </c>
      <c r="BA303" s="142">
        <v>41480</v>
      </c>
      <c r="BB303" s="142">
        <v>35066</v>
      </c>
      <c r="BC303" s="142">
        <v>34261</v>
      </c>
      <c r="BD303" s="143">
        <v>45719</v>
      </c>
      <c r="BF303" s="144">
        <v>8126</v>
      </c>
      <c r="BG303" s="144">
        <v>6884</v>
      </c>
      <c r="BH303" s="144">
        <v>13527</v>
      </c>
      <c r="BI303" s="144">
        <v>20546</v>
      </c>
      <c r="BJ303" s="144">
        <v>33632</v>
      </c>
      <c r="BK303" s="144">
        <v>31095</v>
      </c>
      <c r="BL303" s="144">
        <v>35776</v>
      </c>
      <c r="BM303" s="144">
        <v>44378</v>
      </c>
      <c r="BN303" s="144">
        <v>31397</v>
      </c>
      <c r="BO303" s="144">
        <v>26057</v>
      </c>
      <c r="BP303" s="144">
        <v>23541</v>
      </c>
      <c r="BQ303" s="144">
        <v>33926</v>
      </c>
      <c r="BR303" s="144">
        <v>45719</v>
      </c>
    </row>
    <row r="304" spans="1:70" outlineLevel="1" x14ac:dyDescent="0.35">
      <c r="A304" s="181" t="s">
        <v>537</v>
      </c>
      <c r="B304" s="109" t="s">
        <v>428</v>
      </c>
      <c r="C304" s="141" t="s">
        <v>373</v>
      </c>
      <c r="D304" s="109">
        <v>2541524</v>
      </c>
      <c r="E304" s="142">
        <v>659</v>
      </c>
      <c r="F304" s="142">
        <v>775</v>
      </c>
      <c r="G304" s="142">
        <v>872</v>
      </c>
      <c r="H304" s="143">
        <v>1109</v>
      </c>
      <c r="I304" s="142">
        <v>1006</v>
      </c>
      <c r="J304" s="142">
        <v>1190</v>
      </c>
      <c r="K304" s="142">
        <v>1363</v>
      </c>
      <c r="L304" s="143">
        <v>1678</v>
      </c>
      <c r="M304" s="142">
        <v>1508</v>
      </c>
      <c r="N304" s="142">
        <v>1815</v>
      </c>
      <c r="O304" s="142">
        <v>2010</v>
      </c>
      <c r="P304" s="143">
        <v>2559</v>
      </c>
      <c r="Q304" s="142">
        <v>2348</v>
      </c>
      <c r="R304" s="142">
        <v>2801</v>
      </c>
      <c r="S304" s="142">
        <v>3070</v>
      </c>
      <c r="T304" s="143">
        <v>3993</v>
      </c>
      <c r="U304" s="142">
        <v>3415</v>
      </c>
      <c r="V304" s="142">
        <v>3897</v>
      </c>
      <c r="W304" s="142">
        <v>4424</v>
      </c>
      <c r="X304" s="143">
        <v>5832</v>
      </c>
      <c r="Y304" s="142">
        <v>5115</v>
      </c>
      <c r="Z304" s="142">
        <v>5590</v>
      </c>
      <c r="AA304" s="142">
        <v>6058</v>
      </c>
      <c r="AB304" s="143">
        <v>7587</v>
      </c>
      <c r="AC304" s="142">
        <v>6475</v>
      </c>
      <c r="AD304" s="142">
        <v>7513</v>
      </c>
      <c r="AE304" s="142">
        <v>7673</v>
      </c>
      <c r="AF304" s="143">
        <v>9518</v>
      </c>
      <c r="AG304" s="142">
        <v>7289</v>
      </c>
      <c r="AH304" s="142">
        <v>7483</v>
      </c>
      <c r="AI304" s="142">
        <v>8024</v>
      </c>
      <c r="AJ304" s="143">
        <v>11335</v>
      </c>
      <c r="AK304" s="142">
        <v>10276</v>
      </c>
      <c r="AL304" s="142">
        <v>11698</v>
      </c>
      <c r="AM304" s="142">
        <v>12088</v>
      </c>
      <c r="AN304" s="143">
        <v>14039</v>
      </c>
      <c r="AO304" s="142">
        <v>11390</v>
      </c>
      <c r="AP304" s="142">
        <v>11525</v>
      </c>
      <c r="AQ304" s="142">
        <v>11227</v>
      </c>
      <c r="AR304" s="143">
        <v>13466</v>
      </c>
      <c r="AS304" s="142">
        <v>11044</v>
      </c>
      <c r="AT304" s="142">
        <v>12511</v>
      </c>
      <c r="AU304" s="142">
        <v>12944</v>
      </c>
      <c r="AV304" s="143">
        <v>16169</v>
      </c>
      <c r="AW304" s="142">
        <v>13430</v>
      </c>
      <c r="AX304" s="142">
        <v>14505</v>
      </c>
      <c r="AY304" s="142">
        <v>14700</v>
      </c>
      <c r="AZ304" s="143">
        <v>16994</v>
      </c>
      <c r="BA304" s="142">
        <v>14514</v>
      </c>
      <c r="BB304" s="142">
        <v>16561</v>
      </c>
      <c r="BC304" s="142">
        <v>17297</v>
      </c>
      <c r="BD304" s="143">
        <v>19769</v>
      </c>
      <c r="BF304" s="144">
        <v>1109</v>
      </c>
      <c r="BG304" s="144">
        <v>1678</v>
      </c>
      <c r="BH304" s="144">
        <v>2559</v>
      </c>
      <c r="BI304" s="144">
        <v>3993</v>
      </c>
      <c r="BJ304" s="144">
        <v>5832</v>
      </c>
      <c r="BK304" s="144">
        <v>7587</v>
      </c>
      <c r="BL304" s="144">
        <v>9518</v>
      </c>
      <c r="BM304" s="144">
        <v>11335</v>
      </c>
      <c r="BN304" s="144">
        <v>14039</v>
      </c>
      <c r="BO304" s="144">
        <v>13466</v>
      </c>
      <c r="BP304" s="144">
        <v>16169</v>
      </c>
      <c r="BQ304" s="144">
        <v>16994</v>
      </c>
      <c r="BR304" s="144">
        <v>19769</v>
      </c>
    </row>
    <row r="305" spans="1:70" outlineLevel="1" x14ac:dyDescent="0.35">
      <c r="A305" s="181" t="s">
        <v>538</v>
      </c>
      <c r="B305" s="109" t="s">
        <v>428</v>
      </c>
      <c r="C305" s="141" t="s">
        <v>370</v>
      </c>
      <c r="D305" s="109">
        <v>3295</v>
      </c>
      <c r="E305" s="142">
        <v>426</v>
      </c>
      <c r="F305" s="142">
        <v>7</v>
      </c>
      <c r="G305" s="142">
        <v>7</v>
      </c>
      <c r="H305" s="143">
        <v>51</v>
      </c>
      <c r="I305" s="124"/>
      <c r="J305" s="124"/>
      <c r="K305" s="124"/>
      <c r="L305" s="125"/>
      <c r="M305" s="124"/>
      <c r="N305" s="124"/>
      <c r="O305" s="124"/>
      <c r="P305" s="125"/>
      <c r="Q305" s="124"/>
      <c r="R305" s="124"/>
      <c r="S305" s="124"/>
      <c r="T305" s="125"/>
      <c r="U305" s="124"/>
      <c r="V305" s="124"/>
      <c r="W305" s="124"/>
      <c r="X305" s="125"/>
      <c r="Y305" s="124"/>
      <c r="Z305" s="124"/>
      <c r="AA305" s="124"/>
      <c r="AB305" s="125"/>
      <c r="AC305" s="124"/>
      <c r="AD305" s="124"/>
      <c r="AE305" s="124"/>
      <c r="AF305" s="125"/>
      <c r="AG305" s="124"/>
      <c r="AH305" s="124"/>
      <c r="AI305" s="124"/>
      <c r="AJ305" s="125"/>
      <c r="AK305" s="124"/>
      <c r="AL305" s="124"/>
      <c r="AM305" s="124"/>
      <c r="AN305" s="125"/>
      <c r="AO305" s="124"/>
      <c r="AP305" s="124"/>
      <c r="AQ305" s="124"/>
      <c r="AR305" s="125"/>
      <c r="AS305" s="124"/>
      <c r="AT305" s="124"/>
      <c r="AU305" s="124"/>
      <c r="AV305" s="125"/>
      <c r="AW305" s="124"/>
      <c r="AX305" s="124"/>
      <c r="AY305" s="124"/>
      <c r="AZ305" s="125"/>
      <c r="BA305" s="124"/>
      <c r="BB305" s="124"/>
      <c r="BC305" s="124"/>
      <c r="BD305" s="125"/>
      <c r="BF305" s="144">
        <v>51</v>
      </c>
      <c r="BG305" s="130"/>
      <c r="BH305" s="130"/>
      <c r="BI305" s="130"/>
      <c r="BJ305" s="130"/>
      <c r="BK305" s="130"/>
      <c r="BL305" s="130"/>
      <c r="BM305" s="130"/>
      <c r="BN305" s="130"/>
      <c r="BO305" s="130"/>
      <c r="BP305" s="130"/>
      <c r="BQ305" s="130"/>
      <c r="BR305" s="130"/>
    </row>
    <row r="306" spans="1:70" outlineLevel="1" x14ac:dyDescent="0.35">
      <c r="A306" s="181" t="s">
        <v>100</v>
      </c>
      <c r="B306" s="109" t="s">
        <v>428</v>
      </c>
      <c r="C306" s="141" t="s">
        <v>373</v>
      </c>
      <c r="D306" s="109">
        <v>2541525</v>
      </c>
      <c r="E306" s="142">
        <v>485</v>
      </c>
      <c r="F306" s="142">
        <v>387</v>
      </c>
      <c r="G306" s="142">
        <v>342</v>
      </c>
      <c r="H306" s="143">
        <v>461</v>
      </c>
      <c r="I306" s="142">
        <v>425</v>
      </c>
      <c r="J306" s="142">
        <v>411</v>
      </c>
      <c r="K306" s="142">
        <v>502</v>
      </c>
      <c r="L306" s="143">
        <v>793</v>
      </c>
      <c r="M306" s="142">
        <v>1083</v>
      </c>
      <c r="N306" s="142">
        <v>1011</v>
      </c>
      <c r="O306" s="142">
        <v>1295</v>
      </c>
      <c r="P306" s="143">
        <v>659</v>
      </c>
      <c r="Q306" s="142">
        <v>843</v>
      </c>
      <c r="R306" s="142">
        <v>916</v>
      </c>
      <c r="S306" s="142">
        <v>1118</v>
      </c>
      <c r="T306" s="143">
        <v>959</v>
      </c>
      <c r="U306" s="142">
        <v>1209</v>
      </c>
      <c r="V306" s="142">
        <v>1455</v>
      </c>
      <c r="W306" s="142">
        <v>1490</v>
      </c>
      <c r="X306" s="143">
        <v>1020</v>
      </c>
      <c r="Y306" s="142">
        <v>1341</v>
      </c>
      <c r="Z306" s="142">
        <v>1934</v>
      </c>
      <c r="AA306" s="142">
        <v>1883</v>
      </c>
      <c r="AB306" s="143">
        <v>1779</v>
      </c>
      <c r="AC306" s="142">
        <v>1582</v>
      </c>
      <c r="AD306" s="142">
        <v>1852</v>
      </c>
      <c r="AE306" s="142">
        <v>2137</v>
      </c>
      <c r="AF306" s="143">
        <v>1852</v>
      </c>
      <c r="AG306" s="142">
        <v>1771</v>
      </c>
      <c r="AH306" s="142">
        <v>2407</v>
      </c>
      <c r="AI306" s="142">
        <v>2155</v>
      </c>
      <c r="AJ306" s="143">
        <v>2381</v>
      </c>
      <c r="AK306" s="142">
        <v>2827</v>
      </c>
      <c r="AL306" s="142">
        <v>4919</v>
      </c>
      <c r="AM306" s="142">
        <v>5258</v>
      </c>
      <c r="AN306" s="143">
        <v>4629</v>
      </c>
      <c r="AO306" s="142">
        <v>3985</v>
      </c>
      <c r="AP306" s="142">
        <v>3973</v>
      </c>
      <c r="AQ306" s="142">
        <v>5312</v>
      </c>
      <c r="AR306" s="143">
        <v>5345</v>
      </c>
      <c r="AS306" s="142">
        <v>4000</v>
      </c>
      <c r="AT306" s="142">
        <v>3603</v>
      </c>
      <c r="AU306" s="142">
        <v>4311</v>
      </c>
      <c r="AV306" s="143">
        <v>3793</v>
      </c>
      <c r="AW306" s="142">
        <v>3780</v>
      </c>
      <c r="AX306" s="142">
        <v>3846</v>
      </c>
      <c r="AY306" s="142">
        <v>5467</v>
      </c>
      <c r="AZ306" s="143">
        <v>5236</v>
      </c>
      <c r="BA306" s="142">
        <v>5483</v>
      </c>
      <c r="BB306" s="142">
        <v>9981</v>
      </c>
      <c r="BC306" s="142">
        <v>11373</v>
      </c>
      <c r="BD306" s="143">
        <v>7361</v>
      </c>
      <c r="BF306" s="144">
        <v>461</v>
      </c>
      <c r="BG306" s="144">
        <v>793</v>
      </c>
      <c r="BH306" s="144">
        <v>659</v>
      </c>
      <c r="BI306" s="144">
        <v>959</v>
      </c>
      <c r="BJ306" s="144">
        <v>1020</v>
      </c>
      <c r="BK306" s="144">
        <v>1779</v>
      </c>
      <c r="BL306" s="144">
        <v>1852</v>
      </c>
      <c r="BM306" s="144">
        <v>2381</v>
      </c>
      <c r="BN306" s="144">
        <v>4629</v>
      </c>
      <c r="BO306" s="144">
        <v>5345</v>
      </c>
      <c r="BP306" s="144">
        <v>3793</v>
      </c>
      <c r="BQ306" s="144">
        <v>5236</v>
      </c>
      <c r="BR306" s="144">
        <v>7361</v>
      </c>
    </row>
    <row r="307" spans="1:70" outlineLevel="1" x14ac:dyDescent="0.35">
      <c r="A307" s="182" t="s">
        <v>539</v>
      </c>
      <c r="B307" s="162" t="s">
        <v>428</v>
      </c>
      <c r="C307" s="163" t="s">
        <v>373</v>
      </c>
      <c r="D307" s="162">
        <v>2541526</v>
      </c>
      <c r="E307" s="175">
        <f t="shared" ref="E307:BD307" si="45">SUM(E302:E306)</f>
        <v>11042</v>
      </c>
      <c r="F307" s="175">
        <f t="shared" si="45"/>
        <v>11421</v>
      </c>
      <c r="G307" s="175">
        <f t="shared" si="45"/>
        <v>10549</v>
      </c>
      <c r="H307" s="174">
        <f t="shared" si="45"/>
        <v>13070</v>
      </c>
      <c r="I307" s="175">
        <f t="shared" si="45"/>
        <v>14060</v>
      </c>
      <c r="J307" s="175">
        <f t="shared" si="45"/>
        <v>15557</v>
      </c>
      <c r="K307" s="175">
        <f t="shared" si="45"/>
        <v>16115</v>
      </c>
      <c r="L307" s="174">
        <f t="shared" si="45"/>
        <v>13670</v>
      </c>
      <c r="M307" s="175">
        <f t="shared" si="45"/>
        <v>15004</v>
      </c>
      <c r="N307" s="175">
        <f t="shared" si="45"/>
        <v>16951</v>
      </c>
      <c r="O307" s="175">
        <f t="shared" si="45"/>
        <v>19139</v>
      </c>
      <c r="P307" s="174">
        <f t="shared" si="45"/>
        <v>21652</v>
      </c>
      <c r="Q307" s="175">
        <f t="shared" si="45"/>
        <v>23812</v>
      </c>
      <c r="R307" s="175">
        <f t="shared" si="45"/>
        <v>27010</v>
      </c>
      <c r="S307" s="175">
        <f t="shared" si="45"/>
        <v>30328</v>
      </c>
      <c r="T307" s="174">
        <f t="shared" si="45"/>
        <v>34401</v>
      </c>
      <c r="U307" s="175">
        <f t="shared" si="45"/>
        <v>36930</v>
      </c>
      <c r="V307" s="175">
        <f t="shared" si="45"/>
        <v>40804</v>
      </c>
      <c r="W307" s="175">
        <f t="shared" si="45"/>
        <v>44203</v>
      </c>
      <c r="X307" s="174">
        <f t="shared" si="45"/>
        <v>48563</v>
      </c>
      <c r="Y307" s="175">
        <f t="shared" si="45"/>
        <v>50412</v>
      </c>
      <c r="Z307" s="175">
        <f t="shared" si="45"/>
        <v>49833</v>
      </c>
      <c r="AA307" s="175">
        <f t="shared" si="45"/>
        <v>49147</v>
      </c>
      <c r="AB307" s="174">
        <f t="shared" si="45"/>
        <v>50480</v>
      </c>
      <c r="AC307" s="175">
        <f t="shared" si="45"/>
        <v>53300</v>
      </c>
      <c r="AD307" s="175">
        <f t="shared" si="45"/>
        <v>57961</v>
      </c>
      <c r="AE307" s="175">
        <f t="shared" si="45"/>
        <v>62079</v>
      </c>
      <c r="AF307" s="174">
        <f t="shared" si="45"/>
        <v>66225</v>
      </c>
      <c r="AG307" s="175">
        <f t="shared" si="45"/>
        <v>69349</v>
      </c>
      <c r="AH307" s="175">
        <f t="shared" si="45"/>
        <v>68130</v>
      </c>
      <c r="AI307" s="175">
        <f t="shared" si="45"/>
        <v>65799</v>
      </c>
      <c r="AJ307" s="174">
        <f t="shared" si="45"/>
        <v>75670</v>
      </c>
      <c r="AK307" s="175">
        <f t="shared" si="45"/>
        <v>77322</v>
      </c>
      <c r="AL307" s="175">
        <f t="shared" si="45"/>
        <v>80697</v>
      </c>
      <c r="AM307" s="175">
        <f t="shared" si="45"/>
        <v>75421</v>
      </c>
      <c r="AN307" s="174">
        <f t="shared" si="45"/>
        <v>66666</v>
      </c>
      <c r="AO307" s="175">
        <f t="shared" si="45"/>
        <v>59265</v>
      </c>
      <c r="AP307" s="175">
        <f t="shared" si="45"/>
        <v>55987</v>
      </c>
      <c r="AQ307" s="175">
        <f t="shared" si="45"/>
        <v>58315</v>
      </c>
      <c r="AR307" s="174">
        <f t="shared" si="45"/>
        <v>59549</v>
      </c>
      <c r="AS307" s="175">
        <f t="shared" si="45"/>
        <v>52483</v>
      </c>
      <c r="AT307" s="175">
        <f t="shared" si="45"/>
        <v>69560</v>
      </c>
      <c r="AU307" s="175">
        <f t="shared" si="45"/>
        <v>78378</v>
      </c>
      <c r="AV307" s="174">
        <f t="shared" si="45"/>
        <v>85365</v>
      </c>
      <c r="AW307" s="175">
        <f t="shared" si="45"/>
        <v>75330</v>
      </c>
      <c r="AX307" s="175">
        <f t="shared" si="45"/>
        <v>76431</v>
      </c>
      <c r="AY307" s="175">
        <f t="shared" si="45"/>
        <v>91067</v>
      </c>
      <c r="AZ307" s="174">
        <f t="shared" si="45"/>
        <v>100045</v>
      </c>
      <c r="BA307" s="175">
        <f t="shared" si="45"/>
        <v>90227</v>
      </c>
      <c r="BB307" s="175">
        <f t="shared" si="45"/>
        <v>73613</v>
      </c>
      <c r="BC307" s="175">
        <f t="shared" si="45"/>
        <v>73118</v>
      </c>
      <c r="BD307" s="174">
        <f t="shared" si="45"/>
        <v>108722</v>
      </c>
      <c r="BF307" s="197">
        <f t="shared" ref="BF307:BR307" si="46">SUM(BF302:BF306)</f>
        <v>13070</v>
      </c>
      <c r="BG307" s="197">
        <f t="shared" si="46"/>
        <v>13670</v>
      </c>
      <c r="BH307" s="197">
        <f t="shared" si="46"/>
        <v>21652</v>
      </c>
      <c r="BI307" s="197">
        <f t="shared" si="46"/>
        <v>34401</v>
      </c>
      <c r="BJ307" s="197">
        <f t="shared" si="46"/>
        <v>48563</v>
      </c>
      <c r="BK307" s="197">
        <f t="shared" si="46"/>
        <v>50480</v>
      </c>
      <c r="BL307" s="197">
        <f t="shared" si="46"/>
        <v>66225</v>
      </c>
      <c r="BM307" s="197">
        <f t="shared" si="46"/>
        <v>75670</v>
      </c>
      <c r="BN307" s="197">
        <f t="shared" si="46"/>
        <v>66666</v>
      </c>
      <c r="BO307" s="197">
        <f t="shared" si="46"/>
        <v>59549</v>
      </c>
      <c r="BP307" s="197">
        <f t="shared" si="46"/>
        <v>85365</v>
      </c>
      <c r="BQ307" s="197">
        <f t="shared" si="46"/>
        <v>100045</v>
      </c>
      <c r="BR307" s="197">
        <f t="shared" si="46"/>
        <v>108722</v>
      </c>
    </row>
    <row r="308" spans="1:70" ht="12" customHeight="1" outlineLevel="1" x14ac:dyDescent="0.35">
      <c r="A308" s="156"/>
      <c r="B308" s="157"/>
      <c r="C308" s="157"/>
      <c r="D308" s="157"/>
      <c r="E308" s="124"/>
      <c r="F308" s="124"/>
      <c r="G308" s="124"/>
      <c r="H308" s="125"/>
      <c r="I308" s="124"/>
      <c r="J308" s="124"/>
      <c r="K308" s="124"/>
      <c r="L308" s="125"/>
      <c r="M308" s="124"/>
      <c r="N308" s="124"/>
      <c r="O308" s="124"/>
      <c r="P308" s="125"/>
      <c r="Q308" s="124"/>
      <c r="R308" s="124"/>
      <c r="S308" s="124"/>
      <c r="T308" s="125"/>
      <c r="U308" s="124"/>
      <c r="V308" s="124"/>
      <c r="W308" s="124"/>
      <c r="X308" s="125"/>
      <c r="Y308" s="124"/>
      <c r="Z308" s="124"/>
      <c r="AA308" s="124"/>
      <c r="AB308" s="125"/>
      <c r="AC308" s="124"/>
      <c r="AD308" s="124"/>
      <c r="AE308" s="124"/>
      <c r="AF308" s="125"/>
      <c r="AG308" s="124"/>
      <c r="AH308" s="124"/>
      <c r="AI308" s="124"/>
      <c r="AJ308" s="125"/>
      <c r="AK308" s="124"/>
      <c r="AL308" s="124"/>
      <c r="AM308" s="124"/>
      <c r="AN308" s="125"/>
      <c r="AO308" s="124"/>
      <c r="AP308" s="124"/>
      <c r="AQ308" s="124"/>
      <c r="AR308" s="125"/>
      <c r="AS308" s="124"/>
      <c r="AT308" s="124"/>
      <c r="AU308" s="124"/>
      <c r="AV308" s="125"/>
      <c r="AW308" s="124"/>
      <c r="AX308" s="124"/>
      <c r="AY308" s="124"/>
      <c r="AZ308" s="125"/>
      <c r="BA308" s="124"/>
      <c r="BB308" s="124"/>
      <c r="BC308" s="124"/>
      <c r="BD308" s="125"/>
      <c r="BF308" s="130"/>
      <c r="BG308" s="130"/>
      <c r="BH308" s="130"/>
      <c r="BI308" s="130"/>
      <c r="BJ308" s="130"/>
      <c r="BK308" s="130"/>
      <c r="BL308" s="130"/>
      <c r="BM308" s="130"/>
      <c r="BN308" s="130"/>
      <c r="BO308" s="130"/>
      <c r="BP308" s="130"/>
      <c r="BQ308" s="130"/>
      <c r="BR308" s="130"/>
    </row>
    <row r="309" spans="1:70" outlineLevel="1" x14ac:dyDescent="0.35">
      <c r="A309" s="179" t="s">
        <v>540</v>
      </c>
      <c r="B309" s="180"/>
      <c r="C309" s="180"/>
      <c r="D309" s="180"/>
      <c r="E309" s="124"/>
      <c r="F309" s="124"/>
      <c r="G309" s="124"/>
      <c r="H309" s="125"/>
      <c r="I309" s="124"/>
      <c r="J309" s="124"/>
      <c r="K309" s="124"/>
      <c r="L309" s="125"/>
      <c r="M309" s="124"/>
      <c r="N309" s="124"/>
      <c r="O309" s="124"/>
      <c r="P309" s="125"/>
      <c r="Q309" s="124"/>
      <c r="R309" s="124"/>
      <c r="S309" s="124"/>
      <c r="T309" s="125"/>
      <c r="U309" s="124"/>
      <c r="V309" s="124"/>
      <c r="W309" s="124"/>
      <c r="X309" s="125"/>
      <c r="Y309" s="124"/>
      <c r="Z309" s="124"/>
      <c r="AA309" s="124"/>
      <c r="AB309" s="125"/>
      <c r="AC309" s="124"/>
      <c r="AD309" s="124"/>
      <c r="AE309" s="124"/>
      <c r="AF309" s="125"/>
      <c r="AG309" s="124"/>
      <c r="AH309" s="124"/>
      <c r="AI309" s="124"/>
      <c r="AJ309" s="125"/>
      <c r="AK309" s="124"/>
      <c r="AL309" s="124"/>
      <c r="AM309" s="124"/>
      <c r="AN309" s="125"/>
      <c r="AO309" s="124"/>
      <c r="AP309" s="124"/>
      <c r="AQ309" s="124"/>
      <c r="AR309" s="125"/>
      <c r="AS309" s="124"/>
      <c r="AT309" s="124"/>
      <c r="AU309" s="124"/>
      <c r="AV309" s="125"/>
      <c r="AW309" s="124"/>
      <c r="AX309" s="124"/>
      <c r="AY309" s="124"/>
      <c r="AZ309" s="125"/>
      <c r="BA309" s="124"/>
      <c r="BB309" s="124"/>
      <c r="BC309" s="124"/>
      <c r="BD309" s="125"/>
      <c r="BF309" s="130"/>
      <c r="BG309" s="130"/>
      <c r="BH309" s="130"/>
      <c r="BI309" s="130"/>
      <c r="BJ309" s="130"/>
      <c r="BK309" s="130"/>
      <c r="BL309" s="130"/>
      <c r="BM309" s="130"/>
      <c r="BN309" s="130"/>
      <c r="BO309" s="130"/>
      <c r="BP309" s="130"/>
      <c r="BQ309" s="130"/>
      <c r="BR309" s="130"/>
    </row>
    <row r="310" spans="1:70" outlineLevel="1" x14ac:dyDescent="0.35">
      <c r="A310" s="181" t="s">
        <v>277</v>
      </c>
      <c r="B310" s="109" t="s">
        <v>428</v>
      </c>
      <c r="C310" s="141" t="s">
        <v>373</v>
      </c>
      <c r="D310" s="109">
        <v>2541527</v>
      </c>
      <c r="E310" s="142">
        <v>2533</v>
      </c>
      <c r="F310" s="142">
        <v>2577</v>
      </c>
      <c r="G310" s="142">
        <v>2685</v>
      </c>
      <c r="H310" s="143">
        <v>2882</v>
      </c>
      <c r="I310" s="142">
        <v>3074</v>
      </c>
      <c r="J310" s="142">
        <v>3334</v>
      </c>
      <c r="K310" s="142">
        <v>3703</v>
      </c>
      <c r="L310" s="143">
        <v>3967</v>
      </c>
      <c r="M310" s="142">
        <v>4619</v>
      </c>
      <c r="N310" s="142">
        <v>4955</v>
      </c>
      <c r="O310" s="142">
        <v>5335</v>
      </c>
      <c r="P310" s="143">
        <v>5687</v>
      </c>
      <c r="Q310" s="142">
        <v>6467</v>
      </c>
      <c r="R310" s="142">
        <v>7104</v>
      </c>
      <c r="S310" s="142">
        <v>7899</v>
      </c>
      <c r="T310" s="143">
        <v>8591</v>
      </c>
      <c r="U310" s="142">
        <v>9462</v>
      </c>
      <c r="V310" s="142">
        <v>10628</v>
      </c>
      <c r="W310" s="142">
        <v>12158</v>
      </c>
      <c r="X310" s="143">
        <v>13721</v>
      </c>
      <c r="Y310" s="142">
        <v>16211</v>
      </c>
      <c r="Z310" s="142">
        <v>18357</v>
      </c>
      <c r="AA310" s="142">
        <v>21112</v>
      </c>
      <c r="AB310" s="143">
        <v>24683</v>
      </c>
      <c r="AC310" s="142">
        <v>27345</v>
      </c>
      <c r="AD310" s="142">
        <v>29999</v>
      </c>
      <c r="AE310" s="142">
        <v>32284</v>
      </c>
      <c r="AF310" s="143">
        <v>35323</v>
      </c>
      <c r="AG310" s="142">
        <v>37127</v>
      </c>
      <c r="AH310" s="142">
        <v>39006</v>
      </c>
      <c r="AI310" s="142">
        <v>42291</v>
      </c>
      <c r="AJ310" s="143">
        <v>45633</v>
      </c>
      <c r="AK310" s="142">
        <v>47720</v>
      </c>
      <c r="AL310" s="142">
        <v>50909</v>
      </c>
      <c r="AM310" s="142">
        <v>53726</v>
      </c>
      <c r="AN310" s="143">
        <v>57809</v>
      </c>
      <c r="AO310" s="142">
        <v>61582</v>
      </c>
      <c r="AP310" s="142">
        <v>67588</v>
      </c>
      <c r="AQ310" s="142">
        <v>73738</v>
      </c>
      <c r="AR310" s="143">
        <v>79518</v>
      </c>
      <c r="AS310" s="142">
        <v>84156</v>
      </c>
      <c r="AT310" s="142">
        <v>87949</v>
      </c>
      <c r="AU310" s="142">
        <v>91772</v>
      </c>
      <c r="AV310" s="143">
        <v>96587</v>
      </c>
      <c r="AW310" s="142">
        <v>98908</v>
      </c>
      <c r="AX310" s="142">
        <v>102959</v>
      </c>
      <c r="AY310" s="142">
        <v>112162</v>
      </c>
      <c r="AZ310" s="143">
        <v>121346</v>
      </c>
      <c r="BA310" s="142">
        <v>133567</v>
      </c>
      <c r="BB310" s="142">
        <v>147039</v>
      </c>
      <c r="BC310" s="142">
        <v>160270</v>
      </c>
      <c r="BD310" s="143">
        <v>176400</v>
      </c>
      <c r="BF310" s="144">
        <v>2882</v>
      </c>
      <c r="BG310" s="144">
        <v>3967</v>
      </c>
      <c r="BH310" s="144">
        <v>5687</v>
      </c>
      <c r="BI310" s="144">
        <v>8591</v>
      </c>
      <c r="BJ310" s="144">
        <v>13721</v>
      </c>
      <c r="BK310" s="144">
        <v>24683</v>
      </c>
      <c r="BL310" s="144">
        <v>35323</v>
      </c>
      <c r="BM310" s="144">
        <v>45633</v>
      </c>
      <c r="BN310" s="144">
        <v>57809</v>
      </c>
      <c r="BO310" s="144">
        <v>79518</v>
      </c>
      <c r="BP310" s="144">
        <v>96587</v>
      </c>
      <c r="BQ310" s="144">
        <v>121346</v>
      </c>
      <c r="BR310" s="144">
        <v>176400</v>
      </c>
    </row>
    <row r="311" spans="1:70" outlineLevel="1" x14ac:dyDescent="0.35">
      <c r="A311" s="181" t="s">
        <v>541</v>
      </c>
      <c r="B311" s="109" t="s">
        <v>428</v>
      </c>
      <c r="C311" s="141" t="s">
        <v>373</v>
      </c>
      <c r="D311" s="109">
        <v>2541528</v>
      </c>
      <c r="E311" s="124"/>
      <c r="F311" s="124"/>
      <c r="G311" s="124"/>
      <c r="H311" s="125"/>
      <c r="I311" s="124"/>
      <c r="J311" s="124"/>
      <c r="K311" s="124"/>
      <c r="L311" s="125"/>
      <c r="M311" s="124"/>
      <c r="N311" s="124"/>
      <c r="O311" s="124"/>
      <c r="P311" s="125"/>
      <c r="Q311" s="124"/>
      <c r="R311" s="124"/>
      <c r="S311" s="124"/>
      <c r="T311" s="125"/>
      <c r="U311" s="124"/>
      <c r="V311" s="124"/>
      <c r="W311" s="124"/>
      <c r="X311" s="125"/>
      <c r="Y311" s="124"/>
      <c r="Z311" s="124"/>
      <c r="AA311" s="124"/>
      <c r="AB311" s="125"/>
      <c r="AC311" s="124"/>
      <c r="AD311" s="124"/>
      <c r="AE311" s="124"/>
      <c r="AF311" s="125"/>
      <c r="AG311" s="124"/>
      <c r="AH311" s="124"/>
      <c r="AI311" s="142">
        <v>6164</v>
      </c>
      <c r="AJ311" s="143">
        <v>6234</v>
      </c>
      <c r="AK311" s="142">
        <v>6342</v>
      </c>
      <c r="AL311" s="142">
        <v>6393</v>
      </c>
      <c r="AM311" s="142">
        <v>6758</v>
      </c>
      <c r="AN311" s="143">
        <v>6775</v>
      </c>
      <c r="AO311" s="142">
        <v>6775</v>
      </c>
      <c r="AP311" s="142">
        <v>6536</v>
      </c>
      <c r="AQ311" s="142">
        <v>6528</v>
      </c>
      <c r="AR311" s="143">
        <v>6201</v>
      </c>
      <c r="AS311" s="142">
        <v>6167</v>
      </c>
      <c r="AT311" s="142">
        <v>6208</v>
      </c>
      <c r="AU311" s="142">
        <v>6142</v>
      </c>
      <c r="AV311" s="143">
        <v>6141</v>
      </c>
      <c r="AW311" s="142">
        <v>6218</v>
      </c>
      <c r="AX311" s="142">
        <v>6207</v>
      </c>
      <c r="AY311" s="142">
        <v>6071</v>
      </c>
      <c r="AZ311" s="143">
        <v>6070</v>
      </c>
      <c r="BA311" s="142">
        <v>6168</v>
      </c>
      <c r="BB311" s="142">
        <v>21988</v>
      </c>
      <c r="BC311" s="142">
        <v>25074</v>
      </c>
      <c r="BD311" s="143">
        <v>27524</v>
      </c>
      <c r="BF311" s="130"/>
      <c r="BG311" s="130"/>
      <c r="BH311" s="130"/>
      <c r="BI311" s="130"/>
      <c r="BJ311" s="130"/>
      <c r="BK311" s="130"/>
      <c r="BL311" s="130"/>
      <c r="BM311" s="144">
        <v>6234</v>
      </c>
      <c r="BN311" s="144">
        <v>6775</v>
      </c>
      <c r="BO311" s="144">
        <v>6201</v>
      </c>
      <c r="BP311" s="144">
        <v>6141</v>
      </c>
      <c r="BQ311" s="144">
        <v>6070</v>
      </c>
      <c r="BR311" s="144">
        <v>27524</v>
      </c>
    </row>
    <row r="312" spans="1:70" ht="12" customHeight="1" outlineLevel="1" x14ac:dyDescent="0.35">
      <c r="A312" s="181" t="s">
        <v>542</v>
      </c>
      <c r="B312" s="109" t="s">
        <v>428</v>
      </c>
      <c r="C312" s="141" t="s">
        <v>373</v>
      </c>
      <c r="D312" s="109">
        <v>2541529</v>
      </c>
      <c r="E312" s="124"/>
      <c r="F312" s="124"/>
      <c r="G312" s="124"/>
      <c r="H312" s="125"/>
      <c r="I312" s="124"/>
      <c r="J312" s="124"/>
      <c r="K312" s="124"/>
      <c r="L312" s="125"/>
      <c r="M312" s="124"/>
      <c r="N312" s="124"/>
      <c r="O312" s="124"/>
      <c r="P312" s="125"/>
      <c r="Q312" s="124"/>
      <c r="R312" s="124"/>
      <c r="S312" s="124"/>
      <c r="T312" s="125"/>
      <c r="U312" s="124"/>
      <c r="V312" s="124"/>
      <c r="W312" s="124"/>
      <c r="X312" s="125"/>
      <c r="Y312" s="124"/>
      <c r="Z312" s="124"/>
      <c r="AA312" s="124"/>
      <c r="AB312" s="125"/>
      <c r="AC312" s="142">
        <v>6747</v>
      </c>
      <c r="AD312" s="142">
        <v>7272</v>
      </c>
      <c r="AE312" s="142">
        <v>8403</v>
      </c>
      <c r="AF312" s="143">
        <v>9460</v>
      </c>
      <c r="AG312" s="142">
        <v>9359</v>
      </c>
      <c r="AH312" s="142">
        <v>9429</v>
      </c>
      <c r="AI312" s="142">
        <v>9439</v>
      </c>
      <c r="AJ312" s="143">
        <v>9348</v>
      </c>
      <c r="AK312" s="142">
        <v>10202</v>
      </c>
      <c r="AL312" s="142">
        <v>10525</v>
      </c>
      <c r="AM312" s="142">
        <v>11063</v>
      </c>
      <c r="AN312" s="143">
        <v>12155</v>
      </c>
      <c r="AO312" s="142">
        <v>12241</v>
      </c>
      <c r="AP312" s="142">
        <v>14130</v>
      </c>
      <c r="AQ312" s="142">
        <v>13641</v>
      </c>
      <c r="AR312" s="143">
        <v>12673</v>
      </c>
      <c r="AS312" s="142">
        <v>12899</v>
      </c>
      <c r="AT312" s="142">
        <v>12955</v>
      </c>
      <c r="AU312" s="142">
        <v>13033</v>
      </c>
      <c r="AV312" s="143">
        <v>13294</v>
      </c>
      <c r="AW312" s="142">
        <v>13555</v>
      </c>
      <c r="AX312" s="142">
        <v>14058</v>
      </c>
      <c r="AY312" s="142">
        <v>14812</v>
      </c>
      <c r="AZ312" s="143">
        <v>14922</v>
      </c>
      <c r="BA312" s="142">
        <v>15505</v>
      </c>
      <c r="BB312" s="142">
        <v>15662</v>
      </c>
      <c r="BC312" s="142">
        <v>17372</v>
      </c>
      <c r="BD312" s="143">
        <v>20404</v>
      </c>
      <c r="BF312" s="130"/>
      <c r="BG312" s="130"/>
      <c r="BH312" s="130"/>
      <c r="BI312" s="130"/>
      <c r="BJ312" s="130"/>
      <c r="BK312" s="130"/>
      <c r="BL312" s="144">
        <v>9460</v>
      </c>
      <c r="BM312" s="144">
        <v>9348</v>
      </c>
      <c r="BN312" s="144">
        <v>12155</v>
      </c>
      <c r="BO312" s="144">
        <v>12673</v>
      </c>
      <c r="BP312" s="144">
        <v>13294</v>
      </c>
      <c r="BQ312" s="144">
        <v>14922</v>
      </c>
      <c r="BR312" s="144">
        <v>20404</v>
      </c>
    </row>
    <row r="313" spans="1:70" outlineLevel="1" x14ac:dyDescent="0.35">
      <c r="A313" s="181" t="s">
        <v>144</v>
      </c>
      <c r="B313" s="109" t="s">
        <v>428</v>
      </c>
      <c r="C313" s="141" t="s">
        <v>370</v>
      </c>
      <c r="D313" s="109">
        <v>2541530</v>
      </c>
      <c r="E313" s="124"/>
      <c r="F313" s="124"/>
      <c r="G313" s="124"/>
      <c r="H313" s="125"/>
      <c r="I313" s="124"/>
      <c r="J313" s="124"/>
      <c r="K313" s="142">
        <v>1317</v>
      </c>
      <c r="L313" s="143">
        <v>3929</v>
      </c>
      <c r="M313" s="142">
        <v>3774</v>
      </c>
      <c r="N313" s="142">
        <v>3605</v>
      </c>
      <c r="O313" s="142">
        <v>3437</v>
      </c>
      <c r="P313" s="143">
        <v>3246</v>
      </c>
      <c r="Q313" s="142">
        <v>3067</v>
      </c>
      <c r="R313" s="142">
        <v>2879</v>
      </c>
      <c r="S313" s="142">
        <v>2702</v>
      </c>
      <c r="T313" s="143">
        <v>2535</v>
      </c>
      <c r="U313" s="142">
        <v>2360</v>
      </c>
      <c r="V313" s="142">
        <v>2186</v>
      </c>
      <c r="W313" s="142">
        <v>2050</v>
      </c>
      <c r="X313" s="143">
        <v>1884</v>
      </c>
      <c r="Y313" s="142">
        <v>1735</v>
      </c>
      <c r="Z313" s="142">
        <v>1573</v>
      </c>
      <c r="AA313" s="142">
        <v>1451</v>
      </c>
      <c r="AB313" s="143">
        <v>1294</v>
      </c>
      <c r="AC313" s="142">
        <v>1150</v>
      </c>
      <c r="AD313" s="142">
        <v>994</v>
      </c>
      <c r="AE313" s="142">
        <v>853</v>
      </c>
      <c r="AF313" s="143">
        <v>894</v>
      </c>
      <c r="AG313" s="142">
        <v>838</v>
      </c>
      <c r="AH313" s="142">
        <v>859</v>
      </c>
      <c r="AI313" s="142">
        <v>744</v>
      </c>
      <c r="AJ313" s="143">
        <v>623</v>
      </c>
      <c r="AK313" s="142">
        <v>505</v>
      </c>
      <c r="AL313" s="142">
        <v>514</v>
      </c>
      <c r="AM313" s="142">
        <v>365</v>
      </c>
      <c r="AN313" s="143">
        <v>634</v>
      </c>
      <c r="AO313" s="142">
        <v>910</v>
      </c>
      <c r="AP313" s="142">
        <v>965</v>
      </c>
      <c r="AQ313" s="142">
        <v>875</v>
      </c>
      <c r="AR313" s="143">
        <v>897</v>
      </c>
      <c r="AS313" s="142">
        <v>949</v>
      </c>
      <c r="AT313" s="142">
        <v>856</v>
      </c>
      <c r="AU313" s="142">
        <v>813</v>
      </c>
      <c r="AV313" s="143">
        <v>788</v>
      </c>
      <c r="AW313" s="124"/>
      <c r="AX313" s="124"/>
      <c r="AY313" s="124"/>
      <c r="AZ313" s="125"/>
      <c r="BA313" s="124"/>
      <c r="BB313" s="124"/>
      <c r="BC313" s="124"/>
      <c r="BD313" s="125"/>
      <c r="BF313" s="130"/>
      <c r="BG313" s="144">
        <v>3929</v>
      </c>
      <c r="BH313" s="144">
        <v>3246</v>
      </c>
      <c r="BI313" s="144">
        <v>2535</v>
      </c>
      <c r="BJ313" s="144">
        <v>1884</v>
      </c>
      <c r="BK313" s="144">
        <v>1294</v>
      </c>
      <c r="BL313" s="144">
        <v>894</v>
      </c>
      <c r="BM313" s="144">
        <v>623</v>
      </c>
      <c r="BN313" s="144">
        <v>634</v>
      </c>
      <c r="BO313" s="144">
        <v>897</v>
      </c>
      <c r="BP313" s="144">
        <v>788</v>
      </c>
      <c r="BQ313" s="130"/>
      <c r="BR313" s="130"/>
    </row>
    <row r="314" spans="1:70" outlineLevel="1" x14ac:dyDescent="0.35">
      <c r="A314" s="181" t="s">
        <v>19</v>
      </c>
      <c r="B314" s="109" t="s">
        <v>428</v>
      </c>
      <c r="C314" s="141" t="s">
        <v>373</v>
      </c>
      <c r="D314" s="109">
        <v>2541531</v>
      </c>
      <c r="E314" s="124"/>
      <c r="F314" s="124"/>
      <c r="G314" s="124"/>
      <c r="H314" s="125"/>
      <c r="I314" s="124"/>
      <c r="J314" s="124"/>
      <c r="K314" s="142">
        <v>2612</v>
      </c>
      <c r="L314" s="143">
        <v>17981</v>
      </c>
      <c r="M314" s="142">
        <v>18005</v>
      </c>
      <c r="N314" s="142">
        <v>18025</v>
      </c>
      <c r="O314" s="142">
        <v>18024</v>
      </c>
      <c r="P314" s="143">
        <v>18026</v>
      </c>
      <c r="Q314" s="142">
        <v>18029</v>
      </c>
      <c r="R314" s="142">
        <v>18043</v>
      </c>
      <c r="S314" s="142">
        <v>18085</v>
      </c>
      <c r="T314" s="143">
        <v>18122</v>
      </c>
      <c r="U314" s="142">
        <v>18126</v>
      </c>
      <c r="V314" s="142">
        <v>18129</v>
      </c>
      <c r="W314" s="142">
        <v>18213</v>
      </c>
      <c r="X314" s="143">
        <v>18221</v>
      </c>
      <c r="Y314" s="142">
        <v>18268</v>
      </c>
      <c r="Z314" s="142">
        <v>18263</v>
      </c>
      <c r="AA314" s="142">
        <v>18304</v>
      </c>
      <c r="AB314" s="143">
        <v>18301</v>
      </c>
      <c r="AC314" s="142">
        <v>18333</v>
      </c>
      <c r="AD314" s="142">
        <v>18334</v>
      </c>
      <c r="AE314" s="142">
        <v>18338</v>
      </c>
      <c r="AF314" s="143">
        <v>18715</v>
      </c>
      <c r="AG314" s="142">
        <v>18811</v>
      </c>
      <c r="AH314" s="142">
        <v>19029</v>
      </c>
      <c r="AI314" s="142">
        <v>19031</v>
      </c>
      <c r="AJ314" s="143">
        <v>19050</v>
      </c>
      <c r="AK314" s="142">
        <v>19056</v>
      </c>
      <c r="AL314" s="142">
        <v>19219</v>
      </c>
      <c r="AM314" s="142">
        <v>19065</v>
      </c>
      <c r="AN314" s="143">
        <v>19197</v>
      </c>
      <c r="AO314" s="142">
        <v>19923</v>
      </c>
      <c r="AP314" s="142">
        <v>20229</v>
      </c>
      <c r="AQ314" s="142">
        <v>20268</v>
      </c>
      <c r="AR314" s="143">
        <v>20306</v>
      </c>
      <c r="AS314" s="142">
        <v>20649</v>
      </c>
      <c r="AT314" s="142">
        <v>20659</v>
      </c>
      <c r="AU314" s="142">
        <v>20668</v>
      </c>
      <c r="AV314" s="143">
        <v>20654</v>
      </c>
      <c r="AW314" s="142">
        <v>20654</v>
      </c>
      <c r="AX314" s="142">
        <v>20654</v>
      </c>
      <c r="AY314" s="142">
        <v>20654</v>
      </c>
      <c r="AZ314" s="143">
        <v>20654</v>
      </c>
      <c r="BA314" s="142">
        <v>20654</v>
      </c>
      <c r="BB314" s="142">
        <v>20654</v>
      </c>
      <c r="BC314" s="142">
        <v>21158</v>
      </c>
      <c r="BD314" s="143">
        <v>24534</v>
      </c>
      <c r="BF314" s="130"/>
      <c r="BG314" s="144">
        <v>17981</v>
      </c>
      <c r="BH314" s="144">
        <v>18026</v>
      </c>
      <c r="BI314" s="144">
        <v>18122</v>
      </c>
      <c r="BJ314" s="144">
        <v>18221</v>
      </c>
      <c r="BK314" s="144">
        <v>18301</v>
      </c>
      <c r="BL314" s="144">
        <v>18715</v>
      </c>
      <c r="BM314" s="144">
        <v>19050</v>
      </c>
      <c r="BN314" s="144">
        <v>19197</v>
      </c>
      <c r="BO314" s="144">
        <v>20306</v>
      </c>
      <c r="BP314" s="144">
        <v>20654</v>
      </c>
      <c r="BQ314" s="144">
        <v>20654</v>
      </c>
      <c r="BR314" s="144">
        <v>24534</v>
      </c>
    </row>
    <row r="315" spans="1:70" outlineLevel="1" x14ac:dyDescent="0.35">
      <c r="A315" s="181" t="s">
        <v>543</v>
      </c>
      <c r="B315" s="109" t="s">
        <v>428</v>
      </c>
      <c r="C315" s="141" t="s">
        <v>370</v>
      </c>
      <c r="D315" s="109">
        <v>3331</v>
      </c>
      <c r="E315" s="142">
        <v>1501</v>
      </c>
      <c r="F315" s="142">
        <v>1631</v>
      </c>
      <c r="G315" s="142">
        <v>1609</v>
      </c>
      <c r="H315" s="143">
        <v>1722</v>
      </c>
      <c r="I315" s="142">
        <v>1682</v>
      </c>
      <c r="J315" s="142">
        <v>1672</v>
      </c>
      <c r="K315" s="124"/>
      <c r="L315" s="125"/>
      <c r="M315" s="124"/>
      <c r="N315" s="124"/>
      <c r="O315" s="124"/>
      <c r="P315" s="125"/>
      <c r="Q315" s="124"/>
      <c r="R315" s="124"/>
      <c r="S315" s="124"/>
      <c r="T315" s="125"/>
      <c r="U315" s="124"/>
      <c r="V315" s="124"/>
      <c r="W315" s="124"/>
      <c r="X315" s="125"/>
      <c r="Y315" s="124"/>
      <c r="Z315" s="124"/>
      <c r="AA315" s="124"/>
      <c r="AB315" s="125"/>
      <c r="AC315" s="124"/>
      <c r="AD315" s="124"/>
      <c r="AE315" s="124"/>
      <c r="AF315" s="125"/>
      <c r="AG315" s="124"/>
      <c r="AH315" s="124"/>
      <c r="AI315" s="124"/>
      <c r="AJ315" s="125"/>
      <c r="AK315" s="124"/>
      <c r="AL315" s="124"/>
      <c r="AM315" s="124"/>
      <c r="AN315" s="125"/>
      <c r="AO315" s="124"/>
      <c r="AP315" s="124"/>
      <c r="AQ315" s="124"/>
      <c r="AR315" s="125"/>
      <c r="AS315" s="124"/>
      <c r="AT315" s="124"/>
      <c r="AU315" s="124"/>
      <c r="AV315" s="125"/>
      <c r="AW315" s="124"/>
      <c r="AX315" s="124"/>
      <c r="AY315" s="124"/>
      <c r="AZ315" s="125"/>
      <c r="BA315" s="124"/>
      <c r="BB315" s="124"/>
      <c r="BC315" s="124"/>
      <c r="BD315" s="125"/>
      <c r="BF315" s="144">
        <v>1722</v>
      </c>
      <c r="BG315" s="130"/>
      <c r="BH315" s="130"/>
      <c r="BI315" s="130"/>
      <c r="BJ315" s="130"/>
      <c r="BK315" s="130"/>
      <c r="BL315" s="130"/>
      <c r="BM315" s="130"/>
      <c r="BN315" s="130"/>
      <c r="BO315" s="130"/>
      <c r="BP315" s="130"/>
      <c r="BQ315" s="130"/>
      <c r="BR315" s="130"/>
    </row>
    <row r="316" spans="1:70" outlineLevel="1" x14ac:dyDescent="0.35">
      <c r="A316" s="181" t="s">
        <v>101</v>
      </c>
      <c r="B316" s="109" t="s">
        <v>428</v>
      </c>
      <c r="C316" s="141" t="s">
        <v>373</v>
      </c>
      <c r="D316" s="109">
        <v>2541532</v>
      </c>
      <c r="E316" s="142">
        <v>87</v>
      </c>
      <c r="F316" s="142">
        <v>95</v>
      </c>
      <c r="G316" s="142">
        <v>90</v>
      </c>
      <c r="H316" s="143">
        <v>221</v>
      </c>
      <c r="I316" s="142">
        <v>212</v>
      </c>
      <c r="J316" s="142">
        <v>206</v>
      </c>
      <c r="K316" s="142">
        <v>441</v>
      </c>
      <c r="L316" s="143">
        <v>637</v>
      </c>
      <c r="M316" s="142">
        <v>605</v>
      </c>
      <c r="N316" s="142">
        <v>594</v>
      </c>
      <c r="O316" s="142">
        <v>534</v>
      </c>
      <c r="P316" s="143">
        <v>796</v>
      </c>
      <c r="Q316" s="142">
        <v>700</v>
      </c>
      <c r="R316" s="142">
        <v>703</v>
      </c>
      <c r="S316" s="142">
        <v>660</v>
      </c>
      <c r="T316" s="143">
        <v>1312</v>
      </c>
      <c r="U316" s="142">
        <v>1836</v>
      </c>
      <c r="V316" s="142">
        <v>2096</v>
      </c>
      <c r="W316" s="142">
        <v>2374</v>
      </c>
      <c r="X316" s="143">
        <v>2135</v>
      </c>
      <c r="Y316" s="142">
        <v>2319</v>
      </c>
      <c r="Z316" s="142">
        <v>2265</v>
      </c>
      <c r="AA316" s="142">
        <v>2438</v>
      </c>
      <c r="AB316" s="143">
        <v>2576</v>
      </c>
      <c r="AC316" s="142">
        <v>2602</v>
      </c>
      <c r="AD316" s="142">
        <v>2446</v>
      </c>
      <c r="AE316" s="142">
        <v>2461</v>
      </c>
      <c r="AF316" s="143">
        <v>2759</v>
      </c>
      <c r="AG316" s="142">
        <v>2887</v>
      </c>
      <c r="AH316" s="142">
        <v>3238</v>
      </c>
      <c r="AI316" s="142">
        <v>2969</v>
      </c>
      <c r="AJ316" s="143">
        <v>2758</v>
      </c>
      <c r="AK316" s="142">
        <v>2376</v>
      </c>
      <c r="AL316" s="142">
        <v>2352</v>
      </c>
      <c r="AM316" s="142">
        <v>3187</v>
      </c>
      <c r="AN316" s="143">
        <v>2751</v>
      </c>
      <c r="AO316" s="142">
        <v>3522</v>
      </c>
      <c r="AP316" s="142">
        <v>4344</v>
      </c>
      <c r="AQ316" s="142">
        <v>5529</v>
      </c>
      <c r="AR316" s="143">
        <v>6583</v>
      </c>
      <c r="AS316" s="142">
        <v>7188</v>
      </c>
      <c r="AT316" s="142">
        <v>8501</v>
      </c>
      <c r="AU316" s="142">
        <v>5468</v>
      </c>
      <c r="AV316" s="143">
        <v>6794</v>
      </c>
      <c r="AW316" s="142">
        <v>8179</v>
      </c>
      <c r="AX316" s="142">
        <v>9929</v>
      </c>
      <c r="AY316" s="142">
        <v>11642</v>
      </c>
      <c r="AZ316" s="143">
        <v>13017</v>
      </c>
      <c r="BA316" s="142">
        <v>14092</v>
      </c>
      <c r="BB316" s="142">
        <v>15788</v>
      </c>
      <c r="BC316" s="142">
        <v>6852</v>
      </c>
      <c r="BD316" s="143">
        <v>8437</v>
      </c>
      <c r="BF316" s="144">
        <v>221</v>
      </c>
      <c r="BG316" s="144">
        <v>637</v>
      </c>
      <c r="BH316" s="144">
        <v>796</v>
      </c>
      <c r="BI316" s="144">
        <v>1312</v>
      </c>
      <c r="BJ316" s="144">
        <v>2135</v>
      </c>
      <c r="BK316" s="144">
        <v>2576</v>
      </c>
      <c r="BL316" s="144">
        <v>2759</v>
      </c>
      <c r="BM316" s="144">
        <v>2758</v>
      </c>
      <c r="BN316" s="144">
        <v>2751</v>
      </c>
      <c r="BO316" s="144">
        <v>6583</v>
      </c>
      <c r="BP316" s="144">
        <v>6794</v>
      </c>
      <c r="BQ316" s="144">
        <v>13017</v>
      </c>
      <c r="BR316" s="144">
        <v>8437</v>
      </c>
    </row>
    <row r="317" spans="1:70" outlineLevel="1" x14ac:dyDescent="0.35">
      <c r="A317" s="161" t="s">
        <v>20</v>
      </c>
      <c r="B317" s="162" t="s">
        <v>428</v>
      </c>
      <c r="C317" s="163" t="s">
        <v>373</v>
      </c>
      <c r="D317" s="162">
        <v>2541533</v>
      </c>
      <c r="E317" s="175">
        <f t="shared" ref="E317:BD317" si="47">+SUM(E307,E310:E316)</f>
        <v>15163</v>
      </c>
      <c r="F317" s="175">
        <f t="shared" si="47"/>
        <v>15724</v>
      </c>
      <c r="G317" s="175">
        <f t="shared" si="47"/>
        <v>14933</v>
      </c>
      <c r="H317" s="174">
        <f t="shared" si="47"/>
        <v>17895</v>
      </c>
      <c r="I317" s="175">
        <f t="shared" si="47"/>
        <v>19028</v>
      </c>
      <c r="J317" s="175">
        <f t="shared" si="47"/>
        <v>20769</v>
      </c>
      <c r="K317" s="175">
        <f t="shared" si="47"/>
        <v>24188</v>
      </c>
      <c r="L317" s="174">
        <f t="shared" si="47"/>
        <v>40184</v>
      </c>
      <c r="M317" s="175">
        <f t="shared" si="47"/>
        <v>42007</v>
      </c>
      <c r="N317" s="175">
        <f t="shared" si="47"/>
        <v>44130</v>
      </c>
      <c r="O317" s="175">
        <f t="shared" si="47"/>
        <v>46469</v>
      </c>
      <c r="P317" s="174">
        <f t="shared" si="47"/>
        <v>49407</v>
      </c>
      <c r="Q317" s="175">
        <f t="shared" si="47"/>
        <v>52075</v>
      </c>
      <c r="R317" s="175">
        <f t="shared" si="47"/>
        <v>55739</v>
      </c>
      <c r="S317" s="175">
        <f t="shared" si="47"/>
        <v>59674</v>
      </c>
      <c r="T317" s="174">
        <f t="shared" si="47"/>
        <v>64961</v>
      </c>
      <c r="U317" s="175">
        <f t="shared" si="47"/>
        <v>68714</v>
      </c>
      <c r="V317" s="175">
        <f t="shared" si="47"/>
        <v>73843</v>
      </c>
      <c r="W317" s="175">
        <f t="shared" si="47"/>
        <v>78998</v>
      </c>
      <c r="X317" s="174">
        <f t="shared" si="47"/>
        <v>84524</v>
      </c>
      <c r="Y317" s="175">
        <f t="shared" si="47"/>
        <v>88945</v>
      </c>
      <c r="Z317" s="175">
        <f t="shared" si="47"/>
        <v>90291</v>
      </c>
      <c r="AA317" s="175">
        <f t="shared" si="47"/>
        <v>92452</v>
      </c>
      <c r="AB317" s="174">
        <f t="shared" si="47"/>
        <v>97334</v>
      </c>
      <c r="AC317" s="175">
        <f t="shared" si="47"/>
        <v>109477</v>
      </c>
      <c r="AD317" s="175">
        <f t="shared" si="47"/>
        <v>117006</v>
      </c>
      <c r="AE317" s="175">
        <f t="shared" si="47"/>
        <v>124418</v>
      </c>
      <c r="AF317" s="174">
        <f t="shared" si="47"/>
        <v>133376</v>
      </c>
      <c r="AG317" s="175">
        <f t="shared" si="47"/>
        <v>138371</v>
      </c>
      <c r="AH317" s="175">
        <f t="shared" si="47"/>
        <v>139691</v>
      </c>
      <c r="AI317" s="175">
        <f t="shared" si="47"/>
        <v>146437</v>
      </c>
      <c r="AJ317" s="174">
        <f t="shared" si="47"/>
        <v>159316</v>
      </c>
      <c r="AK317" s="175">
        <f t="shared" si="47"/>
        <v>163523</v>
      </c>
      <c r="AL317" s="175">
        <f t="shared" si="47"/>
        <v>170609</v>
      </c>
      <c r="AM317" s="175">
        <f t="shared" si="47"/>
        <v>169585</v>
      </c>
      <c r="AN317" s="174">
        <f t="shared" si="47"/>
        <v>165987</v>
      </c>
      <c r="AO317" s="175">
        <f t="shared" si="47"/>
        <v>164218</v>
      </c>
      <c r="AP317" s="175">
        <f t="shared" si="47"/>
        <v>169779</v>
      </c>
      <c r="AQ317" s="175">
        <f t="shared" si="47"/>
        <v>178894</v>
      </c>
      <c r="AR317" s="174">
        <f t="shared" si="47"/>
        <v>185727</v>
      </c>
      <c r="AS317" s="175">
        <f t="shared" si="47"/>
        <v>184491</v>
      </c>
      <c r="AT317" s="175">
        <f t="shared" si="47"/>
        <v>206688</v>
      </c>
      <c r="AU317" s="175">
        <f t="shared" si="47"/>
        <v>216274</v>
      </c>
      <c r="AV317" s="174">
        <f t="shared" si="47"/>
        <v>229623</v>
      </c>
      <c r="AW317" s="175">
        <f t="shared" si="47"/>
        <v>222844</v>
      </c>
      <c r="AX317" s="175">
        <f t="shared" si="47"/>
        <v>230238</v>
      </c>
      <c r="AY317" s="175">
        <f t="shared" si="47"/>
        <v>256408</v>
      </c>
      <c r="AZ317" s="174">
        <f t="shared" si="47"/>
        <v>276054</v>
      </c>
      <c r="BA317" s="175">
        <f t="shared" si="47"/>
        <v>280213</v>
      </c>
      <c r="BB317" s="175">
        <f t="shared" si="47"/>
        <v>294744</v>
      </c>
      <c r="BC317" s="175">
        <f t="shared" si="47"/>
        <v>303844</v>
      </c>
      <c r="BD317" s="174">
        <f t="shared" si="47"/>
        <v>366021</v>
      </c>
      <c r="BF317" s="197">
        <f t="shared" ref="BF317:BR317" si="48">+SUM(BF307,BF310:BF316)</f>
        <v>17895</v>
      </c>
      <c r="BG317" s="197">
        <f t="shared" si="48"/>
        <v>40184</v>
      </c>
      <c r="BH317" s="197">
        <f t="shared" si="48"/>
        <v>49407</v>
      </c>
      <c r="BI317" s="197">
        <f t="shared" si="48"/>
        <v>64961</v>
      </c>
      <c r="BJ317" s="197">
        <f t="shared" si="48"/>
        <v>84524</v>
      </c>
      <c r="BK317" s="197">
        <f t="shared" si="48"/>
        <v>97334</v>
      </c>
      <c r="BL317" s="197">
        <f t="shared" si="48"/>
        <v>133376</v>
      </c>
      <c r="BM317" s="197">
        <f t="shared" si="48"/>
        <v>159316</v>
      </c>
      <c r="BN317" s="197">
        <f t="shared" si="48"/>
        <v>165987</v>
      </c>
      <c r="BO317" s="197">
        <f t="shared" si="48"/>
        <v>185727</v>
      </c>
      <c r="BP317" s="197">
        <f t="shared" si="48"/>
        <v>229623</v>
      </c>
      <c r="BQ317" s="197">
        <f t="shared" si="48"/>
        <v>276054</v>
      </c>
      <c r="BR317" s="197">
        <f t="shared" si="48"/>
        <v>366021</v>
      </c>
    </row>
    <row r="318" spans="1:70" outlineLevel="1" x14ac:dyDescent="0.35">
      <c r="A318" s="108"/>
      <c r="B318" s="109"/>
      <c r="C318" s="109"/>
      <c r="D318" s="109"/>
      <c r="E318" s="124"/>
      <c r="F318" s="124"/>
      <c r="G318" s="124"/>
      <c r="H318" s="125"/>
      <c r="I318" s="124"/>
      <c r="J318" s="124"/>
      <c r="K318" s="124"/>
      <c r="L318" s="125"/>
      <c r="M318" s="124"/>
      <c r="N318" s="124"/>
      <c r="O318" s="124"/>
      <c r="P318" s="125"/>
      <c r="Q318" s="124"/>
      <c r="R318" s="124"/>
      <c r="S318" s="124"/>
      <c r="T318" s="125"/>
      <c r="U318" s="124"/>
      <c r="V318" s="124"/>
      <c r="W318" s="124"/>
      <c r="X318" s="125"/>
      <c r="Y318" s="124"/>
      <c r="Z318" s="124"/>
      <c r="AA318" s="124"/>
      <c r="AB318" s="125"/>
      <c r="AC318" s="124"/>
      <c r="AD318" s="124"/>
      <c r="AE318" s="124"/>
      <c r="AF318" s="125"/>
      <c r="AG318" s="124"/>
      <c r="AH318" s="124"/>
      <c r="AI318" s="124"/>
      <c r="AJ318" s="125"/>
      <c r="AK318" s="124"/>
      <c r="AL318" s="124"/>
      <c r="AM318" s="124"/>
      <c r="AN318" s="125"/>
      <c r="AO318" s="124"/>
      <c r="AP318" s="124"/>
      <c r="AQ318" s="124"/>
      <c r="AR318" s="125"/>
      <c r="AS318" s="124"/>
      <c r="AT318" s="124"/>
      <c r="AU318" s="124"/>
      <c r="AV318" s="125"/>
      <c r="AW318" s="124"/>
      <c r="AX318" s="124"/>
      <c r="AY318" s="124"/>
      <c r="AZ318" s="125"/>
      <c r="BA318" s="124"/>
      <c r="BB318" s="124"/>
      <c r="BC318" s="124"/>
      <c r="BD318" s="125"/>
      <c r="BF318" s="130"/>
      <c r="BG318" s="130"/>
      <c r="BH318" s="130"/>
      <c r="BI318" s="130"/>
      <c r="BJ318" s="130"/>
      <c r="BK318" s="130"/>
      <c r="BL318" s="130"/>
      <c r="BM318" s="130"/>
      <c r="BN318" s="130"/>
      <c r="BO318" s="130"/>
      <c r="BP318" s="130"/>
      <c r="BQ318" s="130"/>
      <c r="BR318" s="130"/>
    </row>
    <row r="319" spans="1:70" ht="12" customHeight="1" outlineLevel="1" x14ac:dyDescent="0.35">
      <c r="A319" s="135" t="s">
        <v>544</v>
      </c>
      <c r="B319" s="136"/>
      <c r="C319" s="136"/>
      <c r="D319" s="136"/>
      <c r="E319" s="124"/>
      <c r="F319" s="124"/>
      <c r="G319" s="124"/>
      <c r="H319" s="125"/>
      <c r="I319" s="124"/>
      <c r="J319" s="124"/>
      <c r="K319" s="124"/>
      <c r="L319" s="125"/>
      <c r="M319" s="124"/>
      <c r="N319" s="124"/>
      <c r="O319" s="124"/>
      <c r="P319" s="125"/>
      <c r="Q319" s="124"/>
      <c r="R319" s="124"/>
      <c r="S319" s="124"/>
      <c r="T319" s="125"/>
      <c r="U319" s="124"/>
      <c r="V319" s="124"/>
      <c r="W319" s="124"/>
      <c r="X319" s="125"/>
      <c r="Y319" s="124"/>
      <c r="Z319" s="124"/>
      <c r="AA319" s="124"/>
      <c r="AB319" s="125"/>
      <c r="AC319" s="124"/>
      <c r="AD319" s="124"/>
      <c r="AE319" s="124"/>
      <c r="AF319" s="125"/>
      <c r="AG319" s="124"/>
      <c r="AH319" s="124"/>
      <c r="AI319" s="124"/>
      <c r="AJ319" s="125"/>
      <c r="AK319" s="124"/>
      <c r="AL319" s="124"/>
      <c r="AM319" s="124"/>
      <c r="AN319" s="125"/>
      <c r="AO319" s="124"/>
      <c r="AP319" s="124"/>
      <c r="AQ319" s="124"/>
      <c r="AR319" s="125"/>
      <c r="AS319" s="124"/>
      <c r="AT319" s="124"/>
      <c r="AU319" s="124"/>
      <c r="AV319" s="125"/>
      <c r="AW319" s="124"/>
      <c r="AX319" s="124"/>
      <c r="AY319" s="124"/>
      <c r="AZ319" s="125"/>
      <c r="BA319" s="124"/>
      <c r="BB319" s="124"/>
      <c r="BC319" s="124"/>
      <c r="BD319" s="125"/>
      <c r="BF319" s="130"/>
      <c r="BG319" s="130"/>
      <c r="BH319" s="130"/>
      <c r="BI319" s="130"/>
      <c r="BJ319" s="130"/>
      <c r="BK319" s="130"/>
      <c r="BL319" s="130"/>
      <c r="BM319" s="130"/>
      <c r="BN319" s="130"/>
      <c r="BO319" s="130"/>
      <c r="BP319" s="130"/>
      <c r="BQ319" s="130"/>
      <c r="BR319" s="130"/>
    </row>
    <row r="320" spans="1:70" outlineLevel="1" x14ac:dyDescent="0.35">
      <c r="A320" s="234" t="s">
        <v>545</v>
      </c>
      <c r="B320" s="235"/>
      <c r="C320" s="235"/>
      <c r="D320" s="235"/>
      <c r="E320" s="124"/>
      <c r="F320" s="124"/>
      <c r="G320" s="124"/>
      <c r="H320" s="125"/>
      <c r="I320" s="124"/>
      <c r="J320" s="124"/>
      <c r="K320" s="124"/>
      <c r="L320" s="125"/>
      <c r="M320" s="124"/>
      <c r="N320" s="124"/>
      <c r="O320" s="124"/>
      <c r="P320" s="125"/>
      <c r="Q320" s="124"/>
      <c r="R320" s="124"/>
      <c r="S320" s="124"/>
      <c r="T320" s="125"/>
      <c r="U320" s="124"/>
      <c r="V320" s="124"/>
      <c r="W320" s="124"/>
      <c r="X320" s="125"/>
      <c r="Y320" s="124"/>
      <c r="Z320" s="124"/>
      <c r="AA320" s="124"/>
      <c r="AB320" s="125"/>
      <c r="AC320" s="124"/>
      <c r="AD320" s="124"/>
      <c r="AE320" s="124"/>
      <c r="AF320" s="125"/>
      <c r="AG320" s="124"/>
      <c r="AH320" s="124"/>
      <c r="AI320" s="124"/>
      <c r="AJ320" s="125"/>
      <c r="AK320" s="124"/>
      <c r="AL320" s="124"/>
      <c r="AM320" s="124"/>
      <c r="AN320" s="125"/>
      <c r="AO320" s="124"/>
      <c r="AP320" s="124"/>
      <c r="AQ320" s="124"/>
      <c r="AR320" s="125"/>
      <c r="AS320" s="124"/>
      <c r="AT320" s="124"/>
      <c r="AU320" s="124"/>
      <c r="AV320" s="125"/>
      <c r="AW320" s="124"/>
      <c r="AX320" s="124"/>
      <c r="AY320" s="124"/>
      <c r="AZ320" s="125"/>
      <c r="BA320" s="124"/>
      <c r="BB320" s="124"/>
      <c r="BC320" s="124"/>
      <c r="BD320" s="125"/>
      <c r="BF320" s="130"/>
      <c r="BG320" s="130"/>
      <c r="BH320" s="130"/>
      <c r="BI320" s="130"/>
      <c r="BJ320" s="130"/>
      <c r="BK320" s="130"/>
      <c r="BL320" s="130"/>
      <c r="BM320" s="130"/>
      <c r="BN320" s="130"/>
      <c r="BO320" s="130"/>
      <c r="BP320" s="130"/>
      <c r="BQ320" s="130"/>
      <c r="BR320" s="130"/>
    </row>
    <row r="321" spans="1:70" outlineLevel="1" x14ac:dyDescent="0.35">
      <c r="A321" s="236" t="s">
        <v>546</v>
      </c>
      <c r="B321" s="237"/>
      <c r="C321" s="237"/>
      <c r="D321" s="237"/>
      <c r="E321" s="124"/>
      <c r="F321" s="124"/>
      <c r="G321" s="124"/>
      <c r="H321" s="125"/>
      <c r="I321" s="124"/>
      <c r="J321" s="124"/>
      <c r="K321" s="124"/>
      <c r="L321" s="125"/>
      <c r="M321" s="124"/>
      <c r="N321" s="124"/>
      <c r="O321" s="124"/>
      <c r="P321" s="125"/>
      <c r="Q321" s="124"/>
      <c r="R321" s="124"/>
      <c r="S321" s="124"/>
      <c r="T321" s="125"/>
      <c r="U321" s="124"/>
      <c r="V321" s="124"/>
      <c r="W321" s="124"/>
      <c r="X321" s="125"/>
      <c r="Y321" s="124"/>
      <c r="Z321" s="124"/>
      <c r="AA321" s="124"/>
      <c r="AB321" s="125"/>
      <c r="AC321" s="124"/>
      <c r="AD321" s="124"/>
      <c r="AE321" s="124"/>
      <c r="AF321" s="125"/>
      <c r="AG321" s="124"/>
      <c r="AH321" s="124"/>
      <c r="AI321" s="124"/>
      <c r="AJ321" s="125"/>
      <c r="AK321" s="124"/>
      <c r="AL321" s="124"/>
      <c r="AM321" s="124"/>
      <c r="AN321" s="125"/>
      <c r="AO321" s="124"/>
      <c r="AP321" s="124"/>
      <c r="AQ321" s="124"/>
      <c r="AR321" s="125"/>
      <c r="AS321" s="124"/>
      <c r="AT321" s="124"/>
      <c r="AU321" s="124"/>
      <c r="AV321" s="125"/>
      <c r="AW321" s="124"/>
      <c r="AX321" s="124"/>
      <c r="AY321" s="124"/>
      <c r="AZ321" s="125"/>
      <c r="BA321" s="124"/>
      <c r="BB321" s="124"/>
      <c r="BC321" s="124"/>
      <c r="BD321" s="125"/>
      <c r="BF321" s="130"/>
      <c r="BG321" s="130"/>
      <c r="BH321" s="130"/>
      <c r="BI321" s="130"/>
      <c r="BJ321" s="130"/>
      <c r="BK321" s="130"/>
      <c r="BL321" s="130"/>
      <c r="BM321" s="130"/>
      <c r="BN321" s="130"/>
      <c r="BO321" s="130"/>
      <c r="BP321" s="130"/>
      <c r="BQ321" s="130"/>
      <c r="BR321" s="130"/>
    </row>
    <row r="322" spans="1:70" outlineLevel="1" x14ac:dyDescent="0.35">
      <c r="A322" s="238" t="s">
        <v>94</v>
      </c>
      <c r="B322" s="109" t="s">
        <v>428</v>
      </c>
      <c r="C322" s="141" t="s">
        <v>373</v>
      </c>
      <c r="D322" s="109">
        <v>2541534</v>
      </c>
      <c r="E322" s="142">
        <v>75</v>
      </c>
      <c r="F322" s="142">
        <v>55</v>
      </c>
      <c r="G322" s="142">
        <v>36</v>
      </c>
      <c r="H322" s="143">
        <v>87</v>
      </c>
      <c r="I322" s="142">
        <v>85</v>
      </c>
      <c r="J322" s="142">
        <v>146</v>
      </c>
      <c r="K322" s="142">
        <v>120</v>
      </c>
      <c r="L322" s="143">
        <v>176</v>
      </c>
      <c r="M322" s="142">
        <v>129</v>
      </c>
      <c r="N322" s="142">
        <v>139</v>
      </c>
      <c r="O322" s="142">
        <v>149</v>
      </c>
      <c r="P322" s="143">
        <v>196</v>
      </c>
      <c r="Q322" s="142">
        <v>149</v>
      </c>
      <c r="R322" s="142">
        <v>130</v>
      </c>
      <c r="S322" s="142">
        <v>260</v>
      </c>
      <c r="T322" s="143">
        <v>302</v>
      </c>
      <c r="U322" s="142">
        <v>170</v>
      </c>
      <c r="V322" s="142">
        <v>323</v>
      </c>
      <c r="W322" s="142">
        <v>383</v>
      </c>
      <c r="X322" s="143">
        <v>380</v>
      </c>
      <c r="Y322" s="142">
        <v>593</v>
      </c>
      <c r="Z322" s="142">
        <v>419</v>
      </c>
      <c r="AA322" s="142">
        <v>590</v>
      </c>
      <c r="AB322" s="143">
        <v>820</v>
      </c>
      <c r="AC322" s="142">
        <v>604</v>
      </c>
      <c r="AD322" s="142">
        <v>655</v>
      </c>
      <c r="AE322" s="142">
        <v>860</v>
      </c>
      <c r="AF322" s="143">
        <v>1363</v>
      </c>
      <c r="AG322" s="142">
        <v>829</v>
      </c>
      <c r="AH322" s="142">
        <v>920</v>
      </c>
      <c r="AI322" s="142">
        <v>1106</v>
      </c>
      <c r="AJ322" s="143">
        <v>1331</v>
      </c>
      <c r="AK322" s="142">
        <v>878</v>
      </c>
      <c r="AL322" s="142">
        <v>973</v>
      </c>
      <c r="AM322" s="142">
        <v>2195</v>
      </c>
      <c r="AN322" s="143">
        <v>4083</v>
      </c>
      <c r="AO322" s="142">
        <v>3246</v>
      </c>
      <c r="AP322" s="142">
        <v>4008</v>
      </c>
      <c r="AQ322" s="142">
        <v>3871</v>
      </c>
      <c r="AR322" s="143">
        <v>4990</v>
      </c>
      <c r="AS322" s="142">
        <v>3672</v>
      </c>
      <c r="AT322" s="142">
        <v>3093</v>
      </c>
      <c r="AU322" s="142">
        <v>4372</v>
      </c>
      <c r="AV322" s="143">
        <v>4849</v>
      </c>
      <c r="AW322" s="142">
        <v>3785</v>
      </c>
      <c r="AX322" s="142">
        <v>3173</v>
      </c>
      <c r="AY322" s="142">
        <v>7656</v>
      </c>
      <c r="AZ322" s="143">
        <v>7687</v>
      </c>
      <c r="BA322" s="142">
        <v>8512</v>
      </c>
      <c r="BB322" s="142">
        <v>10271</v>
      </c>
      <c r="BC322" s="142">
        <v>7798</v>
      </c>
      <c r="BD322" s="143">
        <v>8894</v>
      </c>
      <c r="BF322" s="144">
        <v>87</v>
      </c>
      <c r="BG322" s="144">
        <v>176</v>
      </c>
      <c r="BH322" s="144">
        <v>196</v>
      </c>
      <c r="BI322" s="144">
        <v>302</v>
      </c>
      <c r="BJ322" s="144">
        <v>380</v>
      </c>
      <c r="BK322" s="144">
        <v>820</v>
      </c>
      <c r="BL322" s="144">
        <v>1363</v>
      </c>
      <c r="BM322" s="144">
        <v>1331</v>
      </c>
      <c r="BN322" s="144">
        <v>4083</v>
      </c>
      <c r="BO322" s="144">
        <v>4990</v>
      </c>
      <c r="BP322" s="144">
        <v>4849</v>
      </c>
      <c r="BQ322" s="144">
        <v>7687</v>
      </c>
      <c r="BR322" s="144">
        <v>8894</v>
      </c>
    </row>
    <row r="323" spans="1:70" outlineLevel="1" x14ac:dyDescent="0.35">
      <c r="A323" s="238" t="s">
        <v>136</v>
      </c>
      <c r="B323" s="109" t="s">
        <v>428</v>
      </c>
      <c r="C323" s="141" t="s">
        <v>370</v>
      </c>
      <c r="D323" s="109">
        <v>2541535</v>
      </c>
      <c r="E323" s="142">
        <v>190</v>
      </c>
      <c r="F323" s="142">
        <v>172</v>
      </c>
      <c r="G323" s="142">
        <v>171</v>
      </c>
      <c r="H323" s="143">
        <v>181</v>
      </c>
      <c r="I323" s="142">
        <v>188</v>
      </c>
      <c r="J323" s="142">
        <v>176</v>
      </c>
      <c r="K323" s="142">
        <v>208</v>
      </c>
      <c r="L323" s="143">
        <v>202</v>
      </c>
      <c r="M323" s="142">
        <v>189</v>
      </c>
      <c r="N323" s="142">
        <v>182</v>
      </c>
      <c r="O323" s="142">
        <v>241</v>
      </c>
      <c r="P323" s="143">
        <v>217</v>
      </c>
      <c r="Q323" s="142">
        <v>216</v>
      </c>
      <c r="R323" s="142">
        <v>232</v>
      </c>
      <c r="S323" s="142">
        <v>239</v>
      </c>
      <c r="T323" s="143">
        <v>280</v>
      </c>
      <c r="U323" s="142">
        <v>278</v>
      </c>
      <c r="V323" s="142">
        <v>278</v>
      </c>
      <c r="W323" s="142">
        <v>314</v>
      </c>
      <c r="X323" s="143">
        <v>390</v>
      </c>
      <c r="Y323" s="142">
        <v>396</v>
      </c>
      <c r="Z323" s="142">
        <v>440</v>
      </c>
      <c r="AA323" s="142">
        <v>502</v>
      </c>
      <c r="AB323" s="143">
        <v>541</v>
      </c>
      <c r="AC323" s="142">
        <v>537</v>
      </c>
      <c r="AD323" s="142">
        <v>560</v>
      </c>
      <c r="AE323" s="142">
        <v>590</v>
      </c>
      <c r="AF323" s="143">
        <v>886</v>
      </c>
      <c r="AG323" s="142">
        <v>712</v>
      </c>
      <c r="AH323" s="142">
        <v>729</v>
      </c>
      <c r="AI323" s="142">
        <v>800</v>
      </c>
      <c r="AJ323" s="143">
        <v>1093</v>
      </c>
      <c r="AK323" s="142">
        <v>1006</v>
      </c>
      <c r="AL323" s="142">
        <v>949</v>
      </c>
      <c r="AM323" s="142">
        <v>909</v>
      </c>
      <c r="AN323" s="143">
        <v>1052</v>
      </c>
      <c r="AO323" s="142">
        <v>935</v>
      </c>
      <c r="AP323" s="142">
        <v>982</v>
      </c>
      <c r="AQ323" s="142">
        <v>975</v>
      </c>
      <c r="AR323" s="143">
        <v>1117</v>
      </c>
      <c r="AS323" s="142">
        <v>885</v>
      </c>
      <c r="AT323" s="142">
        <v>772</v>
      </c>
      <c r="AU323" s="142">
        <v>770</v>
      </c>
      <c r="AV323" s="143">
        <v>863</v>
      </c>
      <c r="AW323" s="124"/>
      <c r="AX323" s="124"/>
      <c r="AY323" s="124"/>
      <c r="AZ323" s="125"/>
      <c r="BA323" s="124"/>
      <c r="BB323" s="124"/>
      <c r="BC323" s="124"/>
      <c r="BD323" s="125"/>
      <c r="BF323" s="144">
        <v>181</v>
      </c>
      <c r="BG323" s="144">
        <v>202</v>
      </c>
      <c r="BH323" s="144">
        <v>217</v>
      </c>
      <c r="BI323" s="144">
        <v>280</v>
      </c>
      <c r="BJ323" s="144">
        <v>390</v>
      </c>
      <c r="BK323" s="144">
        <v>541</v>
      </c>
      <c r="BL323" s="144">
        <v>886</v>
      </c>
      <c r="BM323" s="144">
        <v>1093</v>
      </c>
      <c r="BN323" s="144">
        <v>1052</v>
      </c>
      <c r="BO323" s="144">
        <v>1117</v>
      </c>
      <c r="BP323" s="144">
        <v>863</v>
      </c>
      <c r="BQ323" s="130"/>
      <c r="BR323" s="130"/>
    </row>
    <row r="324" spans="1:70" ht="12.65" customHeight="1" outlineLevel="1" x14ac:dyDescent="0.35">
      <c r="A324" s="238" t="s">
        <v>547</v>
      </c>
      <c r="B324" s="109" t="s">
        <v>428</v>
      </c>
      <c r="C324" s="141" t="s">
        <v>373</v>
      </c>
      <c r="D324" s="109">
        <v>2541536</v>
      </c>
      <c r="E324" s="124"/>
      <c r="F324" s="124"/>
      <c r="G324" s="124"/>
      <c r="H324" s="125"/>
      <c r="I324" s="124"/>
      <c r="J324" s="124"/>
      <c r="K324" s="124"/>
      <c r="L324" s="125"/>
      <c r="M324" s="124"/>
      <c r="N324" s="124"/>
      <c r="O324" s="124"/>
      <c r="P324" s="125"/>
      <c r="Q324" s="124"/>
      <c r="R324" s="124"/>
      <c r="S324" s="124"/>
      <c r="T324" s="125"/>
      <c r="U324" s="124"/>
      <c r="V324" s="124"/>
      <c r="W324" s="124"/>
      <c r="X324" s="125"/>
      <c r="Y324" s="124"/>
      <c r="Z324" s="124"/>
      <c r="AA324" s="124"/>
      <c r="AB324" s="125"/>
      <c r="AC324" s="142">
        <v>645</v>
      </c>
      <c r="AD324" s="142">
        <v>688</v>
      </c>
      <c r="AE324" s="142">
        <v>776</v>
      </c>
      <c r="AF324" s="143">
        <v>800</v>
      </c>
      <c r="AG324" s="142">
        <v>835</v>
      </c>
      <c r="AH324" s="142">
        <v>899</v>
      </c>
      <c r="AI324" s="142">
        <v>975</v>
      </c>
      <c r="AJ324" s="143">
        <v>1023</v>
      </c>
      <c r="AK324" s="142">
        <v>1040</v>
      </c>
      <c r="AL324" s="142">
        <v>1051</v>
      </c>
      <c r="AM324" s="142">
        <v>1086</v>
      </c>
      <c r="AN324" s="143">
        <v>1127</v>
      </c>
      <c r="AO324" s="142">
        <v>1159</v>
      </c>
      <c r="AP324" s="142">
        <v>1275</v>
      </c>
      <c r="AQ324" s="142">
        <v>1291</v>
      </c>
      <c r="AR324" s="143">
        <v>1367</v>
      </c>
      <c r="AS324" s="142">
        <v>1479</v>
      </c>
      <c r="AT324" s="142">
        <v>1396</v>
      </c>
      <c r="AU324" s="142">
        <v>1460</v>
      </c>
      <c r="AV324" s="143">
        <v>1623</v>
      </c>
      <c r="AW324" s="142">
        <v>1676</v>
      </c>
      <c r="AX324" s="142">
        <v>1917</v>
      </c>
      <c r="AY324" s="142">
        <v>2016</v>
      </c>
      <c r="AZ324" s="143">
        <v>1942</v>
      </c>
      <c r="BA324" s="142">
        <v>1976</v>
      </c>
      <c r="BB324" s="142">
        <v>1977</v>
      </c>
      <c r="BC324" s="142">
        <v>2113</v>
      </c>
      <c r="BD324" s="143">
        <v>2213</v>
      </c>
      <c r="BF324" s="130"/>
      <c r="BG324" s="130"/>
      <c r="BH324" s="130"/>
      <c r="BI324" s="130"/>
      <c r="BJ324" s="130"/>
      <c r="BK324" s="130"/>
      <c r="BL324" s="144">
        <v>800</v>
      </c>
      <c r="BM324" s="144">
        <v>1023</v>
      </c>
      <c r="BN324" s="144">
        <v>1127</v>
      </c>
      <c r="BO324" s="144">
        <v>1367</v>
      </c>
      <c r="BP324" s="144">
        <v>1623</v>
      </c>
      <c r="BQ324" s="144">
        <v>1942</v>
      </c>
      <c r="BR324" s="144">
        <v>2213</v>
      </c>
    </row>
    <row r="325" spans="1:70" outlineLevel="1" x14ac:dyDescent="0.35">
      <c r="A325" s="238" t="s">
        <v>548</v>
      </c>
      <c r="B325" s="109" t="s">
        <v>428</v>
      </c>
      <c r="C325" s="141" t="s">
        <v>373</v>
      </c>
      <c r="D325" s="109">
        <v>2541537</v>
      </c>
      <c r="E325" s="142">
        <v>430</v>
      </c>
      <c r="F325" s="142">
        <v>505</v>
      </c>
      <c r="G325" s="142">
        <v>453</v>
      </c>
      <c r="H325" s="143">
        <v>555</v>
      </c>
      <c r="I325" s="142">
        <v>525</v>
      </c>
      <c r="J325" s="142">
        <v>666</v>
      </c>
      <c r="K325" s="142">
        <v>709</v>
      </c>
      <c r="L325" s="143">
        <v>866</v>
      </c>
      <c r="M325" s="142">
        <v>1300</v>
      </c>
      <c r="N325" s="142">
        <v>1472</v>
      </c>
      <c r="O325" s="142">
        <v>1338</v>
      </c>
      <c r="P325" s="143">
        <v>1449</v>
      </c>
      <c r="Q325" s="142">
        <v>1389</v>
      </c>
      <c r="R325" s="142">
        <v>1770</v>
      </c>
      <c r="S325" s="142">
        <v>2018</v>
      </c>
      <c r="T325" s="143">
        <v>2203</v>
      </c>
      <c r="U325" s="142">
        <v>2400</v>
      </c>
      <c r="V325" s="142">
        <v>2626</v>
      </c>
      <c r="W325" s="142">
        <v>2503</v>
      </c>
      <c r="X325" s="143">
        <v>2892</v>
      </c>
      <c r="Y325" s="142">
        <v>4003</v>
      </c>
      <c r="Z325" s="142">
        <v>3720</v>
      </c>
      <c r="AA325" s="142">
        <v>4255</v>
      </c>
      <c r="AB325" s="143">
        <v>5509</v>
      </c>
      <c r="AC325" s="142">
        <v>7980</v>
      </c>
      <c r="AD325" s="142">
        <v>10878</v>
      </c>
      <c r="AE325" s="142">
        <v>10877</v>
      </c>
      <c r="AF325" s="143">
        <v>11735</v>
      </c>
      <c r="AG325" s="142">
        <v>12446</v>
      </c>
      <c r="AH325" s="142">
        <v>8496</v>
      </c>
      <c r="AI325" s="142">
        <v>8684</v>
      </c>
      <c r="AJ325" s="143">
        <v>11152</v>
      </c>
      <c r="AK325" s="142">
        <v>9411</v>
      </c>
      <c r="AL325" s="142">
        <v>11510</v>
      </c>
      <c r="AM325" s="142">
        <v>13158</v>
      </c>
      <c r="AN325" s="143">
        <v>14312</v>
      </c>
      <c r="AO325" s="142">
        <v>15226</v>
      </c>
      <c r="AP325" s="142">
        <v>15420</v>
      </c>
      <c r="AQ325" s="142">
        <v>16036</v>
      </c>
      <c r="AR325" s="143">
        <v>19552</v>
      </c>
      <c r="AS325" s="142">
        <v>19345</v>
      </c>
      <c r="AT325" s="142">
        <v>24660</v>
      </c>
      <c r="AU325" s="142">
        <v>23929</v>
      </c>
      <c r="AV325" s="143">
        <v>24625</v>
      </c>
      <c r="AW325" s="142">
        <v>22640</v>
      </c>
      <c r="AX325" s="142">
        <v>21914</v>
      </c>
      <c r="AY325" s="142">
        <v>23658</v>
      </c>
      <c r="AZ325" s="143">
        <v>23967</v>
      </c>
      <c r="BA325" s="142">
        <v>23402</v>
      </c>
      <c r="BB325" s="142">
        <v>25057</v>
      </c>
      <c r="BC325" s="142">
        <v>27047</v>
      </c>
      <c r="BD325" s="143">
        <v>30729</v>
      </c>
      <c r="BF325" s="144">
        <v>555</v>
      </c>
      <c r="BG325" s="144">
        <v>866</v>
      </c>
      <c r="BH325" s="144">
        <v>1449</v>
      </c>
      <c r="BI325" s="144">
        <v>2203</v>
      </c>
      <c r="BJ325" s="144">
        <v>2892</v>
      </c>
      <c r="BK325" s="144">
        <v>5509</v>
      </c>
      <c r="BL325" s="144">
        <v>11735</v>
      </c>
      <c r="BM325" s="144">
        <v>11152</v>
      </c>
      <c r="BN325" s="144">
        <v>14312</v>
      </c>
      <c r="BO325" s="144">
        <v>19552</v>
      </c>
      <c r="BP325" s="144">
        <v>24625</v>
      </c>
      <c r="BQ325" s="144">
        <v>23967</v>
      </c>
      <c r="BR325" s="144">
        <v>30729</v>
      </c>
    </row>
    <row r="326" spans="1:70" outlineLevel="1" x14ac:dyDescent="0.35">
      <c r="A326" s="238" t="s">
        <v>138</v>
      </c>
      <c r="B326" s="109" t="s">
        <v>428</v>
      </c>
      <c r="C326" s="141" t="s">
        <v>370</v>
      </c>
      <c r="D326" s="109">
        <v>2541538</v>
      </c>
      <c r="E326" s="142">
        <v>30</v>
      </c>
      <c r="F326" s="142">
        <v>32</v>
      </c>
      <c r="G326" s="142">
        <v>36</v>
      </c>
      <c r="H326" s="143">
        <v>38</v>
      </c>
      <c r="I326" s="142">
        <v>38</v>
      </c>
      <c r="J326" s="142">
        <v>53</v>
      </c>
      <c r="K326" s="142">
        <v>48</v>
      </c>
      <c r="L326" s="143">
        <v>66</v>
      </c>
      <c r="M326" s="142">
        <v>55</v>
      </c>
      <c r="N326" s="142">
        <v>49</v>
      </c>
      <c r="O326" s="142">
        <v>47</v>
      </c>
      <c r="P326" s="143">
        <v>56</v>
      </c>
      <c r="Q326" s="142">
        <v>55</v>
      </c>
      <c r="R326" s="142">
        <v>79</v>
      </c>
      <c r="S326" s="142">
        <v>78</v>
      </c>
      <c r="T326" s="143">
        <v>90</v>
      </c>
      <c r="U326" s="142">
        <v>80</v>
      </c>
      <c r="V326" s="142">
        <v>88</v>
      </c>
      <c r="W326" s="142">
        <v>105</v>
      </c>
      <c r="X326" s="143">
        <v>98</v>
      </c>
      <c r="Y326" s="142">
        <v>94</v>
      </c>
      <c r="Z326" s="142">
        <v>91</v>
      </c>
      <c r="AA326" s="142">
        <v>115</v>
      </c>
      <c r="AB326" s="143">
        <v>147</v>
      </c>
      <c r="AC326" s="142">
        <v>142</v>
      </c>
      <c r="AD326" s="142">
        <v>198</v>
      </c>
      <c r="AE326" s="142">
        <v>225</v>
      </c>
      <c r="AF326" s="143">
        <v>269</v>
      </c>
      <c r="AG326" s="142">
        <v>247</v>
      </c>
      <c r="AH326" s="142">
        <v>264</v>
      </c>
      <c r="AI326" s="142">
        <v>379</v>
      </c>
      <c r="AJ326" s="143">
        <v>382</v>
      </c>
      <c r="AK326" s="142">
        <v>382</v>
      </c>
      <c r="AL326" s="142">
        <v>391</v>
      </c>
      <c r="AM326" s="142">
        <v>464</v>
      </c>
      <c r="AN326" s="143">
        <v>561</v>
      </c>
      <c r="AO326" s="142">
        <v>520</v>
      </c>
      <c r="AP326" s="142">
        <v>532</v>
      </c>
      <c r="AQ326" s="142">
        <v>514</v>
      </c>
      <c r="AR326" s="125"/>
      <c r="AS326" s="124"/>
      <c r="AT326" s="124"/>
      <c r="AU326" s="124"/>
      <c r="AV326" s="125"/>
      <c r="AW326" s="124"/>
      <c r="AX326" s="124"/>
      <c r="AY326" s="124"/>
      <c r="AZ326" s="125"/>
      <c r="BA326" s="124"/>
      <c r="BB326" s="124"/>
      <c r="BC326" s="124"/>
      <c r="BD326" s="125"/>
      <c r="BF326" s="144">
        <v>38</v>
      </c>
      <c r="BG326" s="144">
        <v>66</v>
      </c>
      <c r="BH326" s="144">
        <v>56</v>
      </c>
      <c r="BI326" s="144">
        <v>90</v>
      </c>
      <c r="BJ326" s="144">
        <v>98</v>
      </c>
      <c r="BK326" s="144">
        <v>147</v>
      </c>
      <c r="BL326" s="144">
        <v>269</v>
      </c>
      <c r="BM326" s="144">
        <v>382</v>
      </c>
      <c r="BN326" s="144">
        <v>561</v>
      </c>
      <c r="BO326" s="130"/>
      <c r="BP326" s="130"/>
      <c r="BQ326" s="130"/>
      <c r="BR326" s="130"/>
    </row>
    <row r="327" spans="1:70" outlineLevel="1" x14ac:dyDescent="0.35">
      <c r="A327" s="238" t="s">
        <v>549</v>
      </c>
      <c r="B327" s="109" t="s">
        <v>428</v>
      </c>
      <c r="C327" s="141" t="s">
        <v>370</v>
      </c>
      <c r="D327" s="109">
        <v>3421</v>
      </c>
      <c r="E327" s="142">
        <v>338</v>
      </c>
      <c r="F327" s="142">
        <v>316</v>
      </c>
      <c r="G327" s="142">
        <v>288</v>
      </c>
      <c r="H327" s="143">
        <v>239</v>
      </c>
      <c r="I327" s="142">
        <v>201</v>
      </c>
      <c r="J327" s="142">
        <v>173</v>
      </c>
      <c r="K327" s="142">
        <v>149</v>
      </c>
      <c r="L327" s="143">
        <v>114</v>
      </c>
      <c r="M327" s="142">
        <v>73</v>
      </c>
      <c r="N327" s="142">
        <v>39</v>
      </c>
      <c r="O327" s="142">
        <v>17</v>
      </c>
      <c r="P327" s="143">
        <v>7</v>
      </c>
      <c r="Q327" s="124"/>
      <c r="R327" s="124"/>
      <c r="S327" s="124"/>
      <c r="T327" s="125"/>
      <c r="U327" s="124"/>
      <c r="V327" s="124"/>
      <c r="W327" s="124"/>
      <c r="X327" s="125"/>
      <c r="Y327" s="124"/>
      <c r="Z327" s="124"/>
      <c r="AA327" s="124"/>
      <c r="AB327" s="125"/>
      <c r="AC327" s="124"/>
      <c r="AD327" s="124"/>
      <c r="AE327" s="124"/>
      <c r="AF327" s="125"/>
      <c r="AG327" s="124"/>
      <c r="AH327" s="124"/>
      <c r="AI327" s="124"/>
      <c r="AJ327" s="125"/>
      <c r="AK327" s="124"/>
      <c r="AL327" s="124"/>
      <c r="AM327" s="124"/>
      <c r="AN327" s="125"/>
      <c r="AO327" s="124"/>
      <c r="AP327" s="124"/>
      <c r="AQ327" s="124"/>
      <c r="AR327" s="125"/>
      <c r="AS327" s="124"/>
      <c r="AT327" s="124"/>
      <c r="AU327" s="124"/>
      <c r="AV327" s="125"/>
      <c r="AW327" s="124"/>
      <c r="AX327" s="124"/>
      <c r="AY327" s="124"/>
      <c r="AZ327" s="125"/>
      <c r="BA327" s="124"/>
      <c r="BB327" s="124"/>
      <c r="BC327" s="124"/>
      <c r="BD327" s="125"/>
      <c r="BF327" s="144">
        <v>239</v>
      </c>
      <c r="BG327" s="144">
        <v>114</v>
      </c>
      <c r="BH327" s="144">
        <v>7</v>
      </c>
      <c r="BI327" s="130"/>
      <c r="BJ327" s="130"/>
      <c r="BK327" s="130"/>
      <c r="BL327" s="130"/>
      <c r="BM327" s="130"/>
      <c r="BN327" s="130"/>
      <c r="BO327" s="130"/>
      <c r="BP327" s="130"/>
      <c r="BQ327" s="130"/>
      <c r="BR327" s="130"/>
    </row>
    <row r="328" spans="1:70" outlineLevel="1" x14ac:dyDescent="0.35">
      <c r="A328" s="239" t="s">
        <v>21</v>
      </c>
      <c r="B328" s="162" t="s">
        <v>428</v>
      </c>
      <c r="C328" s="163" t="s">
        <v>373</v>
      </c>
      <c r="D328" s="162">
        <v>2541539</v>
      </c>
      <c r="E328" s="175">
        <f t="shared" ref="E328:BD328" si="49">SUM(E322:E327)</f>
        <v>1063</v>
      </c>
      <c r="F328" s="175">
        <f t="shared" si="49"/>
        <v>1080</v>
      </c>
      <c r="G328" s="175">
        <f t="shared" si="49"/>
        <v>984</v>
      </c>
      <c r="H328" s="174">
        <f t="shared" si="49"/>
        <v>1100</v>
      </c>
      <c r="I328" s="175">
        <f t="shared" si="49"/>
        <v>1037</v>
      </c>
      <c r="J328" s="175">
        <f t="shared" si="49"/>
        <v>1214</v>
      </c>
      <c r="K328" s="175">
        <f t="shared" si="49"/>
        <v>1234</v>
      </c>
      <c r="L328" s="174">
        <f t="shared" si="49"/>
        <v>1424</v>
      </c>
      <c r="M328" s="175">
        <f t="shared" si="49"/>
        <v>1746</v>
      </c>
      <c r="N328" s="175">
        <f t="shared" si="49"/>
        <v>1881</v>
      </c>
      <c r="O328" s="175">
        <f t="shared" si="49"/>
        <v>1792</v>
      </c>
      <c r="P328" s="174">
        <f t="shared" si="49"/>
        <v>1925</v>
      </c>
      <c r="Q328" s="175">
        <f t="shared" si="49"/>
        <v>1809</v>
      </c>
      <c r="R328" s="175">
        <f t="shared" si="49"/>
        <v>2211</v>
      </c>
      <c r="S328" s="175">
        <f t="shared" si="49"/>
        <v>2595</v>
      </c>
      <c r="T328" s="174">
        <f t="shared" si="49"/>
        <v>2875</v>
      </c>
      <c r="U328" s="175">
        <f t="shared" si="49"/>
        <v>2928</v>
      </c>
      <c r="V328" s="175">
        <f t="shared" si="49"/>
        <v>3315</v>
      </c>
      <c r="W328" s="175">
        <f t="shared" si="49"/>
        <v>3305</v>
      </c>
      <c r="X328" s="174">
        <f t="shared" si="49"/>
        <v>3760</v>
      </c>
      <c r="Y328" s="175">
        <f t="shared" si="49"/>
        <v>5086</v>
      </c>
      <c r="Z328" s="175">
        <f t="shared" si="49"/>
        <v>4670</v>
      </c>
      <c r="AA328" s="175">
        <f t="shared" si="49"/>
        <v>5462</v>
      </c>
      <c r="AB328" s="174">
        <f t="shared" si="49"/>
        <v>7017</v>
      </c>
      <c r="AC328" s="175">
        <f t="shared" si="49"/>
        <v>9908</v>
      </c>
      <c r="AD328" s="175">
        <f t="shared" si="49"/>
        <v>12979</v>
      </c>
      <c r="AE328" s="175">
        <f t="shared" si="49"/>
        <v>13328</v>
      </c>
      <c r="AF328" s="174">
        <f t="shared" si="49"/>
        <v>15053</v>
      </c>
      <c r="AG328" s="175">
        <f t="shared" si="49"/>
        <v>15069</v>
      </c>
      <c r="AH328" s="175">
        <f t="shared" si="49"/>
        <v>11308</v>
      </c>
      <c r="AI328" s="175">
        <f t="shared" si="49"/>
        <v>11944</v>
      </c>
      <c r="AJ328" s="174">
        <f t="shared" si="49"/>
        <v>14981</v>
      </c>
      <c r="AK328" s="175">
        <f t="shared" si="49"/>
        <v>12717</v>
      </c>
      <c r="AL328" s="175">
        <f t="shared" si="49"/>
        <v>14874</v>
      </c>
      <c r="AM328" s="175">
        <f t="shared" si="49"/>
        <v>17812</v>
      </c>
      <c r="AN328" s="174">
        <f t="shared" si="49"/>
        <v>21135</v>
      </c>
      <c r="AO328" s="175">
        <f t="shared" si="49"/>
        <v>21086</v>
      </c>
      <c r="AP328" s="175">
        <f t="shared" si="49"/>
        <v>22217</v>
      </c>
      <c r="AQ328" s="175">
        <f t="shared" si="49"/>
        <v>22687</v>
      </c>
      <c r="AR328" s="174">
        <f t="shared" si="49"/>
        <v>27026</v>
      </c>
      <c r="AS328" s="175">
        <f t="shared" si="49"/>
        <v>25381</v>
      </c>
      <c r="AT328" s="175">
        <f t="shared" si="49"/>
        <v>29921</v>
      </c>
      <c r="AU328" s="175">
        <f t="shared" si="49"/>
        <v>30531</v>
      </c>
      <c r="AV328" s="174">
        <f t="shared" si="49"/>
        <v>31960</v>
      </c>
      <c r="AW328" s="175">
        <f t="shared" si="49"/>
        <v>28101</v>
      </c>
      <c r="AX328" s="175">
        <f t="shared" si="49"/>
        <v>27004</v>
      </c>
      <c r="AY328" s="175">
        <f t="shared" si="49"/>
        <v>33330</v>
      </c>
      <c r="AZ328" s="174">
        <f t="shared" si="49"/>
        <v>33596</v>
      </c>
      <c r="BA328" s="175">
        <f t="shared" si="49"/>
        <v>33890</v>
      </c>
      <c r="BB328" s="175">
        <f t="shared" si="49"/>
        <v>37305</v>
      </c>
      <c r="BC328" s="175">
        <f t="shared" si="49"/>
        <v>36958</v>
      </c>
      <c r="BD328" s="174">
        <f t="shared" si="49"/>
        <v>41836</v>
      </c>
      <c r="BF328" s="197">
        <f t="shared" ref="BF328:BR328" si="50">SUM(BF322:BF327)</f>
        <v>1100</v>
      </c>
      <c r="BG328" s="197">
        <f t="shared" si="50"/>
        <v>1424</v>
      </c>
      <c r="BH328" s="197">
        <f t="shared" si="50"/>
        <v>1925</v>
      </c>
      <c r="BI328" s="197">
        <f t="shared" si="50"/>
        <v>2875</v>
      </c>
      <c r="BJ328" s="197">
        <f t="shared" si="50"/>
        <v>3760</v>
      </c>
      <c r="BK328" s="197">
        <f t="shared" si="50"/>
        <v>7017</v>
      </c>
      <c r="BL328" s="197">
        <f t="shared" si="50"/>
        <v>15053</v>
      </c>
      <c r="BM328" s="197">
        <f t="shared" si="50"/>
        <v>14981</v>
      </c>
      <c r="BN328" s="197">
        <f t="shared" si="50"/>
        <v>21135</v>
      </c>
      <c r="BO328" s="197">
        <f t="shared" si="50"/>
        <v>27026</v>
      </c>
      <c r="BP328" s="197">
        <f t="shared" si="50"/>
        <v>31960</v>
      </c>
      <c r="BQ328" s="197">
        <f t="shared" si="50"/>
        <v>33596</v>
      </c>
      <c r="BR328" s="197">
        <f t="shared" si="50"/>
        <v>41836</v>
      </c>
    </row>
    <row r="329" spans="1:70" ht="12" customHeight="1" outlineLevel="1" x14ac:dyDescent="0.35">
      <c r="A329" s="181"/>
      <c r="B329" s="240"/>
      <c r="C329" s="240"/>
      <c r="D329" s="240"/>
      <c r="E329" s="124"/>
      <c r="F329" s="124"/>
      <c r="G329" s="124"/>
      <c r="H329" s="125"/>
      <c r="I329" s="124"/>
      <c r="J329" s="124"/>
      <c r="K329" s="124"/>
      <c r="L329" s="125"/>
      <c r="M329" s="124"/>
      <c r="N329" s="124"/>
      <c r="O329" s="124"/>
      <c r="P329" s="125"/>
      <c r="Q329" s="124"/>
      <c r="R329" s="124"/>
      <c r="S329" s="124"/>
      <c r="T329" s="125"/>
      <c r="U329" s="124"/>
      <c r="V329" s="124"/>
      <c r="W329" s="124"/>
      <c r="X329" s="125"/>
      <c r="Y329" s="124"/>
      <c r="Z329" s="124"/>
      <c r="AA329" s="124"/>
      <c r="AB329" s="125"/>
      <c r="AC329" s="124"/>
      <c r="AD329" s="124"/>
      <c r="AE329" s="124"/>
      <c r="AF329" s="125"/>
      <c r="AG329" s="124"/>
      <c r="AH329" s="124"/>
      <c r="AI329" s="124"/>
      <c r="AJ329" s="125"/>
      <c r="AK329" s="124"/>
      <c r="AL329" s="124"/>
      <c r="AM329" s="124"/>
      <c r="AN329" s="125"/>
      <c r="AO329" s="124"/>
      <c r="AP329" s="124"/>
      <c r="AQ329" s="124"/>
      <c r="AR329" s="125"/>
      <c r="AS329" s="124"/>
      <c r="AT329" s="124"/>
      <c r="AU329" s="124"/>
      <c r="AV329" s="125"/>
      <c r="AW329" s="124"/>
      <c r="AX329" s="124"/>
      <c r="AY329" s="124"/>
      <c r="AZ329" s="125"/>
      <c r="BA329" s="124"/>
      <c r="BB329" s="124"/>
      <c r="BC329" s="124"/>
      <c r="BD329" s="125"/>
      <c r="BF329" s="130"/>
      <c r="BG329" s="130"/>
      <c r="BH329" s="130"/>
      <c r="BI329" s="130"/>
      <c r="BJ329" s="130"/>
      <c r="BK329" s="130"/>
      <c r="BL329" s="130"/>
      <c r="BM329" s="130"/>
      <c r="BN329" s="130"/>
      <c r="BO329" s="130"/>
      <c r="BP329" s="130"/>
      <c r="BQ329" s="130"/>
      <c r="BR329" s="130"/>
    </row>
    <row r="330" spans="1:70" outlineLevel="1" x14ac:dyDescent="0.35">
      <c r="A330" s="236" t="s">
        <v>550</v>
      </c>
      <c r="B330" s="237"/>
      <c r="C330" s="237"/>
      <c r="D330" s="237"/>
      <c r="E330" s="124"/>
      <c r="F330" s="124"/>
      <c r="G330" s="124"/>
      <c r="H330" s="125"/>
      <c r="I330" s="124"/>
      <c r="J330" s="124"/>
      <c r="K330" s="124"/>
      <c r="L330" s="125"/>
      <c r="M330" s="124"/>
      <c r="N330" s="124"/>
      <c r="O330" s="124"/>
      <c r="P330" s="125"/>
      <c r="Q330" s="124"/>
      <c r="R330" s="124"/>
      <c r="S330" s="124"/>
      <c r="T330" s="125"/>
      <c r="U330" s="124"/>
      <c r="V330" s="124"/>
      <c r="W330" s="124"/>
      <c r="X330" s="125"/>
      <c r="Y330" s="124"/>
      <c r="Z330" s="124"/>
      <c r="AA330" s="124"/>
      <c r="AB330" s="125"/>
      <c r="AC330" s="124"/>
      <c r="AD330" s="124"/>
      <c r="AE330" s="124"/>
      <c r="AF330" s="125"/>
      <c r="AG330" s="124"/>
      <c r="AH330" s="124"/>
      <c r="AI330" s="124"/>
      <c r="AJ330" s="125"/>
      <c r="AK330" s="124"/>
      <c r="AL330" s="124"/>
      <c r="AM330" s="124"/>
      <c r="AN330" s="125"/>
      <c r="AO330" s="124"/>
      <c r="AP330" s="124"/>
      <c r="AQ330" s="124"/>
      <c r="AR330" s="125"/>
      <c r="AS330" s="124"/>
      <c r="AT330" s="124"/>
      <c r="AU330" s="124"/>
      <c r="AV330" s="125"/>
      <c r="AW330" s="124"/>
      <c r="AX330" s="124"/>
      <c r="AY330" s="124"/>
      <c r="AZ330" s="125"/>
      <c r="BA330" s="124"/>
      <c r="BB330" s="124"/>
      <c r="BC330" s="124"/>
      <c r="BD330" s="125"/>
      <c r="BF330" s="130"/>
      <c r="BG330" s="130"/>
      <c r="BH330" s="130"/>
      <c r="BI330" s="130"/>
      <c r="BJ330" s="130"/>
      <c r="BK330" s="130"/>
      <c r="BL330" s="130"/>
      <c r="BM330" s="130"/>
      <c r="BN330" s="130"/>
      <c r="BO330" s="130"/>
      <c r="BP330" s="130"/>
      <c r="BQ330" s="130"/>
      <c r="BR330" s="130"/>
    </row>
    <row r="331" spans="1:70" outlineLevel="1" x14ac:dyDescent="0.35">
      <c r="A331" s="238" t="s">
        <v>551</v>
      </c>
      <c r="B331" s="109" t="s">
        <v>428</v>
      </c>
      <c r="C331" s="141" t="s">
        <v>370</v>
      </c>
      <c r="D331" s="109">
        <v>3429</v>
      </c>
      <c r="E331" s="142">
        <v>420</v>
      </c>
      <c r="F331" s="142">
        <v>351</v>
      </c>
      <c r="G331" s="142">
        <v>287</v>
      </c>
      <c r="H331" s="143">
        <v>237</v>
      </c>
      <c r="I331" s="142">
        <v>191</v>
      </c>
      <c r="J331" s="142">
        <v>153</v>
      </c>
      <c r="K331" s="142">
        <v>129</v>
      </c>
      <c r="L331" s="143">
        <v>119</v>
      </c>
      <c r="M331" s="142">
        <v>113</v>
      </c>
      <c r="N331" s="142">
        <v>110</v>
      </c>
      <c r="O331" s="142">
        <v>109</v>
      </c>
      <c r="P331" s="143">
        <v>107</v>
      </c>
      <c r="Q331" s="124"/>
      <c r="R331" s="124"/>
      <c r="S331" s="124"/>
      <c r="T331" s="125"/>
      <c r="U331" s="124"/>
      <c r="V331" s="124"/>
      <c r="W331" s="124"/>
      <c r="X331" s="125"/>
      <c r="Y331" s="124"/>
      <c r="Z331" s="124"/>
      <c r="AA331" s="124"/>
      <c r="AB331" s="125"/>
      <c r="AC331" s="124"/>
      <c r="AD331" s="124"/>
      <c r="AE331" s="124"/>
      <c r="AF331" s="125"/>
      <c r="AG331" s="124"/>
      <c r="AH331" s="124"/>
      <c r="AI331" s="124"/>
      <c r="AJ331" s="125"/>
      <c r="AK331" s="124"/>
      <c r="AL331" s="124"/>
      <c r="AM331" s="124"/>
      <c r="AN331" s="125"/>
      <c r="AO331" s="124"/>
      <c r="AP331" s="124"/>
      <c r="AQ331" s="124"/>
      <c r="AR331" s="125"/>
      <c r="AS331" s="124"/>
      <c r="AT331" s="124"/>
      <c r="AU331" s="124"/>
      <c r="AV331" s="125"/>
      <c r="AW331" s="127"/>
      <c r="AX331" s="124"/>
      <c r="AY331" s="124"/>
      <c r="AZ331" s="125"/>
      <c r="BA331" s="124"/>
      <c r="BB331" s="124"/>
      <c r="BC331" s="124"/>
      <c r="BD331" s="125"/>
      <c r="BF331" s="144">
        <v>237</v>
      </c>
      <c r="BG331" s="144">
        <v>119</v>
      </c>
      <c r="BH331" s="144">
        <v>107</v>
      </c>
      <c r="BI331" s="130"/>
      <c r="BJ331" s="130"/>
      <c r="BK331" s="130"/>
      <c r="BL331" s="130"/>
      <c r="BM331" s="130"/>
      <c r="BN331" s="130"/>
      <c r="BO331" s="130"/>
      <c r="BP331" s="130"/>
      <c r="BQ331" s="130"/>
      <c r="BR331" s="130"/>
    </row>
    <row r="332" spans="1:70" ht="12" customHeight="1" outlineLevel="1" x14ac:dyDescent="0.35">
      <c r="A332" s="238" t="s">
        <v>552</v>
      </c>
      <c r="B332" s="109" t="s">
        <v>428</v>
      </c>
      <c r="C332" s="141" t="s">
        <v>373</v>
      </c>
      <c r="D332" s="109">
        <v>3430</v>
      </c>
      <c r="E332" s="142">
        <v>1500</v>
      </c>
      <c r="F332" s="142">
        <v>1500</v>
      </c>
      <c r="G332" s="124"/>
      <c r="H332" s="125"/>
      <c r="I332" s="124"/>
      <c r="J332" s="124"/>
      <c r="K332" s="124"/>
      <c r="L332" s="125"/>
      <c r="M332" s="124"/>
      <c r="N332" s="124"/>
      <c r="O332" s="124"/>
      <c r="P332" s="125"/>
      <c r="Q332" s="124"/>
      <c r="R332" s="124"/>
      <c r="S332" s="124"/>
      <c r="T332" s="125"/>
      <c r="U332" s="124"/>
      <c r="V332" s="124"/>
      <c r="W332" s="124"/>
      <c r="X332" s="125"/>
      <c r="Y332" s="124"/>
      <c r="Z332" s="124"/>
      <c r="AA332" s="124"/>
      <c r="AB332" s="125"/>
      <c r="AC332" s="124"/>
      <c r="AD332" s="124"/>
      <c r="AE332" s="124"/>
      <c r="AF332" s="125"/>
      <c r="AG332" s="124"/>
      <c r="AH332" s="124"/>
      <c r="AI332" s="124"/>
      <c r="AJ332" s="125"/>
      <c r="AK332" s="124"/>
      <c r="AL332" s="124"/>
      <c r="AM332" s="124"/>
      <c r="AN332" s="125"/>
      <c r="AO332" s="124"/>
      <c r="AP332" s="124"/>
      <c r="AQ332" s="142">
        <v>9922</v>
      </c>
      <c r="AR332" s="143">
        <v>9923</v>
      </c>
      <c r="AS332" s="142">
        <v>9925</v>
      </c>
      <c r="AT332" s="142">
        <v>18382</v>
      </c>
      <c r="AU332" s="142">
        <v>18383</v>
      </c>
      <c r="AV332" s="143">
        <v>18385</v>
      </c>
      <c r="AW332" s="142">
        <v>18387</v>
      </c>
      <c r="AX332" s="142">
        <v>18389</v>
      </c>
      <c r="AY332" s="142">
        <v>28823</v>
      </c>
      <c r="AZ332" s="143">
        <v>28826</v>
      </c>
      <c r="BA332" s="142">
        <v>28829</v>
      </c>
      <c r="BB332" s="142">
        <v>28832</v>
      </c>
      <c r="BC332" s="142">
        <v>28834</v>
      </c>
      <c r="BD332" s="143">
        <v>58744</v>
      </c>
      <c r="BF332" s="130"/>
      <c r="BG332" s="130"/>
      <c r="BH332" s="130"/>
      <c r="BI332" s="130"/>
      <c r="BJ332" s="130"/>
      <c r="BK332" s="130"/>
      <c r="BL332" s="130"/>
      <c r="BM332" s="130"/>
      <c r="BN332" s="130"/>
      <c r="BO332" s="144">
        <v>9923</v>
      </c>
      <c r="BP332" s="144">
        <v>18385</v>
      </c>
      <c r="BQ332" s="144">
        <v>28826</v>
      </c>
      <c r="BR332" s="144">
        <v>58744</v>
      </c>
    </row>
    <row r="333" spans="1:70" ht="12" customHeight="1" outlineLevel="1" x14ac:dyDescent="0.35">
      <c r="A333" s="238" t="s">
        <v>553</v>
      </c>
      <c r="B333" s="109" t="s">
        <v>428</v>
      </c>
      <c r="C333" s="141" t="s">
        <v>373</v>
      </c>
      <c r="D333" s="109">
        <v>2541540</v>
      </c>
      <c r="E333" s="124"/>
      <c r="F333" s="124"/>
      <c r="G333" s="124"/>
      <c r="H333" s="125"/>
      <c r="I333" s="124"/>
      <c r="J333" s="124"/>
      <c r="K333" s="124"/>
      <c r="L333" s="125"/>
      <c r="M333" s="124"/>
      <c r="N333" s="124"/>
      <c r="O333" s="124"/>
      <c r="P333" s="125"/>
      <c r="Q333" s="124"/>
      <c r="R333" s="124"/>
      <c r="S333" s="124"/>
      <c r="T333" s="125"/>
      <c r="U333" s="124"/>
      <c r="V333" s="124"/>
      <c r="W333" s="124"/>
      <c r="X333" s="125"/>
      <c r="Y333" s="124"/>
      <c r="Z333" s="124"/>
      <c r="AA333" s="124"/>
      <c r="AB333" s="125"/>
      <c r="AC333" s="142">
        <v>6565</v>
      </c>
      <c r="AD333" s="142">
        <v>7122</v>
      </c>
      <c r="AE333" s="142">
        <v>8356</v>
      </c>
      <c r="AF333" s="143">
        <v>9524</v>
      </c>
      <c r="AG333" s="142">
        <v>9509</v>
      </c>
      <c r="AH333" s="142">
        <v>9633</v>
      </c>
      <c r="AI333" s="142">
        <v>9641</v>
      </c>
      <c r="AJ333" s="143">
        <v>9631</v>
      </c>
      <c r="AK333" s="142">
        <v>10574</v>
      </c>
      <c r="AL333" s="142">
        <v>10956</v>
      </c>
      <c r="AM333" s="142">
        <v>11554</v>
      </c>
      <c r="AN333" s="143">
        <v>12746</v>
      </c>
      <c r="AO333" s="142">
        <v>12894</v>
      </c>
      <c r="AP333" s="142">
        <v>14792</v>
      </c>
      <c r="AQ333" s="142">
        <v>14687</v>
      </c>
      <c r="AR333" s="143">
        <v>15301</v>
      </c>
      <c r="AS333" s="142">
        <v>16171</v>
      </c>
      <c r="AT333" s="142">
        <v>16440</v>
      </c>
      <c r="AU333" s="142">
        <v>16374</v>
      </c>
      <c r="AV333" s="143">
        <v>17226</v>
      </c>
      <c r="AW333" s="142">
        <v>17570</v>
      </c>
      <c r="AX333" s="142">
        <v>17685</v>
      </c>
      <c r="AY333" s="142">
        <v>18208</v>
      </c>
      <c r="AZ333" s="143">
        <v>18292</v>
      </c>
      <c r="BA333" s="142">
        <v>18714</v>
      </c>
      <c r="BB333" s="142">
        <v>18751</v>
      </c>
      <c r="BC333" s="142">
        <v>20113</v>
      </c>
      <c r="BD333" s="143">
        <v>22940</v>
      </c>
      <c r="BF333" s="130"/>
      <c r="BG333" s="130"/>
      <c r="BH333" s="130"/>
      <c r="BI333" s="130"/>
      <c r="BJ333" s="130"/>
      <c r="BK333" s="130"/>
      <c r="BL333" s="144">
        <v>9524</v>
      </c>
      <c r="BM333" s="144">
        <v>9631</v>
      </c>
      <c r="BN333" s="144">
        <v>12746</v>
      </c>
      <c r="BO333" s="144">
        <v>15301</v>
      </c>
      <c r="BP333" s="144">
        <v>17226</v>
      </c>
      <c r="BQ333" s="144">
        <v>18292</v>
      </c>
      <c r="BR333" s="144">
        <v>22940</v>
      </c>
    </row>
    <row r="334" spans="1:70" outlineLevel="1" x14ac:dyDescent="0.35">
      <c r="A334" s="238" t="s">
        <v>554</v>
      </c>
      <c r="B334" s="109" t="s">
        <v>428</v>
      </c>
      <c r="C334" s="141" t="s">
        <v>370</v>
      </c>
      <c r="D334" s="109">
        <v>6937347</v>
      </c>
      <c r="E334" s="142">
        <v>356</v>
      </c>
      <c r="F334" s="142">
        <v>444</v>
      </c>
      <c r="G334" s="142">
        <v>614</v>
      </c>
      <c r="H334" s="143">
        <v>1088</v>
      </c>
      <c r="I334" s="142">
        <v>1063</v>
      </c>
      <c r="J334" s="142">
        <v>1056</v>
      </c>
      <c r="K334" s="142">
        <v>1587</v>
      </c>
      <c r="L334" s="143">
        <v>2545</v>
      </c>
      <c r="M334" s="142">
        <v>2647</v>
      </c>
      <c r="N334" s="142">
        <v>2687</v>
      </c>
      <c r="O334" s="142">
        <v>3148</v>
      </c>
      <c r="P334" s="143">
        <v>3157</v>
      </c>
      <c r="Q334" s="142">
        <v>3116</v>
      </c>
      <c r="R334" s="142">
        <v>3145</v>
      </c>
      <c r="S334" s="142">
        <v>2964</v>
      </c>
      <c r="T334" s="143">
        <v>2892</v>
      </c>
      <c r="U334" s="142">
        <v>3598</v>
      </c>
      <c r="V334" s="142">
        <v>4047</v>
      </c>
      <c r="W334" s="142">
        <v>4485</v>
      </c>
      <c r="X334" s="143">
        <v>6417</v>
      </c>
      <c r="Y334" s="142">
        <v>6239</v>
      </c>
      <c r="Z334" s="142">
        <v>6239</v>
      </c>
      <c r="AA334" s="142">
        <v>6648</v>
      </c>
      <c r="AB334" s="143">
        <v>6190</v>
      </c>
      <c r="AC334" s="142">
        <v>6488</v>
      </c>
      <c r="AD334" s="142">
        <v>8143</v>
      </c>
      <c r="AE334" s="142">
        <v>8735</v>
      </c>
      <c r="AF334" s="143">
        <v>7745</v>
      </c>
      <c r="AG334" s="142">
        <v>8489</v>
      </c>
      <c r="AH334" s="142">
        <v>8303</v>
      </c>
      <c r="AI334" s="142">
        <v>7121</v>
      </c>
      <c r="AJ334" s="143">
        <v>6414</v>
      </c>
      <c r="AK334" s="142">
        <v>6575</v>
      </c>
      <c r="AL334" s="142">
        <v>6552</v>
      </c>
      <c r="AM334" s="142">
        <v>6859</v>
      </c>
      <c r="AN334" s="143">
        <v>7227</v>
      </c>
      <c r="AO334" s="142">
        <v>7010</v>
      </c>
      <c r="AP334" s="142">
        <v>7003</v>
      </c>
      <c r="AQ334" s="142">
        <v>7504</v>
      </c>
      <c r="AR334" s="143">
        <v>7764</v>
      </c>
      <c r="AS334" s="142">
        <v>8219</v>
      </c>
      <c r="AT334" s="142">
        <v>7912</v>
      </c>
      <c r="AU334" s="142">
        <v>8113</v>
      </c>
      <c r="AV334" s="143">
        <v>8884</v>
      </c>
      <c r="AW334" s="124"/>
      <c r="AX334" s="124"/>
      <c r="AY334" s="124"/>
      <c r="AZ334" s="125"/>
      <c r="BA334" s="124"/>
      <c r="BB334" s="124"/>
      <c r="BC334" s="124"/>
      <c r="BD334" s="125"/>
      <c r="BF334" s="144">
        <v>1088</v>
      </c>
      <c r="BG334" s="144">
        <v>2545</v>
      </c>
      <c r="BH334" s="144">
        <v>3157</v>
      </c>
      <c r="BI334" s="144">
        <v>2892</v>
      </c>
      <c r="BJ334" s="144">
        <v>6417</v>
      </c>
      <c r="BK334" s="144">
        <v>6190</v>
      </c>
      <c r="BL334" s="144">
        <v>7745</v>
      </c>
      <c r="BM334" s="144">
        <v>6414</v>
      </c>
      <c r="BN334" s="144">
        <v>7227</v>
      </c>
      <c r="BO334" s="144">
        <v>7764</v>
      </c>
      <c r="BP334" s="144">
        <v>8884</v>
      </c>
      <c r="BQ334" s="130"/>
      <c r="BR334" s="130"/>
    </row>
    <row r="335" spans="1:70" outlineLevel="1" x14ac:dyDescent="0.35">
      <c r="A335" s="238" t="s">
        <v>555</v>
      </c>
      <c r="B335" s="109" t="s">
        <v>428</v>
      </c>
      <c r="C335" s="141" t="s">
        <v>373</v>
      </c>
      <c r="D335" s="109">
        <v>5696888</v>
      </c>
      <c r="E335" s="124"/>
      <c r="F335" s="124"/>
      <c r="G335" s="124"/>
      <c r="H335" s="125"/>
      <c r="I335" s="124"/>
      <c r="J335" s="124"/>
      <c r="K335" s="124"/>
      <c r="L335" s="125"/>
      <c r="M335" s="124"/>
      <c r="N335" s="124"/>
      <c r="O335" s="124"/>
      <c r="P335" s="125"/>
      <c r="Q335" s="124"/>
      <c r="R335" s="124"/>
      <c r="S335" s="124"/>
      <c r="T335" s="125"/>
      <c r="U335" s="124"/>
      <c r="V335" s="124"/>
      <c r="W335" s="124"/>
      <c r="X335" s="125"/>
      <c r="Y335" s="124"/>
      <c r="Z335" s="124"/>
      <c r="AA335" s="124"/>
      <c r="AB335" s="125"/>
      <c r="AC335" s="124"/>
      <c r="AD335" s="124"/>
      <c r="AE335" s="124"/>
      <c r="AF335" s="125"/>
      <c r="AG335" s="124"/>
      <c r="AH335" s="124"/>
      <c r="AI335" s="124"/>
      <c r="AJ335" s="125"/>
      <c r="AK335" s="124"/>
      <c r="AL335" s="124"/>
      <c r="AM335" s="124"/>
      <c r="AN335" s="125"/>
      <c r="AO335" s="124"/>
      <c r="AP335" s="124"/>
      <c r="AQ335" s="124"/>
      <c r="AR335" s="125"/>
      <c r="AS335" s="124"/>
      <c r="AT335" s="124"/>
      <c r="AU335" s="124"/>
      <c r="AV335" s="125"/>
      <c r="AW335" s="142">
        <v>7795</v>
      </c>
      <c r="AX335" s="142">
        <v>7897</v>
      </c>
      <c r="AY335" s="142">
        <v>9171</v>
      </c>
      <c r="AZ335" s="143">
        <v>9987</v>
      </c>
      <c r="BA335" s="142">
        <v>10991</v>
      </c>
      <c r="BB335" s="142">
        <v>12046</v>
      </c>
      <c r="BC335" s="142">
        <v>11738</v>
      </c>
      <c r="BD335" s="143">
        <v>21005</v>
      </c>
      <c r="BF335" s="130"/>
      <c r="BG335" s="130"/>
      <c r="BH335" s="130"/>
      <c r="BI335" s="130"/>
      <c r="BJ335" s="130"/>
      <c r="BK335" s="130"/>
      <c r="BL335" s="130"/>
      <c r="BM335" s="130"/>
      <c r="BN335" s="130"/>
      <c r="BO335" s="130"/>
      <c r="BP335" s="130"/>
      <c r="BQ335" s="144">
        <v>9987</v>
      </c>
      <c r="BR335" s="144">
        <v>21005</v>
      </c>
    </row>
    <row r="336" spans="1:70" outlineLevel="1" x14ac:dyDescent="0.35">
      <c r="A336" s="238" t="s">
        <v>102</v>
      </c>
      <c r="B336" s="109" t="s">
        <v>428</v>
      </c>
      <c r="C336" s="141" t="s">
        <v>373</v>
      </c>
      <c r="D336" s="109">
        <v>6937348</v>
      </c>
      <c r="E336" s="127"/>
      <c r="F336" s="127"/>
      <c r="G336" s="127"/>
      <c r="H336" s="126"/>
      <c r="I336" s="127"/>
      <c r="J336" s="127"/>
      <c r="K336" s="127"/>
      <c r="L336" s="126"/>
      <c r="M336" s="127"/>
      <c r="N336" s="127"/>
      <c r="O336" s="127"/>
      <c r="P336" s="126"/>
      <c r="Q336" s="127"/>
      <c r="R336" s="127"/>
      <c r="S336" s="127"/>
      <c r="T336" s="126"/>
      <c r="U336" s="127"/>
      <c r="V336" s="127"/>
      <c r="W336" s="127"/>
      <c r="X336" s="126"/>
      <c r="Y336" s="127"/>
      <c r="Z336" s="127"/>
      <c r="AA336" s="127"/>
      <c r="AB336" s="126"/>
      <c r="AC336" s="127"/>
      <c r="AD336" s="127"/>
      <c r="AE336" s="127"/>
      <c r="AF336" s="126"/>
      <c r="AG336" s="127"/>
      <c r="AH336" s="127"/>
      <c r="AI336" s="127"/>
      <c r="AJ336" s="126"/>
      <c r="AK336" s="127"/>
      <c r="AL336" s="127"/>
      <c r="AM336" s="127"/>
      <c r="AN336" s="126"/>
      <c r="AO336" s="127"/>
      <c r="AP336" s="127"/>
      <c r="AQ336" s="127"/>
      <c r="AR336" s="126"/>
      <c r="AS336" s="127"/>
      <c r="AT336" s="127"/>
      <c r="AU336" s="127"/>
      <c r="AV336" s="126"/>
      <c r="AW336" s="142">
        <v>1462</v>
      </c>
      <c r="AX336" s="142">
        <v>2500</v>
      </c>
      <c r="AY336" s="142">
        <v>2347</v>
      </c>
      <c r="AZ336" s="143">
        <v>2716</v>
      </c>
      <c r="BA336" s="142">
        <v>2760</v>
      </c>
      <c r="BB336" s="142">
        <v>2740</v>
      </c>
      <c r="BC336" s="142">
        <v>12135</v>
      </c>
      <c r="BD336" s="143">
        <v>4253</v>
      </c>
      <c r="BF336" s="130"/>
      <c r="BG336" s="130"/>
      <c r="BH336" s="130"/>
      <c r="BI336" s="130"/>
      <c r="BJ336" s="130"/>
      <c r="BK336" s="130"/>
      <c r="BL336" s="130"/>
      <c r="BM336" s="130"/>
      <c r="BN336" s="130"/>
      <c r="BO336" s="130"/>
      <c r="BP336" s="130"/>
      <c r="BQ336" s="144">
        <v>2716</v>
      </c>
      <c r="BR336" s="144">
        <v>4253</v>
      </c>
    </row>
    <row r="337" spans="1:70" ht="12" customHeight="1" outlineLevel="1" x14ac:dyDescent="0.35">
      <c r="A337" s="241" t="s">
        <v>24</v>
      </c>
      <c r="B337" s="162" t="s">
        <v>428</v>
      </c>
      <c r="C337" s="163" t="s">
        <v>373</v>
      </c>
      <c r="D337" s="162">
        <v>2541542</v>
      </c>
      <c r="E337" s="175">
        <f t="shared" ref="E337:BD337" si="51">SUM(E328,E331:E336)</f>
        <v>3339</v>
      </c>
      <c r="F337" s="175">
        <f t="shared" si="51"/>
        <v>3375</v>
      </c>
      <c r="G337" s="175">
        <f t="shared" si="51"/>
        <v>1885</v>
      </c>
      <c r="H337" s="174">
        <f t="shared" si="51"/>
        <v>2425</v>
      </c>
      <c r="I337" s="175">
        <f t="shared" si="51"/>
        <v>2291</v>
      </c>
      <c r="J337" s="175">
        <f t="shared" si="51"/>
        <v>2423</v>
      </c>
      <c r="K337" s="175">
        <f t="shared" si="51"/>
        <v>2950</v>
      </c>
      <c r="L337" s="174">
        <f t="shared" si="51"/>
        <v>4088</v>
      </c>
      <c r="M337" s="175">
        <f t="shared" si="51"/>
        <v>4506</v>
      </c>
      <c r="N337" s="175">
        <f t="shared" si="51"/>
        <v>4678</v>
      </c>
      <c r="O337" s="175">
        <f t="shared" si="51"/>
        <v>5049</v>
      </c>
      <c r="P337" s="174">
        <f t="shared" si="51"/>
        <v>5189</v>
      </c>
      <c r="Q337" s="175">
        <f t="shared" si="51"/>
        <v>4925</v>
      </c>
      <c r="R337" s="175">
        <f t="shared" si="51"/>
        <v>5356</v>
      </c>
      <c r="S337" s="175">
        <f t="shared" si="51"/>
        <v>5559</v>
      </c>
      <c r="T337" s="174">
        <f t="shared" si="51"/>
        <v>5767</v>
      </c>
      <c r="U337" s="175">
        <f t="shared" si="51"/>
        <v>6526</v>
      </c>
      <c r="V337" s="175">
        <f t="shared" si="51"/>
        <v>7362</v>
      </c>
      <c r="W337" s="175">
        <f t="shared" si="51"/>
        <v>7790</v>
      </c>
      <c r="X337" s="174">
        <f t="shared" si="51"/>
        <v>10177</v>
      </c>
      <c r="Y337" s="175">
        <f t="shared" si="51"/>
        <v>11325</v>
      </c>
      <c r="Z337" s="175">
        <f t="shared" si="51"/>
        <v>10909</v>
      </c>
      <c r="AA337" s="175">
        <f t="shared" si="51"/>
        <v>12110</v>
      </c>
      <c r="AB337" s="174">
        <f t="shared" si="51"/>
        <v>13207</v>
      </c>
      <c r="AC337" s="175">
        <f t="shared" si="51"/>
        <v>22961</v>
      </c>
      <c r="AD337" s="175">
        <f t="shared" si="51"/>
        <v>28244</v>
      </c>
      <c r="AE337" s="175">
        <f t="shared" si="51"/>
        <v>30419</v>
      </c>
      <c r="AF337" s="174">
        <f t="shared" si="51"/>
        <v>32322</v>
      </c>
      <c r="AG337" s="175">
        <f t="shared" si="51"/>
        <v>33067</v>
      </c>
      <c r="AH337" s="175">
        <f t="shared" si="51"/>
        <v>29244</v>
      </c>
      <c r="AI337" s="175">
        <f t="shared" si="51"/>
        <v>28706</v>
      </c>
      <c r="AJ337" s="174">
        <f t="shared" si="51"/>
        <v>31026</v>
      </c>
      <c r="AK337" s="175">
        <f t="shared" si="51"/>
        <v>29866</v>
      </c>
      <c r="AL337" s="175">
        <f t="shared" si="51"/>
        <v>32382</v>
      </c>
      <c r="AM337" s="175">
        <f t="shared" si="51"/>
        <v>36225</v>
      </c>
      <c r="AN337" s="174">
        <f t="shared" si="51"/>
        <v>41108</v>
      </c>
      <c r="AO337" s="175">
        <f t="shared" si="51"/>
        <v>40990</v>
      </c>
      <c r="AP337" s="175">
        <f t="shared" si="51"/>
        <v>44012</v>
      </c>
      <c r="AQ337" s="175">
        <f t="shared" si="51"/>
        <v>54800</v>
      </c>
      <c r="AR337" s="174">
        <f t="shared" si="51"/>
        <v>60014</v>
      </c>
      <c r="AS337" s="175">
        <f t="shared" si="51"/>
        <v>59696</v>
      </c>
      <c r="AT337" s="175">
        <f t="shared" si="51"/>
        <v>72655</v>
      </c>
      <c r="AU337" s="175">
        <f t="shared" si="51"/>
        <v>73401</v>
      </c>
      <c r="AV337" s="174">
        <f t="shared" si="51"/>
        <v>76455</v>
      </c>
      <c r="AW337" s="175">
        <f t="shared" si="51"/>
        <v>73315</v>
      </c>
      <c r="AX337" s="175">
        <f t="shared" si="51"/>
        <v>73475</v>
      </c>
      <c r="AY337" s="175">
        <f t="shared" si="51"/>
        <v>91879</v>
      </c>
      <c r="AZ337" s="174">
        <f t="shared" si="51"/>
        <v>93417</v>
      </c>
      <c r="BA337" s="175">
        <f t="shared" si="51"/>
        <v>95184</v>
      </c>
      <c r="BB337" s="175">
        <f t="shared" si="51"/>
        <v>99674</v>
      </c>
      <c r="BC337" s="175">
        <f t="shared" si="51"/>
        <v>109778</v>
      </c>
      <c r="BD337" s="174">
        <f t="shared" si="51"/>
        <v>148778</v>
      </c>
      <c r="BF337" s="197">
        <f t="shared" ref="BF337:BR337" si="52">SUM(BF328,BF331:BF336)</f>
        <v>2425</v>
      </c>
      <c r="BG337" s="197">
        <f t="shared" si="52"/>
        <v>4088</v>
      </c>
      <c r="BH337" s="197">
        <f t="shared" si="52"/>
        <v>5189</v>
      </c>
      <c r="BI337" s="197">
        <f t="shared" si="52"/>
        <v>5767</v>
      </c>
      <c r="BJ337" s="197">
        <f t="shared" si="52"/>
        <v>10177</v>
      </c>
      <c r="BK337" s="197">
        <f t="shared" si="52"/>
        <v>13207</v>
      </c>
      <c r="BL337" s="197">
        <f t="shared" si="52"/>
        <v>32322</v>
      </c>
      <c r="BM337" s="197">
        <f t="shared" si="52"/>
        <v>31026</v>
      </c>
      <c r="BN337" s="197">
        <f t="shared" si="52"/>
        <v>41108</v>
      </c>
      <c r="BO337" s="197">
        <f t="shared" si="52"/>
        <v>60014</v>
      </c>
      <c r="BP337" s="197">
        <f t="shared" si="52"/>
        <v>76455</v>
      </c>
      <c r="BQ337" s="197">
        <f t="shared" si="52"/>
        <v>93417</v>
      </c>
      <c r="BR337" s="197">
        <f t="shared" si="52"/>
        <v>148778</v>
      </c>
    </row>
    <row r="338" spans="1:70" outlineLevel="1" x14ac:dyDescent="0.35">
      <c r="A338" s="153"/>
      <c r="B338" s="109"/>
      <c r="C338" s="109"/>
      <c r="D338" s="109"/>
      <c r="E338" s="124"/>
      <c r="F338" s="124"/>
      <c r="G338" s="124"/>
      <c r="H338" s="125"/>
      <c r="I338" s="124"/>
      <c r="J338" s="124"/>
      <c r="K338" s="124"/>
      <c r="L338" s="125"/>
      <c r="M338" s="124"/>
      <c r="N338" s="124"/>
      <c r="O338" s="124"/>
      <c r="P338" s="125"/>
      <c r="Q338" s="124"/>
      <c r="R338" s="124"/>
      <c r="S338" s="124"/>
      <c r="T338" s="125"/>
      <c r="U338" s="124"/>
      <c r="V338" s="124"/>
      <c r="W338" s="124"/>
      <c r="X338" s="125"/>
      <c r="Y338" s="124"/>
      <c r="Z338" s="124"/>
      <c r="AA338" s="124"/>
      <c r="AB338" s="125"/>
      <c r="AC338" s="124"/>
      <c r="AD338" s="124"/>
      <c r="AE338" s="124"/>
      <c r="AF338" s="125"/>
      <c r="AG338" s="124"/>
      <c r="AH338" s="124"/>
      <c r="AI338" s="124"/>
      <c r="AJ338" s="125"/>
      <c r="AK338" s="124"/>
      <c r="AL338" s="124"/>
      <c r="AM338" s="124"/>
      <c r="AN338" s="125"/>
      <c r="AO338" s="124"/>
      <c r="AP338" s="124"/>
      <c r="AQ338" s="124"/>
      <c r="AR338" s="125"/>
      <c r="AS338" s="124"/>
      <c r="AT338" s="124"/>
      <c r="AU338" s="124"/>
      <c r="AV338" s="125"/>
      <c r="AW338" s="124"/>
      <c r="AX338" s="124"/>
      <c r="AY338" s="124"/>
      <c r="AZ338" s="125"/>
      <c r="BA338" s="124"/>
      <c r="BB338" s="124"/>
      <c r="BC338" s="124"/>
      <c r="BD338" s="125"/>
      <c r="BF338" s="130"/>
      <c r="BG338" s="130"/>
      <c r="BH338" s="130"/>
      <c r="BI338" s="130"/>
      <c r="BJ338" s="130"/>
      <c r="BK338" s="130"/>
      <c r="BL338" s="130"/>
      <c r="BM338" s="130"/>
      <c r="BN338" s="130"/>
      <c r="BO338" s="130"/>
      <c r="BP338" s="130"/>
      <c r="BQ338" s="130"/>
      <c r="BR338" s="130"/>
    </row>
    <row r="339" spans="1:70" outlineLevel="1" x14ac:dyDescent="0.35">
      <c r="A339" s="234" t="s">
        <v>556</v>
      </c>
      <c r="B339" s="235"/>
      <c r="C339" s="235"/>
      <c r="D339" s="235"/>
      <c r="E339" s="124"/>
      <c r="F339" s="124"/>
      <c r="G339" s="124"/>
      <c r="H339" s="125"/>
      <c r="I339" s="124"/>
      <c r="J339" s="124"/>
      <c r="K339" s="124"/>
      <c r="L339" s="125"/>
      <c r="M339" s="124"/>
      <c r="N339" s="124"/>
      <c r="O339" s="124"/>
      <c r="P339" s="125"/>
      <c r="Q339" s="124"/>
      <c r="R339" s="124"/>
      <c r="S339" s="124"/>
      <c r="T339" s="125"/>
      <c r="U339" s="124"/>
      <c r="V339" s="124"/>
      <c r="W339" s="124"/>
      <c r="X339" s="125"/>
      <c r="Y339" s="124"/>
      <c r="Z339" s="124"/>
      <c r="AA339" s="124"/>
      <c r="AB339" s="125"/>
      <c r="AC339" s="124"/>
      <c r="AD339" s="124"/>
      <c r="AE339" s="124"/>
      <c r="AF339" s="125"/>
      <c r="AG339" s="124"/>
      <c r="AH339" s="124"/>
      <c r="AI339" s="124"/>
      <c r="AJ339" s="125"/>
      <c r="AK339" s="124"/>
      <c r="AL339" s="124"/>
      <c r="AM339" s="124"/>
      <c r="AN339" s="125"/>
      <c r="AO339" s="124"/>
      <c r="AP339" s="124"/>
      <c r="AQ339" s="124"/>
      <c r="AR339" s="125"/>
      <c r="AS339" s="124"/>
      <c r="AT339" s="124"/>
      <c r="AU339" s="124"/>
      <c r="AV339" s="125"/>
      <c r="AW339" s="124"/>
      <c r="AX339" s="124"/>
      <c r="AY339" s="124"/>
      <c r="AZ339" s="125"/>
      <c r="BA339" s="124"/>
      <c r="BB339" s="124"/>
      <c r="BC339" s="124"/>
      <c r="BD339" s="125"/>
      <c r="BF339" s="130"/>
      <c r="BG339" s="130"/>
      <c r="BH339" s="130"/>
      <c r="BI339" s="130"/>
      <c r="BJ339" s="130"/>
      <c r="BK339" s="130"/>
      <c r="BL339" s="130"/>
      <c r="BM339" s="130"/>
      <c r="BN339" s="130"/>
      <c r="BO339" s="130"/>
      <c r="BP339" s="130"/>
      <c r="BQ339" s="130"/>
      <c r="BR339" s="130"/>
    </row>
    <row r="340" spans="1:70" outlineLevel="1" x14ac:dyDescent="0.35">
      <c r="A340" s="181" t="s">
        <v>557</v>
      </c>
      <c r="B340" s="109" t="s">
        <v>428</v>
      </c>
      <c r="C340" s="141" t="s">
        <v>373</v>
      </c>
      <c r="D340" s="109">
        <v>2541543</v>
      </c>
      <c r="E340" s="142">
        <v>9961</v>
      </c>
      <c r="F340" s="142">
        <v>10167</v>
      </c>
      <c r="G340" s="142">
        <v>10399</v>
      </c>
      <c r="H340" s="143">
        <v>12297</v>
      </c>
      <c r="I340" s="142">
        <v>12921</v>
      </c>
      <c r="J340" s="142">
        <v>13759</v>
      </c>
      <c r="K340" s="142">
        <v>15949</v>
      </c>
      <c r="L340" s="143">
        <v>30225</v>
      </c>
      <c r="M340" s="142">
        <v>31337</v>
      </c>
      <c r="N340" s="142">
        <v>32479</v>
      </c>
      <c r="O340" s="142">
        <v>33574</v>
      </c>
      <c r="P340" s="143">
        <v>34886</v>
      </c>
      <c r="Q340" s="142">
        <v>36129</v>
      </c>
      <c r="R340" s="142">
        <v>37405</v>
      </c>
      <c r="S340" s="142">
        <v>38756</v>
      </c>
      <c r="T340" s="143">
        <v>38227</v>
      </c>
      <c r="U340" s="142">
        <v>38639</v>
      </c>
      <c r="V340" s="142">
        <v>39291</v>
      </c>
      <c r="W340" s="142">
        <v>40199</v>
      </c>
      <c r="X340" s="143">
        <v>40584</v>
      </c>
      <c r="Y340" s="142">
        <v>41134</v>
      </c>
      <c r="Z340" s="142">
        <v>41832</v>
      </c>
      <c r="AA340" s="142">
        <v>42352</v>
      </c>
      <c r="AB340" s="143">
        <v>42906</v>
      </c>
      <c r="AC340" s="142">
        <v>43533</v>
      </c>
      <c r="AD340" s="142">
        <v>44277</v>
      </c>
      <c r="AE340" s="142">
        <v>45059</v>
      </c>
      <c r="AF340" s="143">
        <v>45851</v>
      </c>
      <c r="AG340" s="142">
        <v>46688</v>
      </c>
      <c r="AH340" s="142">
        <v>47805</v>
      </c>
      <c r="AI340" s="142">
        <v>48910</v>
      </c>
      <c r="AJ340" s="143">
        <v>50018</v>
      </c>
      <c r="AK340" s="142">
        <v>51160</v>
      </c>
      <c r="AL340" s="142">
        <v>52845</v>
      </c>
      <c r="AM340" s="142">
        <v>54334</v>
      </c>
      <c r="AN340" s="143">
        <v>55811</v>
      </c>
      <c r="AO340" s="142">
        <v>57512</v>
      </c>
      <c r="AP340" s="142">
        <v>59929</v>
      </c>
      <c r="AQ340" s="142">
        <v>62092</v>
      </c>
      <c r="AR340" s="143">
        <v>64444</v>
      </c>
      <c r="AS340" s="142">
        <v>66535</v>
      </c>
      <c r="AT340" s="142">
        <v>69159</v>
      </c>
      <c r="AU340" s="142">
        <v>71224</v>
      </c>
      <c r="AV340" s="143">
        <v>73253</v>
      </c>
      <c r="AW340" s="142">
        <v>75391</v>
      </c>
      <c r="AX340" s="142">
        <v>78270</v>
      </c>
      <c r="AY340" s="142">
        <v>80749</v>
      </c>
      <c r="AZ340" s="143">
        <v>83228</v>
      </c>
      <c r="BA340" s="142">
        <v>85568</v>
      </c>
      <c r="BB340" s="142">
        <v>88496</v>
      </c>
      <c r="BC340" s="142">
        <v>92330</v>
      </c>
      <c r="BD340" s="143">
        <v>95793</v>
      </c>
      <c r="BF340" s="144">
        <v>12297</v>
      </c>
      <c r="BG340" s="144">
        <v>30225</v>
      </c>
      <c r="BH340" s="144">
        <v>34886</v>
      </c>
      <c r="BI340" s="144">
        <v>38227</v>
      </c>
      <c r="BJ340" s="144">
        <v>40584</v>
      </c>
      <c r="BK340" s="144">
        <v>42906</v>
      </c>
      <c r="BL340" s="144">
        <v>45851</v>
      </c>
      <c r="BM340" s="144">
        <v>50018</v>
      </c>
      <c r="BN340" s="144">
        <v>55811</v>
      </c>
      <c r="BO340" s="144">
        <v>64444</v>
      </c>
      <c r="BP340" s="144">
        <v>73253</v>
      </c>
      <c r="BQ340" s="144">
        <v>83228</v>
      </c>
      <c r="BR340" s="144">
        <v>95793</v>
      </c>
    </row>
    <row r="341" spans="1:70" ht="12" customHeight="1" outlineLevel="1" x14ac:dyDescent="0.35">
      <c r="A341" s="181" t="s">
        <v>558</v>
      </c>
      <c r="B341" s="109" t="s">
        <v>428</v>
      </c>
      <c r="C341" s="141" t="s">
        <v>373</v>
      </c>
      <c r="D341" s="109">
        <v>2541544</v>
      </c>
      <c r="E341" s="142">
        <v>-15</v>
      </c>
      <c r="F341" s="142">
        <v>-29</v>
      </c>
      <c r="G341" s="142">
        <v>13</v>
      </c>
      <c r="H341" s="143">
        <v>14</v>
      </c>
      <c r="I341" s="142">
        <v>15</v>
      </c>
      <c r="J341" s="142">
        <v>-5</v>
      </c>
      <c r="K341" s="142">
        <v>-109</v>
      </c>
      <c r="L341" s="143">
        <v>-228</v>
      </c>
      <c r="M341" s="142">
        <v>-447</v>
      </c>
      <c r="N341" s="142">
        <v>-357</v>
      </c>
      <c r="O341" s="142">
        <v>-380</v>
      </c>
      <c r="P341" s="143">
        <v>-455</v>
      </c>
      <c r="Q341" s="142">
        <v>-276</v>
      </c>
      <c r="R341" s="142">
        <v>-374</v>
      </c>
      <c r="S341" s="142">
        <v>-372</v>
      </c>
      <c r="T341" s="143">
        <v>-703</v>
      </c>
      <c r="U341" s="142">
        <v>-626</v>
      </c>
      <c r="V341" s="142">
        <v>-370</v>
      </c>
      <c r="W341" s="142">
        <v>-200</v>
      </c>
      <c r="X341" s="143">
        <v>-227</v>
      </c>
      <c r="Y341" s="142">
        <v>-294</v>
      </c>
      <c r="Z341" s="142">
        <v>-687</v>
      </c>
      <c r="AA341" s="142">
        <v>-777</v>
      </c>
      <c r="AB341" s="143">
        <v>-760</v>
      </c>
      <c r="AC341" s="142">
        <v>-781</v>
      </c>
      <c r="AD341" s="142">
        <v>-483</v>
      </c>
      <c r="AE341" s="142">
        <v>-849</v>
      </c>
      <c r="AF341" s="143">
        <v>-489</v>
      </c>
      <c r="AG341" s="142">
        <v>-544</v>
      </c>
      <c r="AH341" s="142">
        <v>-142</v>
      </c>
      <c r="AI341" s="142">
        <v>308</v>
      </c>
      <c r="AJ341" s="143">
        <v>927</v>
      </c>
      <c r="AK341" s="142">
        <v>154</v>
      </c>
      <c r="AL341" s="142">
        <v>285</v>
      </c>
      <c r="AM341" s="142">
        <v>-207</v>
      </c>
      <c r="AN341" s="143">
        <v>-693</v>
      </c>
      <c r="AO341" s="142">
        <v>-1996</v>
      </c>
      <c r="AP341" s="142">
        <v>-3411</v>
      </c>
      <c r="AQ341" s="142">
        <v>-5054</v>
      </c>
      <c r="AR341" s="143">
        <v>-3530</v>
      </c>
      <c r="AS341" s="142">
        <v>-2981</v>
      </c>
      <c r="AT341" s="142">
        <v>-3106</v>
      </c>
      <c r="AU341" s="142">
        <v>-3556</v>
      </c>
      <c r="AV341" s="143">
        <v>-2155</v>
      </c>
      <c r="AW341" s="142">
        <v>-2655</v>
      </c>
      <c r="AX341" s="142">
        <v>-2695</v>
      </c>
      <c r="AY341" s="142">
        <v>-1192</v>
      </c>
      <c r="AZ341" s="143">
        <v>-3097</v>
      </c>
      <c r="BA341" s="142">
        <v>-1865</v>
      </c>
      <c r="BB341" s="142">
        <v>229</v>
      </c>
      <c r="BC341" s="142">
        <v>159</v>
      </c>
      <c r="BD341" s="143">
        <v>271</v>
      </c>
      <c r="BF341" s="144">
        <v>14</v>
      </c>
      <c r="BG341" s="144">
        <v>-228</v>
      </c>
      <c r="BH341" s="144">
        <v>-455</v>
      </c>
      <c r="BI341" s="144">
        <v>-703</v>
      </c>
      <c r="BJ341" s="144">
        <v>-227</v>
      </c>
      <c r="BK341" s="144">
        <v>-760</v>
      </c>
      <c r="BL341" s="144">
        <v>-489</v>
      </c>
      <c r="BM341" s="144">
        <v>927</v>
      </c>
      <c r="BN341" s="144">
        <v>-693</v>
      </c>
      <c r="BO341" s="144">
        <v>-3530</v>
      </c>
      <c r="BP341" s="144">
        <v>-2155</v>
      </c>
      <c r="BQ341" s="144">
        <v>-3097</v>
      </c>
      <c r="BR341" s="144">
        <v>271</v>
      </c>
    </row>
    <row r="342" spans="1:70" outlineLevel="1" x14ac:dyDescent="0.35">
      <c r="A342" s="181" t="s">
        <v>559</v>
      </c>
      <c r="B342" s="109" t="s">
        <v>428</v>
      </c>
      <c r="C342" s="141" t="s">
        <v>373</v>
      </c>
      <c r="D342" s="109">
        <v>2541545</v>
      </c>
      <c r="E342" s="142">
        <v>1878</v>
      </c>
      <c r="F342" s="142">
        <v>2211</v>
      </c>
      <c r="G342" s="142">
        <v>2636</v>
      </c>
      <c r="H342" s="143">
        <v>3159</v>
      </c>
      <c r="I342" s="142">
        <v>3801</v>
      </c>
      <c r="J342" s="142">
        <v>4592</v>
      </c>
      <c r="K342" s="142">
        <v>5398</v>
      </c>
      <c r="L342" s="143">
        <v>6099</v>
      </c>
      <c r="M342" s="142">
        <v>6611</v>
      </c>
      <c r="N342" s="142">
        <v>7330</v>
      </c>
      <c r="O342" s="142">
        <v>8226</v>
      </c>
      <c r="P342" s="143">
        <v>9787</v>
      </c>
      <c r="Q342" s="142">
        <v>11297</v>
      </c>
      <c r="R342" s="142">
        <v>13352</v>
      </c>
      <c r="S342" s="142">
        <v>15731</v>
      </c>
      <c r="T342" s="143">
        <v>21670</v>
      </c>
      <c r="U342" s="142">
        <v>24175</v>
      </c>
      <c r="V342" s="142">
        <v>27560</v>
      </c>
      <c r="W342" s="142">
        <v>31209</v>
      </c>
      <c r="X342" s="143">
        <v>33990</v>
      </c>
      <c r="Y342" s="142">
        <v>36780</v>
      </c>
      <c r="Z342" s="142">
        <v>38237</v>
      </c>
      <c r="AA342" s="142">
        <v>38767</v>
      </c>
      <c r="AB342" s="143">
        <v>41981</v>
      </c>
      <c r="AC342" s="142">
        <v>43764</v>
      </c>
      <c r="AD342" s="142">
        <v>44968</v>
      </c>
      <c r="AE342" s="142">
        <v>49789</v>
      </c>
      <c r="AF342" s="143">
        <v>55692</v>
      </c>
      <c r="AG342" s="142">
        <v>59160</v>
      </c>
      <c r="AH342" s="142">
        <v>62784</v>
      </c>
      <c r="AI342" s="142">
        <v>68513</v>
      </c>
      <c r="AJ342" s="143">
        <v>77345</v>
      </c>
      <c r="AK342" s="142">
        <v>82343</v>
      </c>
      <c r="AL342" s="142">
        <v>85097</v>
      </c>
      <c r="AM342" s="142">
        <v>79233</v>
      </c>
      <c r="AN342" s="143">
        <v>69761</v>
      </c>
      <c r="AO342" s="142">
        <v>67712</v>
      </c>
      <c r="AP342" s="142">
        <v>69249</v>
      </c>
      <c r="AQ342" s="142">
        <v>67056</v>
      </c>
      <c r="AR342" s="143">
        <v>64799</v>
      </c>
      <c r="AS342" s="142">
        <v>61241</v>
      </c>
      <c r="AT342" s="142">
        <v>67980</v>
      </c>
      <c r="AU342" s="142">
        <v>75205</v>
      </c>
      <c r="AV342" s="143">
        <v>82070</v>
      </c>
      <c r="AW342" s="142">
        <v>76793</v>
      </c>
      <c r="AX342" s="142">
        <v>81188</v>
      </c>
      <c r="AY342" s="142">
        <v>84972</v>
      </c>
      <c r="AZ342" s="143">
        <v>102506</v>
      </c>
      <c r="BA342" s="142">
        <v>101326</v>
      </c>
      <c r="BB342" s="142">
        <v>106345</v>
      </c>
      <c r="BC342" s="142">
        <v>101577</v>
      </c>
      <c r="BD342" s="143">
        <v>121179</v>
      </c>
      <c r="BF342" s="144">
        <v>3159</v>
      </c>
      <c r="BG342" s="144">
        <v>6099</v>
      </c>
      <c r="BH342" s="144">
        <v>9787</v>
      </c>
      <c r="BI342" s="144">
        <v>21670</v>
      </c>
      <c r="BJ342" s="144">
        <v>33990</v>
      </c>
      <c r="BK342" s="144">
        <v>41981</v>
      </c>
      <c r="BL342" s="144">
        <v>55692</v>
      </c>
      <c r="BM342" s="144">
        <v>77345</v>
      </c>
      <c r="BN342" s="144">
        <v>69761</v>
      </c>
      <c r="BO342" s="144">
        <v>64799</v>
      </c>
      <c r="BP342" s="144">
        <v>82070</v>
      </c>
      <c r="BQ342" s="144">
        <v>102506</v>
      </c>
      <c r="BR342" s="144">
        <v>121179</v>
      </c>
    </row>
    <row r="343" spans="1:70" outlineLevel="1" x14ac:dyDescent="0.35">
      <c r="A343" s="182" t="s">
        <v>560</v>
      </c>
      <c r="B343" s="162" t="s">
        <v>428</v>
      </c>
      <c r="C343" s="163" t="s">
        <v>373</v>
      </c>
      <c r="D343" s="162">
        <v>2541546</v>
      </c>
      <c r="E343" s="175">
        <f t="shared" ref="E343:BD343" si="53">SUM(E340:E342)</f>
        <v>11824</v>
      </c>
      <c r="F343" s="175">
        <f t="shared" si="53"/>
        <v>12349</v>
      </c>
      <c r="G343" s="175">
        <f t="shared" si="53"/>
        <v>13048</v>
      </c>
      <c r="H343" s="174">
        <f t="shared" si="53"/>
        <v>15470</v>
      </c>
      <c r="I343" s="175">
        <f t="shared" si="53"/>
        <v>16737</v>
      </c>
      <c r="J343" s="175">
        <f t="shared" si="53"/>
        <v>18346</v>
      </c>
      <c r="K343" s="175">
        <f t="shared" si="53"/>
        <v>21238</v>
      </c>
      <c r="L343" s="174">
        <f t="shared" si="53"/>
        <v>36096</v>
      </c>
      <c r="M343" s="175">
        <f t="shared" si="53"/>
        <v>37501</v>
      </c>
      <c r="N343" s="175">
        <f t="shared" si="53"/>
        <v>39452</v>
      </c>
      <c r="O343" s="175">
        <f t="shared" si="53"/>
        <v>41420</v>
      </c>
      <c r="P343" s="174">
        <f t="shared" si="53"/>
        <v>44218</v>
      </c>
      <c r="Q343" s="175">
        <f t="shared" si="53"/>
        <v>47150</v>
      </c>
      <c r="R343" s="175">
        <f t="shared" si="53"/>
        <v>50383</v>
      </c>
      <c r="S343" s="175">
        <f t="shared" si="53"/>
        <v>54115</v>
      </c>
      <c r="T343" s="174">
        <f t="shared" si="53"/>
        <v>59194</v>
      </c>
      <c r="U343" s="175">
        <f t="shared" si="53"/>
        <v>62188</v>
      </c>
      <c r="V343" s="175">
        <f t="shared" si="53"/>
        <v>66481</v>
      </c>
      <c r="W343" s="175">
        <f t="shared" si="53"/>
        <v>71208</v>
      </c>
      <c r="X343" s="174">
        <f t="shared" si="53"/>
        <v>74347</v>
      </c>
      <c r="Y343" s="175">
        <f t="shared" si="53"/>
        <v>77620</v>
      </c>
      <c r="Z343" s="175">
        <f t="shared" si="53"/>
        <v>79382</v>
      </c>
      <c r="AA343" s="175">
        <f t="shared" si="53"/>
        <v>80342</v>
      </c>
      <c r="AB343" s="174">
        <f t="shared" si="53"/>
        <v>84127</v>
      </c>
      <c r="AC343" s="175">
        <f t="shared" si="53"/>
        <v>86516</v>
      </c>
      <c r="AD343" s="175">
        <f t="shared" si="53"/>
        <v>88762</v>
      </c>
      <c r="AE343" s="175">
        <f t="shared" si="53"/>
        <v>93999</v>
      </c>
      <c r="AF343" s="174">
        <f t="shared" si="53"/>
        <v>101054</v>
      </c>
      <c r="AG343" s="175">
        <f t="shared" si="53"/>
        <v>105304</v>
      </c>
      <c r="AH343" s="175">
        <f t="shared" si="53"/>
        <v>110447</v>
      </c>
      <c r="AI343" s="175">
        <f t="shared" si="53"/>
        <v>117731</v>
      </c>
      <c r="AJ343" s="174">
        <f t="shared" si="53"/>
        <v>128290</v>
      </c>
      <c r="AK343" s="175">
        <f t="shared" si="53"/>
        <v>133657</v>
      </c>
      <c r="AL343" s="175">
        <f t="shared" si="53"/>
        <v>138227</v>
      </c>
      <c r="AM343" s="175">
        <f t="shared" si="53"/>
        <v>133360</v>
      </c>
      <c r="AN343" s="174">
        <f t="shared" si="53"/>
        <v>124879</v>
      </c>
      <c r="AO343" s="175">
        <f t="shared" si="53"/>
        <v>123228</v>
      </c>
      <c r="AP343" s="175">
        <f t="shared" si="53"/>
        <v>125767</v>
      </c>
      <c r="AQ343" s="175">
        <f t="shared" si="53"/>
        <v>124094</v>
      </c>
      <c r="AR343" s="174">
        <f t="shared" si="53"/>
        <v>125713</v>
      </c>
      <c r="AS343" s="175">
        <f t="shared" si="53"/>
        <v>124795</v>
      </c>
      <c r="AT343" s="175">
        <f t="shared" si="53"/>
        <v>134033</v>
      </c>
      <c r="AU343" s="175">
        <f t="shared" si="53"/>
        <v>142873</v>
      </c>
      <c r="AV343" s="174">
        <f t="shared" si="53"/>
        <v>153168</v>
      </c>
      <c r="AW343" s="175">
        <f t="shared" si="53"/>
        <v>149529</v>
      </c>
      <c r="AX343" s="175">
        <f t="shared" si="53"/>
        <v>156763</v>
      </c>
      <c r="AY343" s="175">
        <f t="shared" si="53"/>
        <v>164529</v>
      </c>
      <c r="AZ343" s="174">
        <f t="shared" si="53"/>
        <v>182637</v>
      </c>
      <c r="BA343" s="175">
        <f t="shared" si="53"/>
        <v>185029</v>
      </c>
      <c r="BB343" s="175">
        <f t="shared" si="53"/>
        <v>195070</v>
      </c>
      <c r="BC343" s="175">
        <f t="shared" si="53"/>
        <v>194066</v>
      </c>
      <c r="BD343" s="174">
        <f t="shared" si="53"/>
        <v>217243</v>
      </c>
      <c r="BF343" s="197">
        <f t="shared" ref="BF343:BR343" si="54">SUM(BF340:BF342)</f>
        <v>15470</v>
      </c>
      <c r="BG343" s="197">
        <f t="shared" si="54"/>
        <v>36096</v>
      </c>
      <c r="BH343" s="197">
        <f t="shared" si="54"/>
        <v>44218</v>
      </c>
      <c r="BI343" s="197">
        <f t="shared" si="54"/>
        <v>59194</v>
      </c>
      <c r="BJ343" s="197">
        <f t="shared" si="54"/>
        <v>74347</v>
      </c>
      <c r="BK343" s="197">
        <f t="shared" si="54"/>
        <v>84127</v>
      </c>
      <c r="BL343" s="197">
        <f t="shared" si="54"/>
        <v>101054</v>
      </c>
      <c r="BM343" s="197">
        <f t="shared" si="54"/>
        <v>128290</v>
      </c>
      <c r="BN343" s="197">
        <f t="shared" si="54"/>
        <v>124879</v>
      </c>
      <c r="BO343" s="197">
        <f t="shared" si="54"/>
        <v>125713</v>
      </c>
      <c r="BP343" s="197">
        <f t="shared" si="54"/>
        <v>153168</v>
      </c>
      <c r="BQ343" s="197">
        <f t="shared" si="54"/>
        <v>182637</v>
      </c>
      <c r="BR343" s="197">
        <f t="shared" si="54"/>
        <v>217243</v>
      </c>
    </row>
    <row r="344" spans="1:70" outlineLevel="1" x14ac:dyDescent="0.35">
      <c r="A344" s="153"/>
      <c r="B344" s="109"/>
      <c r="C344" s="109"/>
      <c r="D344" s="109"/>
      <c r="E344" s="124"/>
      <c r="F344" s="124"/>
      <c r="G344" s="124"/>
      <c r="H344" s="125"/>
      <c r="I344" s="124"/>
      <c r="J344" s="124"/>
      <c r="K344" s="124"/>
      <c r="L344" s="125"/>
      <c r="M344" s="124"/>
      <c r="N344" s="124"/>
      <c r="O344" s="124"/>
      <c r="P344" s="125"/>
      <c r="Q344" s="124"/>
      <c r="R344" s="124"/>
      <c r="S344" s="124"/>
      <c r="T344" s="125"/>
      <c r="U344" s="124"/>
      <c r="V344" s="124"/>
      <c r="W344" s="124"/>
      <c r="X344" s="125"/>
      <c r="Y344" s="124"/>
      <c r="Z344" s="124"/>
      <c r="AA344" s="124"/>
      <c r="AB344" s="125"/>
      <c r="AC344" s="124"/>
      <c r="AD344" s="124"/>
      <c r="AE344" s="124"/>
      <c r="AF344" s="125"/>
      <c r="AG344" s="124"/>
      <c r="AH344" s="124"/>
      <c r="AI344" s="124"/>
      <c r="AJ344" s="125"/>
      <c r="AK344" s="124"/>
      <c r="AL344" s="124"/>
      <c r="AM344" s="124"/>
      <c r="AN344" s="125"/>
      <c r="AO344" s="124"/>
      <c r="AP344" s="124"/>
      <c r="AQ344" s="124"/>
      <c r="AR344" s="125"/>
      <c r="AS344" s="124"/>
      <c r="AT344" s="124"/>
      <c r="AU344" s="124"/>
      <c r="AV344" s="125"/>
      <c r="AW344" s="124"/>
      <c r="AX344" s="124"/>
      <c r="AY344" s="124"/>
      <c r="AZ344" s="125"/>
      <c r="BA344" s="124"/>
      <c r="BB344" s="124"/>
      <c r="BC344" s="124"/>
      <c r="BD344" s="125"/>
      <c r="BF344" s="130"/>
      <c r="BG344" s="130"/>
      <c r="BH344" s="130"/>
      <c r="BI344" s="130"/>
      <c r="BJ344" s="130"/>
      <c r="BK344" s="130"/>
      <c r="BL344" s="130"/>
      <c r="BM344" s="130"/>
      <c r="BN344" s="130"/>
      <c r="BO344" s="130"/>
      <c r="BP344" s="130"/>
      <c r="BQ344" s="130"/>
      <c r="BR344" s="130"/>
    </row>
    <row r="345" spans="1:70" ht="15" outlineLevel="1" thickBot="1" x14ac:dyDescent="0.4">
      <c r="A345" s="225" t="s">
        <v>561</v>
      </c>
      <c r="B345" s="226" t="s">
        <v>428</v>
      </c>
      <c r="C345" s="227" t="s">
        <v>373</v>
      </c>
      <c r="D345" s="226">
        <v>2541547</v>
      </c>
      <c r="E345" s="228">
        <f t="shared" ref="E345:BD345" si="55">SUM(E337,E343)</f>
        <v>15163</v>
      </c>
      <c r="F345" s="228">
        <f t="shared" si="55"/>
        <v>15724</v>
      </c>
      <c r="G345" s="228">
        <f t="shared" si="55"/>
        <v>14933</v>
      </c>
      <c r="H345" s="229">
        <f t="shared" si="55"/>
        <v>17895</v>
      </c>
      <c r="I345" s="228">
        <f t="shared" si="55"/>
        <v>19028</v>
      </c>
      <c r="J345" s="228">
        <f t="shared" si="55"/>
        <v>20769</v>
      </c>
      <c r="K345" s="228">
        <f t="shared" si="55"/>
        <v>24188</v>
      </c>
      <c r="L345" s="229">
        <f t="shared" si="55"/>
        <v>40184</v>
      </c>
      <c r="M345" s="228">
        <f t="shared" si="55"/>
        <v>42007</v>
      </c>
      <c r="N345" s="228">
        <f t="shared" si="55"/>
        <v>44130</v>
      </c>
      <c r="O345" s="228">
        <f t="shared" si="55"/>
        <v>46469</v>
      </c>
      <c r="P345" s="229">
        <f t="shared" si="55"/>
        <v>49407</v>
      </c>
      <c r="Q345" s="228">
        <f t="shared" si="55"/>
        <v>52075</v>
      </c>
      <c r="R345" s="228">
        <f t="shared" si="55"/>
        <v>55739</v>
      </c>
      <c r="S345" s="228">
        <f t="shared" si="55"/>
        <v>59674</v>
      </c>
      <c r="T345" s="229">
        <f t="shared" si="55"/>
        <v>64961</v>
      </c>
      <c r="U345" s="228">
        <f t="shared" si="55"/>
        <v>68714</v>
      </c>
      <c r="V345" s="228">
        <f t="shared" si="55"/>
        <v>73843</v>
      </c>
      <c r="W345" s="228">
        <f t="shared" si="55"/>
        <v>78998</v>
      </c>
      <c r="X345" s="229">
        <f t="shared" si="55"/>
        <v>84524</v>
      </c>
      <c r="Y345" s="228">
        <f t="shared" si="55"/>
        <v>88945</v>
      </c>
      <c r="Z345" s="228">
        <f t="shared" si="55"/>
        <v>90291</v>
      </c>
      <c r="AA345" s="228">
        <f t="shared" si="55"/>
        <v>92452</v>
      </c>
      <c r="AB345" s="229">
        <f t="shared" si="55"/>
        <v>97334</v>
      </c>
      <c r="AC345" s="228">
        <f t="shared" si="55"/>
        <v>109477</v>
      </c>
      <c r="AD345" s="228">
        <f t="shared" si="55"/>
        <v>117006</v>
      </c>
      <c r="AE345" s="228">
        <f t="shared" si="55"/>
        <v>124418</v>
      </c>
      <c r="AF345" s="229">
        <f t="shared" si="55"/>
        <v>133376</v>
      </c>
      <c r="AG345" s="228">
        <f t="shared" si="55"/>
        <v>138371</v>
      </c>
      <c r="AH345" s="228">
        <f t="shared" si="55"/>
        <v>139691</v>
      </c>
      <c r="AI345" s="228">
        <f t="shared" si="55"/>
        <v>146437</v>
      </c>
      <c r="AJ345" s="229">
        <f t="shared" si="55"/>
        <v>159316</v>
      </c>
      <c r="AK345" s="228">
        <f t="shared" si="55"/>
        <v>163523</v>
      </c>
      <c r="AL345" s="228">
        <f t="shared" si="55"/>
        <v>170609</v>
      </c>
      <c r="AM345" s="228">
        <f t="shared" si="55"/>
        <v>169585</v>
      </c>
      <c r="AN345" s="229">
        <f t="shared" si="55"/>
        <v>165987</v>
      </c>
      <c r="AO345" s="228">
        <f t="shared" si="55"/>
        <v>164218</v>
      </c>
      <c r="AP345" s="228">
        <f t="shared" si="55"/>
        <v>169779</v>
      </c>
      <c r="AQ345" s="228">
        <f t="shared" si="55"/>
        <v>178894</v>
      </c>
      <c r="AR345" s="229">
        <f t="shared" si="55"/>
        <v>185727</v>
      </c>
      <c r="AS345" s="228">
        <f t="shared" si="55"/>
        <v>184491</v>
      </c>
      <c r="AT345" s="228">
        <f t="shared" si="55"/>
        <v>206688</v>
      </c>
      <c r="AU345" s="228">
        <f t="shared" si="55"/>
        <v>216274</v>
      </c>
      <c r="AV345" s="229">
        <f t="shared" si="55"/>
        <v>229623</v>
      </c>
      <c r="AW345" s="228">
        <f t="shared" si="55"/>
        <v>222844</v>
      </c>
      <c r="AX345" s="228">
        <f t="shared" si="55"/>
        <v>230238</v>
      </c>
      <c r="AY345" s="228">
        <f t="shared" si="55"/>
        <v>256408</v>
      </c>
      <c r="AZ345" s="229">
        <f t="shared" si="55"/>
        <v>276054</v>
      </c>
      <c r="BA345" s="228">
        <f t="shared" si="55"/>
        <v>280213</v>
      </c>
      <c r="BB345" s="228">
        <f t="shared" si="55"/>
        <v>294744</v>
      </c>
      <c r="BC345" s="228">
        <f t="shared" si="55"/>
        <v>303844</v>
      </c>
      <c r="BD345" s="229">
        <f t="shared" si="55"/>
        <v>366021</v>
      </c>
      <c r="BF345" s="230">
        <f t="shared" ref="BF345:BR345" si="56">SUM(BF337,BF343)</f>
        <v>17895</v>
      </c>
      <c r="BG345" s="230">
        <f t="shared" si="56"/>
        <v>40184</v>
      </c>
      <c r="BH345" s="230">
        <f t="shared" si="56"/>
        <v>49407</v>
      </c>
      <c r="BI345" s="230">
        <f t="shared" si="56"/>
        <v>64961</v>
      </c>
      <c r="BJ345" s="230">
        <f t="shared" si="56"/>
        <v>84524</v>
      </c>
      <c r="BK345" s="230">
        <f t="shared" si="56"/>
        <v>97334</v>
      </c>
      <c r="BL345" s="230">
        <f t="shared" si="56"/>
        <v>133376</v>
      </c>
      <c r="BM345" s="230">
        <f t="shared" si="56"/>
        <v>159316</v>
      </c>
      <c r="BN345" s="230">
        <f t="shared" si="56"/>
        <v>165987</v>
      </c>
      <c r="BO345" s="230">
        <f t="shared" si="56"/>
        <v>185727</v>
      </c>
      <c r="BP345" s="230">
        <f t="shared" si="56"/>
        <v>229623</v>
      </c>
      <c r="BQ345" s="230">
        <f t="shared" si="56"/>
        <v>276054</v>
      </c>
      <c r="BR345" s="230">
        <f t="shared" si="56"/>
        <v>366021</v>
      </c>
    </row>
    <row r="346" spans="1:70" ht="12" customHeight="1" x14ac:dyDescent="0.35">
      <c r="A346" s="108"/>
      <c r="B346" s="109"/>
      <c r="C346" s="109"/>
      <c r="D346" s="109"/>
      <c r="E346" s="124"/>
      <c r="F346" s="124"/>
      <c r="G346" s="124"/>
      <c r="H346" s="125"/>
      <c r="I346" s="124"/>
      <c r="J346" s="124"/>
      <c r="K346" s="124"/>
      <c r="L346" s="125"/>
      <c r="M346" s="124"/>
      <c r="N346" s="124"/>
      <c r="O346" s="124"/>
      <c r="P346" s="125"/>
      <c r="Q346" s="124"/>
      <c r="R346" s="124"/>
      <c r="S346" s="124"/>
      <c r="T346" s="125"/>
      <c r="U346" s="124"/>
      <c r="V346" s="124"/>
      <c r="W346" s="124"/>
      <c r="X346" s="125"/>
      <c r="Y346" s="124"/>
      <c r="Z346" s="124"/>
      <c r="AA346" s="124"/>
      <c r="AB346" s="125"/>
      <c r="AC346" s="124"/>
      <c r="AD346" s="124"/>
      <c r="AE346" s="124"/>
      <c r="AF346" s="125"/>
      <c r="AG346" s="124"/>
      <c r="AH346" s="124"/>
      <c r="AI346" s="124"/>
      <c r="AJ346" s="125"/>
      <c r="AK346" s="124"/>
      <c r="AL346" s="124"/>
      <c r="AM346" s="124"/>
      <c r="AN346" s="125"/>
      <c r="AO346" s="124"/>
      <c r="AP346" s="124"/>
      <c r="AQ346" s="124"/>
      <c r="AR346" s="125"/>
      <c r="AS346" s="124"/>
      <c r="AT346" s="124"/>
      <c r="AU346" s="124"/>
      <c r="AV346" s="125"/>
      <c r="AW346" s="124"/>
      <c r="AX346" s="124"/>
      <c r="AY346" s="124"/>
      <c r="AZ346" s="125"/>
      <c r="BA346" s="124"/>
      <c r="BB346" s="124"/>
      <c r="BC346" s="124"/>
      <c r="BD346" s="125"/>
      <c r="BF346" s="130"/>
      <c r="BG346" s="130"/>
      <c r="BH346" s="130"/>
      <c r="BI346" s="130"/>
      <c r="BJ346" s="130"/>
      <c r="BK346" s="130"/>
      <c r="BL346" s="130"/>
      <c r="BM346" s="130"/>
      <c r="BN346" s="130"/>
      <c r="BO346" s="130"/>
      <c r="BP346" s="130"/>
      <c r="BQ346" s="130"/>
      <c r="BR346" s="130"/>
    </row>
    <row r="347" spans="1:70" x14ac:dyDescent="0.35">
      <c r="A347" s="103" t="s">
        <v>562</v>
      </c>
      <c r="B347" s="104"/>
      <c r="C347" s="104"/>
      <c r="D347" s="104"/>
      <c r="E347" s="132"/>
      <c r="F347" s="132"/>
      <c r="G347" s="132"/>
      <c r="H347" s="133"/>
      <c r="I347" s="132"/>
      <c r="J347" s="132"/>
      <c r="K347" s="132"/>
      <c r="L347" s="133"/>
      <c r="M347" s="132"/>
      <c r="N347" s="132"/>
      <c r="O347" s="132"/>
      <c r="P347" s="133"/>
      <c r="Q347" s="132"/>
      <c r="R347" s="132"/>
      <c r="S347" s="132"/>
      <c r="T347" s="133"/>
      <c r="U347" s="132"/>
      <c r="V347" s="132"/>
      <c r="W347" s="132"/>
      <c r="X347" s="133"/>
      <c r="Y347" s="132"/>
      <c r="Z347" s="132"/>
      <c r="AA347" s="132"/>
      <c r="AB347" s="133"/>
      <c r="AC347" s="132"/>
      <c r="AD347" s="132"/>
      <c r="AE347" s="132"/>
      <c r="AF347" s="133"/>
      <c r="AG347" s="132"/>
      <c r="AH347" s="132"/>
      <c r="AI347" s="132"/>
      <c r="AJ347" s="133"/>
      <c r="AK347" s="132"/>
      <c r="AL347" s="132"/>
      <c r="AM347" s="132"/>
      <c r="AN347" s="133"/>
      <c r="AO347" s="132"/>
      <c r="AP347" s="132"/>
      <c r="AQ347" s="132"/>
      <c r="AR347" s="133"/>
      <c r="AS347" s="132"/>
      <c r="AT347" s="132"/>
      <c r="AU347" s="132"/>
      <c r="AV347" s="133"/>
      <c r="AW347" s="132"/>
      <c r="AX347" s="132"/>
      <c r="AY347" s="132"/>
      <c r="AZ347" s="133"/>
      <c r="BA347" s="132"/>
      <c r="BB347" s="132"/>
      <c r="BC347" s="132"/>
      <c r="BD347" s="133"/>
      <c r="BF347" s="134"/>
      <c r="BG347" s="134"/>
      <c r="BH347" s="134"/>
      <c r="BI347" s="134"/>
      <c r="BJ347" s="134"/>
      <c r="BK347" s="134"/>
      <c r="BL347" s="134"/>
      <c r="BM347" s="134"/>
      <c r="BN347" s="134"/>
      <c r="BO347" s="134"/>
      <c r="BP347" s="134"/>
      <c r="BQ347" s="134"/>
      <c r="BR347" s="134"/>
    </row>
    <row r="348" spans="1:70" outlineLevel="1" x14ac:dyDescent="0.35">
      <c r="A348" s="135" t="s">
        <v>563</v>
      </c>
      <c r="B348" s="136"/>
      <c r="C348" s="136"/>
      <c r="D348" s="136"/>
      <c r="E348" s="124"/>
      <c r="F348" s="124"/>
      <c r="G348" s="124"/>
      <c r="H348" s="125"/>
      <c r="I348" s="124"/>
      <c r="J348" s="124"/>
      <c r="K348" s="124"/>
      <c r="L348" s="125"/>
      <c r="M348" s="124"/>
      <c r="N348" s="124"/>
      <c r="O348" s="124"/>
      <c r="P348" s="125"/>
      <c r="Q348" s="124"/>
      <c r="R348" s="124"/>
      <c r="S348" s="124"/>
      <c r="T348" s="125"/>
      <c r="U348" s="124"/>
      <c r="V348" s="124"/>
      <c r="W348" s="124"/>
      <c r="X348" s="125"/>
      <c r="Y348" s="124"/>
      <c r="Z348" s="124"/>
      <c r="AA348" s="124"/>
      <c r="AB348" s="125"/>
      <c r="AC348" s="124"/>
      <c r="AD348" s="124"/>
      <c r="AE348" s="124"/>
      <c r="AF348" s="125"/>
      <c r="AG348" s="124"/>
      <c r="AH348" s="124"/>
      <c r="AI348" s="124"/>
      <c r="AJ348" s="125"/>
      <c r="AK348" s="124"/>
      <c r="AL348" s="124"/>
      <c r="AM348" s="124"/>
      <c r="AN348" s="125"/>
      <c r="AO348" s="124"/>
      <c r="AP348" s="124"/>
      <c r="AQ348" s="124"/>
      <c r="AR348" s="125"/>
      <c r="AS348" s="124"/>
      <c r="AT348" s="124"/>
      <c r="AU348" s="124"/>
      <c r="AV348" s="125"/>
      <c r="AW348" s="124"/>
      <c r="AX348" s="124"/>
      <c r="AY348" s="124"/>
      <c r="AZ348" s="125"/>
      <c r="BA348" s="124"/>
      <c r="BB348" s="124"/>
      <c r="BC348" s="124"/>
      <c r="BD348" s="125"/>
      <c r="BF348" s="130"/>
      <c r="BG348" s="130"/>
      <c r="BH348" s="130"/>
      <c r="BI348" s="130"/>
      <c r="BJ348" s="130"/>
      <c r="BK348" s="130"/>
      <c r="BL348" s="130"/>
      <c r="BM348" s="130"/>
      <c r="BN348" s="130"/>
      <c r="BO348" s="130"/>
      <c r="BP348" s="130"/>
      <c r="BQ348" s="130"/>
      <c r="BR348" s="130"/>
    </row>
    <row r="349" spans="1:70" outlineLevel="1" x14ac:dyDescent="0.35">
      <c r="A349" s="156" t="s">
        <v>516</v>
      </c>
      <c r="B349" s="109" t="s">
        <v>428</v>
      </c>
      <c r="C349" s="141" t="s">
        <v>373</v>
      </c>
      <c r="D349" s="109">
        <v>2541548</v>
      </c>
      <c r="E349" s="142">
        <v>219</v>
      </c>
      <c r="F349" s="142">
        <v>333</v>
      </c>
      <c r="G349" s="142">
        <v>425</v>
      </c>
      <c r="H349" s="143">
        <v>523</v>
      </c>
      <c r="I349" s="142">
        <v>642</v>
      </c>
      <c r="J349" s="142">
        <v>791</v>
      </c>
      <c r="K349" s="142">
        <v>806</v>
      </c>
      <c r="L349" s="143">
        <v>701</v>
      </c>
      <c r="M349" s="142">
        <v>512</v>
      </c>
      <c r="N349" s="142">
        <v>719</v>
      </c>
      <c r="O349" s="142">
        <v>896</v>
      </c>
      <c r="P349" s="143">
        <v>1562</v>
      </c>
      <c r="Q349" s="142">
        <v>1510</v>
      </c>
      <c r="R349" s="142">
        <v>2055</v>
      </c>
      <c r="S349" s="142">
        <v>2379</v>
      </c>
      <c r="T349" s="143">
        <v>3568</v>
      </c>
      <c r="U349" s="142">
        <v>3064</v>
      </c>
      <c r="V349" s="142">
        <v>3894</v>
      </c>
      <c r="W349" s="142">
        <v>4707</v>
      </c>
      <c r="X349" s="143">
        <v>4268</v>
      </c>
      <c r="Y349" s="142">
        <v>4988</v>
      </c>
      <c r="Z349" s="142">
        <v>5106</v>
      </c>
      <c r="AA349" s="142">
        <v>5137</v>
      </c>
      <c r="AB349" s="143">
        <v>6882</v>
      </c>
      <c r="AC349" s="142">
        <v>2429</v>
      </c>
      <c r="AD349" s="142">
        <v>2616</v>
      </c>
      <c r="AE349" s="142">
        <v>6091</v>
      </c>
      <c r="AF349" s="143">
        <v>7349</v>
      </c>
      <c r="AG349" s="142">
        <v>4902</v>
      </c>
      <c r="AH349" s="142">
        <v>5178</v>
      </c>
      <c r="AI349" s="142">
        <v>7846</v>
      </c>
      <c r="AJ349" s="143">
        <v>11219</v>
      </c>
      <c r="AK349" s="142">
        <v>9497</v>
      </c>
      <c r="AL349" s="142">
        <v>10394</v>
      </c>
      <c r="AM349" s="142">
        <v>9194</v>
      </c>
      <c r="AN349" s="143">
        <v>10285</v>
      </c>
      <c r="AO349" s="142">
        <v>7465</v>
      </c>
      <c r="AP349" s="142">
        <v>6687</v>
      </c>
      <c r="AQ349" s="142">
        <v>4395</v>
      </c>
      <c r="AR349" s="143">
        <v>4652</v>
      </c>
      <c r="AS349" s="142">
        <v>5709</v>
      </c>
      <c r="AT349" s="142">
        <v>7788</v>
      </c>
      <c r="AU349" s="142">
        <v>11583</v>
      </c>
      <c r="AV349" s="143">
        <v>14017</v>
      </c>
      <c r="AW349" s="142">
        <v>12369</v>
      </c>
      <c r="AX349" s="142">
        <v>13465</v>
      </c>
      <c r="AY349" s="142">
        <v>15688</v>
      </c>
      <c r="AZ349" s="143">
        <v>20838</v>
      </c>
      <c r="BA349" s="142">
        <v>16644</v>
      </c>
      <c r="BB349" s="142">
        <v>18337</v>
      </c>
      <c r="BC349" s="142">
        <v>2709</v>
      </c>
      <c r="BD349" s="143">
        <v>22768</v>
      </c>
      <c r="BF349" s="144">
        <v>1500</v>
      </c>
      <c r="BG349" s="144">
        <v>2940</v>
      </c>
      <c r="BH349" s="144">
        <v>3688</v>
      </c>
      <c r="BI349" s="144">
        <v>10217</v>
      </c>
      <c r="BJ349" s="144">
        <v>15934</v>
      </c>
      <c r="BK349" s="144">
        <v>22112</v>
      </c>
      <c r="BL349" s="144">
        <v>18485</v>
      </c>
      <c r="BM349" s="144">
        <v>29146</v>
      </c>
      <c r="BN349" s="144">
        <v>39370</v>
      </c>
      <c r="BO349" s="144">
        <v>23200</v>
      </c>
      <c r="BP349" s="144">
        <v>39098</v>
      </c>
      <c r="BQ349" s="144">
        <v>62360</v>
      </c>
      <c r="BR349" s="144">
        <v>60458</v>
      </c>
    </row>
    <row r="350" spans="1:70" outlineLevel="1" x14ac:dyDescent="0.35">
      <c r="A350" s="234" t="s">
        <v>564</v>
      </c>
      <c r="B350" s="235"/>
      <c r="C350" s="235"/>
      <c r="D350" s="235"/>
      <c r="E350" s="124"/>
      <c r="F350" s="124"/>
      <c r="G350" s="124"/>
      <c r="H350" s="125"/>
      <c r="I350" s="124"/>
      <c r="J350" s="124"/>
      <c r="K350" s="124"/>
      <c r="L350" s="125"/>
      <c r="M350" s="124"/>
      <c r="N350" s="124"/>
      <c r="O350" s="124"/>
      <c r="P350" s="125"/>
      <c r="Q350" s="124"/>
      <c r="R350" s="124"/>
      <c r="S350" s="124"/>
      <c r="T350" s="125"/>
      <c r="U350" s="124"/>
      <c r="V350" s="124"/>
      <c r="W350" s="124"/>
      <c r="X350" s="125"/>
      <c r="Y350" s="124"/>
      <c r="Z350" s="124"/>
      <c r="AA350" s="124"/>
      <c r="AB350" s="125"/>
      <c r="AC350" s="124"/>
      <c r="AD350" s="124"/>
      <c r="AE350" s="124"/>
      <c r="AF350" s="125"/>
      <c r="AG350" s="124"/>
      <c r="AH350" s="124"/>
      <c r="AI350" s="124"/>
      <c r="AJ350" s="125"/>
      <c r="AK350" s="124"/>
      <c r="AL350" s="124"/>
      <c r="AM350" s="124"/>
      <c r="AN350" s="125"/>
      <c r="AO350" s="124"/>
      <c r="AP350" s="124"/>
      <c r="AQ350" s="124"/>
      <c r="AR350" s="125"/>
      <c r="AS350" s="124"/>
      <c r="AT350" s="124"/>
      <c r="AU350" s="124"/>
      <c r="AV350" s="125"/>
      <c r="AW350" s="124"/>
      <c r="AX350" s="124"/>
      <c r="AY350" s="124"/>
      <c r="AZ350" s="125"/>
      <c r="BA350" s="124"/>
      <c r="BB350" s="124"/>
      <c r="BC350" s="124"/>
      <c r="BD350" s="125"/>
      <c r="BF350" s="130"/>
      <c r="BG350" s="130"/>
      <c r="BH350" s="130"/>
      <c r="BI350" s="130"/>
      <c r="BJ350" s="130"/>
      <c r="BK350" s="130"/>
      <c r="BL350" s="130"/>
      <c r="BM350" s="130"/>
      <c r="BN350" s="130"/>
      <c r="BO350" s="130"/>
      <c r="BP350" s="130"/>
      <c r="BQ350" s="130"/>
      <c r="BR350" s="130"/>
    </row>
    <row r="351" spans="1:70" ht="12" customHeight="1" outlineLevel="1" x14ac:dyDescent="0.35">
      <c r="A351" s="181" t="s">
        <v>565</v>
      </c>
      <c r="B351" s="109" t="s">
        <v>428</v>
      </c>
      <c r="C351" s="141" t="s">
        <v>373</v>
      </c>
      <c r="D351" s="109">
        <v>2541549</v>
      </c>
      <c r="E351" s="142">
        <v>241</v>
      </c>
      <c r="F351" s="142">
        <v>230</v>
      </c>
      <c r="G351" s="142">
        <v>274</v>
      </c>
      <c r="H351" s="143">
        <v>274</v>
      </c>
      <c r="I351" s="142">
        <v>264</v>
      </c>
      <c r="J351" s="142">
        <v>257</v>
      </c>
      <c r="K351" s="142">
        <v>289</v>
      </c>
      <c r="L351" s="143">
        <v>433</v>
      </c>
      <c r="M351" s="142">
        <v>457</v>
      </c>
      <c r="N351" s="142">
        <v>459</v>
      </c>
      <c r="O351" s="142">
        <v>486</v>
      </c>
      <c r="P351" s="143">
        <v>543</v>
      </c>
      <c r="Q351" s="142">
        <v>552</v>
      </c>
      <c r="R351" s="142">
        <v>585</v>
      </c>
      <c r="S351" s="142">
        <v>591</v>
      </c>
      <c r="T351" s="143">
        <v>614</v>
      </c>
      <c r="U351" s="142">
        <v>671</v>
      </c>
      <c r="V351" s="142">
        <v>728</v>
      </c>
      <c r="W351" s="142">
        <v>773</v>
      </c>
      <c r="X351" s="143">
        <v>853</v>
      </c>
      <c r="Y351" s="142">
        <v>949</v>
      </c>
      <c r="Z351" s="142">
        <v>1034</v>
      </c>
      <c r="AA351" s="142">
        <v>1107</v>
      </c>
      <c r="AB351" s="143">
        <v>1225</v>
      </c>
      <c r="AC351" s="142">
        <v>1355</v>
      </c>
      <c r="AD351" s="142">
        <v>1502</v>
      </c>
      <c r="AE351" s="142">
        <v>1416</v>
      </c>
      <c r="AF351" s="143">
        <v>1468</v>
      </c>
      <c r="AG351" s="142">
        <v>1597</v>
      </c>
      <c r="AH351" s="142">
        <v>1704</v>
      </c>
      <c r="AI351" s="142">
        <v>1698</v>
      </c>
      <c r="AJ351" s="143">
        <v>1863</v>
      </c>
      <c r="AK351" s="142">
        <v>1972</v>
      </c>
      <c r="AL351" s="142">
        <v>1985</v>
      </c>
      <c r="AM351" s="142">
        <v>1995</v>
      </c>
      <c r="AN351" s="143">
        <v>2014</v>
      </c>
      <c r="AO351" s="142">
        <v>2156</v>
      </c>
      <c r="AP351" s="142">
        <v>1979</v>
      </c>
      <c r="AQ351" s="142">
        <v>2175</v>
      </c>
      <c r="AR351" s="143">
        <v>2376</v>
      </c>
      <c r="AS351" s="142">
        <v>2524</v>
      </c>
      <c r="AT351" s="142">
        <v>2623</v>
      </c>
      <c r="AU351" s="142">
        <v>2858</v>
      </c>
      <c r="AV351" s="143">
        <v>3172</v>
      </c>
      <c r="AW351" s="142">
        <v>3374</v>
      </c>
      <c r="AX351" s="142">
        <v>3637</v>
      </c>
      <c r="AY351" s="142">
        <v>4027</v>
      </c>
      <c r="AZ351" s="143">
        <v>4460</v>
      </c>
      <c r="BA351" s="142">
        <v>3900</v>
      </c>
      <c r="BB351" s="142">
        <v>4342</v>
      </c>
      <c r="BC351" s="142">
        <v>4963</v>
      </c>
      <c r="BD351" s="143">
        <v>5411</v>
      </c>
      <c r="BF351" s="144">
        <v>1011</v>
      </c>
      <c r="BG351" s="144">
        <v>1243</v>
      </c>
      <c r="BH351" s="144">
        <v>1945</v>
      </c>
      <c r="BI351" s="144">
        <v>2342</v>
      </c>
      <c r="BJ351" s="144">
        <v>3025</v>
      </c>
      <c r="BK351" s="144">
        <v>4315</v>
      </c>
      <c r="BL351" s="144">
        <v>5741</v>
      </c>
      <c r="BM351" s="144">
        <v>6862</v>
      </c>
      <c r="BN351" s="144">
        <v>7967</v>
      </c>
      <c r="BO351" s="144">
        <v>8686</v>
      </c>
      <c r="BP351" s="144">
        <v>11178</v>
      </c>
      <c r="BQ351" s="144">
        <v>15498</v>
      </c>
      <c r="BR351" s="144">
        <v>18616</v>
      </c>
    </row>
    <row r="352" spans="1:70" outlineLevel="1" x14ac:dyDescent="0.35">
      <c r="A352" s="181" t="s">
        <v>566</v>
      </c>
      <c r="B352" s="109" t="s">
        <v>428</v>
      </c>
      <c r="C352" s="141" t="s">
        <v>370</v>
      </c>
      <c r="D352" s="109">
        <v>2399793</v>
      </c>
      <c r="E352" s="124"/>
      <c r="F352" s="142">
        <v>57</v>
      </c>
      <c r="G352" s="142">
        <v>43</v>
      </c>
      <c r="H352" s="143">
        <v>9</v>
      </c>
      <c r="I352" s="142">
        <v>-13</v>
      </c>
      <c r="J352" s="142">
        <v>-13</v>
      </c>
      <c r="K352" s="142">
        <v>-5</v>
      </c>
      <c r="L352" s="143">
        <v>0</v>
      </c>
      <c r="M352" s="124"/>
      <c r="N352" s="124"/>
      <c r="O352" s="124"/>
      <c r="P352" s="125"/>
      <c r="Q352" s="124"/>
      <c r="R352" s="124"/>
      <c r="S352" s="124"/>
      <c r="T352" s="125"/>
      <c r="U352" s="124"/>
      <c r="V352" s="124"/>
      <c r="W352" s="124"/>
      <c r="X352" s="125"/>
      <c r="Y352" s="124"/>
      <c r="Z352" s="124"/>
      <c r="AA352" s="124"/>
      <c r="AB352" s="125"/>
      <c r="AC352" s="124"/>
      <c r="AD352" s="124"/>
      <c r="AE352" s="124"/>
      <c r="AF352" s="125"/>
      <c r="AG352" s="124"/>
      <c r="AH352" s="124"/>
      <c r="AI352" s="124"/>
      <c r="AJ352" s="125"/>
      <c r="AK352" s="124"/>
      <c r="AL352" s="124"/>
      <c r="AM352" s="124"/>
      <c r="AN352" s="125"/>
      <c r="AO352" s="124"/>
      <c r="AP352" s="124"/>
      <c r="AQ352" s="124"/>
      <c r="AR352" s="125"/>
      <c r="AS352" s="124"/>
      <c r="AT352" s="124"/>
      <c r="AU352" s="124"/>
      <c r="AV352" s="125"/>
      <c r="AW352" s="124"/>
      <c r="AX352" s="124"/>
      <c r="AY352" s="124"/>
      <c r="AZ352" s="125"/>
      <c r="BA352" s="124"/>
      <c r="BB352" s="124"/>
      <c r="BC352" s="124"/>
      <c r="BD352" s="125"/>
      <c r="BF352" s="144">
        <v>117</v>
      </c>
      <c r="BG352" s="144">
        <v>-31</v>
      </c>
      <c r="BH352" s="130"/>
      <c r="BI352" s="130"/>
      <c r="BJ352" s="130"/>
      <c r="BK352" s="130"/>
      <c r="BL352" s="130"/>
      <c r="BM352" s="130"/>
      <c r="BN352" s="130"/>
      <c r="BO352" s="130"/>
      <c r="BP352" s="130"/>
      <c r="BQ352" s="130"/>
      <c r="BR352" s="130"/>
    </row>
    <row r="353" spans="1:70" outlineLevel="1" x14ac:dyDescent="0.35">
      <c r="A353" s="181" t="s">
        <v>567</v>
      </c>
      <c r="B353" s="109" t="s">
        <v>428</v>
      </c>
      <c r="C353" s="141" t="s">
        <v>370</v>
      </c>
      <c r="D353" s="109">
        <v>3815476</v>
      </c>
      <c r="E353" s="124"/>
      <c r="F353" s="124"/>
      <c r="G353" s="124"/>
      <c r="H353" s="125"/>
      <c r="I353" s="124"/>
      <c r="J353" s="124"/>
      <c r="K353" s="124"/>
      <c r="L353" s="125"/>
      <c r="M353" s="124"/>
      <c r="N353" s="124"/>
      <c r="O353" s="124"/>
      <c r="P353" s="125"/>
      <c r="Q353" s="124"/>
      <c r="R353" s="124"/>
      <c r="S353" s="124"/>
      <c r="T353" s="125"/>
      <c r="U353" s="124"/>
      <c r="V353" s="124"/>
      <c r="W353" s="124"/>
      <c r="X353" s="125"/>
      <c r="Y353" s="124"/>
      <c r="Z353" s="124"/>
      <c r="AA353" s="124"/>
      <c r="AB353" s="125"/>
      <c r="AC353" s="124"/>
      <c r="AD353" s="124"/>
      <c r="AE353" s="124"/>
      <c r="AF353" s="125"/>
      <c r="AG353" s="124"/>
      <c r="AH353" s="124"/>
      <c r="AI353" s="124"/>
      <c r="AJ353" s="125"/>
      <c r="AK353" s="124"/>
      <c r="AL353" s="124"/>
      <c r="AM353" s="124"/>
      <c r="AN353" s="125"/>
      <c r="AO353" s="124"/>
      <c r="AP353" s="124"/>
      <c r="AQ353" s="124"/>
      <c r="AR353" s="143">
        <v>328</v>
      </c>
      <c r="AS353" s="124"/>
      <c r="AT353" s="124"/>
      <c r="AU353" s="124"/>
      <c r="AV353" s="125"/>
      <c r="AW353" s="124"/>
      <c r="AX353" s="124"/>
      <c r="AY353" s="124"/>
      <c r="AZ353" s="125"/>
      <c r="BA353" s="124"/>
      <c r="BB353" s="124"/>
      <c r="BC353" s="124"/>
      <c r="BD353" s="125"/>
      <c r="BF353" s="130"/>
      <c r="BG353" s="130"/>
      <c r="BH353" s="130"/>
      <c r="BI353" s="130"/>
      <c r="BJ353" s="130"/>
      <c r="BK353" s="130"/>
      <c r="BL353" s="130"/>
      <c r="BM353" s="130"/>
      <c r="BN353" s="130"/>
      <c r="BO353" s="144">
        <v>463</v>
      </c>
      <c r="BP353" s="130"/>
      <c r="BQ353" s="130"/>
      <c r="BR353" s="130"/>
    </row>
    <row r="354" spans="1:70" outlineLevel="1" x14ac:dyDescent="0.35">
      <c r="A354" s="181" t="s">
        <v>568</v>
      </c>
      <c r="B354" s="109" t="s">
        <v>428</v>
      </c>
      <c r="C354" s="141" t="s">
        <v>373</v>
      </c>
      <c r="D354" s="109">
        <v>7503328</v>
      </c>
      <c r="E354" s="124"/>
      <c r="F354" s="124"/>
      <c r="G354" s="124"/>
      <c r="H354" s="125"/>
      <c r="I354" s="124"/>
      <c r="J354" s="124"/>
      <c r="K354" s="124"/>
      <c r="L354" s="125"/>
      <c r="M354" s="124"/>
      <c r="N354" s="124"/>
      <c r="O354" s="124"/>
      <c r="P354" s="125"/>
      <c r="Q354" s="124"/>
      <c r="R354" s="124"/>
      <c r="S354" s="124"/>
      <c r="T354" s="125"/>
      <c r="U354" s="124"/>
      <c r="V354" s="124"/>
      <c r="W354" s="124"/>
      <c r="X354" s="125"/>
      <c r="Y354" s="124"/>
      <c r="Z354" s="124"/>
      <c r="AA354" s="124"/>
      <c r="AB354" s="125"/>
      <c r="AC354" s="124"/>
      <c r="AD354" s="124"/>
      <c r="AE354" s="124"/>
      <c r="AF354" s="125"/>
      <c r="AG354" s="124"/>
      <c r="AH354" s="124"/>
      <c r="AI354" s="124"/>
      <c r="AJ354" s="125"/>
      <c r="AK354" s="124"/>
      <c r="AL354" s="124"/>
      <c r="AM354" s="124"/>
      <c r="AN354" s="125"/>
      <c r="AO354" s="124"/>
      <c r="AP354" s="124"/>
      <c r="AQ354" s="124"/>
      <c r="AR354" s="125"/>
      <c r="AS354" s="124"/>
      <c r="AT354" s="124"/>
      <c r="AU354" s="124"/>
      <c r="AV354" s="125"/>
      <c r="AW354" s="124"/>
      <c r="AX354" s="124"/>
      <c r="AY354" s="124"/>
      <c r="AZ354" s="125"/>
      <c r="BA354" s="124"/>
      <c r="BB354" s="142">
        <v>511</v>
      </c>
      <c r="BC354" s="142">
        <v>-922</v>
      </c>
      <c r="BD354" s="125"/>
      <c r="BF354" s="130"/>
      <c r="BG354" s="130"/>
      <c r="BH354" s="130"/>
      <c r="BI354" s="130"/>
      <c r="BJ354" s="130"/>
      <c r="BK354" s="130"/>
      <c r="BL354" s="130"/>
      <c r="BM354" s="130"/>
      <c r="BN354" s="130"/>
      <c r="BO354" s="130"/>
      <c r="BP354" s="130"/>
      <c r="BQ354" s="130"/>
      <c r="BR354" s="130"/>
    </row>
    <row r="355" spans="1:70" outlineLevel="1" x14ac:dyDescent="0.35">
      <c r="A355" s="181" t="s">
        <v>569</v>
      </c>
      <c r="B355" s="109" t="s">
        <v>428</v>
      </c>
      <c r="C355" s="141" t="s">
        <v>370</v>
      </c>
      <c r="D355" s="109">
        <v>5372812</v>
      </c>
      <c r="E355" s="124"/>
      <c r="F355" s="124"/>
      <c r="G355" s="124"/>
      <c r="H355" s="125"/>
      <c r="I355" s="124"/>
      <c r="J355" s="124"/>
      <c r="K355" s="124"/>
      <c r="L355" s="125"/>
      <c r="M355" s="124"/>
      <c r="N355" s="124"/>
      <c r="O355" s="124"/>
      <c r="P355" s="125"/>
      <c r="Q355" s="124"/>
      <c r="R355" s="124"/>
      <c r="S355" s="124"/>
      <c r="T355" s="125"/>
      <c r="U355" s="124"/>
      <c r="V355" s="124"/>
      <c r="W355" s="124"/>
      <c r="X355" s="125"/>
      <c r="Y355" s="124"/>
      <c r="Z355" s="124"/>
      <c r="AA355" s="124"/>
      <c r="AB355" s="125"/>
      <c r="AC355" s="124"/>
      <c r="AD355" s="124"/>
      <c r="AE355" s="124"/>
      <c r="AF355" s="125"/>
      <c r="AG355" s="124"/>
      <c r="AH355" s="124"/>
      <c r="AI355" s="124"/>
      <c r="AJ355" s="125"/>
      <c r="AK355" s="124"/>
      <c r="AL355" s="124"/>
      <c r="AM355" s="124"/>
      <c r="AN355" s="125"/>
      <c r="AO355" s="124"/>
      <c r="AP355" s="124"/>
      <c r="AQ355" s="124"/>
      <c r="AR355" s="143">
        <v>1341</v>
      </c>
      <c r="AS355" s="142">
        <v>0</v>
      </c>
      <c r="AT355" s="142">
        <v>0</v>
      </c>
      <c r="AU355" s="142">
        <v>0</v>
      </c>
      <c r="AV355" s="143">
        <v>7</v>
      </c>
      <c r="AW355" s="124"/>
      <c r="AX355" s="124"/>
      <c r="AY355" s="124"/>
      <c r="AZ355" s="125"/>
      <c r="BA355" s="124"/>
      <c r="BB355" s="124"/>
      <c r="BC355" s="124"/>
      <c r="BD355" s="125"/>
      <c r="BF355" s="130"/>
      <c r="BG355" s="130"/>
      <c r="BH355" s="130"/>
      <c r="BI355" s="130"/>
      <c r="BJ355" s="130"/>
      <c r="BK355" s="130"/>
      <c r="BL355" s="130"/>
      <c r="BM355" s="130"/>
      <c r="BN355" s="130"/>
      <c r="BO355" s="144">
        <v>1341</v>
      </c>
      <c r="BP355" s="144">
        <v>-224</v>
      </c>
      <c r="BQ355" s="130"/>
      <c r="BR355" s="130"/>
    </row>
    <row r="356" spans="1:70" ht="12" customHeight="1" outlineLevel="1" x14ac:dyDescent="0.35">
      <c r="A356" s="181" t="s">
        <v>570</v>
      </c>
      <c r="B356" s="109" t="s">
        <v>428</v>
      </c>
      <c r="C356" s="141" t="s">
        <v>370</v>
      </c>
      <c r="D356" s="109">
        <v>2399794</v>
      </c>
      <c r="E356" s="142">
        <v>9</v>
      </c>
      <c r="F356" s="142">
        <v>11</v>
      </c>
      <c r="G356" s="142">
        <v>19</v>
      </c>
      <c r="H356" s="143">
        <v>17</v>
      </c>
      <c r="I356" s="124"/>
      <c r="J356" s="124"/>
      <c r="K356" s="124"/>
      <c r="L356" s="125"/>
      <c r="M356" s="124"/>
      <c r="N356" s="124"/>
      <c r="O356" s="124"/>
      <c r="P356" s="125"/>
      <c r="Q356" s="124"/>
      <c r="R356" s="124"/>
      <c r="S356" s="124"/>
      <c r="T356" s="125"/>
      <c r="U356" s="124"/>
      <c r="V356" s="124"/>
      <c r="W356" s="124"/>
      <c r="X356" s="125"/>
      <c r="Y356" s="124"/>
      <c r="Z356" s="124"/>
      <c r="AA356" s="124"/>
      <c r="AB356" s="125"/>
      <c r="AC356" s="124"/>
      <c r="AD356" s="124"/>
      <c r="AE356" s="124"/>
      <c r="AF356" s="125"/>
      <c r="AG356" s="124"/>
      <c r="AH356" s="124"/>
      <c r="AI356" s="124"/>
      <c r="AJ356" s="125"/>
      <c r="AK356" s="124"/>
      <c r="AL356" s="124"/>
      <c r="AM356" s="124"/>
      <c r="AN356" s="125"/>
      <c r="AO356" s="124"/>
      <c r="AP356" s="124"/>
      <c r="AQ356" s="124"/>
      <c r="AR356" s="125"/>
      <c r="AS356" s="124"/>
      <c r="AT356" s="124"/>
      <c r="AU356" s="124"/>
      <c r="AV356" s="125"/>
      <c r="AW356" s="124"/>
      <c r="AX356" s="124"/>
      <c r="AY356" s="124"/>
      <c r="AZ356" s="125"/>
      <c r="BA356" s="124"/>
      <c r="BB356" s="124"/>
      <c r="BC356" s="124"/>
      <c r="BD356" s="125"/>
      <c r="BF356" s="144">
        <v>56</v>
      </c>
      <c r="BG356" s="130"/>
      <c r="BH356" s="130"/>
      <c r="BI356" s="130"/>
      <c r="BJ356" s="130"/>
      <c r="BK356" s="130"/>
      <c r="BL356" s="130"/>
      <c r="BM356" s="130"/>
      <c r="BN356" s="130"/>
      <c r="BO356" s="130"/>
      <c r="BP356" s="130"/>
      <c r="BQ356" s="130"/>
      <c r="BR356" s="130"/>
    </row>
    <row r="357" spans="1:70" outlineLevel="1" x14ac:dyDescent="0.35">
      <c r="A357" s="181" t="s">
        <v>571</v>
      </c>
      <c r="B357" s="109" t="s">
        <v>428</v>
      </c>
      <c r="C357" s="141" t="s">
        <v>373</v>
      </c>
      <c r="D357" s="109">
        <v>2541550</v>
      </c>
      <c r="E357" s="142">
        <v>170</v>
      </c>
      <c r="F357" s="142">
        <v>224</v>
      </c>
      <c r="G357" s="142">
        <v>239</v>
      </c>
      <c r="H357" s="143">
        <v>273</v>
      </c>
      <c r="I357" s="142">
        <v>274</v>
      </c>
      <c r="J357" s="142">
        <v>314</v>
      </c>
      <c r="K357" s="142">
        <v>353</v>
      </c>
      <c r="L357" s="143">
        <v>845</v>
      </c>
      <c r="M357" s="142">
        <v>694</v>
      </c>
      <c r="N357" s="142">
        <v>763</v>
      </c>
      <c r="O357" s="142">
        <v>757</v>
      </c>
      <c r="P357" s="143">
        <v>746</v>
      </c>
      <c r="Q357" s="142">
        <v>747</v>
      </c>
      <c r="R357" s="142">
        <v>805</v>
      </c>
      <c r="S357" s="142">
        <v>819</v>
      </c>
      <c r="T357" s="143">
        <v>831</v>
      </c>
      <c r="U357" s="142">
        <v>867</v>
      </c>
      <c r="V357" s="142">
        <v>1032</v>
      </c>
      <c r="W357" s="142">
        <v>1010</v>
      </c>
      <c r="X357" s="143">
        <v>814</v>
      </c>
      <c r="Y357" s="142">
        <v>955</v>
      </c>
      <c r="Z357" s="142">
        <v>1186</v>
      </c>
      <c r="AA357" s="142">
        <v>1040</v>
      </c>
      <c r="AB357" s="143">
        <v>971</v>
      </c>
      <c r="AC357" s="142">
        <v>1010</v>
      </c>
      <c r="AD357" s="142">
        <v>1303</v>
      </c>
      <c r="AE357" s="142">
        <v>1249</v>
      </c>
      <c r="AF357" s="143">
        <v>1273</v>
      </c>
      <c r="AG357" s="142">
        <v>1335</v>
      </c>
      <c r="AH357" s="142">
        <v>1695</v>
      </c>
      <c r="AI357" s="142">
        <v>1722</v>
      </c>
      <c r="AJ357" s="143">
        <v>1784</v>
      </c>
      <c r="AK357" s="142">
        <v>1830</v>
      </c>
      <c r="AL357" s="142">
        <v>2548</v>
      </c>
      <c r="AM357" s="142">
        <v>2379</v>
      </c>
      <c r="AN357" s="143">
        <v>2406</v>
      </c>
      <c r="AO357" s="142">
        <v>2498</v>
      </c>
      <c r="AP357" s="142">
        <v>3351</v>
      </c>
      <c r="AQ357" s="142">
        <v>3134</v>
      </c>
      <c r="AR357" s="143">
        <v>3008</v>
      </c>
      <c r="AS357" s="142">
        <v>3051</v>
      </c>
      <c r="AT357" s="142">
        <v>4060</v>
      </c>
      <c r="AU357" s="142">
        <v>3492</v>
      </c>
      <c r="AV357" s="143">
        <v>3424</v>
      </c>
      <c r="AW357" s="142">
        <v>3562</v>
      </c>
      <c r="AX357" s="142">
        <v>4616</v>
      </c>
      <c r="AY357" s="142">
        <v>4250</v>
      </c>
      <c r="AZ357" s="143">
        <v>4262</v>
      </c>
      <c r="BA357" s="142">
        <v>4147</v>
      </c>
      <c r="BB357" s="142">
        <v>4834</v>
      </c>
      <c r="BC357" s="142">
        <v>5555</v>
      </c>
      <c r="BD357" s="143">
        <v>5890</v>
      </c>
      <c r="BF357" s="144">
        <v>906</v>
      </c>
      <c r="BG357" s="144">
        <v>1786</v>
      </c>
      <c r="BH357" s="144">
        <v>2960</v>
      </c>
      <c r="BI357" s="144">
        <v>3218</v>
      </c>
      <c r="BJ357" s="144">
        <v>3723</v>
      </c>
      <c r="BK357" s="144">
        <v>4152</v>
      </c>
      <c r="BL357" s="144">
        <v>4836</v>
      </c>
      <c r="BM357" s="144">
        <v>6536</v>
      </c>
      <c r="BN357" s="144">
        <v>9164</v>
      </c>
      <c r="BO357" s="144">
        <v>11992</v>
      </c>
      <c r="BP357" s="144">
        <v>14027</v>
      </c>
      <c r="BQ357" s="144">
        <v>16690</v>
      </c>
      <c r="BR357" s="144">
        <v>20427</v>
      </c>
    </row>
    <row r="358" spans="1:70" outlineLevel="1" x14ac:dyDescent="0.35">
      <c r="A358" s="181" t="s">
        <v>135</v>
      </c>
      <c r="B358" s="109" t="s">
        <v>428</v>
      </c>
      <c r="C358" s="141" t="s">
        <v>373</v>
      </c>
      <c r="D358" s="109">
        <v>2541551</v>
      </c>
      <c r="E358" s="142">
        <v>-7</v>
      </c>
      <c r="F358" s="142">
        <v>26</v>
      </c>
      <c r="G358" s="142">
        <v>2</v>
      </c>
      <c r="H358" s="143">
        <v>-58</v>
      </c>
      <c r="I358" s="142">
        <v>-1</v>
      </c>
      <c r="J358" s="142">
        <v>-33</v>
      </c>
      <c r="K358" s="142">
        <v>4</v>
      </c>
      <c r="L358" s="143">
        <v>-180</v>
      </c>
      <c r="M358" s="142">
        <v>-223</v>
      </c>
      <c r="N358" s="142">
        <v>-66</v>
      </c>
      <c r="O358" s="142">
        <v>-383</v>
      </c>
      <c r="P358" s="143">
        <v>-123</v>
      </c>
      <c r="Q358" s="142">
        <v>-65</v>
      </c>
      <c r="R358" s="142">
        <v>-77</v>
      </c>
      <c r="S358" s="142">
        <v>19</v>
      </c>
      <c r="T358" s="143">
        <v>-256</v>
      </c>
      <c r="U358" s="142">
        <v>-84</v>
      </c>
      <c r="V358" s="142">
        <v>26</v>
      </c>
      <c r="W358" s="142">
        <v>-94</v>
      </c>
      <c r="X358" s="143">
        <v>-225</v>
      </c>
      <c r="Y358" s="142">
        <v>-47</v>
      </c>
      <c r="Z358" s="142">
        <v>101</v>
      </c>
      <c r="AA358" s="142">
        <v>30</v>
      </c>
      <c r="AB358" s="143">
        <v>201</v>
      </c>
      <c r="AC358" s="142">
        <v>183</v>
      </c>
      <c r="AD358" s="142">
        <v>1</v>
      </c>
      <c r="AE358" s="142">
        <v>175</v>
      </c>
      <c r="AF358" s="143">
        <v>-395</v>
      </c>
      <c r="AG358" s="142">
        <v>477</v>
      </c>
      <c r="AH358" s="142">
        <v>214</v>
      </c>
      <c r="AI358" s="142">
        <v>-1506</v>
      </c>
      <c r="AJ358" s="143">
        <v>-377</v>
      </c>
      <c r="AK358" s="142">
        <v>418</v>
      </c>
      <c r="AL358" s="142">
        <v>229</v>
      </c>
      <c r="AM358" s="142">
        <v>-786</v>
      </c>
      <c r="AN358" s="143">
        <v>748</v>
      </c>
      <c r="AO358" s="142">
        <v>-563</v>
      </c>
      <c r="AP358" s="142">
        <v>-453</v>
      </c>
      <c r="AQ358" s="142">
        <v>-1097</v>
      </c>
      <c r="AR358" s="143">
        <v>-1173</v>
      </c>
      <c r="AS358" s="142">
        <v>-620</v>
      </c>
      <c r="AT358" s="142">
        <v>-1137</v>
      </c>
      <c r="AU358" s="142">
        <v>3049</v>
      </c>
      <c r="AV358" s="143">
        <v>-1161</v>
      </c>
      <c r="AW358" s="142">
        <v>-456</v>
      </c>
      <c r="AX358" s="142">
        <v>-1643</v>
      </c>
      <c r="AY358" s="142">
        <v>-1308</v>
      </c>
      <c r="AZ358" s="143">
        <v>-1332</v>
      </c>
      <c r="BA358" s="142">
        <v>-993</v>
      </c>
      <c r="BB358" s="142">
        <v>-1170</v>
      </c>
      <c r="BC358" s="142">
        <v>19868</v>
      </c>
      <c r="BD358" s="143">
        <v>1033</v>
      </c>
      <c r="BF358" s="144">
        <v>-37</v>
      </c>
      <c r="BG358" s="144">
        <v>-210</v>
      </c>
      <c r="BH358" s="144">
        <v>-795</v>
      </c>
      <c r="BI358" s="144">
        <v>-457</v>
      </c>
      <c r="BJ358" s="144">
        <v>-377</v>
      </c>
      <c r="BK358" s="144">
        <v>286</v>
      </c>
      <c r="BL358" s="144">
        <v>-37</v>
      </c>
      <c r="BM358" s="144">
        <v>-1192</v>
      </c>
      <c r="BN358" s="144">
        <v>609</v>
      </c>
      <c r="BO358" s="144">
        <v>-3286</v>
      </c>
      <c r="BP358" s="144">
        <v>131</v>
      </c>
      <c r="BQ358" s="144">
        <v>-4738</v>
      </c>
      <c r="BR358" s="144">
        <v>18738</v>
      </c>
    </row>
    <row r="359" spans="1:70" outlineLevel="1" x14ac:dyDescent="0.35">
      <c r="A359" s="181" t="s">
        <v>572</v>
      </c>
      <c r="B359" s="109" t="s">
        <v>428</v>
      </c>
      <c r="C359" s="141" t="s">
        <v>373</v>
      </c>
      <c r="D359" s="109">
        <v>4992377</v>
      </c>
      <c r="E359" s="124"/>
      <c r="F359" s="124"/>
      <c r="G359" s="124"/>
      <c r="H359" s="125"/>
      <c r="I359" s="124"/>
      <c r="J359" s="124"/>
      <c r="K359" s="124"/>
      <c r="L359" s="125"/>
      <c r="M359" s="124"/>
      <c r="N359" s="124"/>
      <c r="O359" s="124"/>
      <c r="P359" s="125"/>
      <c r="Q359" s="124"/>
      <c r="R359" s="124"/>
      <c r="S359" s="124"/>
      <c r="T359" s="125"/>
      <c r="U359" s="124"/>
      <c r="V359" s="124"/>
      <c r="W359" s="124"/>
      <c r="X359" s="125"/>
      <c r="Y359" s="124"/>
      <c r="Z359" s="124"/>
      <c r="AA359" s="124"/>
      <c r="AB359" s="125"/>
      <c r="AC359" s="124"/>
      <c r="AD359" s="124"/>
      <c r="AE359" s="124"/>
      <c r="AF359" s="125"/>
      <c r="AG359" s="124"/>
      <c r="AH359" s="124"/>
      <c r="AI359" s="124"/>
      <c r="AJ359" s="125"/>
      <c r="AK359" s="124"/>
      <c r="AL359" s="124"/>
      <c r="AM359" s="124"/>
      <c r="AN359" s="125"/>
      <c r="AO359" s="124"/>
      <c r="AP359" s="124"/>
      <c r="AQ359" s="142">
        <v>413</v>
      </c>
      <c r="AR359" s="143">
        <v>1805</v>
      </c>
      <c r="AS359" s="142">
        <v>770</v>
      </c>
      <c r="AT359" s="142">
        <v>232</v>
      </c>
      <c r="AU359" s="142">
        <v>340</v>
      </c>
      <c r="AV359" s="143">
        <v>1091</v>
      </c>
      <c r="AW359" s="142">
        <v>240</v>
      </c>
      <c r="AX359" s="142">
        <v>41</v>
      </c>
      <c r="AY359" s="142">
        <v>8</v>
      </c>
      <c r="AZ359" s="143">
        <v>94</v>
      </c>
      <c r="BA359" s="124"/>
      <c r="BB359" s="124"/>
      <c r="BC359" s="124"/>
      <c r="BD359" s="125"/>
      <c r="BF359" s="130"/>
      <c r="BG359" s="130"/>
      <c r="BH359" s="130"/>
      <c r="BI359" s="130"/>
      <c r="BJ359" s="130"/>
      <c r="BK359" s="130"/>
      <c r="BL359" s="130"/>
      <c r="BM359" s="130"/>
      <c r="BN359" s="130"/>
      <c r="BO359" s="144">
        <v>2218</v>
      </c>
      <c r="BP359" s="144">
        <v>2432</v>
      </c>
      <c r="BQ359" s="144">
        <v>383</v>
      </c>
      <c r="BR359" s="130"/>
    </row>
    <row r="360" spans="1:70" outlineLevel="1" x14ac:dyDescent="0.35">
      <c r="A360" s="181" t="s">
        <v>573</v>
      </c>
      <c r="B360" s="109" t="s">
        <v>428</v>
      </c>
      <c r="C360" s="141" t="s">
        <v>370</v>
      </c>
      <c r="D360" s="109">
        <v>2399797</v>
      </c>
      <c r="E360" s="142">
        <v>59</v>
      </c>
      <c r="F360" s="142">
        <v>89</v>
      </c>
      <c r="G360" s="142">
        <v>129</v>
      </c>
      <c r="H360" s="143">
        <v>325</v>
      </c>
      <c r="I360" s="142">
        <v>345</v>
      </c>
      <c r="J360" s="142">
        <v>530</v>
      </c>
      <c r="K360" s="142">
        <v>479</v>
      </c>
      <c r="L360" s="143">
        <v>499</v>
      </c>
      <c r="M360" s="142">
        <v>423</v>
      </c>
      <c r="N360" s="142">
        <v>386</v>
      </c>
      <c r="O360" s="142">
        <v>346</v>
      </c>
      <c r="P360" s="143">
        <v>566</v>
      </c>
      <c r="Q360" s="142">
        <v>494</v>
      </c>
      <c r="R360" s="142">
        <v>467</v>
      </c>
      <c r="S360" s="142">
        <v>459</v>
      </c>
      <c r="T360" s="125"/>
      <c r="U360" s="124"/>
      <c r="V360" s="124"/>
      <c r="W360" s="124"/>
      <c r="X360" s="125"/>
      <c r="Y360" s="124"/>
      <c r="Z360" s="124"/>
      <c r="AA360" s="124"/>
      <c r="AB360" s="125"/>
      <c r="AC360" s="124"/>
      <c r="AD360" s="124"/>
      <c r="AE360" s="124"/>
      <c r="AF360" s="125"/>
      <c r="AG360" s="124"/>
      <c r="AH360" s="124"/>
      <c r="AI360" s="124"/>
      <c r="AJ360" s="125"/>
      <c r="AK360" s="124"/>
      <c r="AL360" s="124"/>
      <c r="AM360" s="124"/>
      <c r="AN360" s="125"/>
      <c r="AO360" s="124"/>
      <c r="AP360" s="124"/>
      <c r="AQ360" s="124"/>
      <c r="AR360" s="125"/>
      <c r="AS360" s="124"/>
      <c r="AT360" s="124"/>
      <c r="AU360" s="124"/>
      <c r="AV360" s="125"/>
      <c r="AW360" s="124"/>
      <c r="AX360" s="124"/>
      <c r="AY360" s="124"/>
      <c r="AZ360" s="125"/>
      <c r="BA360" s="124"/>
      <c r="BB360" s="124"/>
      <c r="BC360" s="124"/>
      <c r="BD360" s="125"/>
      <c r="BF360" s="144">
        <v>602</v>
      </c>
      <c r="BG360" s="144">
        <v>1853</v>
      </c>
      <c r="BH360" s="144">
        <v>1721</v>
      </c>
      <c r="BI360" s="130"/>
      <c r="BJ360" s="130"/>
      <c r="BK360" s="130"/>
      <c r="BL360" s="130"/>
      <c r="BM360" s="130"/>
      <c r="BN360" s="130"/>
      <c r="BO360" s="130"/>
      <c r="BP360" s="130"/>
      <c r="BQ360" s="130"/>
      <c r="BR360" s="130"/>
    </row>
    <row r="361" spans="1:70" ht="12" customHeight="1" outlineLevel="1" x14ac:dyDescent="0.35">
      <c r="A361" s="181" t="s">
        <v>574</v>
      </c>
      <c r="B361" s="109" t="s">
        <v>428</v>
      </c>
      <c r="C361" s="141" t="s">
        <v>373</v>
      </c>
      <c r="D361" s="109">
        <v>7945327</v>
      </c>
      <c r="E361" s="124"/>
      <c r="F361" s="124"/>
      <c r="G361" s="124"/>
      <c r="H361" s="125"/>
      <c r="I361" s="124"/>
      <c r="J361" s="124"/>
      <c r="K361" s="124"/>
      <c r="L361" s="125"/>
      <c r="M361" s="124"/>
      <c r="N361" s="124"/>
      <c r="O361" s="124"/>
      <c r="P361" s="125"/>
      <c r="Q361" s="124"/>
      <c r="R361" s="124"/>
      <c r="S361" s="124"/>
      <c r="T361" s="125"/>
      <c r="U361" s="124"/>
      <c r="V361" s="124"/>
      <c r="W361" s="124"/>
      <c r="X361" s="125"/>
      <c r="Y361" s="124"/>
      <c r="Z361" s="124"/>
      <c r="AA361" s="124"/>
      <c r="AB361" s="125"/>
      <c r="AC361" s="124"/>
      <c r="AD361" s="124"/>
      <c r="AE361" s="124"/>
      <c r="AF361" s="125"/>
      <c r="AG361" s="124"/>
      <c r="AH361" s="124"/>
      <c r="AI361" s="124"/>
      <c r="AJ361" s="125"/>
      <c r="AK361" s="124"/>
      <c r="AL361" s="124"/>
      <c r="AM361" s="124"/>
      <c r="AN361" s="125"/>
      <c r="AO361" s="124"/>
      <c r="AP361" s="124"/>
      <c r="AQ361" s="124"/>
      <c r="AR361" s="125"/>
      <c r="AS361" s="124"/>
      <c r="AT361" s="124"/>
      <c r="AU361" s="124"/>
      <c r="AV361" s="125"/>
      <c r="AW361" s="124"/>
      <c r="AX361" s="124"/>
      <c r="AY361" s="124"/>
      <c r="AZ361" s="125"/>
      <c r="BA361" s="124"/>
      <c r="BB361" s="124"/>
      <c r="BC361" s="124"/>
      <c r="BD361" s="143">
        <v>-496</v>
      </c>
      <c r="BF361" s="130"/>
      <c r="BG361" s="130"/>
      <c r="BH361" s="130"/>
      <c r="BI361" s="130"/>
      <c r="BJ361" s="130"/>
      <c r="BK361" s="130"/>
      <c r="BL361" s="130"/>
      <c r="BM361" s="130"/>
      <c r="BN361" s="130"/>
      <c r="BO361" s="130"/>
      <c r="BP361" s="130"/>
      <c r="BQ361" s="130"/>
      <c r="BR361" s="144">
        <v>-1138</v>
      </c>
    </row>
    <row r="362" spans="1:70" outlineLevel="1" x14ac:dyDescent="0.35">
      <c r="A362" s="181" t="s">
        <v>575</v>
      </c>
      <c r="B362" s="109" t="s">
        <v>428</v>
      </c>
      <c r="C362" s="141" t="s">
        <v>370</v>
      </c>
      <c r="D362" s="109">
        <v>2399798</v>
      </c>
      <c r="E362" s="142">
        <v>-62</v>
      </c>
      <c r="F362" s="142">
        <v>-93</v>
      </c>
      <c r="G362" s="142">
        <v>-130</v>
      </c>
      <c r="H362" s="143">
        <v>-324</v>
      </c>
      <c r="I362" s="142">
        <v>-348</v>
      </c>
      <c r="J362" s="142">
        <v>-535</v>
      </c>
      <c r="K362" s="142">
        <v>-482</v>
      </c>
      <c r="L362" s="143">
        <v>-504</v>
      </c>
      <c r="M362" s="142">
        <v>-423</v>
      </c>
      <c r="N362" s="142">
        <v>-386</v>
      </c>
      <c r="O362" s="142">
        <v>-346</v>
      </c>
      <c r="P362" s="143">
        <v>-566</v>
      </c>
      <c r="Q362" s="142">
        <v>-494</v>
      </c>
      <c r="R362" s="142">
        <v>-467</v>
      </c>
      <c r="S362" s="142">
        <v>-459</v>
      </c>
      <c r="T362" s="125"/>
      <c r="U362" s="124"/>
      <c r="V362" s="124"/>
      <c r="W362" s="124"/>
      <c r="X362" s="125"/>
      <c r="Y362" s="124"/>
      <c r="Z362" s="124"/>
      <c r="AA362" s="124"/>
      <c r="AB362" s="125"/>
      <c r="AC362" s="124"/>
      <c r="AD362" s="124"/>
      <c r="AE362" s="124"/>
      <c r="AF362" s="125"/>
      <c r="AG362" s="124"/>
      <c r="AH362" s="124"/>
      <c r="AI362" s="124"/>
      <c r="AJ362" s="125"/>
      <c r="AK362" s="124"/>
      <c r="AL362" s="124"/>
      <c r="AM362" s="124"/>
      <c r="AN362" s="125"/>
      <c r="AO362" s="124"/>
      <c r="AP362" s="124"/>
      <c r="AQ362" s="124"/>
      <c r="AR362" s="125"/>
      <c r="AS362" s="124"/>
      <c r="AT362" s="124"/>
      <c r="AU362" s="124"/>
      <c r="AV362" s="125"/>
      <c r="AW362" s="124"/>
      <c r="AX362" s="124"/>
      <c r="AY362" s="124"/>
      <c r="AZ362" s="125"/>
      <c r="BA362" s="124"/>
      <c r="BB362" s="124"/>
      <c r="BC362" s="124"/>
      <c r="BD362" s="125"/>
      <c r="BF362" s="144">
        <v>-609</v>
      </c>
      <c r="BG362" s="144">
        <v>-1869</v>
      </c>
      <c r="BH362" s="144">
        <v>-1721</v>
      </c>
      <c r="BI362" s="130"/>
      <c r="BJ362" s="130"/>
      <c r="BK362" s="130"/>
      <c r="BL362" s="130"/>
      <c r="BM362" s="130"/>
      <c r="BN362" s="130"/>
      <c r="BO362" s="130"/>
      <c r="BP362" s="130"/>
      <c r="BQ362" s="130"/>
      <c r="BR362" s="130"/>
    </row>
    <row r="363" spans="1:70" outlineLevel="1" x14ac:dyDescent="0.35">
      <c r="A363" s="181" t="s">
        <v>86</v>
      </c>
      <c r="B363" s="109" t="s">
        <v>428</v>
      </c>
      <c r="C363" s="141" t="s">
        <v>373</v>
      </c>
      <c r="D363" s="109">
        <v>2541552</v>
      </c>
      <c r="E363" s="124"/>
      <c r="F363" s="124"/>
      <c r="G363" s="124"/>
      <c r="H363" s="125"/>
      <c r="I363" s="142">
        <v>9</v>
      </c>
      <c r="J363" s="142">
        <v>-6</v>
      </c>
      <c r="K363" s="142">
        <v>2</v>
      </c>
      <c r="L363" s="143">
        <v>2</v>
      </c>
      <c r="M363" s="142">
        <v>6</v>
      </c>
      <c r="N363" s="142">
        <v>1</v>
      </c>
      <c r="O363" s="142">
        <v>6</v>
      </c>
      <c r="P363" s="143">
        <v>3</v>
      </c>
      <c r="Q363" s="142">
        <v>13</v>
      </c>
      <c r="R363" s="142">
        <v>6</v>
      </c>
      <c r="S363" s="142">
        <v>4</v>
      </c>
      <c r="T363" s="143">
        <v>7</v>
      </c>
      <c r="U363" s="142">
        <v>5</v>
      </c>
      <c r="V363" s="142">
        <v>8</v>
      </c>
      <c r="W363" s="142">
        <v>7</v>
      </c>
      <c r="X363" s="143">
        <v>5</v>
      </c>
      <c r="Y363" s="142">
        <v>8</v>
      </c>
      <c r="Z363" s="142">
        <v>10</v>
      </c>
      <c r="AA363" s="142">
        <v>3</v>
      </c>
      <c r="AB363" s="143">
        <v>-19</v>
      </c>
      <c r="AC363" s="142">
        <v>6</v>
      </c>
      <c r="AD363" s="142">
        <v>9</v>
      </c>
      <c r="AE363" s="142">
        <v>30</v>
      </c>
      <c r="AF363" s="143">
        <v>-6</v>
      </c>
      <c r="AG363" s="142">
        <v>6</v>
      </c>
      <c r="AH363" s="142">
        <v>43</v>
      </c>
      <c r="AI363" s="142">
        <v>7</v>
      </c>
      <c r="AJ363" s="143">
        <v>62</v>
      </c>
      <c r="AK363" s="142">
        <v>-66</v>
      </c>
      <c r="AL363" s="142">
        <v>-21</v>
      </c>
      <c r="AM363" s="142">
        <v>-73</v>
      </c>
      <c r="AN363" s="143">
        <v>34</v>
      </c>
      <c r="AO363" s="142">
        <v>-221</v>
      </c>
      <c r="AP363" s="142">
        <v>189</v>
      </c>
      <c r="AQ363" s="142">
        <v>104</v>
      </c>
      <c r="AR363" s="143">
        <v>244</v>
      </c>
      <c r="AS363" s="142">
        <v>-7</v>
      </c>
      <c r="AT363" s="142">
        <v>212</v>
      </c>
      <c r="AU363" s="142">
        <v>75</v>
      </c>
      <c r="AV363" s="143">
        <v>124</v>
      </c>
      <c r="AW363" s="142">
        <v>-66</v>
      </c>
      <c r="AX363" s="142">
        <v>-6</v>
      </c>
      <c r="AY363" s="142">
        <v>-11</v>
      </c>
      <c r="AZ363" s="242">
        <v>169</v>
      </c>
      <c r="BA363" s="142">
        <v>-231</v>
      </c>
      <c r="BB363" s="142">
        <v>-336</v>
      </c>
      <c r="BC363" s="142">
        <v>-23</v>
      </c>
      <c r="BD363" s="143">
        <v>-56</v>
      </c>
      <c r="BF363" s="130"/>
      <c r="BG363" s="144">
        <v>7</v>
      </c>
      <c r="BH363" s="144">
        <v>17</v>
      </c>
      <c r="BI363" s="144">
        <v>30</v>
      </c>
      <c r="BJ363" s="144">
        <v>24</v>
      </c>
      <c r="BK363" s="144">
        <v>-64</v>
      </c>
      <c r="BL363" s="144">
        <v>39</v>
      </c>
      <c r="BM363" s="144">
        <v>118</v>
      </c>
      <c r="BN363" s="144">
        <v>-127</v>
      </c>
      <c r="BO363" s="144">
        <v>178</v>
      </c>
      <c r="BP363" s="144">
        <v>635</v>
      </c>
      <c r="BQ363" s="243">
        <v>87</v>
      </c>
      <c r="BR363" s="144">
        <v>-416</v>
      </c>
    </row>
    <row r="364" spans="1:70" outlineLevel="1" x14ac:dyDescent="0.35">
      <c r="A364" s="234" t="s">
        <v>576</v>
      </c>
      <c r="B364" s="235"/>
      <c r="C364" s="235"/>
      <c r="D364" s="235"/>
      <c r="E364" s="124"/>
      <c r="F364" s="124"/>
      <c r="G364" s="124"/>
      <c r="H364" s="125"/>
      <c r="I364" s="124"/>
      <c r="J364" s="124"/>
      <c r="K364" s="124"/>
      <c r="L364" s="125"/>
      <c r="M364" s="124"/>
      <c r="N364" s="124"/>
      <c r="O364" s="124"/>
      <c r="P364" s="125"/>
      <c r="Q364" s="124"/>
      <c r="R364" s="124"/>
      <c r="S364" s="124"/>
      <c r="T364" s="125"/>
      <c r="U364" s="124"/>
      <c r="V364" s="124"/>
      <c r="W364" s="124"/>
      <c r="X364" s="125"/>
      <c r="Y364" s="124"/>
      <c r="Z364" s="124"/>
      <c r="AA364" s="124"/>
      <c r="AB364" s="125"/>
      <c r="AC364" s="124"/>
      <c r="AD364" s="124"/>
      <c r="AE364" s="124"/>
      <c r="AF364" s="125"/>
      <c r="AG364" s="124"/>
      <c r="AH364" s="124"/>
      <c r="AI364" s="124"/>
      <c r="AJ364" s="125"/>
      <c r="AK364" s="124"/>
      <c r="AL364" s="124"/>
      <c r="AM364" s="124"/>
      <c r="AN364" s="125"/>
      <c r="AO364" s="124"/>
      <c r="AP364" s="124"/>
      <c r="AQ364" s="124"/>
      <c r="AR364" s="125"/>
      <c r="AS364" s="124"/>
      <c r="AT364" s="124"/>
      <c r="AU364" s="124"/>
      <c r="AV364" s="125"/>
      <c r="AW364" s="124"/>
      <c r="AX364" s="124"/>
      <c r="AY364" s="124"/>
      <c r="AZ364" s="125"/>
      <c r="BA364" s="124"/>
      <c r="BB364" s="124"/>
      <c r="BC364" s="124"/>
      <c r="BD364" s="125"/>
      <c r="BF364" s="130"/>
      <c r="BG364" s="130"/>
      <c r="BH364" s="130"/>
      <c r="BI364" s="130"/>
      <c r="BJ364" s="130"/>
      <c r="BK364" s="130"/>
      <c r="BL364" s="130"/>
      <c r="BM364" s="130"/>
      <c r="BN364" s="130"/>
      <c r="BO364" s="130"/>
      <c r="BP364" s="130"/>
      <c r="BQ364" s="130"/>
      <c r="BR364" s="130"/>
    </row>
    <row r="365" spans="1:70" outlineLevel="1" x14ac:dyDescent="0.35">
      <c r="A365" s="181" t="s">
        <v>92</v>
      </c>
      <c r="B365" s="109" t="s">
        <v>428</v>
      </c>
      <c r="C365" s="141" t="s">
        <v>373</v>
      </c>
      <c r="D365" s="109">
        <v>2541553</v>
      </c>
      <c r="E365" s="142">
        <v>54</v>
      </c>
      <c r="F365" s="142">
        <v>-116</v>
      </c>
      <c r="G365" s="142">
        <v>-83</v>
      </c>
      <c r="H365" s="143">
        <v>-233</v>
      </c>
      <c r="I365" s="142">
        <v>105</v>
      </c>
      <c r="J365" s="142">
        <v>-187</v>
      </c>
      <c r="K365" s="142">
        <v>-182</v>
      </c>
      <c r="L365" s="143">
        <v>-346</v>
      </c>
      <c r="M365" s="142">
        <v>84</v>
      </c>
      <c r="N365" s="142">
        <v>-282</v>
      </c>
      <c r="O365" s="142">
        <v>-207</v>
      </c>
      <c r="P365" s="143">
        <v>-568</v>
      </c>
      <c r="Q365" s="142">
        <v>267</v>
      </c>
      <c r="R365" s="142">
        <v>-492</v>
      </c>
      <c r="S365" s="142">
        <v>-253</v>
      </c>
      <c r="T365" s="143">
        <v>-1011</v>
      </c>
      <c r="U365" s="142">
        <v>609</v>
      </c>
      <c r="V365" s="142">
        <v>-386</v>
      </c>
      <c r="W365" s="142">
        <v>-458</v>
      </c>
      <c r="X365" s="143">
        <v>-1374</v>
      </c>
      <c r="Y365" s="142">
        <v>788</v>
      </c>
      <c r="Z365" s="142">
        <v>-627</v>
      </c>
      <c r="AA365" s="142">
        <v>-489</v>
      </c>
      <c r="AB365" s="143">
        <v>-1564</v>
      </c>
      <c r="AC365" s="142">
        <v>1070</v>
      </c>
      <c r="AD365" s="142">
        <v>-1006</v>
      </c>
      <c r="AE365" s="142">
        <v>-328</v>
      </c>
      <c r="AF365" s="143">
        <v>-1697</v>
      </c>
      <c r="AG365" s="142">
        <v>2046</v>
      </c>
      <c r="AH365" s="142">
        <v>-122</v>
      </c>
      <c r="AI365" s="142">
        <v>-377</v>
      </c>
      <c r="AJ365" s="143">
        <v>-3059</v>
      </c>
      <c r="AK365" s="142">
        <v>849</v>
      </c>
      <c r="AL365" s="142">
        <v>-1366</v>
      </c>
      <c r="AM365" s="142">
        <v>-555</v>
      </c>
      <c r="AN365" s="143">
        <v>-2038</v>
      </c>
      <c r="AO365" s="142">
        <v>2557</v>
      </c>
      <c r="AP365" s="142">
        <v>-522</v>
      </c>
      <c r="AQ365" s="142">
        <v>-105</v>
      </c>
      <c r="AR365" s="143">
        <v>-1698</v>
      </c>
      <c r="AS365" s="142">
        <v>2546</v>
      </c>
      <c r="AT365" s="142">
        <v>-1424</v>
      </c>
      <c r="AU365" s="142">
        <v>-678</v>
      </c>
      <c r="AV365" s="143">
        <v>-2843</v>
      </c>
      <c r="AW365" s="142">
        <v>2520</v>
      </c>
      <c r="AX365" s="142">
        <v>-1171</v>
      </c>
      <c r="AY365" s="142">
        <v>143</v>
      </c>
      <c r="AZ365" s="143">
        <v>-2978</v>
      </c>
      <c r="BA365" s="142">
        <v>2804</v>
      </c>
      <c r="BB365" s="142">
        <v>-1338</v>
      </c>
      <c r="BC365" s="142">
        <v>-807</v>
      </c>
      <c r="BD365" s="143">
        <v>-2475</v>
      </c>
      <c r="BF365" s="144">
        <v>-378</v>
      </c>
      <c r="BG365" s="144">
        <v>-610</v>
      </c>
      <c r="BH365" s="144">
        <v>-973</v>
      </c>
      <c r="BI365" s="144">
        <v>-1489</v>
      </c>
      <c r="BJ365" s="144">
        <v>-1609</v>
      </c>
      <c r="BK365" s="144">
        <v>-1892</v>
      </c>
      <c r="BL365" s="144">
        <v>-1961</v>
      </c>
      <c r="BM365" s="144">
        <v>-1512</v>
      </c>
      <c r="BN365" s="144">
        <v>-3110</v>
      </c>
      <c r="BO365" s="144">
        <v>231</v>
      </c>
      <c r="BP365" s="144">
        <v>-2399</v>
      </c>
      <c r="BQ365" s="144">
        <v>-1485</v>
      </c>
      <c r="BR365" s="144">
        <v>-1815</v>
      </c>
    </row>
    <row r="366" spans="1:70" ht="12" customHeight="1" outlineLevel="1" x14ac:dyDescent="0.35">
      <c r="A366" s="181" t="s">
        <v>538</v>
      </c>
      <c r="B366" s="109" t="s">
        <v>428</v>
      </c>
      <c r="C366" s="141" t="s">
        <v>370</v>
      </c>
      <c r="D366" s="109">
        <v>2399801</v>
      </c>
      <c r="E366" s="124"/>
      <c r="F366" s="142">
        <v>419</v>
      </c>
      <c r="G366" s="124"/>
      <c r="H366" s="143">
        <v>-44</v>
      </c>
      <c r="I366" s="124"/>
      <c r="J366" s="124"/>
      <c r="K366" s="124"/>
      <c r="L366" s="125"/>
      <c r="M366" s="124"/>
      <c r="N366" s="124"/>
      <c r="O366" s="124"/>
      <c r="P366" s="125"/>
      <c r="Q366" s="124"/>
      <c r="R366" s="124"/>
      <c r="S366" s="124"/>
      <c r="T366" s="125"/>
      <c r="U366" s="124"/>
      <c r="V366" s="124"/>
      <c r="W366" s="124"/>
      <c r="X366" s="125"/>
      <c r="Y366" s="124"/>
      <c r="Z366" s="124"/>
      <c r="AA366" s="124"/>
      <c r="AB366" s="125"/>
      <c r="AC366" s="124"/>
      <c r="AD366" s="124"/>
      <c r="AE366" s="124"/>
      <c r="AF366" s="125"/>
      <c r="AG366" s="124"/>
      <c r="AH366" s="124"/>
      <c r="AI366" s="124"/>
      <c r="AJ366" s="125"/>
      <c r="AK366" s="124"/>
      <c r="AL366" s="124"/>
      <c r="AM366" s="124"/>
      <c r="AN366" s="125"/>
      <c r="AO366" s="124"/>
      <c r="AP366" s="124"/>
      <c r="AQ366" s="124"/>
      <c r="AR366" s="125"/>
      <c r="AS366" s="124"/>
      <c r="AT366" s="124"/>
      <c r="AU366" s="124"/>
      <c r="AV366" s="125"/>
      <c r="AW366" s="124"/>
      <c r="AX366" s="124"/>
      <c r="AY366" s="124"/>
      <c r="AZ366" s="125"/>
      <c r="BA366" s="124"/>
      <c r="BB366" s="124"/>
      <c r="BC366" s="124"/>
      <c r="BD366" s="125"/>
      <c r="BF366" s="144">
        <v>400</v>
      </c>
      <c r="BG366" s="130"/>
      <c r="BH366" s="130"/>
      <c r="BI366" s="130"/>
      <c r="BJ366" s="130"/>
      <c r="BK366" s="130"/>
      <c r="BL366" s="130"/>
      <c r="BM366" s="130"/>
      <c r="BN366" s="130"/>
      <c r="BO366" s="130"/>
      <c r="BP366" s="130"/>
      <c r="BQ366" s="130"/>
      <c r="BR366" s="130"/>
    </row>
    <row r="367" spans="1:70" outlineLevel="1" x14ac:dyDescent="0.35">
      <c r="A367" s="181" t="s">
        <v>100</v>
      </c>
      <c r="B367" s="109" t="s">
        <v>428</v>
      </c>
      <c r="C367" s="141" t="s">
        <v>373</v>
      </c>
      <c r="D367" s="109">
        <v>2541554</v>
      </c>
      <c r="E367" s="142">
        <v>-1</v>
      </c>
      <c r="F367" s="142">
        <v>10</v>
      </c>
      <c r="G367" s="142">
        <v>5</v>
      </c>
      <c r="H367" s="143">
        <v>-34</v>
      </c>
      <c r="I367" s="142">
        <v>-4</v>
      </c>
      <c r="J367" s="142">
        <v>14</v>
      </c>
      <c r="K367" s="142">
        <v>-55</v>
      </c>
      <c r="L367" s="143">
        <v>-78</v>
      </c>
      <c r="M367" s="142">
        <v>-43</v>
      </c>
      <c r="N367" s="142">
        <v>-47</v>
      </c>
      <c r="O367" s="142">
        <v>-55</v>
      </c>
      <c r="P367" s="143">
        <v>1</v>
      </c>
      <c r="Q367" s="142">
        <v>-106</v>
      </c>
      <c r="R367" s="142">
        <v>-154</v>
      </c>
      <c r="S367" s="142">
        <v>-51</v>
      </c>
      <c r="T367" s="143">
        <v>155</v>
      </c>
      <c r="U367" s="142">
        <v>-365</v>
      </c>
      <c r="V367" s="142">
        <v>-212</v>
      </c>
      <c r="W367" s="142">
        <v>-57</v>
      </c>
      <c r="X367" s="143">
        <v>441</v>
      </c>
      <c r="Y367" s="142">
        <v>-365</v>
      </c>
      <c r="Z367" s="142">
        <v>-535</v>
      </c>
      <c r="AA367" s="142">
        <v>8</v>
      </c>
      <c r="AB367" s="143">
        <v>198</v>
      </c>
      <c r="AC367" s="142">
        <v>84</v>
      </c>
      <c r="AD367" s="142">
        <v>-252</v>
      </c>
      <c r="AE367" s="142">
        <v>-360</v>
      </c>
      <c r="AF367" s="143">
        <v>577</v>
      </c>
      <c r="AG367" s="142">
        <v>-29</v>
      </c>
      <c r="AH367" s="142">
        <v>-325</v>
      </c>
      <c r="AI367" s="142">
        <v>264</v>
      </c>
      <c r="AJ367" s="143">
        <v>225</v>
      </c>
      <c r="AK367" s="142">
        <v>-461</v>
      </c>
      <c r="AL367" s="142">
        <v>-1852</v>
      </c>
      <c r="AM367" s="142">
        <v>-253</v>
      </c>
      <c r="AN367" s="143">
        <v>817</v>
      </c>
      <c r="AO367" s="142">
        <v>573</v>
      </c>
      <c r="AP367" s="142">
        <v>-435</v>
      </c>
      <c r="AQ367" s="142">
        <v>-830</v>
      </c>
      <c r="AR367" s="143">
        <v>854</v>
      </c>
      <c r="AS367" s="142">
        <v>821</v>
      </c>
      <c r="AT367" s="142">
        <v>-54</v>
      </c>
      <c r="AU367" s="142">
        <v>-907</v>
      </c>
      <c r="AV367" s="143">
        <v>700</v>
      </c>
      <c r="AW367" s="142">
        <v>100</v>
      </c>
      <c r="AX367" s="142">
        <v>-84</v>
      </c>
      <c r="AY367" s="142">
        <v>-184</v>
      </c>
      <c r="AZ367" s="143">
        <v>-530</v>
      </c>
      <c r="BA367" s="142">
        <v>360</v>
      </c>
      <c r="BB367" s="142">
        <v>326</v>
      </c>
      <c r="BC367" s="142">
        <v>-1033</v>
      </c>
      <c r="BD367" s="143">
        <v>259</v>
      </c>
      <c r="BF367" s="144">
        <v>-45</v>
      </c>
      <c r="BG367" s="144">
        <v>-123</v>
      </c>
      <c r="BH367" s="144">
        <v>-144</v>
      </c>
      <c r="BI367" s="144">
        <v>-159</v>
      </c>
      <c r="BJ367" s="144">
        <v>-192</v>
      </c>
      <c r="BK367" s="144">
        <v>-690</v>
      </c>
      <c r="BL367" s="144">
        <v>47</v>
      </c>
      <c r="BM367" s="144">
        <v>135</v>
      </c>
      <c r="BN367" s="144">
        <v>-1750</v>
      </c>
      <c r="BO367" s="144">
        <v>162</v>
      </c>
      <c r="BP367" s="144">
        <v>559</v>
      </c>
      <c r="BQ367" s="144">
        <v>-698</v>
      </c>
      <c r="BR367" s="144">
        <v>-89</v>
      </c>
    </row>
    <row r="368" spans="1:70" outlineLevel="1" x14ac:dyDescent="0.35">
      <c r="A368" s="181" t="s">
        <v>101</v>
      </c>
      <c r="B368" s="109" t="s">
        <v>428</v>
      </c>
      <c r="C368" s="141" t="s">
        <v>373</v>
      </c>
      <c r="D368" s="109">
        <v>2541555</v>
      </c>
      <c r="E368" s="142">
        <v>-36</v>
      </c>
      <c r="F368" s="142">
        <v>-8</v>
      </c>
      <c r="G368" s="142">
        <v>9</v>
      </c>
      <c r="H368" s="143">
        <v>-107</v>
      </c>
      <c r="I368" s="142">
        <v>16</v>
      </c>
      <c r="J368" s="142">
        <v>2</v>
      </c>
      <c r="K368" s="142">
        <v>-176</v>
      </c>
      <c r="L368" s="143">
        <v>-58</v>
      </c>
      <c r="M368" s="142">
        <v>-32</v>
      </c>
      <c r="N368" s="142">
        <v>7</v>
      </c>
      <c r="O368" s="142">
        <v>29</v>
      </c>
      <c r="P368" s="143">
        <v>-7</v>
      </c>
      <c r="Q368" s="142">
        <v>15</v>
      </c>
      <c r="R368" s="142">
        <v>-11</v>
      </c>
      <c r="S368" s="142">
        <v>42</v>
      </c>
      <c r="T368" s="143">
        <v>-32</v>
      </c>
      <c r="U368" s="142">
        <v>31</v>
      </c>
      <c r="V368" s="142">
        <v>51</v>
      </c>
      <c r="W368" s="142">
        <v>47</v>
      </c>
      <c r="X368" s="143">
        <v>26</v>
      </c>
      <c r="Y368" s="142">
        <v>22</v>
      </c>
      <c r="Z368" s="142">
        <v>-77</v>
      </c>
      <c r="AA368" s="142">
        <v>-40</v>
      </c>
      <c r="AB368" s="143">
        <v>-60</v>
      </c>
      <c r="AC368" s="142">
        <v>41</v>
      </c>
      <c r="AD368" s="142">
        <v>24</v>
      </c>
      <c r="AE368" s="142">
        <v>0</v>
      </c>
      <c r="AF368" s="143">
        <v>-26</v>
      </c>
      <c r="AG368" s="142">
        <v>-16</v>
      </c>
      <c r="AH368" s="142">
        <v>3</v>
      </c>
      <c r="AI368" s="142">
        <v>6</v>
      </c>
      <c r="AJ368" s="143">
        <v>-25</v>
      </c>
      <c r="AK368" s="142">
        <v>-10</v>
      </c>
      <c r="AL368" s="142">
        <v>-185</v>
      </c>
      <c r="AM368" s="142">
        <v>11</v>
      </c>
      <c r="AN368" s="143">
        <v>-165</v>
      </c>
      <c r="AO368" s="142">
        <v>-108</v>
      </c>
      <c r="AP368" s="142">
        <v>-25</v>
      </c>
      <c r="AQ368" s="142">
        <v>-27</v>
      </c>
      <c r="AR368" s="143">
        <v>54</v>
      </c>
      <c r="AS368" s="142">
        <v>30</v>
      </c>
      <c r="AT368" s="142">
        <v>37</v>
      </c>
      <c r="AU368" s="142">
        <v>-36</v>
      </c>
      <c r="AV368" s="143">
        <v>-111</v>
      </c>
      <c r="AW368" s="142">
        <v>-94</v>
      </c>
      <c r="AX368" s="142">
        <v>54</v>
      </c>
      <c r="AY368" s="142">
        <v>-29</v>
      </c>
      <c r="AZ368" s="143">
        <v>-200</v>
      </c>
      <c r="BA368" s="142">
        <v>-52</v>
      </c>
      <c r="BB368" s="142">
        <v>-190</v>
      </c>
      <c r="BC368" s="142">
        <v>33</v>
      </c>
      <c r="BD368" s="143">
        <v>-272</v>
      </c>
      <c r="BF368" s="144">
        <v>-142</v>
      </c>
      <c r="BG368" s="144">
        <v>-216</v>
      </c>
      <c r="BH368" s="144">
        <v>-3</v>
      </c>
      <c r="BI368" s="144">
        <v>14</v>
      </c>
      <c r="BJ368" s="144">
        <v>154</v>
      </c>
      <c r="BK368" s="144">
        <v>-159</v>
      </c>
      <c r="BL368" s="144">
        <v>41</v>
      </c>
      <c r="BM368" s="144">
        <v>-34</v>
      </c>
      <c r="BN368" s="144">
        <v>-349</v>
      </c>
      <c r="BO368" s="144">
        <v>-106</v>
      </c>
      <c r="BP368" s="144">
        <v>-80</v>
      </c>
      <c r="BQ368" s="144">
        <v>-270</v>
      </c>
      <c r="BR368" s="144">
        <v>-481</v>
      </c>
    </row>
    <row r="369" spans="1:70" outlineLevel="1" x14ac:dyDescent="0.35">
      <c r="A369" s="181" t="s">
        <v>577</v>
      </c>
      <c r="B369" s="109" t="s">
        <v>428</v>
      </c>
      <c r="C369" s="141" t="s">
        <v>370</v>
      </c>
      <c r="D369" s="109">
        <v>2399804</v>
      </c>
      <c r="E369" s="124"/>
      <c r="F369" s="124"/>
      <c r="G369" s="124"/>
      <c r="H369" s="125"/>
      <c r="I369" s="124"/>
      <c r="J369" s="124"/>
      <c r="K369" s="124"/>
      <c r="L369" s="125"/>
      <c r="M369" s="124"/>
      <c r="N369" s="124"/>
      <c r="O369" s="124"/>
      <c r="P369" s="125"/>
      <c r="Q369" s="124"/>
      <c r="R369" s="124"/>
      <c r="S369" s="124"/>
      <c r="T369" s="125"/>
      <c r="U369" s="124"/>
      <c r="V369" s="124"/>
      <c r="W369" s="124"/>
      <c r="X369" s="125"/>
      <c r="Y369" s="124"/>
      <c r="Z369" s="124"/>
      <c r="AA369" s="124"/>
      <c r="AB369" s="125"/>
      <c r="AC369" s="142">
        <v>-1190</v>
      </c>
      <c r="AD369" s="142">
        <v>-521</v>
      </c>
      <c r="AE369" s="142">
        <v>-1179</v>
      </c>
      <c r="AF369" s="125"/>
      <c r="AG369" s="124"/>
      <c r="AH369" s="124"/>
      <c r="AI369" s="124"/>
      <c r="AJ369" s="125"/>
      <c r="AK369" s="124"/>
      <c r="AL369" s="124"/>
      <c r="AM369" s="124"/>
      <c r="AN369" s="125"/>
      <c r="AO369" s="124"/>
      <c r="AP369" s="124"/>
      <c r="AQ369" s="124"/>
      <c r="AR369" s="125"/>
      <c r="AS369" s="124"/>
      <c r="AT369" s="124"/>
      <c r="AU369" s="124"/>
      <c r="AV369" s="125"/>
      <c r="AW369" s="124"/>
      <c r="AX369" s="124"/>
      <c r="AY369" s="124"/>
      <c r="AZ369" s="125"/>
      <c r="BA369" s="124"/>
      <c r="BB369" s="124"/>
      <c r="BC369" s="124"/>
      <c r="BD369" s="125"/>
      <c r="BF369" s="130"/>
      <c r="BG369" s="130"/>
      <c r="BH369" s="130"/>
      <c r="BI369" s="130"/>
      <c r="BJ369" s="130"/>
      <c r="BK369" s="130"/>
      <c r="BL369" s="130"/>
      <c r="BM369" s="130"/>
      <c r="BN369" s="130"/>
      <c r="BO369" s="130"/>
      <c r="BP369" s="130"/>
      <c r="BQ369" s="130"/>
      <c r="BR369" s="130"/>
    </row>
    <row r="370" spans="1:70" outlineLevel="1" x14ac:dyDescent="0.35">
      <c r="A370" s="181" t="s">
        <v>94</v>
      </c>
      <c r="B370" s="109" t="s">
        <v>428</v>
      </c>
      <c r="C370" s="141" t="s">
        <v>373</v>
      </c>
      <c r="D370" s="109">
        <v>2541556</v>
      </c>
      <c r="E370" s="142">
        <v>1</v>
      </c>
      <c r="F370" s="142">
        <v>1</v>
      </c>
      <c r="G370" s="142">
        <v>-19</v>
      </c>
      <c r="H370" s="143">
        <v>43</v>
      </c>
      <c r="I370" s="142">
        <v>-10</v>
      </c>
      <c r="J370" s="142">
        <v>79</v>
      </c>
      <c r="K370" s="142">
        <v>-57</v>
      </c>
      <c r="L370" s="143">
        <v>19</v>
      </c>
      <c r="M370" s="142">
        <v>-15</v>
      </c>
      <c r="N370" s="142">
        <v>31</v>
      </c>
      <c r="O370" s="142">
        <v>-9</v>
      </c>
      <c r="P370" s="143">
        <v>11</v>
      </c>
      <c r="Q370" s="142">
        <v>2</v>
      </c>
      <c r="R370" s="142">
        <v>-41</v>
      </c>
      <c r="S370" s="142">
        <v>18</v>
      </c>
      <c r="T370" s="143">
        <v>35</v>
      </c>
      <c r="U370" s="142">
        <v>-10</v>
      </c>
      <c r="V370" s="142">
        <v>-28</v>
      </c>
      <c r="W370" s="142">
        <v>31</v>
      </c>
      <c r="X370" s="143">
        <v>50</v>
      </c>
      <c r="Y370" s="142">
        <v>1</v>
      </c>
      <c r="Z370" s="142">
        <v>49</v>
      </c>
      <c r="AA370" s="142">
        <v>37</v>
      </c>
      <c r="AB370" s="143">
        <v>133</v>
      </c>
      <c r="AC370" s="142">
        <v>-96</v>
      </c>
      <c r="AD370" s="142">
        <v>8</v>
      </c>
      <c r="AE370" s="142">
        <v>89</v>
      </c>
      <c r="AF370" s="143">
        <v>112</v>
      </c>
      <c r="AG370" s="142">
        <v>-44</v>
      </c>
      <c r="AH370" s="142">
        <v>-56</v>
      </c>
      <c r="AI370" s="142">
        <v>139</v>
      </c>
      <c r="AJ370" s="143">
        <v>-56</v>
      </c>
      <c r="AK370" s="142">
        <v>-250</v>
      </c>
      <c r="AL370" s="142">
        <v>116</v>
      </c>
      <c r="AM370" s="142">
        <v>694</v>
      </c>
      <c r="AN370" s="143">
        <v>876</v>
      </c>
      <c r="AO370" s="142">
        <v>-882</v>
      </c>
      <c r="AP370" s="142">
        <v>237</v>
      </c>
      <c r="AQ370" s="142">
        <v>-22</v>
      </c>
      <c r="AR370" s="143">
        <v>876</v>
      </c>
      <c r="AS370" s="142">
        <v>-1104</v>
      </c>
      <c r="AT370" s="142">
        <v>-51</v>
      </c>
      <c r="AU370" s="142">
        <v>611</v>
      </c>
      <c r="AV370" s="143">
        <v>595</v>
      </c>
      <c r="AW370" s="142">
        <v>-1112</v>
      </c>
      <c r="AX370" s="142">
        <v>250</v>
      </c>
      <c r="AY370" s="142">
        <v>667</v>
      </c>
      <c r="AZ370" s="143">
        <v>568</v>
      </c>
      <c r="BA370" s="142">
        <v>-1034</v>
      </c>
      <c r="BB370" s="142">
        <v>460</v>
      </c>
      <c r="BC370" s="142">
        <v>-63</v>
      </c>
      <c r="BD370" s="143">
        <v>623</v>
      </c>
      <c r="BF370" s="144">
        <v>26</v>
      </c>
      <c r="BG370" s="144">
        <v>31</v>
      </c>
      <c r="BH370" s="144">
        <v>18</v>
      </c>
      <c r="BI370" s="144">
        <v>14</v>
      </c>
      <c r="BJ370" s="144">
        <v>43</v>
      </c>
      <c r="BK370" s="144">
        <v>221</v>
      </c>
      <c r="BL370" s="144">
        <v>113</v>
      </c>
      <c r="BM370" s="144">
        <v>-17</v>
      </c>
      <c r="BN370" s="144">
        <v>1436</v>
      </c>
      <c r="BO370" s="144">
        <v>210</v>
      </c>
      <c r="BP370" s="144">
        <v>51</v>
      </c>
      <c r="BQ370" s="144">
        <v>373</v>
      </c>
      <c r="BR370" s="144">
        <v>-14</v>
      </c>
    </row>
    <row r="371" spans="1:70" ht="12" customHeight="1" outlineLevel="1" x14ac:dyDescent="0.35">
      <c r="A371" s="181" t="s">
        <v>136</v>
      </c>
      <c r="B371" s="109" t="s">
        <v>428</v>
      </c>
      <c r="C371" s="141" t="s">
        <v>370</v>
      </c>
      <c r="D371" s="109">
        <v>2541557</v>
      </c>
      <c r="E371" s="142">
        <v>21</v>
      </c>
      <c r="F371" s="142">
        <v>-18</v>
      </c>
      <c r="G371" s="142">
        <v>-1</v>
      </c>
      <c r="H371" s="143">
        <v>10</v>
      </c>
      <c r="I371" s="142">
        <v>7</v>
      </c>
      <c r="J371" s="142">
        <v>-12</v>
      </c>
      <c r="K371" s="142">
        <v>-17</v>
      </c>
      <c r="L371" s="143">
        <v>-6</v>
      </c>
      <c r="M371" s="142">
        <v>-13</v>
      </c>
      <c r="N371" s="142">
        <v>-6</v>
      </c>
      <c r="O371" s="142">
        <v>59</v>
      </c>
      <c r="P371" s="143">
        <v>-23</v>
      </c>
      <c r="Q371" s="142">
        <v>-3</v>
      </c>
      <c r="R371" s="142">
        <v>17</v>
      </c>
      <c r="S371" s="142">
        <v>6</v>
      </c>
      <c r="T371" s="143">
        <v>47</v>
      </c>
      <c r="U371" s="142">
        <v>-3</v>
      </c>
      <c r="V371" s="142">
        <v>-7</v>
      </c>
      <c r="W371" s="142">
        <v>32</v>
      </c>
      <c r="X371" s="143">
        <v>73</v>
      </c>
      <c r="Y371" s="142">
        <v>2</v>
      </c>
      <c r="Z371" s="142">
        <v>51</v>
      </c>
      <c r="AA371" s="142">
        <v>63</v>
      </c>
      <c r="AB371" s="143">
        <v>41</v>
      </c>
      <c r="AC371" s="142">
        <v>-1</v>
      </c>
      <c r="AD371" s="142">
        <v>20</v>
      </c>
      <c r="AE371" s="142">
        <v>39</v>
      </c>
      <c r="AF371" s="143">
        <v>289</v>
      </c>
      <c r="AG371" s="142">
        <v>-169</v>
      </c>
      <c r="AH371" s="142">
        <v>11</v>
      </c>
      <c r="AI371" s="142">
        <v>58</v>
      </c>
      <c r="AJ371" s="143">
        <v>278</v>
      </c>
      <c r="AK371" s="142">
        <v>-72</v>
      </c>
      <c r="AL371" s="142">
        <v>-61</v>
      </c>
      <c r="AM371" s="142">
        <v>-30</v>
      </c>
      <c r="AN371" s="143">
        <v>151</v>
      </c>
      <c r="AO371" s="142">
        <v>-105</v>
      </c>
      <c r="AP371" s="142">
        <v>73</v>
      </c>
      <c r="AQ371" s="142">
        <v>20</v>
      </c>
      <c r="AR371" s="143">
        <v>102</v>
      </c>
      <c r="AS371" s="142">
        <v>-240</v>
      </c>
      <c r="AT371" s="142">
        <v>-116</v>
      </c>
      <c r="AU371" s="142">
        <v>9</v>
      </c>
      <c r="AV371" s="143">
        <v>76</v>
      </c>
      <c r="AW371" s="124"/>
      <c r="AX371" s="124"/>
      <c r="AY371" s="124"/>
      <c r="AZ371" s="125"/>
      <c r="BA371" s="124"/>
      <c r="BB371" s="124"/>
      <c r="BC371" s="124"/>
      <c r="BD371" s="125"/>
      <c r="BF371" s="144">
        <v>12</v>
      </c>
      <c r="BG371" s="144">
        <v>-28</v>
      </c>
      <c r="BH371" s="144">
        <v>17</v>
      </c>
      <c r="BI371" s="144">
        <v>67</v>
      </c>
      <c r="BJ371" s="144">
        <v>95</v>
      </c>
      <c r="BK371" s="144">
        <v>157</v>
      </c>
      <c r="BL371" s="144">
        <v>348</v>
      </c>
      <c r="BM371" s="144">
        <v>178</v>
      </c>
      <c r="BN371" s="144">
        <v>-12</v>
      </c>
      <c r="BO371" s="144">
        <v>90</v>
      </c>
      <c r="BP371" s="144">
        <v>-271</v>
      </c>
      <c r="BQ371" s="130"/>
      <c r="BR371" s="130"/>
    </row>
    <row r="372" spans="1:70" outlineLevel="1" x14ac:dyDescent="0.35">
      <c r="A372" s="181" t="s">
        <v>548</v>
      </c>
      <c r="B372" s="109" t="s">
        <v>428</v>
      </c>
      <c r="C372" s="141" t="s">
        <v>373</v>
      </c>
      <c r="D372" s="109">
        <v>2541558</v>
      </c>
      <c r="E372" s="142">
        <v>-33</v>
      </c>
      <c r="F372" s="142">
        <v>42</v>
      </c>
      <c r="G372" s="142">
        <v>-114</v>
      </c>
      <c r="H372" s="143">
        <v>67</v>
      </c>
      <c r="I372" s="142">
        <v>-27</v>
      </c>
      <c r="J372" s="142">
        <v>102</v>
      </c>
      <c r="K372" s="142">
        <v>123</v>
      </c>
      <c r="L372" s="143">
        <v>130</v>
      </c>
      <c r="M372" s="142">
        <v>134</v>
      </c>
      <c r="N372" s="142">
        <v>107</v>
      </c>
      <c r="O372" s="142">
        <v>50</v>
      </c>
      <c r="P372" s="143">
        <v>222</v>
      </c>
      <c r="Q372" s="142">
        <v>-16</v>
      </c>
      <c r="R372" s="142">
        <v>438</v>
      </c>
      <c r="S372" s="142">
        <v>219</v>
      </c>
      <c r="T372" s="143">
        <v>372</v>
      </c>
      <c r="U372" s="142">
        <v>61</v>
      </c>
      <c r="V372" s="142">
        <v>96</v>
      </c>
      <c r="W372" s="142">
        <v>-62</v>
      </c>
      <c r="X372" s="143">
        <v>215</v>
      </c>
      <c r="Y372" s="142">
        <v>707</v>
      </c>
      <c r="Z372" s="142">
        <v>-17</v>
      </c>
      <c r="AA372" s="142">
        <v>350</v>
      </c>
      <c r="AB372" s="143">
        <v>378</v>
      </c>
      <c r="AC372" s="142">
        <v>3154</v>
      </c>
      <c r="AD372" s="142">
        <v>2827</v>
      </c>
      <c r="AE372" s="142">
        <v>457</v>
      </c>
      <c r="AF372" s="143">
        <v>861</v>
      </c>
      <c r="AG372" s="142">
        <v>980</v>
      </c>
      <c r="AH372" s="142">
        <v>-3995</v>
      </c>
      <c r="AI372" s="142">
        <v>-258</v>
      </c>
      <c r="AJ372" s="143">
        <v>2218</v>
      </c>
      <c r="AK372" s="142">
        <v>-1681</v>
      </c>
      <c r="AL372" s="142">
        <v>1482</v>
      </c>
      <c r="AM372" s="142">
        <v>1094</v>
      </c>
      <c r="AN372" s="143">
        <v>2462</v>
      </c>
      <c r="AO372" s="142">
        <v>763</v>
      </c>
      <c r="AP372" s="142">
        <v>1180</v>
      </c>
      <c r="AQ372" s="142">
        <v>998</v>
      </c>
      <c r="AR372" s="143">
        <v>1303</v>
      </c>
      <c r="AS372" s="142">
        <v>334</v>
      </c>
      <c r="AT372" s="142">
        <v>5290</v>
      </c>
      <c r="AU372" s="142">
        <v>78</v>
      </c>
      <c r="AV372" s="143">
        <v>-350</v>
      </c>
      <c r="AW372" s="142">
        <v>-1274</v>
      </c>
      <c r="AX372" s="142">
        <v>-497</v>
      </c>
      <c r="AY372" s="142">
        <v>572</v>
      </c>
      <c r="AZ372" s="143">
        <v>1523</v>
      </c>
      <c r="BA372" s="142">
        <v>-2231</v>
      </c>
      <c r="BB372" s="142">
        <v>-1107</v>
      </c>
      <c r="BC372" s="142">
        <v>455</v>
      </c>
      <c r="BD372" s="143">
        <v>3960</v>
      </c>
      <c r="BF372" s="144">
        <v>-38</v>
      </c>
      <c r="BG372" s="144">
        <v>328</v>
      </c>
      <c r="BH372" s="144">
        <v>513</v>
      </c>
      <c r="BI372" s="144">
        <v>1014</v>
      </c>
      <c r="BJ372" s="144">
        <v>309</v>
      </c>
      <c r="BK372" s="144">
        <v>1417</v>
      </c>
      <c r="BL372" s="144">
        <v>7300</v>
      </c>
      <c r="BM372" s="144">
        <v>-1054</v>
      </c>
      <c r="BN372" s="144">
        <v>3357</v>
      </c>
      <c r="BO372" s="144">
        <v>4210</v>
      </c>
      <c r="BP372" s="144">
        <v>5352</v>
      </c>
      <c r="BQ372" s="144">
        <v>323</v>
      </c>
      <c r="BR372" s="144">
        <v>1077</v>
      </c>
    </row>
    <row r="373" spans="1:70" outlineLevel="1" x14ac:dyDescent="0.35">
      <c r="A373" s="181" t="s">
        <v>138</v>
      </c>
      <c r="B373" s="109" t="s">
        <v>428</v>
      </c>
      <c r="C373" s="141" t="s">
        <v>370</v>
      </c>
      <c r="D373" s="109">
        <v>2541559</v>
      </c>
      <c r="E373" s="124"/>
      <c r="F373" s="142">
        <v>2</v>
      </c>
      <c r="G373" s="142">
        <v>4</v>
      </c>
      <c r="H373" s="143">
        <v>2</v>
      </c>
      <c r="I373" s="124"/>
      <c r="J373" s="142">
        <v>15</v>
      </c>
      <c r="K373" s="142">
        <v>-12</v>
      </c>
      <c r="L373" s="143">
        <v>7</v>
      </c>
      <c r="M373" s="142">
        <v>-10</v>
      </c>
      <c r="N373" s="142">
        <v>-7</v>
      </c>
      <c r="O373" s="142">
        <v>-1</v>
      </c>
      <c r="P373" s="143">
        <v>9</v>
      </c>
      <c r="Q373" s="142">
        <v>-2</v>
      </c>
      <c r="R373" s="142">
        <v>25</v>
      </c>
      <c r="S373" s="142">
        <v>-2</v>
      </c>
      <c r="T373" s="143">
        <v>14</v>
      </c>
      <c r="U373" s="142">
        <v>-10</v>
      </c>
      <c r="V373" s="142">
        <v>6</v>
      </c>
      <c r="W373" s="142">
        <v>16</v>
      </c>
      <c r="X373" s="143">
        <v>-7</v>
      </c>
      <c r="Y373" s="142">
        <v>-5</v>
      </c>
      <c r="Z373" s="124"/>
      <c r="AA373" s="142">
        <v>24</v>
      </c>
      <c r="AB373" s="143">
        <v>33</v>
      </c>
      <c r="AC373" s="142">
        <v>-4</v>
      </c>
      <c r="AD373" s="142">
        <v>55</v>
      </c>
      <c r="AE373" s="142">
        <v>31</v>
      </c>
      <c r="AF373" s="143">
        <v>41</v>
      </c>
      <c r="AG373" s="142">
        <v>-16</v>
      </c>
      <c r="AH373" s="142">
        <v>15</v>
      </c>
      <c r="AI373" s="142">
        <v>112</v>
      </c>
      <c r="AJ373" s="143">
        <v>-3</v>
      </c>
      <c r="AK373" s="142">
        <v>6</v>
      </c>
      <c r="AL373" s="142">
        <v>3</v>
      </c>
      <c r="AM373" s="142">
        <v>78</v>
      </c>
      <c r="AN373" s="143">
        <v>100</v>
      </c>
      <c r="AO373" s="142">
        <v>-52</v>
      </c>
      <c r="AP373" s="142">
        <v>24</v>
      </c>
      <c r="AQ373" s="142">
        <v>-7</v>
      </c>
      <c r="AR373" s="125"/>
      <c r="AS373" s="124"/>
      <c r="AT373" s="124"/>
      <c r="AU373" s="124"/>
      <c r="AV373" s="125"/>
      <c r="AW373" s="124"/>
      <c r="AX373" s="124"/>
      <c r="AY373" s="124"/>
      <c r="AZ373" s="125"/>
      <c r="BA373" s="124"/>
      <c r="BB373" s="124"/>
      <c r="BC373" s="124"/>
      <c r="BD373" s="125"/>
      <c r="BF373" s="144">
        <v>8</v>
      </c>
      <c r="BG373" s="144">
        <v>10</v>
      </c>
      <c r="BH373" s="144">
        <v>-9</v>
      </c>
      <c r="BI373" s="144">
        <v>35</v>
      </c>
      <c r="BJ373" s="144">
        <v>4</v>
      </c>
      <c r="BK373" s="144">
        <v>53</v>
      </c>
      <c r="BL373" s="144">
        <v>123</v>
      </c>
      <c r="BM373" s="144">
        <v>108</v>
      </c>
      <c r="BN373" s="144">
        <v>187</v>
      </c>
      <c r="BO373" s="130"/>
      <c r="BP373" s="130"/>
      <c r="BQ373" s="130"/>
      <c r="BR373" s="130"/>
    </row>
    <row r="374" spans="1:70" outlineLevel="1" x14ac:dyDescent="0.35">
      <c r="A374" s="181" t="s">
        <v>578</v>
      </c>
      <c r="B374" s="109" t="s">
        <v>428</v>
      </c>
      <c r="C374" s="141" t="s">
        <v>370</v>
      </c>
      <c r="D374" s="109">
        <v>2399809</v>
      </c>
      <c r="E374" s="124"/>
      <c r="F374" s="124"/>
      <c r="G374" s="124"/>
      <c r="H374" s="125"/>
      <c r="I374" s="124"/>
      <c r="J374" s="124"/>
      <c r="K374" s="124"/>
      <c r="L374" s="125"/>
      <c r="M374" s="124"/>
      <c r="N374" s="124"/>
      <c r="O374" s="124"/>
      <c r="P374" s="125"/>
      <c r="Q374" s="124"/>
      <c r="R374" s="124"/>
      <c r="S374" s="124"/>
      <c r="T374" s="125"/>
      <c r="U374" s="124"/>
      <c r="V374" s="124"/>
      <c r="W374" s="124"/>
      <c r="X374" s="125"/>
      <c r="Y374" s="124"/>
      <c r="Z374" s="124"/>
      <c r="AA374" s="124"/>
      <c r="AB374" s="125"/>
      <c r="AC374" s="142">
        <v>1083</v>
      </c>
      <c r="AD374" s="142">
        <v>556</v>
      </c>
      <c r="AE374" s="142">
        <v>1276</v>
      </c>
      <c r="AF374" s="125"/>
      <c r="AG374" s="124"/>
      <c r="AH374" s="124"/>
      <c r="AI374" s="124"/>
      <c r="AJ374" s="125"/>
      <c r="AK374" s="124"/>
      <c r="AL374" s="124"/>
      <c r="AM374" s="124"/>
      <c r="AN374" s="125"/>
      <c r="AO374" s="124"/>
      <c r="AP374" s="124"/>
      <c r="AQ374" s="124"/>
      <c r="AR374" s="125"/>
      <c r="AS374" s="124"/>
      <c r="AT374" s="124"/>
      <c r="AU374" s="124"/>
      <c r="AV374" s="125"/>
      <c r="AW374" s="124"/>
      <c r="AX374" s="124"/>
      <c r="AY374" s="124"/>
      <c r="AZ374" s="125"/>
      <c r="BA374" s="124"/>
      <c r="BB374" s="124"/>
      <c r="BC374" s="124"/>
      <c r="BD374" s="125"/>
      <c r="BF374" s="130"/>
      <c r="BG374" s="130"/>
      <c r="BH374" s="130"/>
      <c r="BI374" s="130"/>
      <c r="BJ374" s="130"/>
      <c r="BK374" s="130"/>
      <c r="BL374" s="130"/>
      <c r="BM374" s="130"/>
      <c r="BN374" s="130"/>
      <c r="BO374" s="130"/>
      <c r="BP374" s="130"/>
      <c r="BQ374" s="130"/>
      <c r="BR374" s="130"/>
    </row>
    <row r="375" spans="1:70" outlineLevel="1" x14ac:dyDescent="0.35">
      <c r="A375" s="181" t="s">
        <v>102</v>
      </c>
      <c r="B375" s="109" t="s">
        <v>428</v>
      </c>
      <c r="C375" s="141" t="s">
        <v>373</v>
      </c>
      <c r="D375" s="109">
        <v>2541560</v>
      </c>
      <c r="E375" s="142">
        <v>84</v>
      </c>
      <c r="F375" s="142">
        <v>113</v>
      </c>
      <c r="G375" s="142">
        <v>148</v>
      </c>
      <c r="H375" s="143">
        <v>488</v>
      </c>
      <c r="I375" s="142">
        <v>26</v>
      </c>
      <c r="J375" s="142">
        <v>23</v>
      </c>
      <c r="K375" s="142">
        <v>178</v>
      </c>
      <c r="L375" s="143">
        <v>119</v>
      </c>
      <c r="M375" s="142">
        <v>149</v>
      </c>
      <c r="N375" s="142">
        <v>201</v>
      </c>
      <c r="O375" s="142">
        <v>564</v>
      </c>
      <c r="P375" s="143">
        <v>451</v>
      </c>
      <c r="Q375" s="142">
        <v>69</v>
      </c>
      <c r="R375" s="142">
        <v>42</v>
      </c>
      <c r="S375" s="142">
        <v>-214</v>
      </c>
      <c r="T375" s="143">
        <v>586</v>
      </c>
      <c r="U375" s="142">
        <v>222</v>
      </c>
      <c r="V375" s="142">
        <v>152</v>
      </c>
      <c r="W375" s="142">
        <v>176</v>
      </c>
      <c r="X375" s="143">
        <v>2531</v>
      </c>
      <c r="Y375" s="142">
        <v>-143</v>
      </c>
      <c r="Z375" s="142">
        <v>18</v>
      </c>
      <c r="AA375" s="142">
        <v>226</v>
      </c>
      <c r="AB375" s="143">
        <v>-735</v>
      </c>
      <c r="AC375" s="142">
        <v>184</v>
      </c>
      <c r="AD375" s="142">
        <v>1473</v>
      </c>
      <c r="AE375" s="142">
        <v>321</v>
      </c>
      <c r="AF375" s="143">
        <v>-763</v>
      </c>
      <c r="AG375" s="142">
        <v>-68</v>
      </c>
      <c r="AH375" s="142">
        <v>-487</v>
      </c>
      <c r="AI375" s="142">
        <v>117</v>
      </c>
      <c r="AJ375" s="143">
        <v>-89</v>
      </c>
      <c r="AK375" s="142">
        <v>210</v>
      </c>
      <c r="AL375" s="142">
        <v>-26</v>
      </c>
      <c r="AM375" s="142">
        <v>343</v>
      </c>
      <c r="AN375" s="143">
        <v>414</v>
      </c>
      <c r="AO375" s="142">
        <v>-5</v>
      </c>
      <c r="AP375" s="142">
        <v>-88</v>
      </c>
      <c r="AQ375" s="142">
        <v>540</v>
      </c>
      <c r="AR375" s="143">
        <v>439</v>
      </c>
      <c r="AS375" s="142">
        <v>184</v>
      </c>
      <c r="AT375" s="142">
        <v>-151</v>
      </c>
      <c r="AU375" s="142">
        <v>-72</v>
      </c>
      <c r="AV375" s="143">
        <v>663</v>
      </c>
      <c r="AW375" s="142">
        <v>83</v>
      </c>
      <c r="AX375" s="142">
        <v>708</v>
      </c>
      <c r="AY375" s="142">
        <v>901</v>
      </c>
      <c r="AZ375" s="143">
        <v>1114</v>
      </c>
      <c r="BA375" s="142">
        <v>712</v>
      </c>
      <c r="BB375" s="142">
        <v>892</v>
      </c>
      <c r="BC375" s="142">
        <v>-736</v>
      </c>
      <c r="BD375" s="143">
        <v>-431</v>
      </c>
      <c r="BF375" s="144">
        <v>833</v>
      </c>
      <c r="BG375" s="144">
        <v>346</v>
      </c>
      <c r="BH375" s="144">
        <v>1365</v>
      </c>
      <c r="BI375" s="144">
        <v>1262</v>
      </c>
      <c r="BJ375" s="144">
        <v>3083</v>
      </c>
      <c r="BK375" s="144">
        <v>-634</v>
      </c>
      <c r="BL375" s="144">
        <v>1239</v>
      </c>
      <c r="BM375" s="144">
        <v>-527</v>
      </c>
      <c r="BN375" s="144">
        <v>941</v>
      </c>
      <c r="BO375" s="144">
        <v>886</v>
      </c>
      <c r="BP375" s="144">
        <v>624</v>
      </c>
      <c r="BQ375" s="144">
        <v>2805</v>
      </c>
      <c r="BR375" s="144">
        <v>437</v>
      </c>
    </row>
    <row r="376" spans="1:70" ht="12" customHeight="1" outlineLevel="1" x14ac:dyDescent="0.35">
      <c r="A376" s="221" t="s">
        <v>579</v>
      </c>
      <c r="B376" s="162" t="s">
        <v>428</v>
      </c>
      <c r="C376" s="163" t="s">
        <v>373</v>
      </c>
      <c r="D376" s="162">
        <v>2541561</v>
      </c>
      <c r="E376" s="175">
        <f t="shared" ref="E376:BD376" si="57">SUM(E349,E365:E375,E351:E363)</f>
        <v>719</v>
      </c>
      <c r="F376" s="175">
        <f t="shared" si="57"/>
        <v>1322</v>
      </c>
      <c r="G376" s="175">
        <f t="shared" si="57"/>
        <v>950</v>
      </c>
      <c r="H376" s="174">
        <f t="shared" si="57"/>
        <v>1231</v>
      </c>
      <c r="I376" s="175">
        <f t="shared" si="57"/>
        <v>1285</v>
      </c>
      <c r="J376" s="175">
        <f t="shared" si="57"/>
        <v>1341</v>
      </c>
      <c r="K376" s="175">
        <f t="shared" si="57"/>
        <v>1248</v>
      </c>
      <c r="L376" s="174">
        <f t="shared" si="57"/>
        <v>1583</v>
      </c>
      <c r="M376" s="175">
        <f t="shared" si="57"/>
        <v>1700</v>
      </c>
      <c r="N376" s="175">
        <f t="shared" si="57"/>
        <v>1880</v>
      </c>
      <c r="O376" s="175">
        <f t="shared" si="57"/>
        <v>2192</v>
      </c>
      <c r="P376" s="174">
        <f t="shared" si="57"/>
        <v>2827</v>
      </c>
      <c r="Q376" s="175">
        <f t="shared" si="57"/>
        <v>2983</v>
      </c>
      <c r="R376" s="175">
        <f t="shared" si="57"/>
        <v>3198</v>
      </c>
      <c r="S376" s="175">
        <f t="shared" si="57"/>
        <v>3577</v>
      </c>
      <c r="T376" s="174">
        <f t="shared" si="57"/>
        <v>4930</v>
      </c>
      <c r="U376" s="175">
        <f t="shared" si="57"/>
        <v>5058</v>
      </c>
      <c r="V376" s="175">
        <f t="shared" si="57"/>
        <v>5360</v>
      </c>
      <c r="W376" s="175">
        <f t="shared" si="57"/>
        <v>6128</v>
      </c>
      <c r="X376" s="174">
        <f t="shared" si="57"/>
        <v>7670</v>
      </c>
      <c r="Y376" s="175">
        <f t="shared" si="57"/>
        <v>7860</v>
      </c>
      <c r="Z376" s="175">
        <f t="shared" si="57"/>
        <v>6299</v>
      </c>
      <c r="AA376" s="175">
        <f t="shared" si="57"/>
        <v>7496</v>
      </c>
      <c r="AB376" s="174">
        <f t="shared" si="57"/>
        <v>7684</v>
      </c>
      <c r="AC376" s="175">
        <f t="shared" si="57"/>
        <v>9308</v>
      </c>
      <c r="AD376" s="175">
        <f t="shared" si="57"/>
        <v>8615</v>
      </c>
      <c r="AE376" s="175">
        <f t="shared" si="57"/>
        <v>9307</v>
      </c>
      <c r="AF376" s="174">
        <f t="shared" si="57"/>
        <v>9083</v>
      </c>
      <c r="AG376" s="175">
        <f t="shared" si="57"/>
        <v>11001</v>
      </c>
      <c r="AH376" s="175">
        <f t="shared" si="57"/>
        <v>3878</v>
      </c>
      <c r="AI376" s="175">
        <f t="shared" si="57"/>
        <v>9828</v>
      </c>
      <c r="AJ376" s="174">
        <f t="shared" si="57"/>
        <v>14040</v>
      </c>
      <c r="AK376" s="175">
        <f t="shared" si="57"/>
        <v>12242</v>
      </c>
      <c r="AL376" s="175">
        <f t="shared" si="57"/>
        <v>13246</v>
      </c>
      <c r="AM376" s="175">
        <f t="shared" si="57"/>
        <v>14091</v>
      </c>
      <c r="AN376" s="174">
        <f t="shared" si="57"/>
        <v>18104</v>
      </c>
      <c r="AO376" s="175">
        <f t="shared" si="57"/>
        <v>14076</v>
      </c>
      <c r="AP376" s="175">
        <f t="shared" si="57"/>
        <v>12197</v>
      </c>
      <c r="AQ376" s="175">
        <f t="shared" si="57"/>
        <v>9691</v>
      </c>
      <c r="AR376" s="174">
        <f t="shared" si="57"/>
        <v>14511</v>
      </c>
      <c r="AS376" s="175">
        <f t="shared" si="57"/>
        <v>13998</v>
      </c>
      <c r="AT376" s="175">
        <f t="shared" si="57"/>
        <v>17309</v>
      </c>
      <c r="AU376" s="175">
        <f t="shared" si="57"/>
        <v>20402</v>
      </c>
      <c r="AV376" s="174">
        <f t="shared" si="57"/>
        <v>19404</v>
      </c>
      <c r="AW376" s="175">
        <f t="shared" si="57"/>
        <v>19246</v>
      </c>
      <c r="AX376" s="175">
        <f t="shared" si="57"/>
        <v>19370</v>
      </c>
      <c r="AY376" s="175">
        <f t="shared" si="57"/>
        <v>24724</v>
      </c>
      <c r="AZ376" s="174">
        <f t="shared" si="57"/>
        <v>27988</v>
      </c>
      <c r="BA376" s="175">
        <f t="shared" si="57"/>
        <v>24026</v>
      </c>
      <c r="BB376" s="175">
        <f t="shared" si="57"/>
        <v>25561</v>
      </c>
      <c r="BC376" s="175">
        <f t="shared" si="57"/>
        <v>29999</v>
      </c>
      <c r="BD376" s="174">
        <f t="shared" si="57"/>
        <v>36214</v>
      </c>
      <c r="BF376" s="197">
        <f t="shared" ref="BF376:BR376" si="58">SUM(BF349,BF365:BF375,BF351:BF363)</f>
        <v>4222</v>
      </c>
      <c r="BG376" s="197">
        <f t="shared" si="58"/>
        <v>5457</v>
      </c>
      <c r="BH376" s="197">
        <f t="shared" si="58"/>
        <v>8599</v>
      </c>
      <c r="BI376" s="197">
        <f t="shared" si="58"/>
        <v>16108</v>
      </c>
      <c r="BJ376" s="197">
        <f t="shared" si="58"/>
        <v>24216</v>
      </c>
      <c r="BK376" s="197">
        <f t="shared" si="58"/>
        <v>29274</v>
      </c>
      <c r="BL376" s="197">
        <f t="shared" si="58"/>
        <v>36314</v>
      </c>
      <c r="BM376" s="197">
        <f t="shared" si="58"/>
        <v>38747</v>
      </c>
      <c r="BN376" s="197">
        <f t="shared" si="58"/>
        <v>57683</v>
      </c>
      <c r="BO376" s="197">
        <f t="shared" si="58"/>
        <v>50475</v>
      </c>
      <c r="BP376" s="197">
        <f t="shared" si="58"/>
        <v>71113</v>
      </c>
      <c r="BQ376" s="197">
        <f t="shared" si="58"/>
        <v>91328</v>
      </c>
      <c r="BR376" s="197">
        <f t="shared" si="58"/>
        <v>115800</v>
      </c>
    </row>
    <row r="377" spans="1:70" ht="12" customHeight="1" outlineLevel="1" x14ac:dyDescent="0.35">
      <c r="A377" s="135"/>
      <c r="B377" s="136"/>
      <c r="C377" s="136"/>
      <c r="D377" s="136"/>
      <c r="E377" s="124"/>
      <c r="F377" s="124"/>
      <c r="G377" s="124"/>
      <c r="H377" s="125"/>
      <c r="I377" s="124"/>
      <c r="J377" s="124"/>
      <c r="K377" s="124"/>
      <c r="L377" s="125"/>
      <c r="M377" s="124"/>
      <c r="N377" s="124"/>
      <c r="O377" s="124"/>
      <c r="P377" s="125"/>
      <c r="Q377" s="124"/>
      <c r="R377" s="124"/>
      <c r="S377" s="124"/>
      <c r="T377" s="125"/>
      <c r="U377" s="124"/>
      <c r="V377" s="124"/>
      <c r="W377" s="124"/>
      <c r="X377" s="125"/>
      <c r="Y377" s="124"/>
      <c r="Z377" s="124"/>
      <c r="AA377" s="124"/>
      <c r="AB377" s="125"/>
      <c r="AC377" s="124"/>
      <c r="AD377" s="124"/>
      <c r="AE377" s="124"/>
      <c r="AF377" s="125"/>
      <c r="AG377" s="124"/>
      <c r="AH377" s="124"/>
      <c r="AI377" s="124"/>
      <c r="AJ377" s="125"/>
      <c r="AK377" s="124"/>
      <c r="AL377" s="124"/>
      <c r="AM377" s="124"/>
      <c r="AN377" s="125"/>
      <c r="AO377" s="124"/>
      <c r="AP377" s="124"/>
      <c r="AQ377" s="124"/>
      <c r="AR377" s="125"/>
      <c r="AS377" s="124"/>
      <c r="AT377" s="124"/>
      <c r="AU377" s="124"/>
      <c r="AV377" s="125"/>
      <c r="AW377" s="124"/>
      <c r="AX377" s="124"/>
      <c r="AY377" s="124"/>
      <c r="AZ377" s="125"/>
      <c r="BA377" s="124"/>
      <c r="BB377" s="124"/>
      <c r="BC377" s="124"/>
      <c r="BD377" s="125"/>
      <c r="BF377" s="130"/>
      <c r="BG377" s="130"/>
      <c r="BH377" s="130"/>
      <c r="BI377" s="130"/>
      <c r="BJ377" s="130"/>
      <c r="BK377" s="130"/>
      <c r="BL377" s="130"/>
      <c r="BM377" s="130"/>
      <c r="BN377" s="130"/>
      <c r="BO377" s="130"/>
      <c r="BP377" s="130"/>
      <c r="BQ377" s="130"/>
      <c r="BR377" s="130"/>
    </row>
    <row r="378" spans="1:70" ht="12" customHeight="1" outlineLevel="1" x14ac:dyDescent="0.35">
      <c r="A378" s="135" t="s">
        <v>580</v>
      </c>
      <c r="B378" s="136"/>
      <c r="C378" s="136"/>
      <c r="D378" s="136"/>
      <c r="E378" s="124"/>
      <c r="F378" s="124"/>
      <c r="G378" s="124"/>
      <c r="H378" s="125"/>
      <c r="I378" s="124"/>
      <c r="J378" s="124"/>
      <c r="K378" s="124"/>
      <c r="L378" s="125"/>
      <c r="M378" s="124"/>
      <c r="N378" s="124"/>
      <c r="O378" s="124"/>
      <c r="P378" s="125"/>
      <c r="Q378" s="124"/>
      <c r="R378" s="124"/>
      <c r="S378" s="124"/>
      <c r="T378" s="125"/>
      <c r="U378" s="124"/>
      <c r="V378" s="124"/>
      <c r="W378" s="124"/>
      <c r="X378" s="125"/>
      <c r="Y378" s="124"/>
      <c r="Z378" s="124"/>
      <c r="AA378" s="124"/>
      <c r="AB378" s="125"/>
      <c r="AC378" s="124"/>
      <c r="AD378" s="124"/>
      <c r="AE378" s="124"/>
      <c r="AF378" s="125"/>
      <c r="AG378" s="124"/>
      <c r="AH378" s="124"/>
      <c r="AI378" s="124"/>
      <c r="AJ378" s="125"/>
      <c r="AK378" s="124"/>
      <c r="AL378" s="124"/>
      <c r="AM378" s="124"/>
      <c r="AN378" s="125"/>
      <c r="AO378" s="124"/>
      <c r="AP378" s="124"/>
      <c r="AQ378" s="124"/>
      <c r="AR378" s="125"/>
      <c r="AS378" s="124"/>
      <c r="AT378" s="124"/>
      <c r="AU378" s="124"/>
      <c r="AV378" s="125"/>
      <c r="AW378" s="124"/>
      <c r="AX378" s="124"/>
      <c r="AY378" s="124"/>
      <c r="AZ378" s="125"/>
      <c r="BA378" s="124"/>
      <c r="BB378" s="124"/>
      <c r="BC378" s="124"/>
      <c r="BD378" s="125"/>
      <c r="BF378" s="130"/>
      <c r="BG378" s="130"/>
      <c r="BH378" s="130"/>
      <c r="BI378" s="130"/>
      <c r="BJ378" s="130"/>
      <c r="BK378" s="130"/>
      <c r="BL378" s="130"/>
      <c r="BM378" s="130"/>
      <c r="BN378" s="130"/>
      <c r="BO378" s="130"/>
      <c r="BP378" s="130"/>
      <c r="BQ378" s="130"/>
      <c r="BR378" s="130"/>
    </row>
    <row r="379" spans="1:70" outlineLevel="1" x14ac:dyDescent="0.35">
      <c r="A379" s="156" t="s">
        <v>581</v>
      </c>
      <c r="B379" s="109" t="s">
        <v>428</v>
      </c>
      <c r="C379" s="141" t="s">
        <v>373</v>
      </c>
      <c r="D379" s="109">
        <v>2541562</v>
      </c>
      <c r="E379" s="142">
        <v>-327</v>
      </c>
      <c r="F379" s="142">
        <v>-268</v>
      </c>
      <c r="G379" s="142">
        <v>-284</v>
      </c>
      <c r="H379" s="143">
        <v>-483</v>
      </c>
      <c r="I379" s="142">
        <v>-363</v>
      </c>
      <c r="J379" s="142">
        <v>-469</v>
      </c>
      <c r="K379" s="142">
        <v>-482</v>
      </c>
      <c r="L379" s="143">
        <v>-517</v>
      </c>
      <c r="M379" s="142">
        <v>-502</v>
      </c>
      <c r="N379" s="142">
        <v>-549</v>
      </c>
      <c r="O379" s="142">
        <v>-780</v>
      </c>
      <c r="P379" s="143">
        <v>-692</v>
      </c>
      <c r="Q379" s="142">
        <v>-1132</v>
      </c>
      <c r="R379" s="142">
        <v>-995</v>
      </c>
      <c r="S379" s="142">
        <v>-1095</v>
      </c>
      <c r="T379" s="143">
        <v>-1269</v>
      </c>
      <c r="U379" s="142">
        <v>-1271</v>
      </c>
      <c r="V379" s="142">
        <v>-1444</v>
      </c>
      <c r="W379" s="142">
        <v>-1755</v>
      </c>
      <c r="X379" s="143">
        <v>-2262</v>
      </c>
      <c r="Y379" s="142">
        <v>-2812</v>
      </c>
      <c r="Z379" s="142">
        <v>-3459</v>
      </c>
      <c r="AA379" s="142">
        <v>-3343</v>
      </c>
      <c r="AB379" s="143">
        <v>-4366</v>
      </c>
      <c r="AC379" s="142">
        <v>-3837</v>
      </c>
      <c r="AD379" s="142">
        <v>-3633</v>
      </c>
      <c r="AE379" s="142">
        <v>-3532</v>
      </c>
      <c r="AF379" s="143">
        <v>-4100</v>
      </c>
      <c r="AG379" s="142">
        <v>-3558</v>
      </c>
      <c r="AH379" s="142">
        <v>-3255</v>
      </c>
      <c r="AI379" s="142">
        <v>-3689</v>
      </c>
      <c r="AJ379" s="143">
        <v>-4613</v>
      </c>
      <c r="AK379" s="142">
        <v>-4272</v>
      </c>
      <c r="AL379" s="142">
        <v>-4612</v>
      </c>
      <c r="AM379" s="142">
        <v>-4313</v>
      </c>
      <c r="AN379" s="143">
        <v>-5370</v>
      </c>
      <c r="AO379" s="142">
        <v>-5441</v>
      </c>
      <c r="AP379" s="142">
        <v>-7572</v>
      </c>
      <c r="AQ379" s="142">
        <v>-9375</v>
      </c>
      <c r="AR379" s="143">
        <v>-9043</v>
      </c>
      <c r="AS379" s="142">
        <v>-6842</v>
      </c>
      <c r="AT379" s="142">
        <v>-6216</v>
      </c>
      <c r="AU379" s="142">
        <v>-6543</v>
      </c>
      <c r="AV379" s="143">
        <v>-7665</v>
      </c>
      <c r="AW379" s="142">
        <v>-6400</v>
      </c>
      <c r="AX379" s="142">
        <v>-8173</v>
      </c>
      <c r="AY379" s="142">
        <v>-8258</v>
      </c>
      <c r="AZ379" s="143">
        <v>-14425</v>
      </c>
      <c r="BA379" s="142">
        <v>-12941</v>
      </c>
      <c r="BB379" s="142">
        <v>-16538</v>
      </c>
      <c r="BC379" s="142">
        <v>-18829</v>
      </c>
      <c r="BD379" s="143">
        <v>-21383</v>
      </c>
      <c r="BF379" s="144">
        <v>-1362</v>
      </c>
      <c r="BG379" s="144">
        <v>-1831</v>
      </c>
      <c r="BH379" s="144">
        <v>-2523</v>
      </c>
      <c r="BI379" s="144">
        <v>-4491</v>
      </c>
      <c r="BJ379" s="144">
        <v>-6733</v>
      </c>
      <c r="BK379" s="144">
        <v>-13915</v>
      </c>
      <c r="BL379" s="144">
        <v>-15102</v>
      </c>
      <c r="BM379" s="144">
        <v>-15115</v>
      </c>
      <c r="BN379" s="144">
        <v>-18567</v>
      </c>
      <c r="BO379" s="144">
        <v>-31431</v>
      </c>
      <c r="BP379" s="144">
        <v>-27266</v>
      </c>
      <c r="BQ379" s="144">
        <v>-37256</v>
      </c>
      <c r="BR379" s="144">
        <v>-69691</v>
      </c>
    </row>
    <row r="380" spans="1:70" outlineLevel="1" x14ac:dyDescent="0.35">
      <c r="A380" s="156" t="s">
        <v>582</v>
      </c>
      <c r="B380" s="109" t="s">
        <v>428</v>
      </c>
      <c r="C380" s="141" t="s">
        <v>370</v>
      </c>
      <c r="D380" s="109">
        <v>2872270</v>
      </c>
      <c r="E380" s="124"/>
      <c r="F380" s="124"/>
      <c r="G380" s="124"/>
      <c r="H380" s="125"/>
      <c r="I380" s="124"/>
      <c r="J380" s="124"/>
      <c r="K380" s="124"/>
      <c r="L380" s="125"/>
      <c r="M380" s="124"/>
      <c r="N380" s="124"/>
      <c r="O380" s="124"/>
      <c r="P380" s="125"/>
      <c r="Q380" s="124"/>
      <c r="R380" s="124"/>
      <c r="S380" s="124"/>
      <c r="T380" s="125"/>
      <c r="U380" s="124"/>
      <c r="V380" s="124"/>
      <c r="W380" s="124"/>
      <c r="X380" s="125"/>
      <c r="Y380" s="124"/>
      <c r="Z380" s="124"/>
      <c r="AA380" s="124"/>
      <c r="AB380" s="125"/>
      <c r="AC380" s="124"/>
      <c r="AD380" s="124"/>
      <c r="AE380" s="124"/>
      <c r="AF380" s="125"/>
      <c r="AG380" s="124"/>
      <c r="AH380" s="124"/>
      <c r="AI380" s="124"/>
      <c r="AJ380" s="125"/>
      <c r="AK380" s="124"/>
      <c r="AL380" s="124"/>
      <c r="AM380" s="124"/>
      <c r="AN380" s="125"/>
      <c r="AO380" s="142">
        <v>126</v>
      </c>
      <c r="AP380" s="142">
        <v>44</v>
      </c>
      <c r="AQ380" s="142">
        <v>20</v>
      </c>
      <c r="AR380" s="143">
        <v>55</v>
      </c>
      <c r="AS380" s="142">
        <v>19</v>
      </c>
      <c r="AT380" s="142">
        <v>82</v>
      </c>
      <c r="AU380" s="142">
        <v>47</v>
      </c>
      <c r="AV380" s="143">
        <v>73</v>
      </c>
      <c r="AW380" s="124"/>
      <c r="AX380" s="124"/>
      <c r="AY380" s="124"/>
      <c r="AZ380" s="125"/>
      <c r="BA380" s="124"/>
      <c r="BB380" s="124"/>
      <c r="BC380" s="124"/>
      <c r="BD380" s="125"/>
      <c r="BF380" s="130"/>
      <c r="BG380" s="130"/>
      <c r="BH380" s="130"/>
      <c r="BI380" s="130"/>
      <c r="BJ380" s="130"/>
      <c r="BK380" s="130"/>
      <c r="BL380" s="130"/>
      <c r="BM380" s="130"/>
      <c r="BN380" s="130"/>
      <c r="BO380" s="144">
        <v>245</v>
      </c>
      <c r="BP380" s="144">
        <v>221</v>
      </c>
      <c r="BQ380" s="130"/>
      <c r="BR380" s="130"/>
    </row>
    <row r="381" spans="1:70" outlineLevel="1" x14ac:dyDescent="0.35">
      <c r="A381" s="156" t="s">
        <v>583</v>
      </c>
      <c r="B381" s="109" t="s">
        <v>428</v>
      </c>
      <c r="C381" s="141" t="s">
        <v>373</v>
      </c>
      <c r="D381" s="109">
        <v>2541563</v>
      </c>
      <c r="E381" s="142">
        <v>-1508</v>
      </c>
      <c r="F381" s="142">
        <v>-1952</v>
      </c>
      <c r="G381" s="142">
        <v>-904</v>
      </c>
      <c r="H381" s="143">
        <v>-3069</v>
      </c>
      <c r="I381" s="142">
        <v>-2974</v>
      </c>
      <c r="J381" s="142">
        <v>-1508</v>
      </c>
      <c r="K381" s="142">
        <v>-1733</v>
      </c>
      <c r="L381" s="143">
        <v>-2889</v>
      </c>
      <c r="M381" s="142">
        <v>-3055</v>
      </c>
      <c r="N381" s="142">
        <v>-2505</v>
      </c>
      <c r="O381" s="142">
        <v>-4773</v>
      </c>
      <c r="P381" s="143">
        <v>-5605</v>
      </c>
      <c r="Q381" s="142">
        <v>-3126</v>
      </c>
      <c r="R381" s="142">
        <v>-6509</v>
      </c>
      <c r="S381" s="142">
        <v>-7733</v>
      </c>
      <c r="T381" s="143">
        <v>-4974</v>
      </c>
      <c r="U381" s="142">
        <v>-6992</v>
      </c>
      <c r="V381" s="142">
        <v>-7145</v>
      </c>
      <c r="W381" s="142">
        <v>-6273</v>
      </c>
      <c r="X381" s="143">
        <v>-5272</v>
      </c>
      <c r="Y381" s="142">
        <v>-4022</v>
      </c>
      <c r="Z381" s="142">
        <v>-4261</v>
      </c>
      <c r="AA381" s="142">
        <v>-4375</v>
      </c>
      <c r="AB381" s="143">
        <v>-1997</v>
      </c>
      <c r="AC381" s="142">
        <v>-6603</v>
      </c>
      <c r="AD381" s="142">
        <v>-5152</v>
      </c>
      <c r="AE381" s="142">
        <v>-7397</v>
      </c>
      <c r="AF381" s="143">
        <v>-4758</v>
      </c>
      <c r="AG381" s="142">
        <v>-7884</v>
      </c>
      <c r="AH381" s="142">
        <v>-6179</v>
      </c>
      <c r="AI381" s="142">
        <v>-14130</v>
      </c>
      <c r="AJ381" s="143">
        <v>-5737</v>
      </c>
      <c r="AK381" s="142">
        <v>-6231</v>
      </c>
      <c r="AL381" s="142">
        <v>-10297</v>
      </c>
      <c r="AM381" s="142">
        <v>-7786</v>
      </c>
      <c r="AN381" s="143">
        <v>-6093</v>
      </c>
      <c r="AO381" s="142">
        <v>-4068</v>
      </c>
      <c r="AP381" s="142">
        <v>-2220</v>
      </c>
      <c r="AQ381" s="142">
        <v>-2597</v>
      </c>
      <c r="AR381" s="143">
        <v>-741</v>
      </c>
      <c r="AS381" s="142">
        <v>-85</v>
      </c>
      <c r="AT381" s="142">
        <v>-717</v>
      </c>
      <c r="AU381" s="142">
        <v>-1008</v>
      </c>
      <c r="AV381" s="143">
        <v>-1171</v>
      </c>
      <c r="AW381" s="142">
        <v>-6887</v>
      </c>
      <c r="AX381" s="142">
        <v>-3289</v>
      </c>
      <c r="AY381" s="142">
        <v>-4468</v>
      </c>
      <c r="AZ381" s="143">
        <v>-10898</v>
      </c>
      <c r="BA381" s="142">
        <v>-11763</v>
      </c>
      <c r="BB381" s="142">
        <v>-7746</v>
      </c>
      <c r="BC381" s="142">
        <v>-2840</v>
      </c>
      <c r="BD381" s="143">
        <v>-14580</v>
      </c>
      <c r="BF381" s="144">
        <v>-7433</v>
      </c>
      <c r="BG381" s="144">
        <v>-9104</v>
      </c>
      <c r="BH381" s="144">
        <v>-15938</v>
      </c>
      <c r="BI381" s="144">
        <v>-22341</v>
      </c>
      <c r="BJ381" s="144">
        <v>-25682</v>
      </c>
      <c r="BK381" s="144">
        <v>-14656</v>
      </c>
      <c r="BL381" s="144">
        <v>-23910</v>
      </c>
      <c r="BM381" s="144">
        <v>-33930</v>
      </c>
      <c r="BN381" s="144">
        <v>-30407</v>
      </c>
      <c r="BO381" s="144">
        <v>-9626</v>
      </c>
      <c r="BP381" s="144">
        <v>-2982</v>
      </c>
      <c r="BQ381" s="144">
        <v>-25542</v>
      </c>
      <c r="BR381" s="144">
        <v>-36929</v>
      </c>
    </row>
    <row r="382" spans="1:70" outlineLevel="1" x14ac:dyDescent="0.35">
      <c r="A382" s="156" t="s">
        <v>584</v>
      </c>
      <c r="B382" s="109" t="s">
        <v>428</v>
      </c>
      <c r="C382" s="141" t="s">
        <v>370</v>
      </c>
      <c r="D382" s="109">
        <v>2541564</v>
      </c>
      <c r="E382" s="142">
        <v>699</v>
      </c>
      <c r="F382" s="142">
        <v>576</v>
      </c>
      <c r="G382" s="142">
        <v>1158</v>
      </c>
      <c r="H382" s="143">
        <v>555</v>
      </c>
      <c r="I382" s="142">
        <v>847</v>
      </c>
      <c r="J382" s="142">
        <v>1121</v>
      </c>
      <c r="K382" s="142">
        <v>5423</v>
      </c>
      <c r="L382" s="143">
        <v>1047</v>
      </c>
      <c r="M382" s="142">
        <v>608</v>
      </c>
      <c r="N382" s="142">
        <v>2118</v>
      </c>
      <c r="O382" s="142">
        <v>1399</v>
      </c>
      <c r="P382" s="143">
        <v>2803</v>
      </c>
      <c r="Q382" s="142">
        <v>2013</v>
      </c>
      <c r="R382" s="142">
        <v>2145</v>
      </c>
      <c r="S382" s="142">
        <v>5633</v>
      </c>
      <c r="T382" s="143">
        <v>4103</v>
      </c>
      <c r="U382" s="142">
        <v>1762</v>
      </c>
      <c r="V382" s="142">
        <v>2236</v>
      </c>
      <c r="W382" s="142">
        <v>3651</v>
      </c>
      <c r="X382" s="143">
        <v>1795</v>
      </c>
      <c r="Y382" s="142">
        <v>4330</v>
      </c>
      <c r="Z382" s="142">
        <v>4282</v>
      </c>
      <c r="AA382" s="142">
        <v>2492</v>
      </c>
      <c r="AB382" s="143">
        <v>1254</v>
      </c>
      <c r="AC382" s="142">
        <v>1512</v>
      </c>
      <c r="AD382" s="142">
        <v>2944</v>
      </c>
      <c r="AE382" s="142">
        <v>2946</v>
      </c>
      <c r="AF382" s="143">
        <v>2163</v>
      </c>
      <c r="AG382" s="142">
        <v>2764</v>
      </c>
      <c r="AH382" s="142">
        <v>2617</v>
      </c>
      <c r="AI382" s="142">
        <v>4398</v>
      </c>
      <c r="AJ382" s="143">
        <v>2008</v>
      </c>
      <c r="AK382" s="142">
        <v>1650</v>
      </c>
      <c r="AL382" s="142">
        <v>4687</v>
      </c>
      <c r="AM382" s="142">
        <v>8993</v>
      </c>
      <c r="AN382" s="143">
        <v>16340</v>
      </c>
      <c r="AO382" s="142">
        <v>5065</v>
      </c>
      <c r="AP382" s="142">
        <v>2648</v>
      </c>
      <c r="AQ382" s="142">
        <v>1620</v>
      </c>
      <c r="AR382" s="143">
        <v>1750</v>
      </c>
      <c r="AS382" s="124"/>
      <c r="AT382" s="124"/>
      <c r="AU382" s="124"/>
      <c r="AV382" s="125"/>
      <c r="AW382" s="124"/>
      <c r="AX382" s="124"/>
      <c r="AY382" s="124"/>
      <c r="AZ382" s="125"/>
      <c r="BA382" s="124"/>
      <c r="BB382" s="124"/>
      <c r="BC382" s="124"/>
      <c r="BD382" s="125"/>
      <c r="BF382" s="144">
        <v>2988</v>
      </c>
      <c r="BG382" s="144">
        <v>8438</v>
      </c>
      <c r="BH382" s="144">
        <v>6928</v>
      </c>
      <c r="BI382" s="144">
        <v>13894</v>
      </c>
      <c r="BJ382" s="144">
        <v>9444</v>
      </c>
      <c r="BK382" s="144">
        <v>12358</v>
      </c>
      <c r="BL382" s="144">
        <v>9565</v>
      </c>
      <c r="BM382" s="144">
        <v>11787</v>
      </c>
      <c r="BN382" s="144">
        <v>31671</v>
      </c>
      <c r="BO382" s="144">
        <v>11083</v>
      </c>
      <c r="BP382" s="130"/>
      <c r="BQ382" s="130"/>
      <c r="BR382" s="130"/>
    </row>
    <row r="383" spans="1:70" outlineLevel="1" x14ac:dyDescent="0.35">
      <c r="A383" s="156" t="s">
        <v>585</v>
      </c>
      <c r="B383" s="109" t="s">
        <v>428</v>
      </c>
      <c r="C383" s="141" t="s">
        <v>373</v>
      </c>
      <c r="D383" s="109">
        <v>7945328</v>
      </c>
      <c r="E383" s="124"/>
      <c r="F383" s="124"/>
      <c r="G383" s="124"/>
      <c r="H383" s="125"/>
      <c r="I383" s="124"/>
      <c r="J383" s="124"/>
      <c r="K383" s="124"/>
      <c r="L383" s="125"/>
      <c r="M383" s="124"/>
      <c r="N383" s="124"/>
      <c r="O383" s="124"/>
      <c r="P383" s="125"/>
      <c r="Q383" s="124"/>
      <c r="R383" s="124"/>
      <c r="S383" s="124"/>
      <c r="T383" s="125"/>
      <c r="U383" s="124"/>
      <c r="V383" s="124"/>
      <c r="W383" s="124"/>
      <c r="X383" s="125"/>
      <c r="Y383" s="124"/>
      <c r="Z383" s="124"/>
      <c r="AA383" s="124"/>
      <c r="AB383" s="125"/>
      <c r="AC383" s="124"/>
      <c r="AD383" s="124"/>
      <c r="AE383" s="124"/>
      <c r="AF383" s="125"/>
      <c r="AG383" s="124"/>
      <c r="AH383" s="124"/>
      <c r="AI383" s="124"/>
      <c r="AJ383" s="125"/>
      <c r="AK383" s="124"/>
      <c r="AL383" s="124"/>
      <c r="AM383" s="124"/>
      <c r="AN383" s="125"/>
      <c r="AO383" s="124"/>
      <c r="AP383" s="124"/>
      <c r="AQ383" s="124"/>
      <c r="AR383" s="125"/>
      <c r="AS383" s="124"/>
      <c r="AT383" s="124"/>
      <c r="AU383" s="124"/>
      <c r="AV383" s="125"/>
      <c r="AW383" s="124"/>
      <c r="AX383" s="124"/>
      <c r="AY383" s="124"/>
      <c r="AZ383" s="125"/>
      <c r="BA383" s="124"/>
      <c r="BB383" s="124"/>
      <c r="BC383" s="124"/>
      <c r="BD383" s="143">
        <v>2554</v>
      </c>
      <c r="BF383" s="130"/>
      <c r="BG383" s="130"/>
      <c r="BH383" s="130"/>
      <c r="BI383" s="130"/>
      <c r="BJ383" s="130"/>
      <c r="BK383" s="130"/>
      <c r="BL383" s="130"/>
      <c r="BM383" s="130"/>
      <c r="BN383" s="130"/>
      <c r="BO383" s="130"/>
      <c r="BP383" s="130"/>
      <c r="BQ383" s="130"/>
      <c r="BR383" s="144">
        <v>2554</v>
      </c>
    </row>
    <row r="384" spans="1:70" ht="12" customHeight="1" outlineLevel="1" x14ac:dyDescent="0.35">
      <c r="A384" s="156" t="s">
        <v>586</v>
      </c>
      <c r="B384" s="109" t="s">
        <v>428</v>
      </c>
      <c r="C384" s="141" t="s">
        <v>370</v>
      </c>
      <c r="D384" s="109">
        <v>2541565</v>
      </c>
      <c r="E384" s="142">
        <v>903</v>
      </c>
      <c r="F384" s="142">
        <v>1271</v>
      </c>
      <c r="G384" s="142">
        <v>780</v>
      </c>
      <c r="H384" s="143">
        <v>609</v>
      </c>
      <c r="I384" s="142">
        <v>619</v>
      </c>
      <c r="J384" s="142">
        <v>455</v>
      </c>
      <c r="K384" s="142">
        <v>636</v>
      </c>
      <c r="L384" s="143">
        <v>199</v>
      </c>
      <c r="M384" s="142">
        <v>339</v>
      </c>
      <c r="N384" s="142">
        <v>376</v>
      </c>
      <c r="O384" s="142">
        <v>848</v>
      </c>
      <c r="P384" s="143">
        <v>747</v>
      </c>
      <c r="Q384" s="142">
        <v>537</v>
      </c>
      <c r="R384" s="142">
        <v>366</v>
      </c>
      <c r="S384" s="142">
        <v>131</v>
      </c>
      <c r="T384" s="143">
        <v>227</v>
      </c>
      <c r="U384" s="142">
        <v>599</v>
      </c>
      <c r="V384" s="142">
        <v>899</v>
      </c>
      <c r="W384" s="142">
        <v>730</v>
      </c>
      <c r="X384" s="143">
        <v>760</v>
      </c>
      <c r="Y384" s="142">
        <v>1267</v>
      </c>
      <c r="Z384" s="142">
        <v>1071</v>
      </c>
      <c r="AA384" s="142">
        <v>1053</v>
      </c>
      <c r="AB384" s="143">
        <v>1381</v>
      </c>
      <c r="AC384" s="142">
        <v>2210</v>
      </c>
      <c r="AD384" s="142">
        <v>1895</v>
      </c>
      <c r="AE384" s="142">
        <v>2943</v>
      </c>
      <c r="AF384" s="143">
        <v>3104</v>
      </c>
      <c r="AG384" s="142">
        <v>4644</v>
      </c>
      <c r="AH384" s="142">
        <v>3224</v>
      </c>
      <c r="AI384" s="142">
        <v>2857</v>
      </c>
      <c r="AJ384" s="143">
        <v>3260</v>
      </c>
      <c r="AK384" s="142">
        <v>3981</v>
      </c>
      <c r="AL384" s="142">
        <v>2347</v>
      </c>
      <c r="AM384" s="142">
        <v>2991</v>
      </c>
      <c r="AN384" s="143">
        <v>1598</v>
      </c>
      <c r="AO384" s="142">
        <v>402</v>
      </c>
      <c r="AP384" s="142">
        <v>511</v>
      </c>
      <c r="AQ384" s="142">
        <v>649</v>
      </c>
      <c r="AR384" s="143">
        <v>513</v>
      </c>
      <c r="AS384" s="127"/>
      <c r="AT384" s="127"/>
      <c r="AU384" s="124"/>
      <c r="AV384" s="125"/>
      <c r="AW384" s="127"/>
      <c r="AX384" s="127"/>
      <c r="AY384" s="127"/>
      <c r="AZ384" s="125"/>
      <c r="BA384" s="124"/>
      <c r="BB384" s="124"/>
      <c r="BC384" s="127"/>
      <c r="BD384" s="125"/>
      <c r="BF384" s="144">
        <v>3563</v>
      </c>
      <c r="BG384" s="144">
        <v>1909</v>
      </c>
      <c r="BH384" s="144">
        <v>2310</v>
      </c>
      <c r="BI384" s="144">
        <v>1261</v>
      </c>
      <c r="BJ384" s="144">
        <v>2988</v>
      </c>
      <c r="BK384" s="144">
        <v>4772</v>
      </c>
      <c r="BL384" s="144">
        <v>10152</v>
      </c>
      <c r="BM384" s="144">
        <v>13984</v>
      </c>
      <c r="BN384" s="144">
        <v>10915</v>
      </c>
      <c r="BO384" s="144">
        <v>2075</v>
      </c>
      <c r="BP384" s="130"/>
      <c r="BQ384" s="130"/>
      <c r="BR384" s="130"/>
    </row>
    <row r="385" spans="1:70" outlineLevel="1" x14ac:dyDescent="0.35">
      <c r="A385" s="156" t="s">
        <v>587</v>
      </c>
      <c r="B385" s="109" t="s">
        <v>428</v>
      </c>
      <c r="C385" s="141" t="s">
        <v>373</v>
      </c>
      <c r="D385" s="109">
        <v>5299195</v>
      </c>
      <c r="E385" s="124"/>
      <c r="F385" s="124"/>
      <c r="G385" s="124"/>
      <c r="H385" s="125"/>
      <c r="I385" s="124"/>
      <c r="J385" s="124"/>
      <c r="K385" s="124"/>
      <c r="L385" s="125"/>
      <c r="M385" s="124"/>
      <c r="N385" s="124"/>
      <c r="O385" s="124"/>
      <c r="P385" s="125"/>
      <c r="Q385" s="124"/>
      <c r="R385" s="124"/>
      <c r="S385" s="124"/>
      <c r="T385" s="125"/>
      <c r="U385" s="124"/>
      <c r="V385" s="124"/>
      <c r="W385" s="124"/>
      <c r="X385" s="125"/>
      <c r="Y385" s="124"/>
      <c r="Z385" s="124"/>
      <c r="AA385" s="124"/>
      <c r="AB385" s="125"/>
      <c r="AC385" s="124"/>
      <c r="AD385" s="124"/>
      <c r="AE385" s="124"/>
      <c r="AF385" s="125"/>
      <c r="AG385" s="124"/>
      <c r="AH385" s="124"/>
      <c r="AI385" s="124"/>
      <c r="AJ385" s="125"/>
      <c r="AK385" s="124"/>
      <c r="AL385" s="124"/>
      <c r="AM385" s="124"/>
      <c r="AN385" s="125"/>
      <c r="AO385" s="124"/>
      <c r="AP385" s="124"/>
      <c r="AQ385" s="124"/>
      <c r="AR385" s="125"/>
      <c r="AS385" s="142">
        <v>534</v>
      </c>
      <c r="AT385" s="142">
        <v>1816</v>
      </c>
      <c r="AU385" s="142">
        <v>1475</v>
      </c>
      <c r="AV385" s="143">
        <v>2359</v>
      </c>
      <c r="AW385" s="142">
        <v>4625</v>
      </c>
      <c r="AX385" s="142">
        <v>3233</v>
      </c>
      <c r="AY385" s="142">
        <v>4114</v>
      </c>
      <c r="AZ385" s="143">
        <v>3817</v>
      </c>
      <c r="BA385" s="142">
        <v>4784</v>
      </c>
      <c r="BB385" s="142">
        <v>14273</v>
      </c>
      <c r="BC385" s="142">
        <v>4704</v>
      </c>
      <c r="BD385" s="143">
        <v>3113</v>
      </c>
      <c r="BF385" s="130"/>
      <c r="BG385" s="130"/>
      <c r="BH385" s="130"/>
      <c r="BI385" s="130"/>
      <c r="BJ385" s="130"/>
      <c r="BK385" s="130"/>
      <c r="BL385" s="130"/>
      <c r="BM385" s="130"/>
      <c r="BN385" s="130"/>
      <c r="BO385" s="130"/>
      <c r="BP385" s="144">
        <v>6184</v>
      </c>
      <c r="BQ385" s="144">
        <v>15789</v>
      </c>
      <c r="BR385" s="144">
        <v>26874</v>
      </c>
    </row>
    <row r="386" spans="1:70" outlineLevel="1" x14ac:dyDescent="0.35">
      <c r="A386" s="156" t="s">
        <v>588</v>
      </c>
      <c r="B386" s="109" t="s">
        <v>428</v>
      </c>
      <c r="C386" s="141" t="s">
        <v>370</v>
      </c>
      <c r="D386" s="109">
        <v>2541566</v>
      </c>
      <c r="E386" s="124"/>
      <c r="F386" s="124"/>
      <c r="G386" s="124"/>
      <c r="H386" s="125"/>
      <c r="I386" s="124"/>
      <c r="J386" s="124"/>
      <c r="K386" s="124"/>
      <c r="L386" s="125"/>
      <c r="M386" s="124"/>
      <c r="N386" s="124"/>
      <c r="O386" s="124"/>
      <c r="P386" s="125"/>
      <c r="Q386" s="124"/>
      <c r="R386" s="124"/>
      <c r="S386" s="124"/>
      <c r="T386" s="125"/>
      <c r="U386" s="124"/>
      <c r="V386" s="124"/>
      <c r="W386" s="124"/>
      <c r="X386" s="125"/>
      <c r="Y386" s="124"/>
      <c r="Z386" s="124"/>
      <c r="AA386" s="124"/>
      <c r="AB386" s="125"/>
      <c r="AC386" s="124"/>
      <c r="AD386" s="124"/>
      <c r="AE386" s="124"/>
      <c r="AF386" s="125"/>
      <c r="AG386" s="124"/>
      <c r="AH386" s="124"/>
      <c r="AI386" s="142">
        <v>-6020</v>
      </c>
      <c r="AJ386" s="143">
        <v>-59</v>
      </c>
      <c r="AK386" s="124"/>
      <c r="AL386" s="124"/>
      <c r="AM386" s="142">
        <v>-27</v>
      </c>
      <c r="AN386" s="143">
        <v>-2</v>
      </c>
      <c r="AO386" s="124"/>
      <c r="AP386" s="124"/>
      <c r="AQ386" s="124"/>
      <c r="AR386" s="125"/>
      <c r="AS386" s="124"/>
      <c r="AT386" s="124"/>
      <c r="AU386" s="124"/>
      <c r="AV386" s="125"/>
      <c r="AW386" s="124"/>
      <c r="AX386" s="124"/>
      <c r="AY386" s="124"/>
      <c r="AZ386" s="125"/>
      <c r="BA386" s="124"/>
      <c r="BB386" s="124"/>
      <c r="BC386" s="124"/>
      <c r="BD386" s="125"/>
      <c r="BF386" s="130"/>
      <c r="BG386" s="130"/>
      <c r="BH386" s="130"/>
      <c r="BI386" s="130"/>
      <c r="BJ386" s="130"/>
      <c r="BK386" s="130"/>
      <c r="BL386" s="130"/>
      <c r="BM386" s="144">
        <v>-6361</v>
      </c>
      <c r="BN386" s="144">
        <v>-47</v>
      </c>
      <c r="BO386" s="144">
        <v>-5</v>
      </c>
      <c r="BP386" s="130"/>
      <c r="BQ386" s="130"/>
      <c r="BR386" s="130"/>
    </row>
    <row r="387" spans="1:70" outlineLevel="1" x14ac:dyDescent="0.35">
      <c r="A387" s="156" t="s">
        <v>589</v>
      </c>
      <c r="B387" s="109" t="s">
        <v>428</v>
      </c>
      <c r="C387" s="141" t="s">
        <v>373</v>
      </c>
      <c r="D387" s="109">
        <v>2399816</v>
      </c>
      <c r="E387" s="124"/>
      <c r="F387" s="142">
        <v>-1</v>
      </c>
      <c r="G387" s="124"/>
      <c r="H387" s="125"/>
      <c r="I387" s="124"/>
      <c r="J387" s="124"/>
      <c r="K387" s="124"/>
      <c r="L387" s="125"/>
      <c r="M387" s="124"/>
      <c r="N387" s="124"/>
      <c r="O387" s="124"/>
      <c r="P387" s="125"/>
      <c r="Q387" s="124"/>
      <c r="R387" s="124"/>
      <c r="S387" s="124"/>
      <c r="T387" s="125"/>
      <c r="U387" s="124"/>
      <c r="V387" s="124"/>
      <c r="W387" s="124"/>
      <c r="X387" s="125"/>
      <c r="Y387" s="124"/>
      <c r="Z387" s="124"/>
      <c r="AA387" s="124"/>
      <c r="AB387" s="125"/>
      <c r="AC387" s="124"/>
      <c r="AD387" s="124"/>
      <c r="AE387" s="124"/>
      <c r="AF387" s="125"/>
      <c r="AG387" s="124"/>
      <c r="AH387" s="124"/>
      <c r="AI387" s="124"/>
      <c r="AJ387" s="125"/>
      <c r="AK387" s="124"/>
      <c r="AL387" s="124"/>
      <c r="AM387" s="124"/>
      <c r="AN387" s="125"/>
      <c r="AO387" s="124"/>
      <c r="AP387" s="124"/>
      <c r="AQ387" s="124"/>
      <c r="AR387" s="125"/>
      <c r="AS387" s="124"/>
      <c r="AT387" s="124"/>
      <c r="AU387" s="124"/>
      <c r="AV387" s="125"/>
      <c r="AW387" s="124"/>
      <c r="AX387" s="124"/>
      <c r="AY387" s="124"/>
      <c r="AZ387" s="125"/>
      <c r="BA387" s="124"/>
      <c r="BB387" s="142">
        <v>-15114</v>
      </c>
      <c r="BC387" s="142">
        <v>-3046</v>
      </c>
      <c r="BD387" s="143">
        <v>-70</v>
      </c>
      <c r="BF387" s="144">
        <v>-1</v>
      </c>
      <c r="BG387" s="130"/>
      <c r="BH387" s="130"/>
      <c r="BI387" s="130"/>
      <c r="BJ387" s="130"/>
      <c r="BK387" s="130"/>
      <c r="BL387" s="130"/>
      <c r="BM387" s="130"/>
      <c r="BN387" s="130"/>
      <c r="BO387" s="130"/>
      <c r="BP387" s="130"/>
      <c r="BQ387" s="130"/>
      <c r="BR387" s="144">
        <v>-18330</v>
      </c>
    </row>
    <row r="388" spans="1:70" ht="12" customHeight="1" outlineLevel="1" x14ac:dyDescent="0.35">
      <c r="A388" s="156" t="s">
        <v>590</v>
      </c>
      <c r="B388" s="109" t="s">
        <v>428</v>
      </c>
      <c r="C388" s="141" t="s">
        <v>373</v>
      </c>
      <c r="D388" s="109">
        <v>7503329</v>
      </c>
      <c r="E388" s="124"/>
      <c r="F388" s="124"/>
      <c r="G388" s="124"/>
      <c r="H388" s="125"/>
      <c r="I388" s="124"/>
      <c r="J388" s="124"/>
      <c r="K388" s="124"/>
      <c r="L388" s="125"/>
      <c r="M388" s="124"/>
      <c r="N388" s="124"/>
      <c r="O388" s="124"/>
      <c r="P388" s="125"/>
      <c r="Q388" s="124"/>
      <c r="R388" s="124"/>
      <c r="S388" s="124"/>
      <c r="T388" s="125"/>
      <c r="U388" s="124"/>
      <c r="V388" s="124"/>
      <c r="W388" s="124"/>
      <c r="X388" s="125"/>
      <c r="Y388" s="124"/>
      <c r="Z388" s="124"/>
      <c r="AA388" s="124"/>
      <c r="AB388" s="125"/>
      <c r="AC388" s="124"/>
      <c r="AD388" s="124"/>
      <c r="AE388" s="124"/>
      <c r="AF388" s="125"/>
      <c r="AG388" s="124"/>
      <c r="AH388" s="124"/>
      <c r="AI388" s="124"/>
      <c r="AJ388" s="125"/>
      <c r="AK388" s="124"/>
      <c r="AL388" s="124"/>
      <c r="AM388" s="124"/>
      <c r="AN388" s="125"/>
      <c r="AO388" s="124"/>
      <c r="AP388" s="124"/>
      <c r="AQ388" s="124"/>
      <c r="AR388" s="125"/>
      <c r="AS388" s="124"/>
      <c r="AT388" s="124"/>
      <c r="AU388" s="124"/>
      <c r="AV388" s="125"/>
      <c r="AW388" s="124"/>
      <c r="AX388" s="124"/>
      <c r="AY388" s="124"/>
      <c r="AZ388" s="125"/>
      <c r="BA388" s="124"/>
      <c r="BB388" s="142">
        <v>-775</v>
      </c>
      <c r="BC388" s="142">
        <v>-1022</v>
      </c>
      <c r="BD388" s="143">
        <v>-635</v>
      </c>
      <c r="BF388" s="130"/>
      <c r="BG388" s="130"/>
      <c r="BH388" s="130"/>
      <c r="BI388" s="130"/>
      <c r="BJ388" s="130"/>
      <c r="BK388" s="130"/>
      <c r="BL388" s="130"/>
      <c r="BM388" s="130"/>
      <c r="BN388" s="130"/>
      <c r="BO388" s="130"/>
      <c r="BP388" s="130"/>
      <c r="BQ388" s="130"/>
      <c r="BR388" s="144">
        <v>-2432</v>
      </c>
    </row>
    <row r="389" spans="1:70" outlineLevel="1" x14ac:dyDescent="0.35">
      <c r="A389" s="156" t="s">
        <v>591</v>
      </c>
      <c r="B389" s="109" t="s">
        <v>428</v>
      </c>
      <c r="C389" s="141" t="s">
        <v>373</v>
      </c>
      <c r="D389" s="109">
        <v>2541567</v>
      </c>
      <c r="E389" s="142">
        <v>-99</v>
      </c>
      <c r="F389" s="142">
        <v>-122</v>
      </c>
      <c r="G389" s="142">
        <v>-16</v>
      </c>
      <c r="H389" s="143">
        <v>-131</v>
      </c>
      <c r="I389" s="142">
        <v>0</v>
      </c>
      <c r="J389" s="142">
        <v>-19</v>
      </c>
      <c r="K389" s="142">
        <v>-735</v>
      </c>
      <c r="L389" s="143">
        <v>-4221</v>
      </c>
      <c r="M389" s="142">
        <v>-257</v>
      </c>
      <c r="N389" s="142">
        <v>-25</v>
      </c>
      <c r="O389" s="142">
        <v>-27</v>
      </c>
      <c r="P389" s="143">
        <v>-4</v>
      </c>
      <c r="Q389" s="142">
        <v>-1</v>
      </c>
      <c r="R389" s="142">
        <v>-19</v>
      </c>
      <c r="S389" s="142">
        <v>-61</v>
      </c>
      <c r="T389" s="143">
        <v>-41</v>
      </c>
      <c r="U389" s="142">
        <v>0</v>
      </c>
      <c r="V389" s="142">
        <v>-8</v>
      </c>
      <c r="W389" s="142">
        <v>-98</v>
      </c>
      <c r="X389" s="143">
        <v>-17</v>
      </c>
      <c r="Y389" s="142">
        <v>-49</v>
      </c>
      <c r="Z389" s="142">
        <v>-16</v>
      </c>
      <c r="AA389" s="142">
        <v>-72</v>
      </c>
      <c r="AB389" s="143">
        <v>0</v>
      </c>
      <c r="AC389" s="124"/>
      <c r="AD389" s="124"/>
      <c r="AE389" s="124"/>
      <c r="AF389" s="143">
        <v>-445</v>
      </c>
      <c r="AG389" s="142">
        <v>-33</v>
      </c>
      <c r="AH389" s="142">
        <v>-339</v>
      </c>
      <c r="AI389" s="142">
        <v>-12</v>
      </c>
      <c r="AJ389" s="143">
        <v>-5</v>
      </c>
      <c r="AK389" s="142">
        <v>0</v>
      </c>
      <c r="AL389" s="142">
        <v>-259</v>
      </c>
      <c r="AM389" s="142">
        <v>-71</v>
      </c>
      <c r="AN389" s="143">
        <v>-521</v>
      </c>
      <c r="AO389" s="142">
        <v>-853</v>
      </c>
      <c r="AP389" s="142">
        <v>-363</v>
      </c>
      <c r="AQ389" s="142">
        <v>-34</v>
      </c>
      <c r="AR389" s="143">
        <v>-62</v>
      </c>
      <c r="AS389" s="142">
        <v>-444</v>
      </c>
      <c r="AT389" s="142">
        <v>-83</v>
      </c>
      <c r="AU389" s="142">
        <v>-38</v>
      </c>
      <c r="AV389" s="143">
        <v>-64</v>
      </c>
      <c r="AW389" s="142">
        <v>-72</v>
      </c>
      <c r="AX389" s="142">
        <v>-57</v>
      </c>
      <c r="AY389" s="142">
        <v>-132</v>
      </c>
      <c r="AZ389" s="143">
        <v>-9</v>
      </c>
      <c r="BA389" s="142">
        <v>-90</v>
      </c>
      <c r="BB389" s="142">
        <v>-61</v>
      </c>
      <c r="BC389" s="142">
        <v>-753</v>
      </c>
      <c r="BD389" s="143">
        <v>-3415</v>
      </c>
      <c r="BF389" s="144">
        <v>-368</v>
      </c>
      <c r="BG389" s="144">
        <v>-4975</v>
      </c>
      <c r="BH389" s="144">
        <v>-313</v>
      </c>
      <c r="BI389" s="144">
        <v>-123</v>
      </c>
      <c r="BJ389" s="144">
        <v>-122</v>
      </c>
      <c r="BK389" s="144">
        <v>-137</v>
      </c>
      <c r="BL389" s="144">
        <v>-508</v>
      </c>
      <c r="BM389" s="144">
        <v>-388</v>
      </c>
      <c r="BN389" s="144">
        <v>-851</v>
      </c>
      <c r="BO389" s="144">
        <v>-1312</v>
      </c>
      <c r="BP389" s="144">
        <v>-629</v>
      </c>
      <c r="BQ389" s="144">
        <v>-270</v>
      </c>
      <c r="BR389" s="144">
        <v>-4231</v>
      </c>
    </row>
    <row r="390" spans="1:70" outlineLevel="1" x14ac:dyDescent="0.35">
      <c r="A390" s="156" t="s">
        <v>592</v>
      </c>
      <c r="B390" s="109" t="s">
        <v>428</v>
      </c>
      <c r="C390" s="141" t="s">
        <v>370</v>
      </c>
      <c r="D390" s="109">
        <v>2399818</v>
      </c>
      <c r="E390" s="142">
        <v>6</v>
      </c>
      <c r="F390" s="142">
        <v>-2</v>
      </c>
      <c r="G390" s="142">
        <v>0</v>
      </c>
      <c r="H390" s="143">
        <v>-15</v>
      </c>
      <c r="I390" s="124"/>
      <c r="J390" s="124"/>
      <c r="K390" s="142">
        <v>-111</v>
      </c>
      <c r="L390" s="143">
        <v>-235</v>
      </c>
      <c r="M390" s="142">
        <v>23</v>
      </c>
      <c r="N390" s="142">
        <v>21</v>
      </c>
      <c r="O390" s="142">
        <v>33</v>
      </c>
      <c r="P390" s="143">
        <v>25</v>
      </c>
      <c r="Q390" s="142">
        <v>33</v>
      </c>
      <c r="R390" s="142">
        <v>41</v>
      </c>
      <c r="S390" s="142">
        <v>8</v>
      </c>
      <c r="T390" s="143">
        <v>-21</v>
      </c>
      <c r="U390" s="142">
        <v>11</v>
      </c>
      <c r="V390" s="142">
        <v>22</v>
      </c>
      <c r="W390" s="142">
        <v>31</v>
      </c>
      <c r="X390" s="143">
        <v>3</v>
      </c>
      <c r="Y390" s="124"/>
      <c r="Z390" s="124"/>
      <c r="AA390" s="124"/>
      <c r="AB390" s="125"/>
      <c r="AC390" s="124"/>
      <c r="AD390" s="124"/>
      <c r="AE390" s="124"/>
      <c r="AF390" s="125"/>
      <c r="AG390" s="124"/>
      <c r="AH390" s="124"/>
      <c r="AI390" s="124"/>
      <c r="AJ390" s="125"/>
      <c r="AK390" s="124"/>
      <c r="AL390" s="124"/>
      <c r="AM390" s="124"/>
      <c r="AN390" s="125"/>
      <c r="AO390" s="124"/>
      <c r="AP390" s="124"/>
      <c r="AQ390" s="124"/>
      <c r="AR390" s="125"/>
      <c r="AS390" s="124"/>
      <c r="AT390" s="124"/>
      <c r="AU390" s="124"/>
      <c r="AV390" s="125"/>
      <c r="AW390" s="124"/>
      <c r="AX390" s="124"/>
      <c r="AY390" s="124"/>
      <c r="AZ390" s="125"/>
      <c r="BA390" s="124"/>
      <c r="BB390" s="124"/>
      <c r="BC390" s="124"/>
      <c r="BD390" s="125"/>
      <c r="BF390" s="144">
        <v>-11</v>
      </c>
      <c r="BG390" s="144">
        <v>-348</v>
      </c>
      <c r="BH390" s="144">
        <v>102</v>
      </c>
      <c r="BI390" s="144">
        <v>61</v>
      </c>
      <c r="BJ390" s="144">
        <v>67</v>
      </c>
      <c r="BK390" s="130"/>
      <c r="BL390" s="130"/>
      <c r="BM390" s="130"/>
      <c r="BN390" s="130"/>
      <c r="BO390" s="130"/>
      <c r="BP390" s="130"/>
      <c r="BQ390" s="130"/>
      <c r="BR390" s="130"/>
    </row>
    <row r="391" spans="1:70" outlineLevel="1" x14ac:dyDescent="0.35">
      <c r="A391" s="156" t="s">
        <v>593</v>
      </c>
      <c r="B391" s="109" t="s">
        <v>428</v>
      </c>
      <c r="C391" s="141" t="s">
        <v>373</v>
      </c>
      <c r="D391" s="109">
        <v>2541568</v>
      </c>
      <c r="E391" s="124"/>
      <c r="F391" s="124"/>
      <c r="G391" s="124"/>
      <c r="H391" s="125"/>
      <c r="I391" s="142">
        <v>-1</v>
      </c>
      <c r="J391" s="142">
        <v>-2</v>
      </c>
      <c r="K391" s="142">
        <v>-1</v>
      </c>
      <c r="L391" s="143">
        <v>0</v>
      </c>
      <c r="M391" s="124"/>
      <c r="N391" s="124"/>
      <c r="O391" s="124"/>
      <c r="P391" s="125"/>
      <c r="Q391" s="124"/>
      <c r="R391" s="124"/>
      <c r="S391" s="124"/>
      <c r="T391" s="125"/>
      <c r="U391" s="124"/>
      <c r="V391" s="124"/>
      <c r="W391" s="124"/>
      <c r="X391" s="125"/>
      <c r="Y391" s="142">
        <v>-1</v>
      </c>
      <c r="Z391" s="124"/>
      <c r="AA391" s="142">
        <v>-3</v>
      </c>
      <c r="AB391" s="143">
        <v>-21</v>
      </c>
      <c r="AC391" s="142">
        <v>-50</v>
      </c>
      <c r="AD391" s="142">
        <v>-64</v>
      </c>
      <c r="AE391" s="142">
        <v>-10</v>
      </c>
      <c r="AF391" s="125"/>
      <c r="AG391" s="142">
        <v>-42</v>
      </c>
      <c r="AH391" s="142">
        <v>-245</v>
      </c>
      <c r="AI391" s="142">
        <v>-3</v>
      </c>
      <c r="AJ391" s="143">
        <v>-27</v>
      </c>
      <c r="AK391" s="142">
        <v>-2</v>
      </c>
      <c r="AL391" s="142">
        <v>-61</v>
      </c>
      <c r="AM391" s="142">
        <v>-117</v>
      </c>
      <c r="AN391" s="143">
        <v>-123</v>
      </c>
      <c r="AO391" s="142">
        <v>-10</v>
      </c>
      <c r="AP391" s="142">
        <v>-7</v>
      </c>
      <c r="AQ391" s="142">
        <v>16</v>
      </c>
      <c r="AR391" s="143">
        <v>-3</v>
      </c>
      <c r="AS391" s="142">
        <v>75</v>
      </c>
      <c r="AT391" s="142">
        <v>-85</v>
      </c>
      <c r="AU391" s="142">
        <v>-10</v>
      </c>
      <c r="AV391" s="143">
        <v>-4</v>
      </c>
      <c r="AW391" s="124"/>
      <c r="AX391" s="142">
        <v>-12</v>
      </c>
      <c r="AY391" s="142">
        <v>124</v>
      </c>
      <c r="AZ391" s="143">
        <v>17</v>
      </c>
      <c r="BA391" s="124"/>
      <c r="BB391" s="142">
        <v>3</v>
      </c>
      <c r="BC391" s="142">
        <v>-62</v>
      </c>
      <c r="BD391" s="143">
        <v>229</v>
      </c>
      <c r="BF391" s="130"/>
      <c r="BG391" s="144">
        <v>-2</v>
      </c>
      <c r="BH391" s="130"/>
      <c r="BI391" s="130"/>
      <c r="BJ391" s="130"/>
      <c r="BK391" s="144">
        <v>-25</v>
      </c>
      <c r="BL391" s="144">
        <v>-61</v>
      </c>
      <c r="BM391" s="144">
        <v>-36</v>
      </c>
      <c r="BN391" s="144">
        <v>-284</v>
      </c>
      <c r="BO391" s="144">
        <v>1</v>
      </c>
      <c r="BP391" s="144">
        <v>-23</v>
      </c>
      <c r="BQ391" s="243">
        <v>129</v>
      </c>
      <c r="BR391" s="144">
        <v>182</v>
      </c>
    </row>
    <row r="392" spans="1:70" outlineLevel="1" x14ac:dyDescent="0.35">
      <c r="A392" s="221" t="s">
        <v>594</v>
      </c>
      <c r="B392" s="162" t="s">
        <v>428</v>
      </c>
      <c r="C392" s="163" t="s">
        <v>373</v>
      </c>
      <c r="D392" s="162">
        <v>2541569</v>
      </c>
      <c r="E392" s="175">
        <f t="shared" ref="E392:BD392" si="59">SUM(E379:E391)</f>
        <v>-326</v>
      </c>
      <c r="F392" s="175">
        <f t="shared" si="59"/>
        <v>-498</v>
      </c>
      <c r="G392" s="175">
        <f t="shared" si="59"/>
        <v>734</v>
      </c>
      <c r="H392" s="174">
        <f t="shared" si="59"/>
        <v>-2534</v>
      </c>
      <c r="I392" s="175">
        <f t="shared" si="59"/>
        <v>-1872</v>
      </c>
      <c r="J392" s="175">
        <f t="shared" si="59"/>
        <v>-422</v>
      </c>
      <c r="K392" s="175">
        <f t="shared" si="59"/>
        <v>2997</v>
      </c>
      <c r="L392" s="174">
        <f t="shared" si="59"/>
        <v>-6616</v>
      </c>
      <c r="M392" s="175">
        <f t="shared" si="59"/>
        <v>-2844</v>
      </c>
      <c r="N392" s="175">
        <f t="shared" si="59"/>
        <v>-564</v>
      </c>
      <c r="O392" s="175">
        <f t="shared" si="59"/>
        <v>-3300</v>
      </c>
      <c r="P392" s="174">
        <f t="shared" si="59"/>
        <v>-2726</v>
      </c>
      <c r="Q392" s="175">
        <f t="shared" si="59"/>
        <v>-1676</v>
      </c>
      <c r="R392" s="175">
        <f t="shared" si="59"/>
        <v>-4971</v>
      </c>
      <c r="S392" s="175">
        <f t="shared" si="59"/>
        <v>-3117</v>
      </c>
      <c r="T392" s="174">
        <f t="shared" si="59"/>
        <v>-1975</v>
      </c>
      <c r="U392" s="175">
        <f t="shared" si="59"/>
        <v>-5891</v>
      </c>
      <c r="V392" s="175">
        <f t="shared" si="59"/>
        <v>-5440</v>
      </c>
      <c r="W392" s="175">
        <f t="shared" si="59"/>
        <v>-3714</v>
      </c>
      <c r="X392" s="174">
        <f t="shared" si="59"/>
        <v>-4993</v>
      </c>
      <c r="Y392" s="175">
        <f t="shared" si="59"/>
        <v>-1287</v>
      </c>
      <c r="Z392" s="175">
        <f t="shared" si="59"/>
        <v>-2383</v>
      </c>
      <c r="AA392" s="175">
        <f t="shared" si="59"/>
        <v>-4248</v>
      </c>
      <c r="AB392" s="174">
        <f t="shared" si="59"/>
        <v>-3749</v>
      </c>
      <c r="AC392" s="175">
        <f t="shared" si="59"/>
        <v>-6768</v>
      </c>
      <c r="AD392" s="175">
        <f t="shared" si="59"/>
        <v>-4010</v>
      </c>
      <c r="AE392" s="175">
        <f t="shared" si="59"/>
        <v>-5050</v>
      </c>
      <c r="AF392" s="174">
        <f t="shared" si="59"/>
        <v>-4036</v>
      </c>
      <c r="AG392" s="175">
        <f t="shared" si="59"/>
        <v>-4109</v>
      </c>
      <c r="AH392" s="175">
        <f t="shared" si="59"/>
        <v>-4177</v>
      </c>
      <c r="AI392" s="175">
        <f t="shared" si="59"/>
        <v>-16599</v>
      </c>
      <c r="AJ392" s="174">
        <f t="shared" si="59"/>
        <v>-5173</v>
      </c>
      <c r="AK392" s="175">
        <f t="shared" si="59"/>
        <v>-4874</v>
      </c>
      <c r="AL392" s="175">
        <f t="shared" si="59"/>
        <v>-8195</v>
      </c>
      <c r="AM392" s="175">
        <f t="shared" si="59"/>
        <v>-330</v>
      </c>
      <c r="AN392" s="174">
        <f t="shared" si="59"/>
        <v>5829</v>
      </c>
      <c r="AO392" s="175">
        <f t="shared" si="59"/>
        <v>-4779</v>
      </c>
      <c r="AP392" s="175">
        <f t="shared" si="59"/>
        <v>-6959</v>
      </c>
      <c r="AQ392" s="175">
        <f t="shared" si="59"/>
        <v>-9701</v>
      </c>
      <c r="AR392" s="174">
        <f t="shared" si="59"/>
        <v>-7531</v>
      </c>
      <c r="AS392" s="175">
        <f t="shared" si="59"/>
        <v>-6743</v>
      </c>
      <c r="AT392" s="175">
        <f t="shared" si="59"/>
        <v>-5203</v>
      </c>
      <c r="AU392" s="175">
        <f t="shared" si="59"/>
        <v>-6077</v>
      </c>
      <c r="AV392" s="174">
        <f t="shared" si="59"/>
        <v>-6472</v>
      </c>
      <c r="AW392" s="175">
        <f t="shared" si="59"/>
        <v>-8734</v>
      </c>
      <c r="AX392" s="175">
        <f t="shared" si="59"/>
        <v>-8298</v>
      </c>
      <c r="AY392" s="175">
        <f t="shared" si="59"/>
        <v>-8620</v>
      </c>
      <c r="AZ392" s="174">
        <f t="shared" si="59"/>
        <v>-21498</v>
      </c>
      <c r="BA392" s="175">
        <f t="shared" si="59"/>
        <v>-20010</v>
      </c>
      <c r="BB392" s="175">
        <f t="shared" si="59"/>
        <v>-25958</v>
      </c>
      <c r="BC392" s="175">
        <f t="shared" si="59"/>
        <v>-21848</v>
      </c>
      <c r="BD392" s="174">
        <f t="shared" si="59"/>
        <v>-34187</v>
      </c>
      <c r="BF392" s="197">
        <f t="shared" ref="BF392:BR392" si="60">SUM(BF379:BF391)</f>
        <v>-2624</v>
      </c>
      <c r="BG392" s="197">
        <f t="shared" si="60"/>
        <v>-5913</v>
      </c>
      <c r="BH392" s="197">
        <f t="shared" si="60"/>
        <v>-9434</v>
      </c>
      <c r="BI392" s="197">
        <f t="shared" si="60"/>
        <v>-11739</v>
      </c>
      <c r="BJ392" s="197">
        <f t="shared" si="60"/>
        <v>-20038</v>
      </c>
      <c r="BK392" s="197">
        <f t="shared" si="60"/>
        <v>-11603</v>
      </c>
      <c r="BL392" s="197">
        <f t="shared" si="60"/>
        <v>-19864</v>
      </c>
      <c r="BM392" s="197">
        <f t="shared" si="60"/>
        <v>-30059</v>
      </c>
      <c r="BN392" s="197">
        <f t="shared" si="60"/>
        <v>-7570</v>
      </c>
      <c r="BO392" s="197">
        <f t="shared" si="60"/>
        <v>-28970</v>
      </c>
      <c r="BP392" s="197">
        <f t="shared" si="60"/>
        <v>-24495</v>
      </c>
      <c r="BQ392" s="197">
        <f t="shared" si="60"/>
        <v>-47150</v>
      </c>
      <c r="BR392" s="197">
        <f t="shared" si="60"/>
        <v>-102003</v>
      </c>
    </row>
    <row r="393" spans="1:70" outlineLevel="1" x14ac:dyDescent="0.35">
      <c r="A393" s="122"/>
      <c r="B393" s="123"/>
      <c r="C393" s="123"/>
      <c r="D393" s="123"/>
      <c r="E393" s="124"/>
      <c r="F393" s="124"/>
      <c r="G393" s="124"/>
      <c r="H393" s="125"/>
      <c r="I393" s="124"/>
      <c r="J393" s="124"/>
      <c r="K393" s="124"/>
      <c r="L393" s="125"/>
      <c r="M393" s="124"/>
      <c r="N393" s="124"/>
      <c r="O393" s="124"/>
      <c r="P393" s="125"/>
      <c r="Q393" s="124"/>
      <c r="R393" s="124"/>
      <c r="S393" s="124"/>
      <c r="T393" s="125"/>
      <c r="U393" s="124"/>
      <c r="V393" s="124"/>
      <c r="W393" s="124"/>
      <c r="X393" s="125"/>
      <c r="Y393" s="124"/>
      <c r="Z393" s="124"/>
      <c r="AA393" s="124"/>
      <c r="AB393" s="125"/>
      <c r="AC393" s="124"/>
      <c r="AD393" s="124"/>
      <c r="AE393" s="124"/>
      <c r="AF393" s="125"/>
      <c r="AG393" s="124"/>
      <c r="AH393" s="124"/>
      <c r="AI393" s="124"/>
      <c r="AJ393" s="125"/>
      <c r="AK393" s="124"/>
      <c r="AL393" s="124"/>
      <c r="AM393" s="124"/>
      <c r="AN393" s="125"/>
      <c r="AO393" s="124"/>
      <c r="AP393" s="124"/>
      <c r="AQ393" s="124"/>
      <c r="AR393" s="125"/>
      <c r="AS393" s="124"/>
      <c r="AT393" s="124"/>
      <c r="AU393" s="124"/>
      <c r="AV393" s="125"/>
      <c r="AW393" s="124"/>
      <c r="AX393" s="124"/>
      <c r="AY393" s="124"/>
      <c r="AZ393" s="125"/>
      <c r="BA393" s="124"/>
      <c r="BB393" s="124"/>
      <c r="BC393" s="124"/>
      <c r="BD393" s="125"/>
      <c r="BF393" s="130"/>
      <c r="BG393" s="130"/>
      <c r="BH393" s="130"/>
      <c r="BI393" s="130"/>
      <c r="BJ393" s="130"/>
      <c r="BK393" s="130"/>
      <c r="BL393" s="130"/>
      <c r="BM393" s="130"/>
      <c r="BN393" s="130"/>
      <c r="BO393" s="130"/>
      <c r="BP393" s="130"/>
      <c r="BQ393" s="130"/>
      <c r="BR393" s="130"/>
    </row>
    <row r="394" spans="1:70" outlineLevel="1" x14ac:dyDescent="0.35">
      <c r="A394" s="135" t="s">
        <v>595</v>
      </c>
      <c r="B394" s="136"/>
      <c r="C394" s="136"/>
      <c r="D394" s="136"/>
      <c r="E394" s="124"/>
      <c r="F394" s="124"/>
      <c r="G394" s="124"/>
      <c r="H394" s="125"/>
      <c r="I394" s="124"/>
      <c r="J394" s="124"/>
      <c r="K394" s="124"/>
      <c r="L394" s="125"/>
      <c r="M394" s="124"/>
      <c r="N394" s="124"/>
      <c r="O394" s="124"/>
      <c r="P394" s="125"/>
      <c r="Q394" s="124"/>
      <c r="R394" s="124"/>
      <c r="S394" s="124"/>
      <c r="T394" s="125"/>
      <c r="U394" s="124"/>
      <c r="V394" s="124"/>
      <c r="W394" s="124"/>
      <c r="X394" s="125"/>
      <c r="Y394" s="124"/>
      <c r="Z394" s="124"/>
      <c r="AA394" s="124"/>
      <c r="AB394" s="125"/>
      <c r="AC394" s="124"/>
      <c r="AD394" s="124"/>
      <c r="AE394" s="124"/>
      <c r="AF394" s="125"/>
      <c r="AG394" s="124"/>
      <c r="AH394" s="124"/>
      <c r="AI394" s="124"/>
      <c r="AJ394" s="125"/>
      <c r="AK394" s="124"/>
      <c r="AL394" s="124"/>
      <c r="AM394" s="124"/>
      <c r="AN394" s="125"/>
      <c r="AO394" s="124"/>
      <c r="AP394" s="124"/>
      <c r="AQ394" s="124"/>
      <c r="AR394" s="125"/>
      <c r="AS394" s="124"/>
      <c r="AT394" s="124"/>
      <c r="AU394" s="124"/>
      <c r="AV394" s="125"/>
      <c r="AW394" s="124"/>
      <c r="AX394" s="124"/>
      <c r="AY394" s="124"/>
      <c r="AZ394" s="125"/>
      <c r="BA394" s="124"/>
      <c r="BB394" s="124"/>
      <c r="BC394" s="124"/>
      <c r="BD394" s="125"/>
      <c r="BF394" s="130"/>
      <c r="BG394" s="130"/>
      <c r="BH394" s="130"/>
      <c r="BI394" s="130"/>
      <c r="BJ394" s="130"/>
      <c r="BK394" s="130"/>
      <c r="BL394" s="130"/>
      <c r="BM394" s="130"/>
      <c r="BN394" s="130"/>
      <c r="BO394" s="130"/>
      <c r="BP394" s="130"/>
      <c r="BQ394" s="130"/>
      <c r="BR394" s="130"/>
    </row>
    <row r="395" spans="1:70" outlineLevel="1" x14ac:dyDescent="0.35">
      <c r="A395" s="156" t="s">
        <v>596</v>
      </c>
      <c r="B395" s="109" t="s">
        <v>428</v>
      </c>
      <c r="C395" s="141" t="s">
        <v>370</v>
      </c>
      <c r="D395" s="109">
        <v>2399821</v>
      </c>
      <c r="E395" s="124"/>
      <c r="F395" s="124"/>
      <c r="G395" s="124"/>
      <c r="H395" s="143">
        <v>1478</v>
      </c>
      <c r="I395" s="124"/>
      <c r="J395" s="124"/>
      <c r="K395" s="124"/>
      <c r="L395" s="125"/>
      <c r="M395" s="124"/>
      <c r="N395" s="124"/>
      <c r="O395" s="124"/>
      <c r="P395" s="125"/>
      <c r="Q395" s="124"/>
      <c r="R395" s="124"/>
      <c r="S395" s="124"/>
      <c r="T395" s="125"/>
      <c r="U395" s="124"/>
      <c r="V395" s="124"/>
      <c r="W395" s="124"/>
      <c r="X395" s="125"/>
      <c r="Y395" s="124"/>
      <c r="Z395" s="124"/>
      <c r="AA395" s="124"/>
      <c r="AB395" s="125"/>
      <c r="AC395" s="124"/>
      <c r="AD395" s="124"/>
      <c r="AE395" s="124"/>
      <c r="AF395" s="125"/>
      <c r="AG395" s="124"/>
      <c r="AH395" s="124"/>
      <c r="AI395" s="124"/>
      <c r="AJ395" s="125"/>
      <c r="AK395" s="124"/>
      <c r="AL395" s="124"/>
      <c r="AM395" s="124"/>
      <c r="AN395" s="125"/>
      <c r="AO395" s="124"/>
      <c r="AP395" s="124"/>
      <c r="AQ395" s="124"/>
      <c r="AR395" s="125"/>
      <c r="AS395" s="124"/>
      <c r="AT395" s="124"/>
      <c r="AU395" s="124"/>
      <c r="AV395" s="125"/>
      <c r="AW395" s="124"/>
      <c r="AX395" s="124"/>
      <c r="AY395" s="124"/>
      <c r="AZ395" s="125"/>
      <c r="BA395" s="124"/>
      <c r="BB395" s="124"/>
      <c r="BC395" s="124"/>
      <c r="BD395" s="125"/>
      <c r="BF395" s="144">
        <v>1478</v>
      </c>
      <c r="BG395" s="130"/>
      <c r="BH395" s="130"/>
      <c r="BI395" s="130"/>
      <c r="BJ395" s="130"/>
      <c r="BK395" s="130"/>
      <c r="BL395" s="130"/>
      <c r="BM395" s="130"/>
      <c r="BN395" s="130"/>
      <c r="BO395" s="130"/>
      <c r="BP395" s="130"/>
      <c r="BQ395" s="130"/>
      <c r="BR395" s="130"/>
    </row>
    <row r="396" spans="1:70" ht="12" customHeight="1" outlineLevel="1" x14ac:dyDescent="0.35">
      <c r="A396" s="156" t="s">
        <v>597</v>
      </c>
      <c r="B396" s="109" t="s">
        <v>428</v>
      </c>
      <c r="C396" s="141" t="s">
        <v>373</v>
      </c>
      <c r="D396" s="109">
        <v>2541570</v>
      </c>
      <c r="E396" s="142">
        <v>-405</v>
      </c>
      <c r="F396" s="142">
        <v>-153</v>
      </c>
      <c r="G396" s="142">
        <v>-148</v>
      </c>
      <c r="H396" s="143">
        <v>-183</v>
      </c>
      <c r="I396" s="142">
        <v>-3</v>
      </c>
      <c r="J396" s="124"/>
      <c r="K396" s="124"/>
      <c r="L396" s="143">
        <v>-70</v>
      </c>
      <c r="M396" s="142">
        <v>-5</v>
      </c>
      <c r="N396" s="142">
        <v>-7</v>
      </c>
      <c r="O396" s="142">
        <v>-8</v>
      </c>
      <c r="P396" s="125"/>
      <c r="Q396" s="124"/>
      <c r="R396" s="124"/>
      <c r="S396" s="124"/>
      <c r="T396" s="125"/>
      <c r="U396" s="142">
        <v>-771</v>
      </c>
      <c r="V396" s="142">
        <v>-724</v>
      </c>
      <c r="W396" s="142">
        <v>-866</v>
      </c>
      <c r="X396" s="143">
        <v>-885</v>
      </c>
      <c r="Y396" s="142">
        <v>-832</v>
      </c>
      <c r="Z396" s="142">
        <v>-927</v>
      </c>
      <c r="AA396" s="142">
        <v>-905</v>
      </c>
      <c r="AB396" s="143">
        <v>-545</v>
      </c>
      <c r="AC396" s="142">
        <v>-512</v>
      </c>
      <c r="AD396" s="142">
        <v>-606</v>
      </c>
      <c r="AE396" s="142">
        <v>-591</v>
      </c>
      <c r="AF396" s="143">
        <v>-627</v>
      </c>
      <c r="AG396" s="142">
        <v>-690</v>
      </c>
      <c r="AH396" s="142">
        <v>-753</v>
      </c>
      <c r="AI396" s="142">
        <v>-1000</v>
      </c>
      <c r="AJ396" s="143">
        <v>-1121</v>
      </c>
      <c r="AK396" s="142">
        <v>-1077</v>
      </c>
      <c r="AL396" s="142">
        <v>-1354</v>
      </c>
      <c r="AM396" s="142">
        <v>-1576</v>
      </c>
      <c r="AN396" s="143">
        <v>-1507</v>
      </c>
      <c r="AO396" s="142">
        <v>-925</v>
      </c>
      <c r="AP396" s="142">
        <v>-1002</v>
      </c>
      <c r="AQ396" s="142">
        <v>-1011</v>
      </c>
      <c r="AR396" s="143">
        <v>-656</v>
      </c>
      <c r="AS396" s="142">
        <v>-1009</v>
      </c>
      <c r="AT396" s="142">
        <v>-1692</v>
      </c>
      <c r="AU396" s="142">
        <v>-2087</v>
      </c>
      <c r="AV396" s="143">
        <v>-2223</v>
      </c>
      <c r="AW396" s="142">
        <v>-3162</v>
      </c>
      <c r="AX396" s="142">
        <v>-3208</v>
      </c>
      <c r="AY396" s="142">
        <v>-3544</v>
      </c>
      <c r="AZ396" s="143">
        <v>-3857</v>
      </c>
      <c r="BA396" s="142">
        <v>-4883</v>
      </c>
      <c r="BB396" s="142">
        <v>-4110</v>
      </c>
      <c r="BC396" s="142">
        <v>-5135</v>
      </c>
      <c r="BD396" s="143">
        <v>-4272</v>
      </c>
      <c r="BF396" s="144">
        <v>-889</v>
      </c>
      <c r="BG396" s="144">
        <v>-73</v>
      </c>
      <c r="BH396" s="144">
        <v>-20</v>
      </c>
      <c r="BI396" s="130"/>
      <c r="BJ396" s="144">
        <v>-3246</v>
      </c>
      <c r="BK396" s="144">
        <v>-3208</v>
      </c>
      <c r="BL396" s="144">
        <v>-2337</v>
      </c>
      <c r="BM396" s="144">
        <v>-3564</v>
      </c>
      <c r="BN396" s="144">
        <v>-5515</v>
      </c>
      <c r="BO396" s="144">
        <v>-3595</v>
      </c>
      <c r="BP396" s="144">
        <v>-7012</v>
      </c>
      <c r="BQ396" s="144">
        <v>-13770</v>
      </c>
      <c r="BR396" s="144">
        <v>-18400</v>
      </c>
    </row>
    <row r="397" spans="1:70" outlineLevel="1" x14ac:dyDescent="0.35">
      <c r="A397" s="156" t="s">
        <v>598</v>
      </c>
      <c r="B397" s="109" t="s">
        <v>428</v>
      </c>
      <c r="C397" s="141" t="s">
        <v>370</v>
      </c>
      <c r="D397" s="109">
        <v>2399823</v>
      </c>
      <c r="E397" s="142">
        <v>8</v>
      </c>
      <c r="F397" s="142">
        <v>2</v>
      </c>
      <c r="G397" s="142">
        <v>10</v>
      </c>
      <c r="H397" s="143">
        <v>6</v>
      </c>
      <c r="I397" s="142">
        <v>1</v>
      </c>
      <c r="J397" s="142">
        <v>1</v>
      </c>
      <c r="K397" s="142">
        <v>5</v>
      </c>
      <c r="L397" s="143">
        <v>11</v>
      </c>
      <c r="M397" s="124"/>
      <c r="N397" s="124"/>
      <c r="O397" s="124"/>
      <c r="P397" s="125"/>
      <c r="Q397" s="124"/>
      <c r="R397" s="124"/>
      <c r="S397" s="124"/>
      <c r="T397" s="125"/>
      <c r="U397" s="124"/>
      <c r="V397" s="124"/>
      <c r="W397" s="124"/>
      <c r="X397" s="125"/>
      <c r="Y397" s="124"/>
      <c r="Z397" s="124"/>
      <c r="AA397" s="124"/>
      <c r="AB397" s="125"/>
      <c r="AC397" s="124"/>
      <c r="AD397" s="124"/>
      <c r="AE397" s="124"/>
      <c r="AF397" s="125"/>
      <c r="AG397" s="124"/>
      <c r="AH397" s="124"/>
      <c r="AI397" s="124"/>
      <c r="AJ397" s="125"/>
      <c r="AK397" s="124"/>
      <c r="AL397" s="124"/>
      <c r="AM397" s="124"/>
      <c r="AN397" s="125"/>
      <c r="AO397" s="124"/>
      <c r="AP397" s="124"/>
      <c r="AQ397" s="124"/>
      <c r="AR397" s="125"/>
      <c r="AS397" s="124"/>
      <c r="AT397" s="124"/>
      <c r="AU397" s="124"/>
      <c r="AV397" s="125"/>
      <c r="AW397" s="124"/>
      <c r="AX397" s="124"/>
      <c r="AY397" s="124"/>
      <c r="AZ397" s="125"/>
      <c r="BA397" s="124"/>
      <c r="BB397" s="124"/>
      <c r="BC397" s="124"/>
      <c r="BD397" s="125"/>
      <c r="BF397" s="144">
        <v>26</v>
      </c>
      <c r="BG397" s="144">
        <v>18</v>
      </c>
      <c r="BH397" s="130"/>
      <c r="BI397" s="130"/>
      <c r="BJ397" s="130"/>
      <c r="BK397" s="130"/>
      <c r="BL397" s="130"/>
      <c r="BM397" s="130"/>
      <c r="BN397" s="130"/>
      <c r="BO397" s="130"/>
      <c r="BP397" s="130"/>
      <c r="BQ397" s="130"/>
      <c r="BR397" s="130"/>
    </row>
    <row r="398" spans="1:70" outlineLevel="1" x14ac:dyDescent="0.35">
      <c r="A398" s="156" t="s">
        <v>599</v>
      </c>
      <c r="B398" s="109" t="s">
        <v>428</v>
      </c>
      <c r="C398" s="141" t="s">
        <v>370</v>
      </c>
      <c r="D398" s="109">
        <v>2399824</v>
      </c>
      <c r="E398" s="124"/>
      <c r="F398" s="124"/>
      <c r="G398" s="142">
        <v>-1500</v>
      </c>
      <c r="H398" s="125"/>
      <c r="I398" s="124"/>
      <c r="J398" s="124"/>
      <c r="K398" s="124"/>
      <c r="L398" s="125"/>
      <c r="M398" s="124"/>
      <c r="N398" s="124"/>
      <c r="O398" s="124"/>
      <c r="P398" s="125"/>
      <c r="Q398" s="124"/>
      <c r="R398" s="124"/>
      <c r="S398" s="124"/>
      <c r="T398" s="125"/>
      <c r="U398" s="124"/>
      <c r="V398" s="124"/>
      <c r="W398" s="124"/>
      <c r="X398" s="125"/>
      <c r="Y398" s="124"/>
      <c r="Z398" s="124"/>
      <c r="AA398" s="124"/>
      <c r="AB398" s="125"/>
      <c r="AC398" s="124"/>
      <c r="AD398" s="124"/>
      <c r="AE398" s="124"/>
      <c r="AF398" s="125"/>
      <c r="AG398" s="124"/>
      <c r="AH398" s="124"/>
      <c r="AI398" s="124"/>
      <c r="AJ398" s="125"/>
      <c r="AK398" s="124"/>
      <c r="AL398" s="124"/>
      <c r="AM398" s="124"/>
      <c r="AN398" s="125"/>
      <c r="AO398" s="124"/>
      <c r="AP398" s="124"/>
      <c r="AQ398" s="124"/>
      <c r="AR398" s="125"/>
      <c r="AS398" s="124"/>
      <c r="AT398" s="124"/>
      <c r="AU398" s="124"/>
      <c r="AV398" s="125"/>
      <c r="AW398" s="124"/>
      <c r="AX398" s="124"/>
      <c r="AY398" s="124"/>
      <c r="AZ398" s="125"/>
      <c r="BA398" s="124"/>
      <c r="BB398" s="124"/>
      <c r="BC398" s="124"/>
      <c r="BD398" s="125"/>
      <c r="BF398" s="144">
        <v>-1500</v>
      </c>
      <c r="BG398" s="130"/>
      <c r="BH398" s="130"/>
      <c r="BI398" s="130"/>
      <c r="BJ398" s="130"/>
      <c r="BK398" s="130"/>
      <c r="BL398" s="130"/>
      <c r="BM398" s="130"/>
      <c r="BN398" s="130"/>
      <c r="BO398" s="130"/>
      <c r="BP398" s="130"/>
      <c r="BQ398" s="130"/>
      <c r="BR398" s="130"/>
    </row>
    <row r="399" spans="1:70" outlineLevel="1" x14ac:dyDescent="0.35">
      <c r="A399" s="156" t="s">
        <v>600</v>
      </c>
      <c r="B399" s="109" t="s">
        <v>428</v>
      </c>
      <c r="C399" s="141" t="s">
        <v>373</v>
      </c>
      <c r="D399" s="109">
        <v>3511027</v>
      </c>
      <c r="E399" s="124"/>
      <c r="F399" s="124"/>
      <c r="G399" s="124"/>
      <c r="H399" s="125"/>
      <c r="I399" s="124"/>
      <c r="J399" s="124"/>
      <c r="K399" s="124"/>
      <c r="L399" s="125"/>
      <c r="M399" s="124"/>
      <c r="N399" s="124"/>
      <c r="O399" s="124"/>
      <c r="P399" s="125"/>
      <c r="Q399" s="124"/>
      <c r="R399" s="124"/>
      <c r="S399" s="124"/>
      <c r="T399" s="125"/>
      <c r="U399" s="124"/>
      <c r="V399" s="124"/>
      <c r="W399" s="124"/>
      <c r="X399" s="125"/>
      <c r="Y399" s="124"/>
      <c r="Z399" s="124"/>
      <c r="AA399" s="124"/>
      <c r="AB399" s="125"/>
      <c r="AC399" s="124"/>
      <c r="AD399" s="124"/>
      <c r="AE399" s="124"/>
      <c r="AF399" s="125"/>
      <c r="AG399" s="124"/>
      <c r="AH399" s="124"/>
      <c r="AI399" s="124"/>
      <c r="AJ399" s="125"/>
      <c r="AK399" s="124"/>
      <c r="AL399" s="124"/>
      <c r="AM399" s="124"/>
      <c r="AN399" s="125"/>
      <c r="AO399" s="124"/>
      <c r="AP399" s="124"/>
      <c r="AQ399" s="142">
        <v>9921</v>
      </c>
      <c r="AR399" s="125"/>
      <c r="AS399" s="142">
        <v>0</v>
      </c>
      <c r="AT399" s="142">
        <v>8455</v>
      </c>
      <c r="AU399" s="124"/>
      <c r="AV399" s="125"/>
      <c r="AW399" s="124"/>
      <c r="AX399" s="124"/>
      <c r="AY399" s="142">
        <v>10432</v>
      </c>
      <c r="AZ399" s="125"/>
      <c r="BA399" s="124"/>
      <c r="BB399" s="124"/>
      <c r="BC399" s="124"/>
      <c r="BD399" s="143">
        <v>29906</v>
      </c>
      <c r="BF399" s="130"/>
      <c r="BG399" s="130"/>
      <c r="BH399" s="130"/>
      <c r="BI399" s="130"/>
      <c r="BJ399" s="130"/>
      <c r="BK399" s="130"/>
      <c r="BL399" s="130"/>
      <c r="BM399" s="130"/>
      <c r="BN399" s="130"/>
      <c r="BO399" s="144">
        <v>9921</v>
      </c>
      <c r="BP399" s="144">
        <v>8455</v>
      </c>
      <c r="BQ399" s="144">
        <v>10432</v>
      </c>
      <c r="BR399" s="144">
        <v>29906</v>
      </c>
    </row>
    <row r="400" spans="1:70" ht="12" customHeight="1" outlineLevel="1" x14ac:dyDescent="0.35">
      <c r="A400" s="156" t="s">
        <v>601</v>
      </c>
      <c r="B400" s="109" t="s">
        <v>428</v>
      </c>
      <c r="C400" s="141" t="s">
        <v>370</v>
      </c>
      <c r="D400" s="109">
        <v>2399825</v>
      </c>
      <c r="E400" s="142">
        <v>-109</v>
      </c>
      <c r="F400" s="142">
        <v>-91</v>
      </c>
      <c r="G400" s="142">
        <v>-91</v>
      </c>
      <c r="H400" s="143">
        <v>-100</v>
      </c>
      <c r="I400" s="142">
        <v>-84</v>
      </c>
      <c r="J400" s="142">
        <v>-66</v>
      </c>
      <c r="K400" s="142">
        <v>-49</v>
      </c>
      <c r="L400" s="143">
        <v>-44</v>
      </c>
      <c r="M400" s="142">
        <v>-47</v>
      </c>
      <c r="N400" s="142">
        <v>-37</v>
      </c>
      <c r="O400" s="142">
        <v>-23</v>
      </c>
      <c r="P400" s="143">
        <v>-12</v>
      </c>
      <c r="Q400" s="142">
        <v>-312</v>
      </c>
      <c r="R400" s="124"/>
      <c r="S400" s="124"/>
      <c r="T400" s="125"/>
      <c r="U400" s="124"/>
      <c r="V400" s="124"/>
      <c r="W400" s="124"/>
      <c r="X400" s="125"/>
      <c r="Y400" s="124"/>
      <c r="Z400" s="124"/>
      <c r="AA400" s="124"/>
      <c r="AB400" s="125"/>
      <c r="AC400" s="124"/>
      <c r="AD400" s="124"/>
      <c r="AE400" s="124"/>
      <c r="AF400" s="125"/>
      <c r="AG400" s="124"/>
      <c r="AH400" s="124"/>
      <c r="AI400" s="124"/>
      <c r="AJ400" s="125"/>
      <c r="AK400" s="124"/>
      <c r="AL400" s="124"/>
      <c r="AM400" s="124"/>
      <c r="AN400" s="125"/>
      <c r="AO400" s="124"/>
      <c r="AP400" s="124"/>
      <c r="AQ400" s="124"/>
      <c r="AR400" s="125"/>
      <c r="AS400" s="124"/>
      <c r="AT400" s="124"/>
      <c r="AU400" s="124"/>
      <c r="AV400" s="125"/>
      <c r="AW400" s="124"/>
      <c r="AX400" s="124"/>
      <c r="AY400" s="124"/>
      <c r="AZ400" s="125"/>
      <c r="BA400" s="124"/>
      <c r="BB400" s="124"/>
      <c r="BC400" s="124"/>
      <c r="BD400" s="125"/>
      <c r="BF400" s="144">
        <v>-391</v>
      </c>
      <c r="BG400" s="144">
        <v>-243</v>
      </c>
      <c r="BH400" s="144">
        <v>-119</v>
      </c>
      <c r="BI400" s="144">
        <v>-312</v>
      </c>
      <c r="BJ400" s="130"/>
      <c r="BK400" s="130"/>
      <c r="BL400" s="130"/>
      <c r="BM400" s="130"/>
      <c r="BN400" s="130"/>
      <c r="BO400" s="130"/>
      <c r="BP400" s="130"/>
      <c r="BQ400" s="130"/>
      <c r="BR400" s="130"/>
    </row>
    <row r="401" spans="1:70" ht="12" customHeight="1" outlineLevel="1" x14ac:dyDescent="0.35">
      <c r="A401" s="156" t="s">
        <v>602</v>
      </c>
      <c r="B401" s="109" t="s">
        <v>428</v>
      </c>
      <c r="C401" s="141" t="s">
        <v>370</v>
      </c>
      <c r="D401" s="109">
        <v>2399826</v>
      </c>
      <c r="E401" s="142">
        <v>62</v>
      </c>
      <c r="F401" s="142">
        <v>93</v>
      </c>
      <c r="G401" s="142">
        <v>130</v>
      </c>
      <c r="H401" s="143">
        <v>324</v>
      </c>
      <c r="I401" s="142">
        <v>348</v>
      </c>
      <c r="J401" s="142">
        <v>535</v>
      </c>
      <c r="K401" s="142">
        <v>482</v>
      </c>
      <c r="L401" s="143">
        <v>504</v>
      </c>
      <c r="M401" s="142">
        <v>423</v>
      </c>
      <c r="N401" s="142">
        <v>386</v>
      </c>
      <c r="O401" s="142">
        <v>346</v>
      </c>
      <c r="P401" s="143">
        <v>566</v>
      </c>
      <c r="Q401" s="142">
        <v>494</v>
      </c>
      <c r="R401" s="142">
        <v>467</v>
      </c>
      <c r="S401" s="142">
        <v>459</v>
      </c>
      <c r="T401" s="125"/>
      <c r="U401" s="124"/>
      <c r="V401" s="124"/>
      <c r="W401" s="124"/>
      <c r="X401" s="125"/>
      <c r="Y401" s="124"/>
      <c r="Z401" s="124"/>
      <c r="AA401" s="124"/>
      <c r="AB401" s="125"/>
      <c r="AC401" s="124"/>
      <c r="AD401" s="124"/>
      <c r="AE401" s="124"/>
      <c r="AF401" s="125"/>
      <c r="AG401" s="124"/>
      <c r="AH401" s="124"/>
      <c r="AI401" s="124"/>
      <c r="AJ401" s="125"/>
      <c r="AK401" s="124"/>
      <c r="AL401" s="124"/>
      <c r="AM401" s="124"/>
      <c r="AN401" s="125"/>
      <c r="AO401" s="124"/>
      <c r="AP401" s="124"/>
      <c r="AQ401" s="124"/>
      <c r="AR401" s="125"/>
      <c r="AS401" s="124"/>
      <c r="AT401" s="124"/>
      <c r="AU401" s="124"/>
      <c r="AV401" s="125"/>
      <c r="AW401" s="124"/>
      <c r="AX401" s="124"/>
      <c r="AY401" s="124"/>
      <c r="AZ401" s="125"/>
      <c r="BA401" s="124"/>
      <c r="BB401" s="124"/>
      <c r="BC401" s="124"/>
      <c r="BD401" s="125"/>
      <c r="BF401" s="144">
        <v>609</v>
      </c>
      <c r="BG401" s="144">
        <v>1869</v>
      </c>
      <c r="BH401" s="144">
        <v>1721</v>
      </c>
      <c r="BI401" s="130"/>
      <c r="BJ401" s="130"/>
      <c r="BK401" s="130"/>
      <c r="BL401" s="130"/>
      <c r="BM401" s="130"/>
      <c r="BN401" s="130"/>
      <c r="BO401" s="130"/>
      <c r="BP401" s="130"/>
      <c r="BQ401" s="130"/>
      <c r="BR401" s="130"/>
    </row>
    <row r="402" spans="1:70" ht="12" customHeight="1" outlineLevel="1" x14ac:dyDescent="0.35">
      <c r="A402" s="156" t="s">
        <v>603</v>
      </c>
      <c r="B402" s="109" t="s">
        <v>428</v>
      </c>
      <c r="C402" s="141" t="s">
        <v>373</v>
      </c>
      <c r="D402" s="109">
        <v>2541571</v>
      </c>
      <c r="E402" s="124"/>
      <c r="F402" s="124"/>
      <c r="G402" s="124"/>
      <c r="H402" s="125"/>
      <c r="I402" s="124"/>
      <c r="J402" s="124"/>
      <c r="K402" s="124"/>
      <c r="L402" s="125"/>
      <c r="M402" s="124"/>
      <c r="N402" s="124"/>
      <c r="O402" s="124"/>
      <c r="P402" s="125"/>
      <c r="Q402" s="124"/>
      <c r="R402" s="124"/>
      <c r="S402" s="124"/>
      <c r="T402" s="125"/>
      <c r="U402" s="142">
        <v>-228</v>
      </c>
      <c r="V402" s="142">
        <v>-150</v>
      </c>
      <c r="W402" s="142">
        <v>-640</v>
      </c>
      <c r="X402" s="143">
        <v>-958</v>
      </c>
      <c r="Y402" s="142">
        <v>-1774</v>
      </c>
      <c r="Z402" s="142">
        <v>-3349</v>
      </c>
      <c r="AA402" s="142">
        <v>-4256</v>
      </c>
      <c r="AB402" s="143">
        <v>-3500</v>
      </c>
      <c r="AC402" s="142">
        <v>-613</v>
      </c>
      <c r="AD402" s="142">
        <v>-1144</v>
      </c>
      <c r="AE402" s="142">
        <v>-1148</v>
      </c>
      <c r="AF402" s="143">
        <v>-1296</v>
      </c>
      <c r="AG402" s="142">
        <v>-1250</v>
      </c>
      <c r="AH402" s="142">
        <v>-1369</v>
      </c>
      <c r="AI402" s="142">
        <v>-1725</v>
      </c>
      <c r="AJ402" s="143">
        <v>-1928</v>
      </c>
      <c r="AK402" s="142">
        <v>-3939</v>
      </c>
      <c r="AL402" s="142">
        <v>-7079</v>
      </c>
      <c r="AM402" s="142">
        <v>-13457</v>
      </c>
      <c r="AN402" s="143">
        <v>-20063</v>
      </c>
      <c r="AO402" s="142">
        <v>-9506</v>
      </c>
      <c r="AP402" s="142">
        <v>-5233</v>
      </c>
      <c r="AQ402" s="142">
        <v>-6354</v>
      </c>
      <c r="AR402" s="143">
        <v>-6863</v>
      </c>
      <c r="AS402" s="142">
        <v>-9365</v>
      </c>
      <c r="AT402" s="142">
        <v>-898</v>
      </c>
      <c r="AU402" s="142">
        <v>-3570</v>
      </c>
      <c r="AV402" s="143">
        <v>-5942</v>
      </c>
      <c r="AW402" s="142">
        <v>-15008</v>
      </c>
      <c r="AX402" s="142">
        <v>-6299</v>
      </c>
      <c r="AY402" s="142">
        <v>-8818</v>
      </c>
      <c r="AZ402" s="125"/>
      <c r="BA402" s="142">
        <v>-12754</v>
      </c>
      <c r="BB402" s="142">
        <v>-10167</v>
      </c>
      <c r="BC402" s="142">
        <v>-3327</v>
      </c>
      <c r="BD402" s="125"/>
      <c r="BF402" s="130"/>
      <c r="BG402" s="130"/>
      <c r="BH402" s="130"/>
      <c r="BI402" s="130"/>
      <c r="BJ402" s="144">
        <v>-1976</v>
      </c>
      <c r="BK402" s="144">
        <v>-12879</v>
      </c>
      <c r="BL402" s="144">
        <v>-4202</v>
      </c>
      <c r="BM402" s="144">
        <v>-6272</v>
      </c>
      <c r="BN402" s="144">
        <v>-44537</v>
      </c>
      <c r="BO402" s="144">
        <v>-27956</v>
      </c>
      <c r="BP402" s="144">
        <v>-19774</v>
      </c>
      <c r="BQ402" s="144">
        <v>-30125</v>
      </c>
      <c r="BR402" s="144">
        <v>-26248</v>
      </c>
    </row>
    <row r="403" spans="1:70" outlineLevel="1" x14ac:dyDescent="0.35">
      <c r="A403" s="156" t="s">
        <v>604</v>
      </c>
      <c r="B403" s="109" t="s">
        <v>428</v>
      </c>
      <c r="C403" s="141" t="s">
        <v>373</v>
      </c>
      <c r="D403" s="109">
        <v>2541572</v>
      </c>
      <c r="E403" s="124"/>
      <c r="F403" s="124"/>
      <c r="G403" s="124"/>
      <c r="H403" s="125"/>
      <c r="I403" s="124"/>
      <c r="J403" s="124"/>
      <c r="K403" s="124"/>
      <c r="L403" s="125"/>
      <c r="M403" s="124"/>
      <c r="N403" s="124"/>
      <c r="O403" s="124"/>
      <c r="P403" s="125"/>
      <c r="Q403" s="124"/>
      <c r="R403" s="124"/>
      <c r="S403" s="124"/>
      <c r="T403" s="125"/>
      <c r="U403" s="124"/>
      <c r="V403" s="124"/>
      <c r="W403" s="124"/>
      <c r="X403" s="125"/>
      <c r="Y403" s="124"/>
      <c r="Z403" s="124"/>
      <c r="AA403" s="124"/>
      <c r="AB403" s="125"/>
      <c r="AC403" s="142">
        <v>-125</v>
      </c>
      <c r="AD403" s="142">
        <v>-142</v>
      </c>
      <c r="AE403" s="142">
        <v>-144</v>
      </c>
      <c r="AF403" s="143">
        <v>-141</v>
      </c>
      <c r="AG403" s="142">
        <v>-100</v>
      </c>
      <c r="AH403" s="142">
        <v>-109</v>
      </c>
      <c r="AI403" s="142">
        <v>-189</v>
      </c>
      <c r="AJ403" s="143">
        <v>-205</v>
      </c>
      <c r="AK403" s="142">
        <v>-151</v>
      </c>
      <c r="AL403" s="142">
        <v>-123</v>
      </c>
      <c r="AM403" s="142">
        <v>-231</v>
      </c>
      <c r="AN403" s="143">
        <v>-172</v>
      </c>
      <c r="AO403" s="142">
        <v>-233</v>
      </c>
      <c r="AP403" s="142">
        <v>-219</v>
      </c>
      <c r="AQ403" s="142">
        <v>-163</v>
      </c>
      <c r="AR403" s="143">
        <v>-235</v>
      </c>
      <c r="AS403" s="142">
        <v>-264</v>
      </c>
      <c r="AT403" s="142">
        <v>-220</v>
      </c>
      <c r="AU403" s="142">
        <v>-267</v>
      </c>
      <c r="AV403" s="143">
        <v>-307</v>
      </c>
      <c r="AW403" s="142">
        <v>-315</v>
      </c>
      <c r="AX403" s="142">
        <v>-299</v>
      </c>
      <c r="AY403" s="142">
        <v>-944</v>
      </c>
      <c r="AZ403" s="143">
        <v>-411</v>
      </c>
      <c r="BA403" s="142">
        <v>-751</v>
      </c>
      <c r="BB403" s="142">
        <v>-474</v>
      </c>
      <c r="BC403" s="142">
        <v>-545</v>
      </c>
      <c r="BD403" s="143">
        <v>-754</v>
      </c>
      <c r="BF403" s="130"/>
      <c r="BG403" s="130"/>
      <c r="BH403" s="130"/>
      <c r="BI403" s="130"/>
      <c r="BJ403" s="130"/>
      <c r="BK403" s="130"/>
      <c r="BL403" s="144">
        <v>-552</v>
      </c>
      <c r="BM403" s="144">
        <v>-604</v>
      </c>
      <c r="BN403" s="144">
        <v>-677</v>
      </c>
      <c r="BO403" s="144">
        <v>-850</v>
      </c>
      <c r="BP403" s="144">
        <v>-1058</v>
      </c>
      <c r="BQ403" s="144">
        <v>-1969</v>
      </c>
      <c r="BR403" s="144">
        <v>-2524</v>
      </c>
    </row>
    <row r="404" spans="1:70" outlineLevel="1" x14ac:dyDescent="0.35">
      <c r="A404" s="156" t="s">
        <v>199</v>
      </c>
      <c r="B404" s="109" t="s">
        <v>428</v>
      </c>
      <c r="C404" s="141" t="s">
        <v>370</v>
      </c>
      <c r="D404" s="109">
        <v>2541573</v>
      </c>
      <c r="E404" s="124"/>
      <c r="F404" s="124"/>
      <c r="G404" s="124"/>
      <c r="H404" s="125"/>
      <c r="I404" s="124"/>
      <c r="J404" s="124"/>
      <c r="K404" s="124"/>
      <c r="L404" s="125"/>
      <c r="M404" s="124"/>
      <c r="N404" s="124"/>
      <c r="O404" s="124"/>
      <c r="P404" s="125"/>
      <c r="Q404" s="124"/>
      <c r="R404" s="124"/>
      <c r="S404" s="124"/>
      <c r="T404" s="125"/>
      <c r="U404" s="124"/>
      <c r="V404" s="124"/>
      <c r="W404" s="124"/>
      <c r="X404" s="125"/>
      <c r="Y404" s="142">
        <v>0</v>
      </c>
      <c r="Z404" s="142">
        <v>0</v>
      </c>
      <c r="AA404" s="142">
        <v>0</v>
      </c>
      <c r="AB404" s="143">
        <v>500</v>
      </c>
      <c r="AC404" s="142">
        <v>-177</v>
      </c>
      <c r="AD404" s="142">
        <v>58</v>
      </c>
      <c r="AE404" s="142">
        <v>-141</v>
      </c>
      <c r="AF404" s="143">
        <v>37</v>
      </c>
      <c r="AG404" s="142">
        <v>-80</v>
      </c>
      <c r="AH404" s="142">
        <v>63</v>
      </c>
      <c r="AI404" s="142">
        <v>-8</v>
      </c>
      <c r="AJ404" s="143">
        <v>48</v>
      </c>
      <c r="AK404" s="142">
        <v>-50</v>
      </c>
      <c r="AL404" s="142">
        <v>53</v>
      </c>
      <c r="AM404" s="142">
        <v>11</v>
      </c>
      <c r="AN404" s="125"/>
      <c r="AO404" s="142">
        <v>20</v>
      </c>
      <c r="AP404" s="142">
        <v>-79</v>
      </c>
      <c r="AQ404" s="142">
        <v>-191</v>
      </c>
      <c r="AR404" s="125"/>
      <c r="AS404" s="124"/>
      <c r="AT404" s="124"/>
      <c r="AU404" s="124"/>
      <c r="AV404" s="125"/>
      <c r="AW404" s="124"/>
      <c r="AX404" s="124"/>
      <c r="AY404" s="124"/>
      <c r="AZ404" s="125"/>
      <c r="BA404" s="124"/>
      <c r="BB404" s="124"/>
      <c r="BC404" s="124"/>
      <c r="BD404" s="125"/>
      <c r="BF404" s="130"/>
      <c r="BG404" s="130"/>
      <c r="BH404" s="130"/>
      <c r="BI404" s="130"/>
      <c r="BJ404" s="130"/>
      <c r="BK404" s="144">
        <v>500</v>
      </c>
      <c r="BL404" s="144">
        <v>-223</v>
      </c>
      <c r="BM404" s="144">
        <v>24</v>
      </c>
      <c r="BN404" s="144">
        <v>14</v>
      </c>
      <c r="BO404" s="130"/>
      <c r="BP404" s="130"/>
      <c r="BQ404" s="130"/>
      <c r="BR404" s="130"/>
    </row>
    <row r="405" spans="1:70" outlineLevel="1" x14ac:dyDescent="0.35">
      <c r="A405" s="156" t="s">
        <v>605</v>
      </c>
      <c r="B405" s="109" t="s">
        <v>428</v>
      </c>
      <c r="C405" s="141" t="s">
        <v>373</v>
      </c>
      <c r="D405" s="109">
        <v>5696895</v>
      </c>
      <c r="E405" s="124"/>
      <c r="F405" s="124"/>
      <c r="G405" s="124"/>
      <c r="H405" s="125"/>
      <c r="I405" s="124"/>
      <c r="J405" s="124"/>
      <c r="K405" s="124"/>
      <c r="L405" s="125"/>
      <c r="M405" s="124"/>
      <c r="N405" s="124"/>
      <c r="O405" s="124"/>
      <c r="P405" s="125"/>
      <c r="Q405" s="124"/>
      <c r="R405" s="124"/>
      <c r="S405" s="124"/>
      <c r="T405" s="125"/>
      <c r="U405" s="124"/>
      <c r="V405" s="124"/>
      <c r="W405" s="124"/>
      <c r="X405" s="125"/>
      <c r="Y405" s="124"/>
      <c r="Z405" s="124"/>
      <c r="AA405" s="124"/>
      <c r="AB405" s="125"/>
      <c r="AC405" s="124"/>
      <c r="AD405" s="124"/>
      <c r="AE405" s="124"/>
      <c r="AF405" s="125"/>
      <c r="AG405" s="124"/>
      <c r="AH405" s="124"/>
      <c r="AI405" s="124"/>
      <c r="AJ405" s="125"/>
      <c r="AK405" s="124"/>
      <c r="AL405" s="124"/>
      <c r="AM405" s="124"/>
      <c r="AN405" s="125"/>
      <c r="AO405" s="124"/>
      <c r="AP405" s="124"/>
      <c r="AQ405" s="124"/>
      <c r="AR405" s="125"/>
      <c r="AS405" s="124"/>
      <c r="AT405" s="124"/>
      <c r="AU405" s="124"/>
      <c r="AV405" s="125"/>
      <c r="AW405" s="142">
        <v>-1273</v>
      </c>
      <c r="AX405" s="142">
        <v>-1266</v>
      </c>
      <c r="AY405" s="142">
        <v>-1263</v>
      </c>
      <c r="AZ405" s="143">
        <v>-1269</v>
      </c>
      <c r="BA405" s="142">
        <v>-1329</v>
      </c>
      <c r="BB405" s="142">
        <v>-1327</v>
      </c>
      <c r="BC405" s="142">
        <v>-1330</v>
      </c>
      <c r="BD405" s="143">
        <v>-1338</v>
      </c>
      <c r="BF405" s="130"/>
      <c r="BG405" s="130"/>
      <c r="BH405" s="130"/>
      <c r="BI405" s="130"/>
      <c r="BJ405" s="130"/>
      <c r="BK405" s="130"/>
      <c r="BL405" s="130"/>
      <c r="BM405" s="130"/>
      <c r="BN405" s="130"/>
      <c r="BO405" s="130"/>
      <c r="BP405" s="130"/>
      <c r="BQ405" s="144">
        <v>-5072</v>
      </c>
      <c r="BR405" s="144">
        <v>-5324</v>
      </c>
    </row>
    <row r="406" spans="1:70" outlineLevel="1" x14ac:dyDescent="0.35">
      <c r="A406" s="156" t="s">
        <v>606</v>
      </c>
      <c r="B406" s="109" t="s">
        <v>428</v>
      </c>
      <c r="C406" s="141" t="s">
        <v>373</v>
      </c>
      <c r="D406" s="109">
        <v>2541574</v>
      </c>
      <c r="E406" s="124"/>
      <c r="F406" s="124"/>
      <c r="G406" s="124"/>
      <c r="H406" s="125"/>
      <c r="I406" s="124"/>
      <c r="J406" s="124"/>
      <c r="K406" s="124"/>
      <c r="L406" s="125"/>
      <c r="M406" s="124"/>
      <c r="N406" s="124"/>
      <c r="O406" s="124"/>
      <c r="P406" s="125"/>
      <c r="Q406" s="142">
        <v>2</v>
      </c>
      <c r="R406" s="142">
        <v>4</v>
      </c>
      <c r="S406" s="142">
        <v>-8</v>
      </c>
      <c r="T406" s="143">
        <v>4</v>
      </c>
      <c r="U406" s="142">
        <v>7</v>
      </c>
      <c r="V406" s="142">
        <v>5</v>
      </c>
      <c r="W406" s="142">
        <v>-26</v>
      </c>
      <c r="X406" s="143">
        <v>1</v>
      </c>
      <c r="Y406" s="142">
        <v>3</v>
      </c>
      <c r="Z406" s="142">
        <v>4</v>
      </c>
      <c r="AA406" s="142">
        <v>3</v>
      </c>
      <c r="AB406" s="143">
        <v>4</v>
      </c>
      <c r="AC406" s="142">
        <v>4</v>
      </c>
      <c r="AD406" s="142">
        <v>4</v>
      </c>
      <c r="AE406" s="142">
        <v>5</v>
      </c>
      <c r="AF406" s="143">
        <v>2</v>
      </c>
      <c r="AG406" s="142">
        <v>98</v>
      </c>
      <c r="AH406" s="142">
        <v>16</v>
      </c>
      <c r="AI406" s="142">
        <v>10</v>
      </c>
      <c r="AJ406" s="143">
        <v>0</v>
      </c>
      <c r="AK406" s="142">
        <v>32</v>
      </c>
      <c r="AL406" s="142">
        <v>-45</v>
      </c>
      <c r="AM406" s="124"/>
      <c r="AN406" s="125"/>
      <c r="AO406" s="142">
        <v>-16</v>
      </c>
      <c r="AP406" s="142">
        <v>-30</v>
      </c>
      <c r="AQ406" s="142">
        <v>-55</v>
      </c>
      <c r="AR406" s="143">
        <v>695</v>
      </c>
      <c r="AS406" s="142">
        <v>122</v>
      </c>
      <c r="AT406" s="142">
        <v>-353</v>
      </c>
      <c r="AU406" s="142">
        <v>49</v>
      </c>
      <c r="AV406" s="143">
        <v>71</v>
      </c>
      <c r="AW406" s="142">
        <v>-9</v>
      </c>
      <c r="AX406" s="142">
        <v>-106</v>
      </c>
      <c r="AY406" s="142">
        <v>-234</v>
      </c>
      <c r="AZ406" s="143">
        <v>72</v>
      </c>
      <c r="BA406" s="142">
        <v>222</v>
      </c>
      <c r="BB406" s="142">
        <v>101</v>
      </c>
      <c r="BC406" s="142">
        <v>290</v>
      </c>
      <c r="BD406" s="143">
        <v>1607</v>
      </c>
      <c r="BF406" s="130"/>
      <c r="BG406" s="130"/>
      <c r="BH406" s="130"/>
      <c r="BI406" s="144">
        <v>2</v>
      </c>
      <c r="BJ406" s="144">
        <v>-13</v>
      </c>
      <c r="BK406" s="144">
        <v>15</v>
      </c>
      <c r="BL406" s="144">
        <v>15</v>
      </c>
      <c r="BM406" s="144">
        <v>124</v>
      </c>
      <c r="BN406" s="144">
        <v>-13</v>
      </c>
      <c r="BO406" s="144">
        <v>344</v>
      </c>
      <c r="BP406" s="144">
        <v>-111</v>
      </c>
      <c r="BQ406" s="144">
        <v>-277</v>
      </c>
      <c r="BR406" s="144">
        <v>2220</v>
      </c>
    </row>
    <row r="407" spans="1:70" outlineLevel="1" x14ac:dyDescent="0.35">
      <c r="A407" s="221" t="s">
        <v>607</v>
      </c>
      <c r="B407" s="162" t="s">
        <v>428</v>
      </c>
      <c r="C407" s="163" t="s">
        <v>373</v>
      </c>
      <c r="D407" s="162">
        <v>2541575</v>
      </c>
      <c r="E407" s="175">
        <f t="shared" ref="E407:BD407" si="61">SUM(E395:E406)</f>
        <v>-444</v>
      </c>
      <c r="F407" s="175">
        <f t="shared" si="61"/>
        <v>-149</v>
      </c>
      <c r="G407" s="175">
        <f t="shared" si="61"/>
        <v>-1599</v>
      </c>
      <c r="H407" s="174">
        <f t="shared" si="61"/>
        <v>1525</v>
      </c>
      <c r="I407" s="175">
        <f t="shared" si="61"/>
        <v>262</v>
      </c>
      <c r="J407" s="175">
        <f t="shared" si="61"/>
        <v>470</v>
      </c>
      <c r="K407" s="175">
        <f t="shared" si="61"/>
        <v>438</v>
      </c>
      <c r="L407" s="174">
        <f t="shared" si="61"/>
        <v>401</v>
      </c>
      <c r="M407" s="175">
        <f t="shared" si="61"/>
        <v>371</v>
      </c>
      <c r="N407" s="175">
        <f t="shared" si="61"/>
        <v>342</v>
      </c>
      <c r="O407" s="175">
        <f t="shared" si="61"/>
        <v>315</v>
      </c>
      <c r="P407" s="174">
        <f t="shared" si="61"/>
        <v>554</v>
      </c>
      <c r="Q407" s="175">
        <f t="shared" si="61"/>
        <v>184</v>
      </c>
      <c r="R407" s="175">
        <f t="shared" si="61"/>
        <v>471</v>
      </c>
      <c r="S407" s="175">
        <f t="shared" si="61"/>
        <v>451</v>
      </c>
      <c r="T407" s="174">
        <f t="shared" si="61"/>
        <v>4</v>
      </c>
      <c r="U407" s="175">
        <f t="shared" si="61"/>
        <v>-992</v>
      </c>
      <c r="V407" s="175">
        <f t="shared" si="61"/>
        <v>-869</v>
      </c>
      <c r="W407" s="175">
        <f t="shared" si="61"/>
        <v>-1532</v>
      </c>
      <c r="X407" s="174">
        <f t="shared" si="61"/>
        <v>-1842</v>
      </c>
      <c r="Y407" s="175">
        <f t="shared" si="61"/>
        <v>-2603</v>
      </c>
      <c r="Z407" s="175">
        <f t="shared" si="61"/>
        <v>-4272</v>
      </c>
      <c r="AA407" s="175">
        <f t="shared" si="61"/>
        <v>-5158</v>
      </c>
      <c r="AB407" s="174">
        <f t="shared" si="61"/>
        <v>-3541</v>
      </c>
      <c r="AC407" s="175">
        <f t="shared" si="61"/>
        <v>-1423</v>
      </c>
      <c r="AD407" s="175">
        <f t="shared" si="61"/>
        <v>-1830</v>
      </c>
      <c r="AE407" s="175">
        <f t="shared" si="61"/>
        <v>-2019</v>
      </c>
      <c r="AF407" s="174">
        <f t="shared" si="61"/>
        <v>-2025</v>
      </c>
      <c r="AG407" s="175">
        <f t="shared" si="61"/>
        <v>-2022</v>
      </c>
      <c r="AH407" s="175">
        <f t="shared" si="61"/>
        <v>-2152</v>
      </c>
      <c r="AI407" s="175">
        <f t="shared" si="61"/>
        <v>-2912</v>
      </c>
      <c r="AJ407" s="174">
        <f t="shared" si="61"/>
        <v>-3206</v>
      </c>
      <c r="AK407" s="175">
        <f t="shared" si="61"/>
        <v>-5185</v>
      </c>
      <c r="AL407" s="175">
        <f t="shared" si="61"/>
        <v>-8548</v>
      </c>
      <c r="AM407" s="175">
        <f t="shared" si="61"/>
        <v>-15253</v>
      </c>
      <c r="AN407" s="174">
        <f t="shared" si="61"/>
        <v>-21742</v>
      </c>
      <c r="AO407" s="175">
        <f t="shared" si="61"/>
        <v>-10660</v>
      </c>
      <c r="AP407" s="175">
        <f t="shared" si="61"/>
        <v>-6563</v>
      </c>
      <c r="AQ407" s="175">
        <f t="shared" si="61"/>
        <v>2147</v>
      </c>
      <c r="AR407" s="174">
        <f t="shared" si="61"/>
        <v>-7059</v>
      </c>
      <c r="AS407" s="175">
        <f t="shared" si="61"/>
        <v>-10516</v>
      </c>
      <c r="AT407" s="175">
        <f t="shared" si="61"/>
        <v>5292</v>
      </c>
      <c r="AU407" s="175">
        <f t="shared" si="61"/>
        <v>-5875</v>
      </c>
      <c r="AV407" s="174">
        <f t="shared" si="61"/>
        <v>-8401</v>
      </c>
      <c r="AW407" s="175">
        <f t="shared" si="61"/>
        <v>-19767</v>
      </c>
      <c r="AX407" s="175">
        <f t="shared" si="61"/>
        <v>-11178</v>
      </c>
      <c r="AY407" s="175">
        <f t="shared" si="61"/>
        <v>-4371</v>
      </c>
      <c r="AZ407" s="174">
        <f t="shared" si="61"/>
        <v>-5465</v>
      </c>
      <c r="BA407" s="175">
        <f t="shared" si="61"/>
        <v>-19495</v>
      </c>
      <c r="BB407" s="175">
        <f t="shared" si="61"/>
        <v>-15977</v>
      </c>
      <c r="BC407" s="175">
        <f t="shared" si="61"/>
        <v>-10047</v>
      </c>
      <c r="BD407" s="174">
        <f t="shared" si="61"/>
        <v>25149</v>
      </c>
      <c r="BF407" s="197">
        <f t="shared" ref="BF407:BR407" si="62">SUM(BF395:BF406)</f>
        <v>-667</v>
      </c>
      <c r="BG407" s="197">
        <f t="shared" si="62"/>
        <v>1571</v>
      </c>
      <c r="BH407" s="197">
        <f t="shared" si="62"/>
        <v>1582</v>
      </c>
      <c r="BI407" s="197">
        <f t="shared" si="62"/>
        <v>-310</v>
      </c>
      <c r="BJ407" s="197">
        <f t="shared" si="62"/>
        <v>-5235</v>
      </c>
      <c r="BK407" s="197">
        <f t="shared" si="62"/>
        <v>-15572</v>
      </c>
      <c r="BL407" s="197">
        <f t="shared" si="62"/>
        <v>-7299</v>
      </c>
      <c r="BM407" s="197">
        <f t="shared" si="62"/>
        <v>-10292</v>
      </c>
      <c r="BN407" s="197">
        <f t="shared" si="62"/>
        <v>-50728</v>
      </c>
      <c r="BO407" s="197">
        <f t="shared" si="62"/>
        <v>-22136</v>
      </c>
      <c r="BP407" s="197">
        <f t="shared" si="62"/>
        <v>-19500</v>
      </c>
      <c r="BQ407" s="197">
        <f t="shared" si="62"/>
        <v>-40781</v>
      </c>
      <c r="BR407" s="197">
        <f t="shared" si="62"/>
        <v>-20370</v>
      </c>
    </row>
    <row r="408" spans="1:70" outlineLevel="1" x14ac:dyDescent="0.35">
      <c r="A408" s="122"/>
      <c r="B408" s="123"/>
      <c r="C408" s="123"/>
      <c r="D408" s="123"/>
      <c r="E408" s="124"/>
      <c r="F408" s="124"/>
      <c r="G408" s="124"/>
      <c r="H408" s="125"/>
      <c r="I408" s="124"/>
      <c r="J408" s="124"/>
      <c r="K408" s="124"/>
      <c r="L408" s="125"/>
      <c r="M408" s="124"/>
      <c r="N408" s="124"/>
      <c r="O408" s="124"/>
      <c r="P408" s="125"/>
      <c r="Q408" s="124"/>
      <c r="R408" s="124"/>
      <c r="S408" s="124"/>
      <c r="T408" s="125"/>
      <c r="U408" s="124"/>
      <c r="V408" s="124"/>
      <c r="W408" s="124"/>
      <c r="X408" s="125"/>
      <c r="Y408" s="124"/>
      <c r="Z408" s="124"/>
      <c r="AA408" s="124"/>
      <c r="AB408" s="125"/>
      <c r="AC408" s="124"/>
      <c r="AD408" s="124"/>
      <c r="AE408" s="124"/>
      <c r="AF408" s="125"/>
      <c r="AG408" s="124"/>
      <c r="AH408" s="124"/>
      <c r="AI408" s="124"/>
      <c r="AJ408" s="125"/>
      <c r="AK408" s="124"/>
      <c r="AL408" s="124"/>
      <c r="AM408" s="124"/>
      <c r="AN408" s="125"/>
      <c r="AO408" s="124"/>
      <c r="AP408" s="124"/>
      <c r="AQ408" s="124"/>
      <c r="AR408" s="125"/>
      <c r="AS408" s="124"/>
      <c r="AT408" s="124"/>
      <c r="AU408" s="124"/>
      <c r="AV408" s="125"/>
      <c r="AW408" s="124"/>
      <c r="AX408" s="124"/>
      <c r="AY408" s="124"/>
      <c r="AZ408" s="125"/>
      <c r="BA408" s="124"/>
      <c r="BB408" s="124"/>
      <c r="BC408" s="124"/>
      <c r="BD408" s="125"/>
      <c r="BF408" s="130"/>
      <c r="BG408" s="130"/>
      <c r="BH408" s="130"/>
      <c r="BI408" s="130"/>
      <c r="BJ408" s="130"/>
      <c r="BK408" s="130"/>
      <c r="BL408" s="130"/>
      <c r="BM408" s="130"/>
      <c r="BN408" s="130"/>
      <c r="BO408" s="130"/>
      <c r="BP408" s="130"/>
      <c r="BQ408" s="130"/>
      <c r="BR408" s="130"/>
    </row>
    <row r="409" spans="1:70" ht="12" customHeight="1" outlineLevel="1" x14ac:dyDescent="0.35">
      <c r="A409" s="156" t="s">
        <v>608</v>
      </c>
      <c r="B409" s="109" t="s">
        <v>428</v>
      </c>
      <c r="C409" s="141" t="s">
        <v>373</v>
      </c>
      <c r="D409" s="109">
        <v>2541576</v>
      </c>
      <c r="E409" s="142">
        <v>-8</v>
      </c>
      <c r="F409" s="142">
        <v>1</v>
      </c>
      <c r="G409" s="142">
        <v>14</v>
      </c>
      <c r="H409" s="143">
        <v>1</v>
      </c>
      <c r="I409" s="124"/>
      <c r="J409" s="142">
        <v>-3</v>
      </c>
      <c r="K409" s="142">
        <v>-68</v>
      </c>
      <c r="L409" s="143">
        <v>-52</v>
      </c>
      <c r="M409" s="142">
        <v>-123</v>
      </c>
      <c r="N409" s="142">
        <v>46</v>
      </c>
      <c r="O409" s="142">
        <v>-22</v>
      </c>
      <c r="P409" s="143">
        <v>-56</v>
      </c>
      <c r="Q409" s="142">
        <v>58</v>
      </c>
      <c r="R409" s="142">
        <v>-46</v>
      </c>
      <c r="S409" s="142">
        <v>19</v>
      </c>
      <c r="T409" s="143">
        <v>-94</v>
      </c>
      <c r="U409" s="142">
        <v>26</v>
      </c>
      <c r="V409" s="142">
        <v>97</v>
      </c>
      <c r="W409" s="142">
        <v>67</v>
      </c>
      <c r="X409" s="143">
        <v>43</v>
      </c>
      <c r="Y409" s="142">
        <v>36</v>
      </c>
      <c r="Z409" s="142">
        <v>-186</v>
      </c>
      <c r="AA409" s="142">
        <v>-14</v>
      </c>
      <c r="AB409" s="143">
        <v>-14</v>
      </c>
      <c r="AC409" s="142">
        <v>-44</v>
      </c>
      <c r="AD409" s="142">
        <v>26</v>
      </c>
      <c r="AE409" s="142">
        <v>-156</v>
      </c>
      <c r="AF409" s="143">
        <v>177</v>
      </c>
      <c r="AG409" s="142">
        <v>-222</v>
      </c>
      <c r="AH409" s="142">
        <v>93</v>
      </c>
      <c r="AI409" s="142">
        <v>93</v>
      </c>
      <c r="AJ409" s="143">
        <v>314</v>
      </c>
      <c r="AK409" s="142">
        <v>-246</v>
      </c>
      <c r="AL409" s="142">
        <v>117</v>
      </c>
      <c r="AM409" s="142">
        <v>-215</v>
      </c>
      <c r="AN409" s="143">
        <v>-130</v>
      </c>
      <c r="AO409" s="142">
        <v>-149</v>
      </c>
      <c r="AP409" s="142">
        <v>-550</v>
      </c>
      <c r="AQ409" s="142">
        <v>-364</v>
      </c>
      <c r="AR409" s="143">
        <v>424</v>
      </c>
      <c r="AS409" s="142">
        <v>85</v>
      </c>
      <c r="AT409" s="142">
        <v>-14</v>
      </c>
      <c r="AU409" s="142">
        <v>-354</v>
      </c>
      <c r="AV409" s="143">
        <v>396</v>
      </c>
      <c r="AW409" s="142">
        <v>-288</v>
      </c>
      <c r="AX409" s="142">
        <v>-152</v>
      </c>
      <c r="AY409" s="142">
        <v>368</v>
      </c>
      <c r="AZ409" s="143">
        <v>-714</v>
      </c>
      <c r="BA409" s="142">
        <v>112</v>
      </c>
      <c r="BB409" s="142">
        <v>131</v>
      </c>
      <c r="BC409" s="142">
        <v>9</v>
      </c>
      <c r="BD409" s="143">
        <v>-17</v>
      </c>
      <c r="BF409" s="144">
        <v>8</v>
      </c>
      <c r="BG409" s="144">
        <v>-123</v>
      </c>
      <c r="BH409" s="144">
        <v>-155</v>
      </c>
      <c r="BI409" s="144">
        <v>-63</v>
      </c>
      <c r="BJ409" s="144">
        <v>233</v>
      </c>
      <c r="BK409" s="144">
        <v>-179</v>
      </c>
      <c r="BL409" s="144">
        <v>4</v>
      </c>
      <c r="BM409" s="144">
        <v>279</v>
      </c>
      <c r="BN409" s="144">
        <v>-474</v>
      </c>
      <c r="BO409" s="144">
        <v>-638</v>
      </c>
      <c r="BP409" s="144">
        <v>113</v>
      </c>
      <c r="BQ409" s="144">
        <v>-786</v>
      </c>
      <c r="BR409" s="144">
        <v>235</v>
      </c>
    </row>
    <row r="410" spans="1:70" outlineLevel="1" x14ac:dyDescent="0.35">
      <c r="A410" s="221" t="s">
        <v>609</v>
      </c>
      <c r="B410" s="162" t="s">
        <v>428</v>
      </c>
      <c r="C410" s="163" t="s">
        <v>373</v>
      </c>
      <c r="D410" s="162">
        <v>2541577</v>
      </c>
      <c r="E410" s="175">
        <f t="shared" ref="E410:BD410" si="63">E376+E407+E392+E409</f>
        <v>-59</v>
      </c>
      <c r="F410" s="175">
        <f t="shared" si="63"/>
        <v>676</v>
      </c>
      <c r="G410" s="175">
        <f t="shared" si="63"/>
        <v>99</v>
      </c>
      <c r="H410" s="174">
        <f t="shared" si="63"/>
        <v>223</v>
      </c>
      <c r="I410" s="175">
        <f t="shared" si="63"/>
        <v>-325</v>
      </c>
      <c r="J410" s="175">
        <f t="shared" si="63"/>
        <v>1386</v>
      </c>
      <c r="K410" s="175">
        <f t="shared" si="63"/>
        <v>4615</v>
      </c>
      <c r="L410" s="174">
        <f t="shared" si="63"/>
        <v>-4684</v>
      </c>
      <c r="M410" s="175">
        <f t="shared" si="63"/>
        <v>-896</v>
      </c>
      <c r="N410" s="175">
        <f t="shared" si="63"/>
        <v>1704</v>
      </c>
      <c r="O410" s="175">
        <f t="shared" si="63"/>
        <v>-815</v>
      </c>
      <c r="P410" s="174">
        <f t="shared" si="63"/>
        <v>599</v>
      </c>
      <c r="Q410" s="175">
        <f t="shared" si="63"/>
        <v>1549</v>
      </c>
      <c r="R410" s="175">
        <f t="shared" si="63"/>
        <v>-1348</v>
      </c>
      <c r="S410" s="175">
        <f t="shared" si="63"/>
        <v>930</v>
      </c>
      <c r="T410" s="174">
        <f t="shared" si="63"/>
        <v>2865</v>
      </c>
      <c r="U410" s="175">
        <f t="shared" si="63"/>
        <v>-1799</v>
      </c>
      <c r="V410" s="175">
        <f t="shared" si="63"/>
        <v>-852</v>
      </c>
      <c r="W410" s="175">
        <f t="shared" si="63"/>
        <v>949</v>
      </c>
      <c r="X410" s="174">
        <f t="shared" si="63"/>
        <v>878</v>
      </c>
      <c r="Y410" s="175">
        <f t="shared" si="63"/>
        <v>4006</v>
      </c>
      <c r="Z410" s="175">
        <f t="shared" si="63"/>
        <v>-542</v>
      </c>
      <c r="AA410" s="175">
        <f t="shared" si="63"/>
        <v>-1924</v>
      </c>
      <c r="AB410" s="174">
        <f t="shared" si="63"/>
        <v>380</v>
      </c>
      <c r="AC410" s="175">
        <f t="shared" si="63"/>
        <v>1073</v>
      </c>
      <c r="AD410" s="175">
        <f t="shared" si="63"/>
        <v>2801</v>
      </c>
      <c r="AE410" s="175">
        <f t="shared" si="63"/>
        <v>2082</v>
      </c>
      <c r="AF410" s="174">
        <f t="shared" si="63"/>
        <v>3199</v>
      </c>
      <c r="AG410" s="175">
        <f t="shared" si="63"/>
        <v>4648</v>
      </c>
      <c r="AH410" s="175">
        <f t="shared" si="63"/>
        <v>-2358</v>
      </c>
      <c r="AI410" s="175">
        <f t="shared" si="63"/>
        <v>-9590</v>
      </c>
      <c r="AJ410" s="174">
        <f t="shared" si="63"/>
        <v>5975</v>
      </c>
      <c r="AK410" s="175">
        <f t="shared" si="63"/>
        <v>1937</v>
      </c>
      <c r="AL410" s="175">
        <f t="shared" si="63"/>
        <v>-3380</v>
      </c>
      <c r="AM410" s="175">
        <f t="shared" si="63"/>
        <v>-1707</v>
      </c>
      <c r="AN410" s="174">
        <f t="shared" si="63"/>
        <v>2061</v>
      </c>
      <c r="AO410" s="175">
        <f t="shared" si="63"/>
        <v>-1512</v>
      </c>
      <c r="AP410" s="175">
        <f t="shared" si="63"/>
        <v>-1875</v>
      </c>
      <c r="AQ410" s="175">
        <f t="shared" si="63"/>
        <v>1773</v>
      </c>
      <c r="AR410" s="174">
        <f t="shared" si="63"/>
        <v>345</v>
      </c>
      <c r="AS410" s="175">
        <f t="shared" si="63"/>
        <v>-3176</v>
      </c>
      <c r="AT410" s="175">
        <f t="shared" si="63"/>
        <v>17384</v>
      </c>
      <c r="AU410" s="175">
        <f t="shared" si="63"/>
        <v>8096</v>
      </c>
      <c r="AV410" s="174">
        <f t="shared" si="63"/>
        <v>4927</v>
      </c>
      <c r="AW410" s="175">
        <f t="shared" si="63"/>
        <v>-9543</v>
      </c>
      <c r="AX410" s="175">
        <f t="shared" si="63"/>
        <v>-258</v>
      </c>
      <c r="AY410" s="175">
        <f t="shared" si="63"/>
        <v>12101</v>
      </c>
      <c r="AZ410" s="174">
        <f t="shared" si="63"/>
        <v>311</v>
      </c>
      <c r="BA410" s="175">
        <f t="shared" si="63"/>
        <v>-15367</v>
      </c>
      <c r="BB410" s="175">
        <f t="shared" si="63"/>
        <v>-16243</v>
      </c>
      <c r="BC410" s="175">
        <f t="shared" si="63"/>
        <v>-1887</v>
      </c>
      <c r="BD410" s="174">
        <f t="shared" si="63"/>
        <v>27159</v>
      </c>
      <c r="BF410" s="197">
        <f t="shared" ref="BF410:BR410" si="64">BF376+BF407+BF392+BF409</f>
        <v>939</v>
      </c>
      <c r="BG410" s="197">
        <f t="shared" si="64"/>
        <v>992</v>
      </c>
      <c r="BH410" s="197">
        <f t="shared" si="64"/>
        <v>592</v>
      </c>
      <c r="BI410" s="197">
        <f t="shared" si="64"/>
        <v>3996</v>
      </c>
      <c r="BJ410" s="197">
        <f t="shared" si="64"/>
        <v>-824</v>
      </c>
      <c r="BK410" s="197">
        <f t="shared" si="64"/>
        <v>1920</v>
      </c>
      <c r="BL410" s="197">
        <f t="shared" si="64"/>
        <v>9155</v>
      </c>
      <c r="BM410" s="197">
        <f t="shared" si="64"/>
        <v>-1325</v>
      </c>
      <c r="BN410" s="197">
        <f t="shared" si="64"/>
        <v>-1089</v>
      </c>
      <c r="BO410" s="197">
        <f t="shared" si="64"/>
        <v>-1269</v>
      </c>
      <c r="BP410" s="197">
        <f t="shared" si="64"/>
        <v>27231</v>
      </c>
      <c r="BQ410" s="197">
        <f t="shared" si="64"/>
        <v>2611</v>
      </c>
      <c r="BR410" s="197">
        <f t="shared" si="64"/>
        <v>-6338</v>
      </c>
    </row>
    <row r="411" spans="1:70" outlineLevel="1" x14ac:dyDescent="0.35">
      <c r="A411" s="122"/>
      <c r="B411" s="123"/>
      <c r="C411" s="123"/>
      <c r="D411" s="123"/>
      <c r="E411" s="124"/>
      <c r="F411" s="124"/>
      <c r="G411" s="124"/>
      <c r="H411" s="125"/>
      <c r="I411" s="124"/>
      <c r="J411" s="124"/>
      <c r="K411" s="124"/>
      <c r="L411" s="125"/>
      <c r="M411" s="124"/>
      <c r="N411" s="124"/>
      <c r="O411" s="124"/>
      <c r="P411" s="125"/>
      <c r="Q411" s="124"/>
      <c r="R411" s="124"/>
      <c r="S411" s="124"/>
      <c r="T411" s="125"/>
      <c r="U411" s="124"/>
      <c r="V411" s="124"/>
      <c r="W411" s="124"/>
      <c r="X411" s="125"/>
      <c r="Y411" s="124"/>
      <c r="Z411" s="124"/>
      <c r="AA411" s="124"/>
      <c r="AB411" s="125"/>
      <c r="AC411" s="124"/>
      <c r="AD411" s="124"/>
      <c r="AE411" s="124"/>
      <c r="AF411" s="125"/>
      <c r="AG411" s="124"/>
      <c r="AH411" s="124"/>
      <c r="AI411" s="124"/>
      <c r="AJ411" s="125"/>
      <c r="AK411" s="124"/>
      <c r="AL411" s="124"/>
      <c r="AM411" s="124"/>
      <c r="AN411" s="125"/>
      <c r="AO411" s="124"/>
      <c r="AP411" s="124"/>
      <c r="AQ411" s="124"/>
      <c r="AR411" s="125"/>
      <c r="AS411" s="124"/>
      <c r="AT411" s="124"/>
      <c r="AU411" s="124"/>
      <c r="AV411" s="125"/>
      <c r="AW411" s="124"/>
      <c r="AX411" s="124"/>
      <c r="AY411" s="124"/>
      <c r="AZ411" s="125"/>
      <c r="BA411" s="124"/>
      <c r="BB411" s="124"/>
      <c r="BC411" s="124"/>
      <c r="BD411" s="125"/>
      <c r="BF411" s="130"/>
      <c r="BG411" s="130"/>
      <c r="BH411" s="130"/>
      <c r="BI411" s="130"/>
      <c r="BJ411" s="130"/>
      <c r="BK411" s="130"/>
      <c r="BL411" s="130"/>
      <c r="BM411" s="130"/>
      <c r="BN411" s="130"/>
      <c r="BO411" s="130"/>
      <c r="BP411" s="130"/>
      <c r="BQ411" s="130"/>
      <c r="BR411" s="130"/>
    </row>
    <row r="412" spans="1:70" outlineLevel="1" x14ac:dyDescent="0.35">
      <c r="A412" s="156" t="s">
        <v>610</v>
      </c>
      <c r="B412" s="109" t="s">
        <v>428</v>
      </c>
      <c r="C412" s="141" t="s">
        <v>373</v>
      </c>
      <c r="D412" s="109">
        <v>2541578</v>
      </c>
      <c r="E412" s="142">
        <v>2384</v>
      </c>
      <c r="F412" s="142">
        <v>2325</v>
      </c>
      <c r="G412" s="142">
        <v>3001</v>
      </c>
      <c r="H412" s="143">
        <v>3100</v>
      </c>
      <c r="I412" s="142">
        <v>3323</v>
      </c>
      <c r="J412" s="142">
        <v>2998</v>
      </c>
      <c r="K412" s="142">
        <v>4384</v>
      </c>
      <c r="L412" s="143">
        <v>8999</v>
      </c>
      <c r="M412" s="142">
        <v>4315</v>
      </c>
      <c r="N412" s="142">
        <v>3419</v>
      </c>
      <c r="O412" s="142">
        <v>5123</v>
      </c>
      <c r="P412" s="143">
        <v>4308</v>
      </c>
      <c r="Q412" s="142">
        <v>4907</v>
      </c>
      <c r="R412" s="142">
        <v>6456</v>
      </c>
      <c r="S412" s="142">
        <v>5108</v>
      </c>
      <c r="T412" s="143">
        <v>6038</v>
      </c>
      <c r="U412" s="142">
        <v>8903</v>
      </c>
      <c r="V412" s="142">
        <v>7104</v>
      </c>
      <c r="W412" s="142">
        <v>6252</v>
      </c>
      <c r="X412" s="143">
        <v>7201</v>
      </c>
      <c r="Y412" s="142">
        <v>8204</v>
      </c>
      <c r="Z412" s="142">
        <v>12210</v>
      </c>
      <c r="AA412" s="142">
        <v>11668</v>
      </c>
      <c r="AB412" s="143">
        <v>9744</v>
      </c>
      <c r="AC412" s="142">
        <v>10124</v>
      </c>
      <c r="AD412" s="142">
        <v>11197</v>
      </c>
      <c r="AE412" s="142">
        <v>13998</v>
      </c>
      <c r="AF412" s="143">
        <v>16080</v>
      </c>
      <c r="AG412" s="142">
        <v>19279</v>
      </c>
      <c r="AH412" s="142">
        <v>23927</v>
      </c>
      <c r="AI412" s="142">
        <v>21569</v>
      </c>
      <c r="AJ412" s="143">
        <v>11979</v>
      </c>
      <c r="AK412" s="142">
        <v>17954</v>
      </c>
      <c r="AL412" s="142">
        <v>19891</v>
      </c>
      <c r="AM412" s="142">
        <v>16511</v>
      </c>
      <c r="AN412" s="143">
        <v>14804</v>
      </c>
      <c r="AO412" s="142">
        <v>16865</v>
      </c>
      <c r="AP412" s="142">
        <v>15353</v>
      </c>
      <c r="AQ412" s="142">
        <v>13478</v>
      </c>
      <c r="AR412" s="143">
        <v>15251</v>
      </c>
      <c r="AS412" s="142">
        <v>15596</v>
      </c>
      <c r="AT412" s="142">
        <v>12420</v>
      </c>
      <c r="AU412" s="142">
        <v>29804</v>
      </c>
      <c r="AV412" s="143">
        <v>37900</v>
      </c>
      <c r="AW412" s="142">
        <v>42827</v>
      </c>
      <c r="AX412" s="142">
        <v>33284</v>
      </c>
      <c r="AY412" s="142">
        <v>33026</v>
      </c>
      <c r="AZ412" s="143">
        <v>45127</v>
      </c>
      <c r="BA412" s="142">
        <v>45438</v>
      </c>
      <c r="BB412" s="142">
        <v>30071</v>
      </c>
      <c r="BC412" s="142">
        <v>13828</v>
      </c>
      <c r="BD412" s="143">
        <v>11941</v>
      </c>
      <c r="BF412" s="144">
        <v>2384</v>
      </c>
      <c r="BG412" s="144">
        <v>3323</v>
      </c>
      <c r="BH412" s="144">
        <v>4315</v>
      </c>
      <c r="BI412" s="144">
        <v>4907</v>
      </c>
      <c r="BJ412" s="144">
        <v>8903</v>
      </c>
      <c r="BK412" s="144">
        <v>8204</v>
      </c>
      <c r="BL412" s="144">
        <v>10124</v>
      </c>
      <c r="BM412" s="144">
        <v>19279</v>
      </c>
      <c r="BN412" s="144">
        <v>17954</v>
      </c>
      <c r="BO412" s="144">
        <v>16865</v>
      </c>
      <c r="BP412" s="144">
        <v>15596</v>
      </c>
      <c r="BQ412" s="144">
        <v>42827</v>
      </c>
      <c r="BR412" s="144">
        <v>45438</v>
      </c>
    </row>
    <row r="413" spans="1:70" ht="12" customHeight="1" outlineLevel="1" thickBot="1" x14ac:dyDescent="0.4">
      <c r="A413" s="225" t="s">
        <v>611</v>
      </c>
      <c r="B413" s="226" t="s">
        <v>428</v>
      </c>
      <c r="C413" s="227" t="s">
        <v>373</v>
      </c>
      <c r="D413" s="226">
        <v>2541579</v>
      </c>
      <c r="E413" s="244">
        <v>2325</v>
      </c>
      <c r="F413" s="244">
        <v>3001</v>
      </c>
      <c r="G413" s="244">
        <v>3100</v>
      </c>
      <c r="H413" s="245">
        <v>3323</v>
      </c>
      <c r="I413" s="244">
        <v>2998</v>
      </c>
      <c r="J413" s="244">
        <v>4384</v>
      </c>
      <c r="K413" s="244">
        <v>8999</v>
      </c>
      <c r="L413" s="245">
        <v>4315</v>
      </c>
      <c r="M413" s="244">
        <v>3419</v>
      </c>
      <c r="N413" s="244">
        <v>5123</v>
      </c>
      <c r="O413" s="244">
        <v>4308</v>
      </c>
      <c r="P413" s="245">
        <v>4907</v>
      </c>
      <c r="Q413" s="244">
        <v>6456</v>
      </c>
      <c r="R413" s="244">
        <v>5108</v>
      </c>
      <c r="S413" s="244">
        <v>6038</v>
      </c>
      <c r="T413" s="245">
        <v>8903</v>
      </c>
      <c r="U413" s="244">
        <v>7104</v>
      </c>
      <c r="V413" s="244">
        <v>6252</v>
      </c>
      <c r="W413" s="244">
        <v>7201</v>
      </c>
      <c r="X413" s="245">
        <v>8079</v>
      </c>
      <c r="Y413" s="244">
        <v>12210</v>
      </c>
      <c r="Z413" s="244">
        <v>11668</v>
      </c>
      <c r="AA413" s="244">
        <v>9744</v>
      </c>
      <c r="AB413" s="245">
        <v>10124</v>
      </c>
      <c r="AC413" s="244">
        <v>11197</v>
      </c>
      <c r="AD413" s="244">
        <v>13998</v>
      </c>
      <c r="AE413" s="244">
        <v>16080</v>
      </c>
      <c r="AF413" s="245">
        <v>19279</v>
      </c>
      <c r="AG413" s="244">
        <v>23927</v>
      </c>
      <c r="AH413" s="244">
        <v>21569</v>
      </c>
      <c r="AI413" s="244">
        <v>11979</v>
      </c>
      <c r="AJ413" s="245">
        <v>17954</v>
      </c>
      <c r="AK413" s="244">
        <v>19891</v>
      </c>
      <c r="AL413" s="244">
        <v>16511</v>
      </c>
      <c r="AM413" s="244">
        <v>14804</v>
      </c>
      <c r="AN413" s="245">
        <v>16865</v>
      </c>
      <c r="AO413" s="244">
        <v>15353</v>
      </c>
      <c r="AP413" s="244">
        <v>13478</v>
      </c>
      <c r="AQ413" s="244">
        <v>15251</v>
      </c>
      <c r="AR413" s="245">
        <v>15596</v>
      </c>
      <c r="AS413" s="244">
        <v>12420</v>
      </c>
      <c r="AT413" s="244">
        <v>29804</v>
      </c>
      <c r="AU413" s="244">
        <v>37900</v>
      </c>
      <c r="AV413" s="245">
        <v>42827</v>
      </c>
      <c r="AW413" s="244">
        <v>33284</v>
      </c>
      <c r="AX413" s="244">
        <v>33026</v>
      </c>
      <c r="AY413" s="244">
        <v>45127</v>
      </c>
      <c r="AZ413" s="245">
        <v>45438</v>
      </c>
      <c r="BA413" s="244">
        <v>30071</v>
      </c>
      <c r="BB413" s="244">
        <v>13828</v>
      </c>
      <c r="BC413" s="244">
        <v>11941</v>
      </c>
      <c r="BD413" s="245">
        <v>39100</v>
      </c>
      <c r="BF413" s="246">
        <v>3323</v>
      </c>
      <c r="BG413" s="246">
        <v>4315</v>
      </c>
      <c r="BH413" s="246">
        <v>4907</v>
      </c>
      <c r="BI413" s="246">
        <v>8903</v>
      </c>
      <c r="BJ413" s="246">
        <v>8079</v>
      </c>
      <c r="BK413" s="246">
        <v>10124</v>
      </c>
      <c r="BL413" s="246">
        <v>19279</v>
      </c>
      <c r="BM413" s="246">
        <v>17954</v>
      </c>
      <c r="BN413" s="246">
        <v>16865</v>
      </c>
      <c r="BO413" s="246">
        <v>15596</v>
      </c>
      <c r="BP413" s="246">
        <v>42827</v>
      </c>
      <c r="BQ413" s="246">
        <v>45438</v>
      </c>
      <c r="BR413" s="246">
        <v>39100</v>
      </c>
    </row>
    <row r="414" spans="1:70" outlineLevel="1" x14ac:dyDescent="0.35">
      <c r="A414" s="108"/>
      <c r="B414" s="109"/>
      <c r="C414" s="109"/>
      <c r="D414" s="109"/>
      <c r="E414" s="124"/>
      <c r="F414" s="124"/>
      <c r="G414" s="124"/>
      <c r="H414" s="125"/>
      <c r="I414" s="124"/>
      <c r="J414" s="124"/>
      <c r="K414" s="124"/>
      <c r="L414" s="125"/>
      <c r="M414" s="124"/>
      <c r="N414" s="124"/>
      <c r="O414" s="124"/>
      <c r="P414" s="125"/>
      <c r="Q414" s="124"/>
      <c r="R414" s="124"/>
      <c r="S414" s="124"/>
      <c r="T414" s="125"/>
      <c r="U414" s="124"/>
      <c r="V414" s="124"/>
      <c r="W414" s="124"/>
      <c r="X414" s="125"/>
      <c r="Y414" s="124"/>
      <c r="Z414" s="124"/>
      <c r="AA414" s="124"/>
      <c r="AB414" s="125"/>
      <c r="AC414" s="124"/>
      <c r="AD414" s="124"/>
      <c r="AE414" s="124"/>
      <c r="AF414" s="125"/>
      <c r="AG414" s="124"/>
      <c r="AH414" s="124"/>
      <c r="AI414" s="124"/>
      <c r="AJ414" s="125"/>
      <c r="AK414" s="124"/>
      <c r="AL414" s="124"/>
      <c r="AM414" s="124"/>
      <c r="AN414" s="125"/>
      <c r="AO414" s="124"/>
      <c r="AP414" s="124"/>
      <c r="AQ414" s="124"/>
      <c r="AR414" s="125"/>
      <c r="AS414" s="124"/>
      <c r="AT414" s="124"/>
      <c r="AU414" s="124"/>
      <c r="AV414" s="125"/>
      <c r="AW414" s="124"/>
      <c r="AX414" s="124"/>
      <c r="AY414" s="124"/>
      <c r="AZ414" s="125"/>
      <c r="BA414" s="124"/>
      <c r="BB414" s="124"/>
      <c r="BC414" s="124"/>
      <c r="BD414" s="125"/>
      <c r="BF414" s="130"/>
      <c r="BG414" s="130"/>
      <c r="BH414" s="130"/>
      <c r="BI414" s="130"/>
      <c r="BJ414" s="130"/>
      <c r="BK414" s="130"/>
      <c r="BL414" s="130"/>
      <c r="BM414" s="130"/>
      <c r="BN414" s="130"/>
      <c r="BO414" s="130"/>
      <c r="BP414" s="130"/>
      <c r="BQ414" s="130"/>
      <c r="BR414" s="130"/>
    </row>
    <row r="415" spans="1:70" outlineLevel="1" x14ac:dyDescent="0.35">
      <c r="A415" s="135" t="s">
        <v>612</v>
      </c>
      <c r="B415" s="136"/>
      <c r="C415" s="136"/>
      <c r="D415" s="136"/>
      <c r="E415" s="124"/>
      <c r="F415" s="124"/>
      <c r="G415" s="124"/>
      <c r="H415" s="125"/>
      <c r="I415" s="124"/>
      <c r="J415" s="124"/>
      <c r="K415" s="124"/>
      <c r="L415" s="125"/>
      <c r="M415" s="124"/>
      <c r="N415" s="124"/>
      <c r="O415" s="124"/>
      <c r="P415" s="125"/>
      <c r="Q415" s="124"/>
      <c r="R415" s="124"/>
      <c r="S415" s="124"/>
      <c r="T415" s="125"/>
      <c r="U415" s="124"/>
      <c r="V415" s="124"/>
      <c r="W415" s="124"/>
      <c r="X415" s="125"/>
      <c r="Y415" s="124"/>
      <c r="Z415" s="124"/>
      <c r="AA415" s="124"/>
      <c r="AB415" s="125"/>
      <c r="AC415" s="124"/>
      <c r="AD415" s="124"/>
      <c r="AE415" s="124"/>
      <c r="AF415" s="125"/>
      <c r="AG415" s="124"/>
      <c r="AH415" s="124"/>
      <c r="AI415" s="124"/>
      <c r="AJ415" s="125"/>
      <c r="AK415" s="124"/>
      <c r="AL415" s="124"/>
      <c r="AM415" s="124"/>
      <c r="AN415" s="125"/>
      <c r="AO415" s="124"/>
      <c r="AP415" s="124"/>
      <c r="AQ415" s="124"/>
      <c r="AR415" s="125"/>
      <c r="AS415" s="124"/>
      <c r="AT415" s="124"/>
      <c r="AU415" s="124"/>
      <c r="AV415" s="125"/>
      <c r="AW415" s="124"/>
      <c r="AX415" s="124"/>
      <c r="AY415" s="124"/>
      <c r="AZ415" s="125"/>
      <c r="BA415" s="124"/>
      <c r="BB415" s="124"/>
      <c r="BC415" s="124"/>
      <c r="BD415" s="125"/>
      <c r="BF415" s="130"/>
      <c r="BG415" s="130"/>
      <c r="BH415" s="130"/>
      <c r="BI415" s="130"/>
      <c r="BJ415" s="130"/>
      <c r="BK415" s="130"/>
      <c r="BL415" s="130"/>
      <c r="BM415" s="130"/>
      <c r="BN415" s="130"/>
      <c r="BO415" s="130"/>
      <c r="BP415" s="130"/>
      <c r="BQ415" s="130"/>
      <c r="BR415" s="130"/>
    </row>
    <row r="416" spans="1:70" outlineLevel="1" x14ac:dyDescent="0.35">
      <c r="A416" s="140" t="s">
        <v>613</v>
      </c>
      <c r="B416" s="150"/>
      <c r="C416" s="150"/>
      <c r="D416" s="150"/>
      <c r="E416" s="124"/>
      <c r="F416" s="124"/>
      <c r="G416" s="124"/>
      <c r="H416" s="125"/>
      <c r="I416" s="124"/>
      <c r="J416" s="124"/>
      <c r="K416" s="124"/>
      <c r="L416" s="125"/>
      <c r="M416" s="124"/>
      <c r="N416" s="124"/>
      <c r="O416" s="124"/>
      <c r="P416" s="125"/>
      <c r="Q416" s="124"/>
      <c r="R416" s="124"/>
      <c r="S416" s="124"/>
      <c r="T416" s="125"/>
      <c r="U416" s="124"/>
      <c r="V416" s="124"/>
      <c r="W416" s="124"/>
      <c r="X416" s="125"/>
      <c r="Y416" s="124"/>
      <c r="Z416" s="124"/>
      <c r="AA416" s="124"/>
      <c r="AB416" s="125"/>
      <c r="AC416" s="124"/>
      <c r="AD416" s="124"/>
      <c r="AE416" s="124"/>
      <c r="AF416" s="125"/>
      <c r="AG416" s="124"/>
      <c r="AH416" s="124"/>
      <c r="AI416" s="124"/>
      <c r="AJ416" s="125"/>
      <c r="AK416" s="124"/>
      <c r="AL416" s="124"/>
      <c r="AM416" s="124"/>
      <c r="AN416" s="125"/>
      <c r="AO416" s="124"/>
      <c r="AP416" s="124"/>
      <c r="AQ416" s="124"/>
      <c r="AR416" s="125"/>
      <c r="AS416" s="124"/>
      <c r="AT416" s="124"/>
      <c r="AU416" s="124"/>
      <c r="AV416" s="125"/>
      <c r="AW416" s="124"/>
      <c r="AX416" s="124"/>
      <c r="AY416" s="124"/>
      <c r="AZ416" s="125"/>
      <c r="BA416" s="124"/>
      <c r="BB416" s="124"/>
      <c r="BC416" s="124"/>
      <c r="BD416" s="125"/>
      <c r="BF416" s="130"/>
      <c r="BG416" s="130"/>
      <c r="BH416" s="130"/>
      <c r="BI416" s="130"/>
      <c r="BJ416" s="130"/>
      <c r="BK416" s="130"/>
      <c r="BL416" s="130"/>
      <c r="BM416" s="130"/>
      <c r="BN416" s="130"/>
      <c r="BO416" s="130"/>
      <c r="BP416" s="130"/>
      <c r="BQ416" s="130"/>
      <c r="BR416" s="130"/>
    </row>
    <row r="417" spans="1:70" outlineLevel="1" x14ac:dyDescent="0.35">
      <c r="A417" s="181" t="s">
        <v>614</v>
      </c>
      <c r="B417" s="109" t="s">
        <v>428</v>
      </c>
      <c r="C417" s="141" t="s">
        <v>369</v>
      </c>
      <c r="D417" s="109">
        <v>2399834</v>
      </c>
      <c r="E417" s="142">
        <v>12</v>
      </c>
      <c r="F417" s="142">
        <v>14</v>
      </c>
      <c r="G417" s="142">
        <v>7</v>
      </c>
      <c r="H417" s="143">
        <v>5</v>
      </c>
      <c r="I417" s="142">
        <v>4</v>
      </c>
      <c r="J417" s="142">
        <v>4</v>
      </c>
      <c r="K417" s="142">
        <v>3</v>
      </c>
      <c r="L417" s="143">
        <v>3</v>
      </c>
      <c r="M417" s="142">
        <v>3</v>
      </c>
      <c r="N417" s="142">
        <v>2</v>
      </c>
      <c r="O417" s="142">
        <v>3</v>
      </c>
      <c r="P417" s="143">
        <v>2</v>
      </c>
      <c r="Q417" s="142">
        <v>11</v>
      </c>
      <c r="R417" s="124"/>
      <c r="S417" s="124"/>
      <c r="T417" s="125"/>
      <c r="U417" s="124"/>
      <c r="V417" s="124"/>
      <c r="W417" s="124"/>
      <c r="X417" s="125"/>
      <c r="Y417" s="124"/>
      <c r="Z417" s="124"/>
      <c r="AA417" s="124"/>
      <c r="AB417" s="143">
        <v>1</v>
      </c>
      <c r="AC417" s="142">
        <v>2</v>
      </c>
      <c r="AD417" s="142">
        <v>3</v>
      </c>
      <c r="AE417" s="142">
        <v>4</v>
      </c>
      <c r="AF417" s="125"/>
      <c r="AG417" s="124"/>
      <c r="AH417" s="124"/>
      <c r="AI417" s="124"/>
      <c r="AJ417" s="125"/>
      <c r="AK417" s="124"/>
      <c r="AL417" s="124"/>
      <c r="AM417" s="124"/>
      <c r="AN417" s="125"/>
      <c r="AO417" s="124"/>
      <c r="AP417" s="124"/>
      <c r="AQ417" s="124"/>
      <c r="AR417" s="125"/>
      <c r="AS417" s="142">
        <v>182</v>
      </c>
      <c r="AT417" s="124"/>
      <c r="AU417" s="142">
        <v>120</v>
      </c>
      <c r="AV417" s="143">
        <v>146</v>
      </c>
      <c r="AW417" s="142">
        <v>121</v>
      </c>
      <c r="AX417" s="142">
        <v>124</v>
      </c>
      <c r="AY417" s="142">
        <v>111</v>
      </c>
      <c r="AZ417" s="143">
        <v>131</v>
      </c>
      <c r="BA417" s="142">
        <v>352</v>
      </c>
      <c r="BB417" s="142">
        <v>126</v>
      </c>
      <c r="BC417" s="142">
        <v>125</v>
      </c>
      <c r="BD417" s="247"/>
      <c r="BF417" s="144">
        <v>38</v>
      </c>
      <c r="BG417" s="144">
        <v>14</v>
      </c>
      <c r="BH417" s="144">
        <v>10</v>
      </c>
      <c r="BI417" s="144">
        <v>11</v>
      </c>
      <c r="BJ417" s="130"/>
      <c r="BK417" s="144">
        <v>1</v>
      </c>
      <c r="BL417" s="130"/>
      <c r="BM417" s="130"/>
      <c r="BN417" s="130"/>
      <c r="BO417" s="130"/>
      <c r="BP417" s="144">
        <v>448</v>
      </c>
      <c r="BQ417" s="144">
        <v>486</v>
      </c>
      <c r="BR417" s="144">
        <v>696</v>
      </c>
    </row>
    <row r="418" spans="1:70" outlineLevel="1" x14ac:dyDescent="0.35">
      <c r="A418" s="181" t="s">
        <v>73</v>
      </c>
      <c r="B418" s="109" t="s">
        <v>428</v>
      </c>
      <c r="C418" s="141" t="s">
        <v>373</v>
      </c>
      <c r="D418" s="109">
        <v>2541580</v>
      </c>
      <c r="E418" s="142">
        <v>9</v>
      </c>
      <c r="F418" s="142">
        <v>9</v>
      </c>
      <c r="G418" s="142">
        <v>43</v>
      </c>
      <c r="H418" s="143">
        <v>21</v>
      </c>
      <c r="I418" s="142">
        <v>37</v>
      </c>
      <c r="J418" s="142">
        <v>24</v>
      </c>
      <c r="K418" s="142">
        <v>46</v>
      </c>
      <c r="L418" s="143">
        <v>77</v>
      </c>
      <c r="M418" s="142">
        <v>119</v>
      </c>
      <c r="N418" s="142">
        <v>40</v>
      </c>
      <c r="O418" s="142">
        <v>40</v>
      </c>
      <c r="P418" s="143">
        <v>71</v>
      </c>
      <c r="Q418" s="142">
        <v>170</v>
      </c>
      <c r="R418" s="142">
        <v>237</v>
      </c>
      <c r="S418" s="142">
        <v>357</v>
      </c>
      <c r="T418" s="143">
        <v>446</v>
      </c>
      <c r="U418" s="142">
        <v>664</v>
      </c>
      <c r="V418" s="142">
        <v>695</v>
      </c>
      <c r="W418" s="142">
        <v>434</v>
      </c>
      <c r="X418" s="143">
        <v>324</v>
      </c>
      <c r="Y418" s="142">
        <v>736</v>
      </c>
      <c r="Z418" s="142">
        <v>1545</v>
      </c>
      <c r="AA418" s="142">
        <v>447</v>
      </c>
      <c r="AB418" s="143">
        <v>1034</v>
      </c>
      <c r="AC418" s="142">
        <v>682</v>
      </c>
      <c r="AD418" s="142">
        <v>1014</v>
      </c>
      <c r="AE418" s="142">
        <v>832</v>
      </c>
      <c r="AF418" s="143">
        <v>2654</v>
      </c>
      <c r="AG418" s="142">
        <v>209</v>
      </c>
      <c r="AH418" s="142">
        <v>1041</v>
      </c>
      <c r="AI418" s="142">
        <v>1872</v>
      </c>
      <c r="AJ418" s="143">
        <v>1107</v>
      </c>
      <c r="AK418" s="142">
        <v>2907</v>
      </c>
      <c r="AL418" s="142">
        <v>3387</v>
      </c>
      <c r="AM418" s="142">
        <v>1625</v>
      </c>
      <c r="AN418" s="143">
        <v>606</v>
      </c>
      <c r="AO418" s="142">
        <v>502</v>
      </c>
      <c r="AP418" s="142">
        <v>2139</v>
      </c>
      <c r="AQ418" s="142">
        <v>2006</v>
      </c>
      <c r="AR418" s="143">
        <v>1760</v>
      </c>
      <c r="AS418" s="142">
        <v>405</v>
      </c>
      <c r="AT418" s="142">
        <v>1102</v>
      </c>
      <c r="AU418" s="142">
        <v>509</v>
      </c>
      <c r="AV418" s="143">
        <v>4591</v>
      </c>
      <c r="AW418" s="142">
        <v>630</v>
      </c>
      <c r="AX418" s="142">
        <v>5929</v>
      </c>
      <c r="AY418" s="142">
        <v>1767</v>
      </c>
      <c r="AZ418" s="143">
        <v>2227</v>
      </c>
      <c r="BA418" s="142">
        <v>448</v>
      </c>
      <c r="BB418" s="142">
        <v>5096</v>
      </c>
      <c r="BC418" s="142">
        <v>749</v>
      </c>
      <c r="BD418" s="143">
        <v>1285</v>
      </c>
      <c r="BF418" s="144">
        <v>82</v>
      </c>
      <c r="BG418" s="144">
        <v>184</v>
      </c>
      <c r="BH418" s="144">
        <v>273</v>
      </c>
      <c r="BI418" s="144">
        <v>1210</v>
      </c>
      <c r="BJ418" s="144">
        <v>2117</v>
      </c>
      <c r="BK418" s="144">
        <v>3762</v>
      </c>
      <c r="BL418" s="144">
        <v>5182</v>
      </c>
      <c r="BM418" s="144">
        <v>4229</v>
      </c>
      <c r="BN418" s="144">
        <v>8525</v>
      </c>
      <c r="BO418" s="144">
        <v>6407</v>
      </c>
      <c r="BP418" s="144">
        <v>6607</v>
      </c>
      <c r="BQ418" s="144">
        <v>10554</v>
      </c>
      <c r="BR418" s="144">
        <v>7578</v>
      </c>
    </row>
    <row r="419" spans="1:70" outlineLevel="1" x14ac:dyDescent="0.35">
      <c r="A419" s="234" t="s">
        <v>615</v>
      </c>
      <c r="B419" s="235"/>
      <c r="C419" s="235"/>
      <c r="D419" s="235"/>
      <c r="E419" s="137"/>
      <c r="F419" s="137"/>
      <c r="G419" s="137"/>
      <c r="H419" s="138"/>
      <c r="I419" s="137"/>
      <c r="J419" s="137"/>
      <c r="K419" s="137"/>
      <c r="L419" s="138"/>
      <c r="M419" s="137"/>
      <c r="N419" s="137"/>
      <c r="O419" s="137"/>
      <c r="P419" s="138"/>
      <c r="Q419" s="137"/>
      <c r="R419" s="137"/>
      <c r="S419" s="137"/>
      <c r="T419" s="138"/>
      <c r="U419" s="137"/>
      <c r="V419" s="137"/>
      <c r="W419" s="137"/>
      <c r="X419" s="138"/>
      <c r="Y419" s="137"/>
      <c r="Z419" s="137"/>
      <c r="AA419" s="137"/>
      <c r="AB419" s="138"/>
      <c r="AC419" s="137"/>
      <c r="AD419" s="137"/>
      <c r="AE419" s="137"/>
      <c r="AF419" s="138"/>
      <c r="AG419" s="137"/>
      <c r="AH419" s="137"/>
      <c r="AI419" s="137"/>
      <c r="AJ419" s="138"/>
      <c r="AK419" s="137"/>
      <c r="AL419" s="137"/>
      <c r="AM419" s="137"/>
      <c r="AN419" s="125"/>
      <c r="AO419" s="124"/>
      <c r="AP419" s="137"/>
      <c r="AQ419" s="137"/>
      <c r="AR419" s="125"/>
      <c r="AS419" s="137"/>
      <c r="AT419" s="137"/>
      <c r="AU419" s="137"/>
      <c r="AV419" s="125"/>
      <c r="AW419" s="137"/>
      <c r="AX419" s="137"/>
      <c r="AY419" s="137"/>
      <c r="AZ419" s="125"/>
      <c r="BA419" s="124"/>
      <c r="BB419" s="124"/>
      <c r="BC419" s="137"/>
      <c r="BD419" s="125"/>
      <c r="BF419" s="139"/>
      <c r="BG419" s="139"/>
      <c r="BH419" s="139"/>
      <c r="BI419" s="139"/>
      <c r="BJ419" s="139"/>
      <c r="BK419" s="139"/>
      <c r="BL419" s="139"/>
      <c r="BM419" s="139"/>
      <c r="BN419" s="130"/>
      <c r="BO419" s="130"/>
      <c r="BP419" s="130"/>
      <c r="BQ419" s="130"/>
      <c r="BR419" s="130"/>
    </row>
    <row r="420" spans="1:70" ht="12" customHeight="1" outlineLevel="1" x14ac:dyDescent="0.35">
      <c r="A420" s="181" t="s">
        <v>73</v>
      </c>
      <c r="B420" s="109" t="s">
        <v>428</v>
      </c>
      <c r="C420" s="141" t="s">
        <v>370</v>
      </c>
      <c r="D420" s="109">
        <v>2399836</v>
      </c>
      <c r="E420" s="124"/>
      <c r="F420" s="142">
        <v>419</v>
      </c>
      <c r="G420" s="124"/>
      <c r="H420" s="143">
        <v>2</v>
      </c>
      <c r="I420" s="124"/>
      <c r="J420" s="142">
        <v>2</v>
      </c>
      <c r="K420" s="142">
        <v>4</v>
      </c>
      <c r="L420" s="125"/>
      <c r="M420" s="124"/>
      <c r="N420" s="124"/>
      <c r="O420" s="124"/>
      <c r="P420" s="125"/>
      <c r="Q420" s="124"/>
      <c r="R420" s="124"/>
      <c r="S420" s="124"/>
      <c r="T420" s="125"/>
      <c r="U420" s="124"/>
      <c r="V420" s="124"/>
      <c r="W420" s="124"/>
      <c r="X420" s="125"/>
      <c r="Y420" s="124"/>
      <c r="Z420" s="124"/>
      <c r="AA420" s="124"/>
      <c r="AB420" s="125"/>
      <c r="AC420" s="124"/>
      <c r="AD420" s="124"/>
      <c r="AE420" s="124"/>
      <c r="AF420" s="125"/>
      <c r="AG420" s="124"/>
      <c r="AH420" s="124"/>
      <c r="AI420" s="124"/>
      <c r="AJ420" s="125"/>
      <c r="AK420" s="124"/>
      <c r="AL420" s="124"/>
      <c r="AM420" s="124"/>
      <c r="AN420" s="125"/>
      <c r="AO420" s="124"/>
      <c r="AP420" s="124"/>
      <c r="AQ420" s="124"/>
      <c r="AR420" s="125"/>
      <c r="AS420" s="124"/>
      <c r="AT420" s="124"/>
      <c r="AU420" s="124"/>
      <c r="AV420" s="125"/>
      <c r="AW420" s="124"/>
      <c r="AX420" s="124"/>
      <c r="AY420" s="124"/>
      <c r="AZ420" s="125"/>
      <c r="BC420" s="124"/>
      <c r="BD420" s="125"/>
      <c r="BF420" s="144">
        <v>421</v>
      </c>
      <c r="BG420" s="144">
        <v>6</v>
      </c>
      <c r="BH420" s="144">
        <v>3</v>
      </c>
      <c r="BI420" s="130"/>
      <c r="BJ420" s="130"/>
      <c r="BK420" s="130"/>
      <c r="BL420" s="130"/>
      <c r="BM420" s="130"/>
      <c r="BN420" s="130"/>
      <c r="BO420" s="130"/>
      <c r="BP420" s="130"/>
      <c r="BQ420" s="130"/>
      <c r="BR420" s="130"/>
    </row>
    <row r="421" spans="1:70" outlineLevel="1" x14ac:dyDescent="0.35">
      <c r="A421" s="234" t="s">
        <v>616</v>
      </c>
      <c r="B421" s="235"/>
      <c r="C421" s="235"/>
      <c r="D421" s="235"/>
      <c r="E421" s="124"/>
      <c r="F421" s="124"/>
      <c r="G421" s="124"/>
      <c r="H421" s="125"/>
      <c r="I421" s="124"/>
      <c r="J421" s="124"/>
      <c r="K421" s="124"/>
      <c r="L421" s="125"/>
      <c r="M421" s="124"/>
      <c r="N421" s="124"/>
      <c r="O421" s="124"/>
      <c r="P421" s="125"/>
      <c r="Q421" s="124"/>
      <c r="R421" s="124"/>
      <c r="S421" s="124"/>
      <c r="T421" s="125"/>
      <c r="U421" s="124"/>
      <c r="V421" s="124"/>
      <c r="W421" s="124"/>
      <c r="X421" s="125"/>
      <c r="Y421" s="124"/>
      <c r="Z421" s="124"/>
      <c r="AA421" s="124"/>
      <c r="AB421" s="125"/>
      <c r="AC421" s="124"/>
      <c r="AD421" s="124"/>
      <c r="AE421" s="124"/>
      <c r="AF421" s="125"/>
      <c r="AG421" s="124"/>
      <c r="AH421" s="124"/>
      <c r="AI421" s="124"/>
      <c r="AJ421" s="125"/>
      <c r="AK421" s="124"/>
      <c r="AL421" s="124"/>
      <c r="AM421" s="124"/>
      <c r="AN421" s="125"/>
      <c r="AO421" s="124"/>
      <c r="AP421" s="124"/>
      <c r="AQ421" s="124"/>
      <c r="AR421" s="125"/>
      <c r="AS421" s="124"/>
      <c r="AT421" s="124"/>
      <c r="AU421" s="124"/>
      <c r="AV421" s="125"/>
      <c r="AW421" s="124"/>
      <c r="AX421" s="124"/>
      <c r="AY421" s="124"/>
      <c r="AZ421" s="125"/>
      <c r="BC421" s="124"/>
      <c r="BD421" s="125"/>
      <c r="BF421" s="130"/>
      <c r="BG421" s="130"/>
      <c r="BH421" s="130"/>
      <c r="BI421" s="130"/>
      <c r="BJ421" s="130"/>
      <c r="BK421" s="130"/>
      <c r="BL421" s="130"/>
      <c r="BM421" s="130"/>
      <c r="BN421" s="130"/>
      <c r="BO421" s="130"/>
      <c r="BP421" s="130"/>
      <c r="BQ421" s="130"/>
      <c r="BR421" s="130"/>
    </row>
    <row r="422" spans="1:70" outlineLevel="1" x14ac:dyDescent="0.35">
      <c r="A422" s="181" t="s">
        <v>617</v>
      </c>
      <c r="B422" s="109" t="s">
        <v>428</v>
      </c>
      <c r="C422" s="141" t="s">
        <v>370</v>
      </c>
      <c r="D422" s="109">
        <v>2399837</v>
      </c>
      <c r="E422" s="142">
        <v>47</v>
      </c>
      <c r="F422" s="142">
        <v>-52</v>
      </c>
      <c r="G422" s="142">
        <v>36</v>
      </c>
      <c r="H422" s="143">
        <v>22</v>
      </c>
      <c r="I422" s="142">
        <v>-3</v>
      </c>
      <c r="J422" s="142">
        <v>21</v>
      </c>
      <c r="K422" s="142">
        <v>20</v>
      </c>
      <c r="L422" s="143">
        <v>53</v>
      </c>
      <c r="M422" s="142">
        <v>186</v>
      </c>
      <c r="N422" s="142">
        <v>8</v>
      </c>
      <c r="O422" s="142">
        <v>-87</v>
      </c>
      <c r="P422" s="143">
        <v>-19</v>
      </c>
      <c r="Q422" s="142">
        <v>52</v>
      </c>
      <c r="R422" s="142">
        <v>37</v>
      </c>
      <c r="S422" s="142">
        <v>230</v>
      </c>
      <c r="T422" s="143">
        <v>-47</v>
      </c>
      <c r="U422" s="142">
        <v>-26</v>
      </c>
      <c r="V422" s="142">
        <v>183</v>
      </c>
      <c r="W422" s="142">
        <v>285</v>
      </c>
      <c r="X422" s="143">
        <v>-77</v>
      </c>
      <c r="Y422" s="142">
        <v>450</v>
      </c>
      <c r="Z422" s="142">
        <v>-198</v>
      </c>
      <c r="AA422" s="142">
        <v>382</v>
      </c>
      <c r="AB422" s="143">
        <v>306</v>
      </c>
      <c r="AC422" s="124"/>
      <c r="AD422" s="124"/>
      <c r="AE422" s="124"/>
      <c r="AF422" s="125"/>
      <c r="AG422" s="124"/>
      <c r="AH422" s="124"/>
      <c r="AI422" s="124"/>
      <c r="AJ422" s="125"/>
      <c r="AK422" s="124"/>
      <c r="AL422" s="124"/>
      <c r="AM422" s="124"/>
      <c r="AN422" s="125"/>
      <c r="AO422" s="124"/>
      <c r="AP422" s="124"/>
      <c r="AQ422" s="124"/>
      <c r="AR422" s="125"/>
      <c r="AS422" s="124"/>
      <c r="AT422" s="124"/>
      <c r="AU422" s="124"/>
      <c r="AV422" s="125"/>
      <c r="AW422" s="124"/>
      <c r="AX422" s="124"/>
      <c r="AY422" s="124"/>
      <c r="AZ422" s="125"/>
      <c r="BC422" s="124"/>
      <c r="BD422" s="125"/>
      <c r="BF422" s="144">
        <v>53</v>
      </c>
      <c r="BG422" s="144">
        <v>91</v>
      </c>
      <c r="BH422" s="144">
        <v>88</v>
      </c>
      <c r="BI422" s="144">
        <v>272</v>
      </c>
      <c r="BJ422" s="144">
        <v>363</v>
      </c>
      <c r="BK422" s="144">
        <v>918</v>
      </c>
      <c r="BL422" s="130"/>
      <c r="BM422" s="130"/>
      <c r="BN422" s="130"/>
      <c r="BO422" s="130"/>
      <c r="BP422" s="130"/>
      <c r="BQ422" s="130"/>
      <c r="BR422" s="130"/>
    </row>
    <row r="423" spans="1:70" outlineLevel="1" x14ac:dyDescent="0.35">
      <c r="A423" s="181" t="s">
        <v>618</v>
      </c>
      <c r="B423" s="109" t="s">
        <v>428</v>
      </c>
      <c r="C423" s="141" t="s">
        <v>370</v>
      </c>
      <c r="D423" s="109">
        <v>2399838</v>
      </c>
      <c r="E423" s="142">
        <v>11</v>
      </c>
      <c r="F423" s="124"/>
      <c r="G423" s="124"/>
      <c r="H423" s="125"/>
      <c r="I423" s="124"/>
      <c r="J423" s="124"/>
      <c r="K423" s="124"/>
      <c r="L423" s="125"/>
      <c r="M423" s="124"/>
      <c r="N423" s="124"/>
      <c r="O423" s="124"/>
      <c r="P423" s="125"/>
      <c r="Q423" s="124"/>
      <c r="R423" s="124"/>
      <c r="S423" s="124"/>
      <c r="T423" s="125"/>
      <c r="U423" s="124"/>
      <c r="V423" s="124"/>
      <c r="W423" s="124"/>
      <c r="X423" s="125"/>
      <c r="Y423" s="124"/>
      <c r="Z423" s="124"/>
      <c r="AA423" s="124"/>
      <c r="AB423" s="125"/>
      <c r="AC423" s="124"/>
      <c r="AD423" s="124"/>
      <c r="AE423" s="124"/>
      <c r="AF423" s="125"/>
      <c r="AG423" s="124"/>
      <c r="AH423" s="124"/>
      <c r="AI423" s="124"/>
      <c r="AJ423" s="125"/>
      <c r="AK423" s="124"/>
      <c r="AL423" s="124"/>
      <c r="AM423" s="124"/>
      <c r="AN423" s="125"/>
      <c r="AO423" s="124"/>
      <c r="AP423" s="124"/>
      <c r="AQ423" s="124"/>
      <c r="AR423" s="125"/>
      <c r="AS423" s="124"/>
      <c r="AT423" s="124"/>
      <c r="AU423" s="124"/>
      <c r="AV423" s="125"/>
      <c r="AW423" s="124"/>
      <c r="AX423" s="124"/>
      <c r="AY423" s="124"/>
      <c r="AZ423" s="125"/>
      <c r="BA423" s="142"/>
      <c r="BC423" s="124"/>
      <c r="BD423" s="125"/>
      <c r="BF423" s="144">
        <v>11</v>
      </c>
      <c r="BG423" s="130"/>
      <c r="BH423" s="130"/>
      <c r="BI423" s="130"/>
      <c r="BJ423" s="130"/>
      <c r="BK423" s="130"/>
      <c r="BL423" s="130"/>
      <c r="BM423" s="130"/>
      <c r="BN423" s="130"/>
      <c r="BO423" s="130"/>
      <c r="BP423" s="130"/>
      <c r="BQ423" s="130"/>
      <c r="BR423" s="130"/>
    </row>
    <row r="424" spans="1:70" ht="12" customHeight="1" outlineLevel="1" x14ac:dyDescent="0.35">
      <c r="A424" s="181" t="s">
        <v>619</v>
      </c>
      <c r="B424" s="109" t="s">
        <v>428</v>
      </c>
      <c r="C424" s="141" t="s">
        <v>370</v>
      </c>
      <c r="D424" s="109">
        <v>2399839</v>
      </c>
      <c r="E424" s="142">
        <v>33</v>
      </c>
      <c r="F424" s="142">
        <v>44</v>
      </c>
      <c r="G424" s="124"/>
      <c r="H424" s="125"/>
      <c r="I424" s="124"/>
      <c r="J424" s="124"/>
      <c r="K424" s="142">
        <v>1368</v>
      </c>
      <c r="L424" s="143">
        <v>12987</v>
      </c>
      <c r="M424" s="124"/>
      <c r="N424" s="124"/>
      <c r="O424" s="124"/>
      <c r="P424" s="125"/>
      <c r="Q424" s="124"/>
      <c r="R424" s="124"/>
      <c r="S424" s="124"/>
      <c r="T424" s="125"/>
      <c r="U424" s="124"/>
      <c r="V424" s="124"/>
      <c r="W424" s="124"/>
      <c r="X424" s="125"/>
      <c r="Y424" s="124"/>
      <c r="Z424" s="124"/>
      <c r="AA424" s="124"/>
      <c r="AB424" s="125"/>
      <c r="AC424" s="124"/>
      <c r="AD424" s="124"/>
      <c r="AE424" s="124"/>
      <c r="AF424" s="125"/>
      <c r="AG424" s="124"/>
      <c r="AH424" s="124"/>
      <c r="AI424" s="124"/>
      <c r="AJ424" s="125"/>
      <c r="AK424" s="124"/>
      <c r="AL424" s="124"/>
      <c r="AM424" s="124"/>
      <c r="AN424" s="125"/>
      <c r="AO424" s="124"/>
      <c r="AP424" s="124"/>
      <c r="AQ424" s="124"/>
      <c r="AR424" s="125"/>
      <c r="AS424" s="124"/>
      <c r="AT424" s="124"/>
      <c r="AU424" s="124"/>
      <c r="AV424" s="125"/>
      <c r="AW424" s="124"/>
      <c r="AX424" s="124"/>
      <c r="AY424" s="124"/>
      <c r="AZ424" s="125"/>
      <c r="BA424" s="124"/>
      <c r="BB424" s="124"/>
      <c r="BC424" s="124"/>
      <c r="BD424" s="125"/>
      <c r="BF424" s="144">
        <v>77</v>
      </c>
      <c r="BG424" s="144">
        <v>14344</v>
      </c>
      <c r="BH424" s="130"/>
      <c r="BI424" s="130"/>
      <c r="BJ424" s="130"/>
      <c r="BK424" s="130"/>
      <c r="BL424" s="130"/>
      <c r="BM424" s="130"/>
      <c r="BN424" s="130"/>
      <c r="BO424" s="130"/>
      <c r="BP424" s="130"/>
      <c r="BQ424" s="130"/>
      <c r="BR424" s="130"/>
    </row>
    <row r="425" spans="1:70" outlineLevel="1" x14ac:dyDescent="0.35">
      <c r="A425" s="181" t="s">
        <v>620</v>
      </c>
      <c r="B425" s="109" t="s">
        <v>428</v>
      </c>
      <c r="C425" s="141" t="s">
        <v>370</v>
      </c>
      <c r="D425" s="109">
        <v>2399840</v>
      </c>
      <c r="E425" s="124"/>
      <c r="F425" s="124"/>
      <c r="G425" s="124"/>
      <c r="H425" s="125"/>
      <c r="I425" s="124"/>
      <c r="J425" s="124"/>
      <c r="K425" s="124"/>
      <c r="L425" s="125"/>
      <c r="M425" s="142">
        <v>198</v>
      </c>
      <c r="N425" s="124"/>
      <c r="O425" s="124"/>
      <c r="P425" s="125"/>
      <c r="Q425" s="124"/>
      <c r="R425" s="124"/>
      <c r="S425" s="124"/>
      <c r="T425" s="125"/>
      <c r="U425" s="124"/>
      <c r="V425" s="124"/>
      <c r="W425" s="124"/>
      <c r="X425" s="125"/>
      <c r="Y425" s="124"/>
      <c r="Z425" s="124"/>
      <c r="AA425" s="124"/>
      <c r="AB425" s="125"/>
      <c r="AC425" s="124"/>
      <c r="AD425" s="124"/>
      <c r="AE425" s="124"/>
      <c r="AF425" s="125"/>
      <c r="AG425" s="124"/>
      <c r="AH425" s="124"/>
      <c r="AI425" s="124"/>
      <c r="AJ425" s="125"/>
      <c r="AK425" s="124"/>
      <c r="AL425" s="124"/>
      <c r="AM425" s="124"/>
      <c r="AN425" s="125"/>
      <c r="AO425" s="124"/>
      <c r="AP425" s="124"/>
      <c r="AQ425" s="124"/>
      <c r="AR425" s="125"/>
      <c r="AS425" s="124"/>
      <c r="AT425" s="124"/>
      <c r="AU425" s="124"/>
      <c r="AV425" s="125"/>
      <c r="AW425" s="124"/>
      <c r="AX425" s="124"/>
      <c r="AY425" s="124"/>
      <c r="AZ425" s="125"/>
      <c r="BA425" s="124"/>
      <c r="BB425" s="124"/>
      <c r="BD425" s="125"/>
      <c r="BF425" s="130"/>
      <c r="BG425" s="130"/>
      <c r="BH425" s="144">
        <v>198</v>
      </c>
      <c r="BI425" s="130"/>
      <c r="BJ425" s="130"/>
      <c r="BK425" s="130"/>
      <c r="BL425" s="130"/>
      <c r="BM425" s="130"/>
      <c r="BN425" s="130"/>
      <c r="BO425" s="130"/>
      <c r="BP425" s="130"/>
      <c r="BQ425" s="130"/>
      <c r="BR425" s="130"/>
    </row>
    <row r="426" spans="1:70" outlineLevel="1" x14ac:dyDescent="0.35">
      <c r="A426" s="181" t="s">
        <v>621</v>
      </c>
      <c r="B426" s="109" t="s">
        <v>428</v>
      </c>
      <c r="C426" s="141" t="s">
        <v>370</v>
      </c>
      <c r="D426" s="109">
        <v>2399841</v>
      </c>
      <c r="E426" s="124"/>
      <c r="F426" s="124"/>
      <c r="G426" s="124"/>
      <c r="H426" s="125"/>
      <c r="I426" s="124"/>
      <c r="J426" s="124"/>
      <c r="K426" s="124"/>
      <c r="L426" s="125"/>
      <c r="M426" s="124"/>
      <c r="N426" s="124"/>
      <c r="O426" s="124"/>
      <c r="P426" s="125"/>
      <c r="Q426" s="124"/>
      <c r="R426" s="124"/>
      <c r="S426" s="142">
        <v>33</v>
      </c>
      <c r="T426" s="125"/>
      <c r="U426" s="124"/>
      <c r="V426" s="124"/>
      <c r="W426" s="142">
        <v>102</v>
      </c>
      <c r="X426" s="125"/>
      <c r="Y426" s="124"/>
      <c r="Z426" s="124"/>
      <c r="AA426" s="124"/>
      <c r="AB426" s="125"/>
      <c r="AC426" s="124"/>
      <c r="AD426" s="124"/>
      <c r="AE426" s="124"/>
      <c r="AF426" s="125"/>
      <c r="AG426" s="124"/>
      <c r="AH426" s="124"/>
      <c r="AI426" s="124"/>
      <c r="AJ426" s="125"/>
      <c r="AK426" s="124"/>
      <c r="AL426" s="124"/>
      <c r="AM426" s="124"/>
      <c r="AN426" s="125"/>
      <c r="AO426" s="124"/>
      <c r="AP426" s="124"/>
      <c r="AQ426" s="124"/>
      <c r="AR426" s="125"/>
      <c r="AS426" s="124"/>
      <c r="AT426" s="124"/>
      <c r="AU426" s="124"/>
      <c r="AV426" s="125"/>
      <c r="AW426" s="124"/>
      <c r="AX426" s="124"/>
      <c r="AY426" s="124"/>
      <c r="AZ426" s="125"/>
      <c r="BA426" s="124"/>
      <c r="BB426" s="124"/>
      <c r="BD426" s="125"/>
      <c r="BF426" s="130"/>
      <c r="BG426" s="130"/>
      <c r="BH426" s="130"/>
      <c r="BI426" s="144">
        <v>33</v>
      </c>
      <c r="BJ426" s="144">
        <v>102</v>
      </c>
      <c r="BK426" s="130"/>
      <c r="BL426" s="130"/>
      <c r="BM426" s="130"/>
      <c r="BN426" s="130"/>
      <c r="BO426" s="130"/>
      <c r="BP426" s="130"/>
      <c r="BQ426" s="130"/>
      <c r="BR426" s="130"/>
    </row>
    <row r="427" spans="1:70" outlineLevel="1" x14ac:dyDescent="0.35">
      <c r="A427" s="181" t="s">
        <v>622</v>
      </c>
      <c r="B427" s="109" t="s">
        <v>428</v>
      </c>
      <c r="C427" s="141" t="s">
        <v>370</v>
      </c>
      <c r="D427" s="109">
        <v>2872271</v>
      </c>
      <c r="E427" s="124"/>
      <c r="F427" s="124"/>
      <c r="G427" s="124"/>
      <c r="H427" s="125"/>
      <c r="I427" s="124"/>
      <c r="J427" s="124"/>
      <c r="K427" s="124"/>
      <c r="L427" s="125"/>
      <c r="M427" s="124"/>
      <c r="N427" s="124"/>
      <c r="O427" s="124"/>
      <c r="P427" s="125"/>
      <c r="Q427" s="124"/>
      <c r="R427" s="124"/>
      <c r="S427" s="124"/>
      <c r="T427" s="125"/>
      <c r="U427" s="124"/>
      <c r="V427" s="124"/>
      <c r="W427" s="124"/>
      <c r="X427" s="125"/>
      <c r="Y427" s="124"/>
      <c r="Z427" s="124"/>
      <c r="AA427" s="124"/>
      <c r="AB427" s="125"/>
      <c r="AC427" s="124"/>
      <c r="AD427" s="124"/>
      <c r="AE427" s="124"/>
      <c r="AF427" s="125"/>
      <c r="AG427" s="124"/>
      <c r="AH427" s="124"/>
      <c r="AI427" s="124"/>
      <c r="AJ427" s="125"/>
      <c r="AK427" s="124"/>
      <c r="AL427" s="124"/>
      <c r="AM427" s="124"/>
      <c r="AN427" s="125"/>
      <c r="AO427" s="142">
        <v>131</v>
      </c>
      <c r="AP427" s="142">
        <v>131</v>
      </c>
      <c r="AQ427" s="124"/>
      <c r="AR427" s="125"/>
      <c r="AS427" s="124"/>
      <c r="AT427" s="124"/>
      <c r="AU427" s="124"/>
      <c r="AV427" s="125"/>
      <c r="AW427" s="124"/>
      <c r="AX427" s="124"/>
      <c r="AY427" s="124"/>
      <c r="AZ427" s="125"/>
      <c r="BA427" s="124"/>
      <c r="BB427" s="124"/>
      <c r="BD427" s="125"/>
      <c r="BF427" s="130"/>
      <c r="BG427" s="130"/>
      <c r="BH427" s="130"/>
      <c r="BI427" s="130"/>
      <c r="BJ427" s="130"/>
      <c r="BK427" s="130"/>
      <c r="BL427" s="130"/>
      <c r="BM427" s="130"/>
      <c r="BN427" s="130"/>
      <c r="BO427" s="130"/>
      <c r="BP427" s="130"/>
      <c r="BQ427" s="130"/>
      <c r="BR427" s="130"/>
    </row>
    <row r="428" spans="1:70" ht="12" customHeight="1" outlineLevel="1" x14ac:dyDescent="0.35">
      <c r="A428" s="181" t="s">
        <v>623</v>
      </c>
      <c r="B428" s="109" t="s">
        <v>428</v>
      </c>
      <c r="C428" s="141" t="s">
        <v>370</v>
      </c>
      <c r="D428" s="109">
        <v>2399842</v>
      </c>
      <c r="E428" s="124"/>
      <c r="F428" s="124"/>
      <c r="G428" s="124"/>
      <c r="H428" s="125"/>
      <c r="I428" s="124"/>
      <c r="J428" s="124"/>
      <c r="K428" s="124"/>
      <c r="L428" s="125"/>
      <c r="M428" s="124"/>
      <c r="N428" s="124"/>
      <c r="O428" s="124"/>
      <c r="P428" s="125"/>
      <c r="Q428" s="124"/>
      <c r="R428" s="124"/>
      <c r="S428" s="124"/>
      <c r="T428" s="125"/>
      <c r="U428" s="124"/>
      <c r="V428" s="142">
        <v>30</v>
      </c>
      <c r="W428" s="142">
        <v>-10</v>
      </c>
      <c r="X428" s="143">
        <v>74</v>
      </c>
      <c r="Y428" s="142">
        <v>141</v>
      </c>
      <c r="Z428" s="142">
        <v>-135</v>
      </c>
      <c r="AA428" s="124"/>
      <c r="AB428" s="143">
        <v>44</v>
      </c>
      <c r="AC428" s="124"/>
      <c r="AD428" s="124"/>
      <c r="AE428" s="124"/>
      <c r="AF428" s="125"/>
      <c r="AG428" s="124"/>
      <c r="AH428" s="124"/>
      <c r="AI428" s="124"/>
      <c r="AJ428" s="125"/>
      <c r="AK428" s="124"/>
      <c r="AL428" s="124"/>
      <c r="AM428" s="124"/>
      <c r="AN428" s="125"/>
      <c r="AO428" s="124"/>
      <c r="AP428" s="124"/>
      <c r="AQ428" s="124"/>
      <c r="AR428" s="125"/>
      <c r="AS428" s="124"/>
      <c r="AT428" s="124"/>
      <c r="AU428" s="124"/>
      <c r="AV428" s="125"/>
      <c r="AW428" s="124"/>
      <c r="AX428" s="124"/>
      <c r="AY428" s="124"/>
      <c r="AZ428" s="125"/>
      <c r="BA428" s="124"/>
      <c r="BB428" s="124"/>
      <c r="BC428" s="124"/>
      <c r="BD428" s="125"/>
      <c r="BF428" s="130"/>
      <c r="BG428" s="130"/>
      <c r="BH428" s="130"/>
      <c r="BI428" s="130"/>
      <c r="BJ428" s="144">
        <v>94</v>
      </c>
      <c r="BK428" s="144">
        <v>51</v>
      </c>
      <c r="BL428" s="130"/>
      <c r="BM428" s="130"/>
      <c r="BN428" s="130"/>
      <c r="BO428" s="130"/>
      <c r="BP428" s="130"/>
      <c r="BQ428" s="130"/>
      <c r="BR428" s="130"/>
    </row>
    <row r="429" spans="1:70" outlineLevel="1" x14ac:dyDescent="0.35">
      <c r="A429" s="181" t="s">
        <v>624</v>
      </c>
      <c r="B429" s="109" t="s">
        <v>428</v>
      </c>
      <c r="C429" s="141" t="s">
        <v>370</v>
      </c>
      <c r="D429" s="109">
        <v>2399843</v>
      </c>
      <c r="E429" s="124"/>
      <c r="F429" s="124"/>
      <c r="G429" s="124"/>
      <c r="H429" s="125"/>
      <c r="I429" s="124"/>
      <c r="J429" s="124"/>
      <c r="K429" s="124"/>
      <c r="L429" s="125"/>
      <c r="M429" s="124"/>
      <c r="N429" s="124"/>
      <c r="O429" s="124"/>
      <c r="P429" s="125"/>
      <c r="Q429" s="124"/>
      <c r="R429" s="124"/>
      <c r="S429" s="124"/>
      <c r="T429" s="125"/>
      <c r="U429" s="124"/>
      <c r="V429" s="124"/>
      <c r="W429" s="124"/>
      <c r="X429" s="125"/>
      <c r="Y429" s="124"/>
      <c r="Z429" s="124"/>
      <c r="AA429" s="124"/>
      <c r="AB429" s="125"/>
      <c r="AC429" s="142">
        <v>-314</v>
      </c>
      <c r="AD429" s="142">
        <v>111</v>
      </c>
      <c r="AE429" s="142">
        <v>144</v>
      </c>
      <c r="AF429" s="143">
        <v>-94</v>
      </c>
      <c r="AG429" s="124"/>
      <c r="AH429" s="124"/>
      <c r="AI429" s="124"/>
      <c r="AJ429" s="125"/>
      <c r="AK429" s="124"/>
      <c r="AL429" s="124"/>
      <c r="AM429" s="124"/>
      <c r="AN429" s="125"/>
      <c r="AO429" s="124"/>
      <c r="AP429" s="124"/>
      <c r="AQ429" s="124"/>
      <c r="AR429" s="125"/>
      <c r="AS429" s="124"/>
      <c r="AT429" s="124"/>
      <c r="AU429" s="124"/>
      <c r="AV429" s="125"/>
      <c r="AW429" s="124"/>
      <c r="AX429" s="124"/>
      <c r="AY429" s="124"/>
      <c r="AZ429" s="125"/>
      <c r="BA429" s="124"/>
      <c r="BB429" s="124"/>
      <c r="BC429" s="124"/>
      <c r="BD429" s="125"/>
      <c r="BF429" s="130"/>
      <c r="BG429" s="130"/>
      <c r="BH429" s="130"/>
      <c r="BI429" s="130"/>
      <c r="BJ429" s="130"/>
      <c r="BK429" s="130"/>
      <c r="BL429" s="144">
        <v>-153</v>
      </c>
      <c r="BM429" s="130"/>
      <c r="BN429" s="130"/>
      <c r="BO429" s="130"/>
      <c r="BP429" s="130"/>
      <c r="BQ429" s="130"/>
      <c r="BR429" s="130"/>
    </row>
    <row r="430" spans="1:70" outlineLevel="1" x14ac:dyDescent="0.35">
      <c r="A430" s="181" t="s">
        <v>625</v>
      </c>
      <c r="B430" s="109" t="s">
        <v>428</v>
      </c>
      <c r="C430" s="141" t="s">
        <v>369</v>
      </c>
      <c r="D430" s="109">
        <v>2635959</v>
      </c>
      <c r="E430" s="124"/>
      <c r="F430" s="124"/>
      <c r="G430" s="124"/>
      <c r="H430" s="125"/>
      <c r="I430" s="124"/>
      <c r="J430" s="124"/>
      <c r="K430" s="124"/>
      <c r="L430" s="125"/>
      <c r="M430" s="124"/>
      <c r="N430" s="124"/>
      <c r="O430" s="124"/>
      <c r="P430" s="125"/>
      <c r="Q430" s="124"/>
      <c r="R430" s="124"/>
      <c r="S430" s="124"/>
      <c r="T430" s="125"/>
      <c r="U430" s="124"/>
      <c r="V430" s="124"/>
      <c r="W430" s="124"/>
      <c r="X430" s="125"/>
      <c r="Y430" s="124"/>
      <c r="Z430" s="124"/>
      <c r="AA430" s="124"/>
      <c r="AB430" s="125"/>
      <c r="AC430" s="142">
        <v>1617</v>
      </c>
      <c r="AD430" s="142">
        <v>1667</v>
      </c>
      <c r="AE430" s="142">
        <v>1850</v>
      </c>
      <c r="AF430" s="143">
        <v>1887</v>
      </c>
      <c r="AG430" s="142">
        <v>1603</v>
      </c>
      <c r="AH430" s="142">
        <v>1592</v>
      </c>
      <c r="AI430" s="142">
        <v>2137</v>
      </c>
      <c r="AJ430" s="143">
        <v>2201</v>
      </c>
      <c r="AK430" s="142">
        <v>2198</v>
      </c>
      <c r="AL430" s="142">
        <v>2249</v>
      </c>
      <c r="AM430" s="142">
        <v>2635</v>
      </c>
      <c r="AN430" s="143">
        <v>3404</v>
      </c>
      <c r="AO430" s="142">
        <v>3709</v>
      </c>
      <c r="AP430" s="142">
        <v>4543</v>
      </c>
      <c r="AQ430" s="142">
        <v>4130</v>
      </c>
      <c r="AR430" s="143">
        <v>3319</v>
      </c>
      <c r="AS430" s="142">
        <v>4466</v>
      </c>
      <c r="AT430" s="142">
        <v>3845</v>
      </c>
      <c r="AU430" s="142">
        <v>4506</v>
      </c>
      <c r="AV430" s="143">
        <v>4105</v>
      </c>
      <c r="AW430" s="142">
        <v>4217</v>
      </c>
      <c r="AX430" s="142">
        <v>3229</v>
      </c>
      <c r="AY430" s="142">
        <v>7217</v>
      </c>
      <c r="AZ430" s="143">
        <v>7127</v>
      </c>
      <c r="BA430" s="142">
        <v>9338</v>
      </c>
      <c r="BB430" s="142">
        <v>10618</v>
      </c>
      <c r="BC430" s="142">
        <v>9136</v>
      </c>
      <c r="BD430" s="247"/>
      <c r="BF430" s="130"/>
      <c r="BG430" s="130"/>
      <c r="BH430" s="130"/>
      <c r="BI430" s="130"/>
      <c r="BJ430" s="130"/>
      <c r="BK430" s="130"/>
      <c r="BL430" s="144">
        <v>1887</v>
      </c>
      <c r="BM430" s="144">
        <v>2201</v>
      </c>
      <c r="BN430" s="144">
        <v>3404</v>
      </c>
      <c r="BO430" s="144">
        <v>3319</v>
      </c>
      <c r="BP430" s="144">
        <v>4105</v>
      </c>
      <c r="BQ430" s="144">
        <v>7127</v>
      </c>
      <c r="BR430" s="144">
        <v>9331</v>
      </c>
    </row>
    <row r="431" spans="1:70" outlineLevel="1" x14ac:dyDescent="0.35">
      <c r="A431" s="181" t="s">
        <v>626</v>
      </c>
      <c r="B431" s="109" t="s">
        <v>428</v>
      </c>
      <c r="C431" s="141" t="s">
        <v>369</v>
      </c>
      <c r="D431" s="109">
        <v>2635960</v>
      </c>
      <c r="E431" s="124"/>
      <c r="F431" s="124"/>
      <c r="G431" s="124"/>
      <c r="H431" s="125"/>
      <c r="I431" s="124"/>
      <c r="J431" s="124"/>
      <c r="K431" s="124"/>
      <c r="L431" s="125"/>
      <c r="M431" s="124"/>
      <c r="N431" s="124"/>
      <c r="O431" s="124"/>
      <c r="P431" s="125"/>
      <c r="Q431" s="124"/>
      <c r="R431" s="124"/>
      <c r="S431" s="124"/>
      <c r="T431" s="125"/>
      <c r="U431" s="124"/>
      <c r="V431" s="124"/>
      <c r="W431" s="124"/>
      <c r="X431" s="125"/>
      <c r="Y431" s="124"/>
      <c r="Z431" s="124"/>
      <c r="AA431" s="124"/>
      <c r="AB431" s="125"/>
      <c r="AC431" s="124"/>
      <c r="AD431" s="124"/>
      <c r="AE431" s="124"/>
      <c r="AF431" s="125"/>
      <c r="AG431" s="142">
        <v>148</v>
      </c>
      <c r="AH431" s="142">
        <v>316</v>
      </c>
      <c r="AI431" s="142">
        <v>118</v>
      </c>
      <c r="AJ431" s="143">
        <v>118</v>
      </c>
      <c r="AK431" s="142">
        <v>118</v>
      </c>
      <c r="AL431" s="142">
        <v>73</v>
      </c>
      <c r="AM431" s="142">
        <v>73</v>
      </c>
      <c r="AN431" s="143">
        <v>73</v>
      </c>
      <c r="AO431" s="142">
        <v>73</v>
      </c>
      <c r="AP431" s="124"/>
      <c r="AQ431" s="142">
        <v>294</v>
      </c>
      <c r="AR431" s="143">
        <v>291</v>
      </c>
      <c r="AS431" s="142">
        <v>263</v>
      </c>
      <c r="AT431" s="142">
        <v>217</v>
      </c>
      <c r="AU431" s="142">
        <v>182</v>
      </c>
      <c r="AV431" s="143">
        <v>119</v>
      </c>
      <c r="AW431" s="142">
        <v>116</v>
      </c>
      <c r="AX431" s="142">
        <v>267</v>
      </c>
      <c r="AY431" s="142">
        <v>186</v>
      </c>
      <c r="AZ431" s="143">
        <v>172</v>
      </c>
      <c r="BA431" s="142">
        <v>159</v>
      </c>
      <c r="BB431" s="142">
        <v>132</v>
      </c>
      <c r="BC431" s="142">
        <v>1931</v>
      </c>
      <c r="BD431" s="247"/>
      <c r="BF431" s="130"/>
      <c r="BG431" s="130"/>
      <c r="BH431" s="130"/>
      <c r="BI431" s="130"/>
      <c r="BJ431" s="130"/>
      <c r="BK431" s="130"/>
      <c r="BL431" s="130"/>
      <c r="BM431" s="144">
        <v>118</v>
      </c>
      <c r="BN431" s="144">
        <v>73</v>
      </c>
      <c r="BO431" s="144">
        <v>291</v>
      </c>
      <c r="BP431" s="144">
        <v>119</v>
      </c>
      <c r="BQ431" s="144">
        <v>172</v>
      </c>
      <c r="BR431" s="144">
        <v>2659</v>
      </c>
    </row>
    <row r="432" spans="1:70" ht="12.65" customHeight="1" outlineLevel="1" x14ac:dyDescent="0.35">
      <c r="A432" s="181" t="s">
        <v>627</v>
      </c>
      <c r="B432" s="109" t="s">
        <v>428</v>
      </c>
      <c r="C432" s="141" t="s">
        <v>370</v>
      </c>
      <c r="D432" s="109">
        <v>2541582</v>
      </c>
      <c r="E432" s="124"/>
      <c r="F432" s="124"/>
      <c r="G432" s="124"/>
      <c r="H432" s="125"/>
      <c r="I432" s="124"/>
      <c r="J432" s="124"/>
      <c r="K432" s="124"/>
      <c r="L432" s="125"/>
      <c r="M432" s="124"/>
      <c r="N432" s="124"/>
      <c r="O432" s="124"/>
      <c r="P432" s="125"/>
      <c r="Q432" s="124"/>
      <c r="R432" s="124"/>
      <c r="S432" s="124"/>
      <c r="T432" s="125"/>
      <c r="U432" s="124"/>
      <c r="V432" s="124"/>
      <c r="W432" s="124"/>
      <c r="X432" s="125"/>
      <c r="Y432" s="124"/>
      <c r="Z432" s="124"/>
      <c r="AA432" s="124"/>
      <c r="AB432" s="125"/>
      <c r="AC432" s="124"/>
      <c r="AD432" s="124"/>
      <c r="AE432" s="124"/>
      <c r="AF432" s="125"/>
      <c r="AG432" s="124"/>
      <c r="AH432" s="124"/>
      <c r="AI432" s="124"/>
      <c r="AJ432" s="125"/>
      <c r="AK432" s="124"/>
      <c r="AL432" s="142">
        <v>381</v>
      </c>
      <c r="AM432" s="142">
        <v>491</v>
      </c>
      <c r="AN432" s="143">
        <v>508</v>
      </c>
      <c r="AO432" s="142">
        <v>659</v>
      </c>
      <c r="AP432" s="142">
        <v>214</v>
      </c>
      <c r="AQ432" s="142">
        <v>18</v>
      </c>
      <c r="AR432" s="143">
        <v>16</v>
      </c>
      <c r="AS432" s="142">
        <v>11</v>
      </c>
      <c r="AT432" s="142">
        <v>14</v>
      </c>
      <c r="AU432" s="124"/>
      <c r="AV432" s="125"/>
      <c r="AW432" s="124"/>
      <c r="AX432" s="124"/>
      <c r="AY432" s="124"/>
      <c r="AZ432" s="125"/>
      <c r="BC432" s="124"/>
      <c r="BD432" s="125"/>
      <c r="BF432" s="130"/>
      <c r="BG432" s="130"/>
      <c r="BH432" s="130"/>
      <c r="BI432" s="130"/>
      <c r="BJ432" s="130"/>
      <c r="BK432" s="130"/>
      <c r="BL432" s="130"/>
      <c r="BM432" s="130"/>
      <c r="BN432" s="144">
        <v>508</v>
      </c>
      <c r="BO432" s="144">
        <v>16</v>
      </c>
      <c r="BP432" s="130"/>
      <c r="BQ432" s="130"/>
      <c r="BR432" s="130"/>
    </row>
    <row r="433" spans="1:70" outlineLevel="1" x14ac:dyDescent="0.35">
      <c r="A433" s="181" t="s">
        <v>628</v>
      </c>
      <c r="B433" s="109" t="s">
        <v>428</v>
      </c>
      <c r="C433" s="141" t="s">
        <v>368</v>
      </c>
      <c r="D433" s="109">
        <v>2541584</v>
      </c>
      <c r="E433" s="124"/>
      <c r="F433" s="124"/>
      <c r="G433" s="124"/>
      <c r="H433" s="125"/>
      <c r="I433" s="124"/>
      <c r="J433" s="124"/>
      <c r="K433" s="124"/>
      <c r="L433" s="125"/>
      <c r="M433" s="124"/>
      <c r="N433" s="124"/>
      <c r="O433" s="124"/>
      <c r="P433" s="125"/>
      <c r="Q433" s="124"/>
      <c r="R433" s="124"/>
      <c r="S433" s="124"/>
      <c r="T433" s="125"/>
      <c r="U433" s="124"/>
      <c r="V433" s="124"/>
      <c r="W433" s="124"/>
      <c r="X433" s="125"/>
      <c r="Y433" s="124"/>
      <c r="Z433" s="124"/>
      <c r="AA433" s="124"/>
      <c r="AB433" s="125"/>
      <c r="AC433" s="124"/>
      <c r="AD433" s="124"/>
      <c r="AE433" s="124"/>
      <c r="AF433" s="125"/>
      <c r="AG433" s="124"/>
      <c r="AH433" s="124"/>
      <c r="AI433" s="124"/>
      <c r="AJ433" s="125"/>
      <c r="AK433" s="142">
        <v>240</v>
      </c>
      <c r="AL433" s="142">
        <v>310</v>
      </c>
      <c r="AM433" s="142">
        <v>1223</v>
      </c>
      <c r="AN433" s="143">
        <v>340</v>
      </c>
      <c r="AO433" s="142">
        <v>221</v>
      </c>
      <c r="AP433" s="142">
        <v>70</v>
      </c>
      <c r="AQ433" s="142">
        <v>265</v>
      </c>
      <c r="AR433" s="143">
        <v>310</v>
      </c>
      <c r="AS433" s="142">
        <v>86</v>
      </c>
      <c r="AT433" s="124"/>
      <c r="AU433" s="142">
        <v>122</v>
      </c>
      <c r="AV433" s="143">
        <v>474</v>
      </c>
      <c r="AW433" s="124"/>
      <c r="AX433" s="124"/>
      <c r="AY433" s="124"/>
      <c r="AZ433" s="125"/>
      <c r="BA433" s="142">
        <v>577</v>
      </c>
      <c r="BB433" s="142">
        <v>131</v>
      </c>
      <c r="BC433" s="124"/>
      <c r="BD433" s="125"/>
      <c r="BF433" s="130"/>
      <c r="BG433" s="130"/>
      <c r="BH433" s="130"/>
      <c r="BI433" s="130"/>
      <c r="BJ433" s="130"/>
      <c r="BK433" s="130"/>
      <c r="BL433" s="130"/>
      <c r="BM433" s="130"/>
      <c r="BN433" s="144">
        <v>340</v>
      </c>
      <c r="BO433" s="144">
        <v>310</v>
      </c>
      <c r="BP433" s="144">
        <v>474</v>
      </c>
      <c r="BQ433" s="130"/>
      <c r="BR433" s="130"/>
    </row>
    <row r="434" spans="1:70" outlineLevel="1" x14ac:dyDescent="0.35">
      <c r="A434" s="181" t="s">
        <v>629</v>
      </c>
      <c r="B434" s="109" t="s">
        <v>428</v>
      </c>
      <c r="C434" s="141" t="s">
        <v>368</v>
      </c>
      <c r="D434" s="109">
        <v>7742183</v>
      </c>
      <c r="E434" s="124"/>
      <c r="F434" s="124"/>
      <c r="G434" s="124"/>
      <c r="H434" s="125"/>
      <c r="I434" s="124"/>
      <c r="J434" s="124"/>
      <c r="K434" s="124"/>
      <c r="L434" s="125"/>
      <c r="M434" s="124"/>
      <c r="N434" s="124"/>
      <c r="O434" s="124"/>
      <c r="P434" s="125"/>
      <c r="Q434" s="124"/>
      <c r="R434" s="124"/>
      <c r="S434" s="124"/>
      <c r="T434" s="125"/>
      <c r="U434" s="124"/>
      <c r="V434" s="124"/>
      <c r="W434" s="124"/>
      <c r="X434" s="125"/>
      <c r="Y434" s="124"/>
      <c r="Z434" s="124"/>
      <c r="AA434" s="124"/>
      <c r="AB434" s="125"/>
      <c r="AC434" s="124"/>
      <c r="AD434" s="124"/>
      <c r="AE434" s="124"/>
      <c r="AF434" s="125"/>
      <c r="AG434" s="124"/>
      <c r="AH434" s="124"/>
      <c r="AI434" s="124"/>
      <c r="AJ434" s="125"/>
      <c r="AK434" s="124"/>
      <c r="AL434" s="124"/>
      <c r="AM434" s="124"/>
      <c r="AN434" s="125"/>
      <c r="AO434" s="124"/>
      <c r="AP434" s="124"/>
      <c r="AQ434" s="124"/>
      <c r="AR434" s="125"/>
      <c r="AS434" s="124"/>
      <c r="AT434" s="124"/>
      <c r="AU434" s="124"/>
      <c r="AV434" s="125"/>
      <c r="AW434" s="124"/>
      <c r="AX434" s="124"/>
      <c r="AY434" s="124"/>
      <c r="AZ434" s="125"/>
      <c r="BA434" s="142"/>
      <c r="BB434" s="142">
        <v>651</v>
      </c>
      <c r="BC434" s="124"/>
      <c r="BD434" s="125"/>
      <c r="BF434" s="130"/>
      <c r="BG434" s="130"/>
      <c r="BH434" s="130"/>
      <c r="BI434" s="130"/>
      <c r="BJ434" s="130"/>
      <c r="BK434" s="130"/>
      <c r="BL434" s="130"/>
      <c r="BM434" s="130"/>
      <c r="BN434" s="130"/>
      <c r="BO434" s="130"/>
      <c r="BP434" s="130"/>
      <c r="BQ434" s="130"/>
      <c r="BR434" s="130"/>
    </row>
    <row r="435" spans="1:70" outlineLevel="1" x14ac:dyDescent="0.35">
      <c r="A435" s="108"/>
      <c r="B435" s="109"/>
      <c r="C435" s="109"/>
      <c r="D435" s="109"/>
      <c r="E435" s="124"/>
      <c r="F435" s="124"/>
      <c r="G435" s="124"/>
      <c r="H435" s="125"/>
      <c r="I435" s="124"/>
      <c r="J435" s="124"/>
      <c r="K435" s="124"/>
      <c r="L435" s="125"/>
      <c r="M435" s="124"/>
      <c r="N435" s="124"/>
      <c r="O435" s="124"/>
      <c r="P435" s="125"/>
      <c r="Q435" s="124"/>
      <c r="R435" s="124"/>
      <c r="S435" s="124"/>
      <c r="T435" s="125"/>
      <c r="U435" s="124"/>
      <c r="V435" s="124"/>
      <c r="W435" s="124"/>
      <c r="X435" s="125"/>
      <c r="Y435" s="124"/>
      <c r="Z435" s="124"/>
      <c r="AA435" s="124"/>
      <c r="AB435" s="125"/>
      <c r="AC435" s="124"/>
      <c r="AD435" s="124"/>
      <c r="AE435" s="124"/>
      <c r="AF435" s="125"/>
      <c r="AG435" s="124"/>
      <c r="AH435" s="124"/>
      <c r="AI435" s="124"/>
      <c r="AJ435" s="125"/>
      <c r="AK435" s="124"/>
      <c r="AL435" s="124"/>
      <c r="AM435" s="124"/>
      <c r="AN435" s="125"/>
      <c r="AO435" s="124"/>
      <c r="AP435" s="124"/>
      <c r="AQ435" s="124"/>
      <c r="AR435" s="125"/>
      <c r="AS435" s="124"/>
      <c r="AT435" s="124"/>
      <c r="AU435" s="124"/>
      <c r="AV435" s="125"/>
      <c r="AW435" s="124"/>
      <c r="AX435" s="124"/>
      <c r="AY435" s="124"/>
      <c r="AZ435" s="125"/>
      <c r="BA435" s="124"/>
      <c r="BB435" s="124"/>
      <c r="BC435" s="124"/>
      <c r="BD435" s="125"/>
      <c r="BF435" s="130"/>
      <c r="BG435" s="130"/>
      <c r="BH435" s="130"/>
      <c r="BI435" s="130"/>
      <c r="BJ435" s="130"/>
      <c r="BK435" s="130"/>
      <c r="BL435" s="130"/>
      <c r="BM435" s="130"/>
      <c r="BN435" s="130"/>
      <c r="BO435" s="130"/>
      <c r="BP435" s="130"/>
      <c r="BQ435" s="130"/>
      <c r="BR435" s="130"/>
    </row>
    <row r="436" spans="1:70" outlineLevel="1" x14ac:dyDescent="0.35">
      <c r="A436" s="135" t="s">
        <v>630</v>
      </c>
      <c r="B436" s="136"/>
      <c r="C436" s="136"/>
      <c r="D436" s="136"/>
      <c r="E436" s="124"/>
      <c r="F436" s="124"/>
      <c r="G436" s="124"/>
      <c r="H436" s="125"/>
      <c r="I436" s="124"/>
      <c r="J436" s="124"/>
      <c r="K436" s="124"/>
      <c r="L436" s="125"/>
      <c r="M436" s="124"/>
      <c r="N436" s="124"/>
      <c r="O436" s="124"/>
      <c r="P436" s="125"/>
      <c r="Q436" s="124"/>
      <c r="R436" s="124"/>
      <c r="S436" s="124"/>
      <c r="T436" s="125"/>
      <c r="U436" s="124"/>
      <c r="V436" s="124"/>
      <c r="W436" s="124"/>
      <c r="X436" s="125"/>
      <c r="Y436" s="124"/>
      <c r="Z436" s="124"/>
      <c r="AA436" s="124"/>
      <c r="AB436" s="125"/>
      <c r="AC436" s="124"/>
      <c r="AD436" s="124"/>
      <c r="AE436" s="124"/>
      <c r="AF436" s="125"/>
      <c r="AG436" s="124"/>
      <c r="AH436" s="124"/>
      <c r="AI436" s="124"/>
      <c r="AJ436" s="125"/>
      <c r="AK436" s="124"/>
      <c r="AL436" s="124"/>
      <c r="AM436" s="124"/>
      <c r="AN436" s="125"/>
      <c r="AO436" s="124"/>
      <c r="AP436" s="124"/>
      <c r="AQ436" s="124"/>
      <c r="AR436" s="125"/>
      <c r="AS436" s="124"/>
      <c r="AT436" s="124"/>
      <c r="AU436" s="124"/>
      <c r="AV436" s="125"/>
      <c r="AW436" s="124"/>
      <c r="AX436" s="124"/>
      <c r="AY436" s="124"/>
      <c r="AZ436" s="125"/>
      <c r="BA436" s="124"/>
      <c r="BB436" s="124"/>
      <c r="BC436" s="124"/>
      <c r="BD436" s="125"/>
      <c r="BF436" s="130"/>
      <c r="BG436" s="130"/>
      <c r="BH436" s="130"/>
      <c r="BI436" s="130"/>
      <c r="BJ436" s="130"/>
      <c r="BK436" s="130"/>
      <c r="BL436" s="130"/>
      <c r="BM436" s="130"/>
      <c r="BN436" s="130"/>
      <c r="BO436" s="130"/>
      <c r="BP436" s="130"/>
      <c r="BQ436" s="130"/>
      <c r="BR436" s="130"/>
    </row>
    <row r="437" spans="1:70" ht="12" customHeight="1" outlineLevel="1" x14ac:dyDescent="0.35">
      <c r="A437" s="156" t="s">
        <v>535</v>
      </c>
      <c r="B437" s="109" t="s">
        <v>428</v>
      </c>
      <c r="C437" s="141" t="s">
        <v>373</v>
      </c>
      <c r="D437" s="109">
        <v>2541585</v>
      </c>
      <c r="E437" s="124"/>
      <c r="F437" s="124"/>
      <c r="G437" s="124"/>
      <c r="H437" s="125"/>
      <c r="I437" s="124"/>
      <c r="J437" s="124"/>
      <c r="K437" s="124"/>
      <c r="L437" s="125"/>
      <c r="M437" s="124"/>
      <c r="N437" s="124"/>
      <c r="O437" s="124"/>
      <c r="P437" s="125"/>
      <c r="Q437" s="124"/>
      <c r="R437" s="124"/>
      <c r="S437" s="124"/>
      <c r="T437" s="125"/>
      <c r="U437" s="124"/>
      <c r="V437" s="124"/>
      <c r="W437" s="124"/>
      <c r="X437" s="125"/>
      <c r="Y437" s="142">
        <v>12082</v>
      </c>
      <c r="Z437" s="142">
        <v>11552</v>
      </c>
      <c r="AA437" s="142">
        <v>9637</v>
      </c>
      <c r="AB437" s="143">
        <v>10019</v>
      </c>
      <c r="AC437" s="142">
        <v>11076</v>
      </c>
      <c r="AD437" s="142">
        <v>13877</v>
      </c>
      <c r="AE437" s="142">
        <v>15979</v>
      </c>
      <c r="AF437" s="143">
        <v>19079</v>
      </c>
      <c r="AG437" s="142">
        <v>23618</v>
      </c>
      <c r="AH437" s="142">
        <v>21045</v>
      </c>
      <c r="AI437" s="142">
        <v>11617</v>
      </c>
      <c r="AJ437" s="143">
        <v>17576</v>
      </c>
      <c r="AK437" s="142">
        <v>19513</v>
      </c>
      <c r="AL437" s="142">
        <v>16186</v>
      </c>
      <c r="AM437" s="142">
        <v>14496</v>
      </c>
      <c r="AN437" s="143">
        <v>16601</v>
      </c>
      <c r="AO437" s="142">
        <v>14886</v>
      </c>
      <c r="AP437" s="142">
        <v>12681</v>
      </c>
      <c r="AQ437" s="142">
        <v>14308</v>
      </c>
      <c r="AR437" s="143">
        <v>14681</v>
      </c>
      <c r="AS437" s="142">
        <v>11551</v>
      </c>
      <c r="AT437" s="142">
        <v>28785</v>
      </c>
      <c r="AU437" s="142">
        <v>36890</v>
      </c>
      <c r="AV437" s="143">
        <v>41862</v>
      </c>
      <c r="AW437" s="142">
        <v>32307</v>
      </c>
      <c r="AX437" s="142">
        <v>32045</v>
      </c>
      <c r="AY437" s="142">
        <v>43852</v>
      </c>
      <c r="AZ437" s="143">
        <v>43889</v>
      </c>
      <c r="BA437" s="142">
        <v>28750</v>
      </c>
      <c r="BB437" s="142">
        <v>12005</v>
      </c>
      <c r="BC437" s="142">
        <v>10187</v>
      </c>
      <c r="BD437" s="143">
        <v>35873</v>
      </c>
      <c r="BF437" s="130"/>
      <c r="BG437" s="130"/>
      <c r="BH437" s="130"/>
      <c r="BI437" s="130"/>
      <c r="BJ437" s="130"/>
      <c r="BK437" s="130"/>
      <c r="BL437" s="130"/>
      <c r="BM437" s="130"/>
      <c r="BN437" s="130"/>
      <c r="BO437" s="130"/>
      <c r="BP437" s="130"/>
      <c r="BQ437" s="130"/>
      <c r="BR437" s="144">
        <v>35873</v>
      </c>
    </row>
    <row r="438" spans="1:70" ht="12" customHeight="1" outlineLevel="1" x14ac:dyDescent="0.35">
      <c r="A438" s="156" t="s">
        <v>631</v>
      </c>
      <c r="B438" s="109" t="s">
        <v>428</v>
      </c>
      <c r="C438" s="141" t="s">
        <v>373</v>
      </c>
      <c r="D438" s="109">
        <v>2541586</v>
      </c>
      <c r="E438" s="124"/>
      <c r="F438" s="124"/>
      <c r="G438" s="124"/>
      <c r="H438" s="125"/>
      <c r="I438" s="124"/>
      <c r="J438" s="124"/>
      <c r="K438" s="124"/>
      <c r="L438" s="125"/>
      <c r="M438" s="124"/>
      <c r="N438" s="124"/>
      <c r="O438" s="124"/>
      <c r="P438" s="125"/>
      <c r="Q438" s="124"/>
      <c r="R438" s="124"/>
      <c r="S438" s="124"/>
      <c r="T438" s="125"/>
      <c r="U438" s="124"/>
      <c r="V438" s="124"/>
      <c r="W438" s="124"/>
      <c r="X438" s="125"/>
      <c r="Y438" s="142">
        <v>14</v>
      </c>
      <c r="Z438" s="142">
        <v>11</v>
      </c>
      <c r="AA438" s="142">
        <v>7</v>
      </c>
      <c r="AB438" s="143">
        <v>10</v>
      </c>
      <c r="AC438" s="142">
        <v>10</v>
      </c>
      <c r="AD438" s="142">
        <v>9</v>
      </c>
      <c r="AE438" s="142">
        <v>7</v>
      </c>
      <c r="AF438" s="143">
        <v>8</v>
      </c>
      <c r="AG438" s="142">
        <v>137</v>
      </c>
      <c r="AH438" s="142">
        <v>308</v>
      </c>
      <c r="AI438" s="142">
        <v>222</v>
      </c>
      <c r="AJ438" s="143">
        <v>241</v>
      </c>
      <c r="AK438" s="142">
        <v>257</v>
      </c>
      <c r="AL438" s="142">
        <v>201</v>
      </c>
      <c r="AM438" s="142">
        <v>195</v>
      </c>
      <c r="AN438" s="143">
        <v>149</v>
      </c>
      <c r="AO438" s="142">
        <v>294</v>
      </c>
      <c r="AP438" s="142">
        <v>228</v>
      </c>
      <c r="AQ438" s="142">
        <v>232</v>
      </c>
      <c r="AR438" s="143">
        <v>294</v>
      </c>
      <c r="AS438" s="142">
        <v>224</v>
      </c>
      <c r="AT438" s="142">
        <v>165</v>
      </c>
      <c r="AU438" s="142">
        <v>152</v>
      </c>
      <c r="AV438" s="143">
        <v>99</v>
      </c>
      <c r="AW438" s="142">
        <v>84</v>
      </c>
      <c r="AX438" s="142">
        <v>100</v>
      </c>
      <c r="AY438" s="142">
        <v>90</v>
      </c>
      <c r="AZ438" s="143">
        <v>353</v>
      </c>
      <c r="BA438" s="142">
        <v>71</v>
      </c>
      <c r="BB438" s="142">
        <v>161</v>
      </c>
      <c r="BC438" s="142">
        <v>142</v>
      </c>
      <c r="BD438" s="143">
        <v>837</v>
      </c>
      <c r="BF438" s="130"/>
      <c r="BG438" s="130"/>
      <c r="BH438" s="130"/>
      <c r="BI438" s="130"/>
      <c r="BJ438" s="130"/>
      <c r="BK438" s="130"/>
      <c r="BL438" s="130"/>
      <c r="BM438" s="130"/>
      <c r="BN438" s="130"/>
      <c r="BO438" s="130"/>
      <c r="BP438" s="130"/>
      <c r="BQ438" s="130"/>
      <c r="BR438" s="144">
        <v>837</v>
      </c>
    </row>
    <row r="439" spans="1:70" outlineLevel="1" x14ac:dyDescent="0.35">
      <c r="A439" s="156" t="s">
        <v>632</v>
      </c>
      <c r="B439" s="109" t="s">
        <v>428</v>
      </c>
      <c r="C439" s="141" t="s">
        <v>373</v>
      </c>
      <c r="D439" s="109">
        <v>2541587</v>
      </c>
      <c r="E439" s="124"/>
      <c r="F439" s="124"/>
      <c r="G439" s="124"/>
      <c r="H439" s="125"/>
      <c r="I439" s="124"/>
      <c r="J439" s="124"/>
      <c r="K439" s="124"/>
      <c r="L439" s="125"/>
      <c r="M439" s="124"/>
      <c r="N439" s="124"/>
      <c r="O439" s="124"/>
      <c r="P439" s="125"/>
      <c r="Q439" s="124"/>
      <c r="R439" s="124"/>
      <c r="S439" s="124"/>
      <c r="T439" s="125"/>
      <c r="U439" s="124"/>
      <c r="V439" s="124"/>
      <c r="W439" s="124"/>
      <c r="X439" s="125"/>
      <c r="Y439" s="142">
        <v>114</v>
      </c>
      <c r="Z439" s="142">
        <v>105</v>
      </c>
      <c r="AA439" s="142">
        <v>100</v>
      </c>
      <c r="AB439" s="143">
        <v>95</v>
      </c>
      <c r="AC439" s="142">
        <v>111</v>
      </c>
      <c r="AD439" s="142">
        <v>112</v>
      </c>
      <c r="AE439" s="142">
        <v>94</v>
      </c>
      <c r="AF439" s="143">
        <v>192</v>
      </c>
      <c r="AG439" s="142">
        <v>172</v>
      </c>
      <c r="AH439" s="142">
        <v>216</v>
      </c>
      <c r="AI439" s="142">
        <v>140</v>
      </c>
      <c r="AJ439" s="143">
        <v>137</v>
      </c>
      <c r="AK439" s="142">
        <v>121</v>
      </c>
      <c r="AL439" s="142">
        <v>124</v>
      </c>
      <c r="AM439" s="142">
        <v>113</v>
      </c>
      <c r="AN439" s="143">
        <v>115</v>
      </c>
      <c r="AO439" s="142">
        <v>173</v>
      </c>
      <c r="AP439" s="142">
        <v>569</v>
      </c>
      <c r="AQ439" s="142">
        <v>711</v>
      </c>
      <c r="AR439" s="143">
        <v>621</v>
      </c>
      <c r="AS439" s="142">
        <v>645</v>
      </c>
      <c r="AT439" s="142">
        <v>854</v>
      </c>
      <c r="AU439" s="142">
        <v>858</v>
      </c>
      <c r="AV439" s="143">
        <v>866</v>
      </c>
      <c r="AW439" s="142">
        <v>893</v>
      </c>
      <c r="AX439" s="142">
        <v>881</v>
      </c>
      <c r="AY439" s="142">
        <v>1185</v>
      </c>
      <c r="AZ439" s="143">
        <v>1196</v>
      </c>
      <c r="BA439" s="142">
        <v>1250</v>
      </c>
      <c r="BB439" s="142">
        <v>1662</v>
      </c>
      <c r="BC439" s="142">
        <v>1612</v>
      </c>
      <c r="BD439" s="143">
        <v>2390</v>
      </c>
      <c r="BF439" s="130"/>
      <c r="BG439" s="130"/>
      <c r="BH439" s="130"/>
      <c r="BI439" s="130"/>
      <c r="BJ439" s="130"/>
      <c r="BK439" s="130"/>
      <c r="BL439" s="130"/>
      <c r="BM439" s="130"/>
      <c r="BN439" s="130"/>
      <c r="BO439" s="130"/>
      <c r="BP439" s="130"/>
      <c r="BQ439" s="130"/>
      <c r="BR439" s="144">
        <v>2390</v>
      </c>
    </row>
    <row r="440" spans="1:70" outlineLevel="1" x14ac:dyDescent="0.35">
      <c r="A440" s="221" t="s">
        <v>633</v>
      </c>
      <c r="B440" s="173" t="s">
        <v>428</v>
      </c>
      <c r="C440" s="163" t="s">
        <v>373</v>
      </c>
      <c r="D440" s="173">
        <v>2541588</v>
      </c>
      <c r="E440" s="164"/>
      <c r="F440" s="164"/>
      <c r="G440" s="164"/>
      <c r="H440" s="165"/>
      <c r="I440" s="164"/>
      <c r="J440" s="164"/>
      <c r="K440" s="164"/>
      <c r="L440" s="165"/>
      <c r="M440" s="164"/>
      <c r="N440" s="164"/>
      <c r="O440" s="164"/>
      <c r="P440" s="165"/>
      <c r="Q440" s="164"/>
      <c r="R440" s="164"/>
      <c r="S440" s="164"/>
      <c r="T440" s="165"/>
      <c r="U440" s="164"/>
      <c r="V440" s="164"/>
      <c r="W440" s="164"/>
      <c r="X440" s="165"/>
      <c r="Y440" s="175">
        <f t="shared" ref="Y440:BD440" si="65">SUM(Y437,Y438:Y439)</f>
        <v>12210</v>
      </c>
      <c r="Z440" s="175">
        <f t="shared" si="65"/>
        <v>11668</v>
      </c>
      <c r="AA440" s="175">
        <f t="shared" si="65"/>
        <v>9744</v>
      </c>
      <c r="AB440" s="174">
        <f t="shared" si="65"/>
        <v>10124</v>
      </c>
      <c r="AC440" s="175">
        <f t="shared" si="65"/>
        <v>11197</v>
      </c>
      <c r="AD440" s="175">
        <f t="shared" si="65"/>
        <v>13998</v>
      </c>
      <c r="AE440" s="175">
        <f t="shared" si="65"/>
        <v>16080</v>
      </c>
      <c r="AF440" s="174">
        <f t="shared" si="65"/>
        <v>19279</v>
      </c>
      <c r="AG440" s="175">
        <f t="shared" si="65"/>
        <v>23927</v>
      </c>
      <c r="AH440" s="175">
        <f t="shared" si="65"/>
        <v>21569</v>
      </c>
      <c r="AI440" s="175">
        <f t="shared" si="65"/>
        <v>11979</v>
      </c>
      <c r="AJ440" s="174">
        <f t="shared" si="65"/>
        <v>17954</v>
      </c>
      <c r="AK440" s="175">
        <f t="shared" si="65"/>
        <v>19891</v>
      </c>
      <c r="AL440" s="175">
        <f t="shared" si="65"/>
        <v>16511</v>
      </c>
      <c r="AM440" s="175">
        <f t="shared" si="65"/>
        <v>14804</v>
      </c>
      <c r="AN440" s="174">
        <f t="shared" si="65"/>
        <v>16865</v>
      </c>
      <c r="AO440" s="175">
        <f t="shared" si="65"/>
        <v>15353</v>
      </c>
      <c r="AP440" s="175">
        <f t="shared" si="65"/>
        <v>13478</v>
      </c>
      <c r="AQ440" s="175">
        <f t="shared" si="65"/>
        <v>15251</v>
      </c>
      <c r="AR440" s="174">
        <f t="shared" si="65"/>
        <v>15596</v>
      </c>
      <c r="AS440" s="175">
        <f t="shared" si="65"/>
        <v>12420</v>
      </c>
      <c r="AT440" s="175">
        <f t="shared" si="65"/>
        <v>29804</v>
      </c>
      <c r="AU440" s="175">
        <f t="shared" si="65"/>
        <v>37900</v>
      </c>
      <c r="AV440" s="174">
        <f t="shared" si="65"/>
        <v>42827</v>
      </c>
      <c r="AW440" s="175">
        <f t="shared" si="65"/>
        <v>33284</v>
      </c>
      <c r="AX440" s="175">
        <f t="shared" si="65"/>
        <v>33026</v>
      </c>
      <c r="AY440" s="175">
        <f t="shared" si="65"/>
        <v>45127</v>
      </c>
      <c r="AZ440" s="174">
        <f t="shared" si="65"/>
        <v>45438</v>
      </c>
      <c r="BA440" s="175">
        <f t="shared" si="65"/>
        <v>30071</v>
      </c>
      <c r="BB440" s="175">
        <f t="shared" si="65"/>
        <v>13828</v>
      </c>
      <c r="BC440" s="175">
        <f t="shared" si="65"/>
        <v>11941</v>
      </c>
      <c r="BD440" s="174">
        <f t="shared" si="65"/>
        <v>39100</v>
      </c>
      <c r="BF440" s="170"/>
      <c r="BG440" s="170"/>
      <c r="BH440" s="170"/>
      <c r="BI440" s="170"/>
      <c r="BJ440" s="170"/>
      <c r="BK440" s="170"/>
      <c r="BL440" s="170"/>
      <c r="BM440" s="170"/>
      <c r="BN440" s="178"/>
      <c r="BO440" s="178"/>
      <c r="BP440" s="178"/>
      <c r="BQ440" s="178"/>
      <c r="BR440" s="248">
        <f>SUM(BR437,BR438:BR439)</f>
        <v>39100</v>
      </c>
    </row>
    <row r="441" spans="1:70" ht="12" customHeight="1" outlineLevel="1" x14ac:dyDescent="0.35">
      <c r="A441" s="108"/>
      <c r="B441" s="109"/>
      <c r="C441" s="109"/>
      <c r="D441" s="109"/>
      <c r="E441" s="124"/>
      <c r="F441" s="124"/>
      <c r="G441" s="124"/>
      <c r="H441" s="125"/>
      <c r="I441" s="124"/>
      <c r="J441" s="124"/>
      <c r="K441" s="124"/>
      <c r="L441" s="125"/>
      <c r="M441" s="124"/>
      <c r="N441" s="124"/>
      <c r="O441" s="124"/>
      <c r="P441" s="125"/>
      <c r="Q441" s="124"/>
      <c r="R441" s="124"/>
      <c r="S441" s="124"/>
      <c r="T441" s="125"/>
      <c r="U441" s="124"/>
      <c r="V441" s="124"/>
      <c r="W441" s="124"/>
      <c r="X441" s="125"/>
      <c r="Y441" s="124"/>
      <c r="Z441" s="124"/>
      <c r="AA441" s="124"/>
      <c r="AB441" s="125"/>
      <c r="AC441" s="124"/>
      <c r="AD441" s="124"/>
      <c r="AE441" s="124"/>
      <c r="AF441" s="125"/>
      <c r="AG441" s="124"/>
      <c r="AH441" s="124"/>
      <c r="AI441" s="124"/>
      <c r="AJ441" s="125"/>
      <c r="AK441" s="124"/>
      <c r="AL441" s="124"/>
      <c r="AM441" s="124"/>
      <c r="AN441" s="125"/>
      <c r="AO441" s="124"/>
      <c r="AP441" s="124"/>
      <c r="AQ441" s="124"/>
      <c r="AR441" s="125"/>
      <c r="AS441" s="124"/>
      <c r="AT441" s="124"/>
      <c r="AU441" s="124"/>
      <c r="AV441" s="125"/>
      <c r="AW441" s="124"/>
      <c r="AX441" s="124"/>
      <c r="AY441" s="124"/>
      <c r="AZ441" s="125"/>
      <c r="BA441" s="124"/>
      <c r="BB441" s="124"/>
      <c r="BC441" s="124"/>
      <c r="BD441" s="125"/>
      <c r="BF441" s="130"/>
      <c r="BG441" s="130"/>
      <c r="BH441" s="130"/>
      <c r="BI441" s="130"/>
      <c r="BJ441" s="130"/>
      <c r="BK441" s="130"/>
      <c r="BL441" s="130"/>
      <c r="BM441" s="130"/>
      <c r="BN441" s="130"/>
      <c r="BO441" s="130"/>
      <c r="BP441" s="130"/>
      <c r="BQ441" s="130"/>
      <c r="BR441" s="130"/>
    </row>
    <row r="442" spans="1:70" outlineLevel="1" x14ac:dyDescent="0.35">
      <c r="A442" s="154" t="s">
        <v>579</v>
      </c>
      <c r="B442" s="109" t="s">
        <v>428</v>
      </c>
      <c r="C442" s="141" t="s">
        <v>373</v>
      </c>
      <c r="D442" s="109">
        <v>2541599</v>
      </c>
      <c r="E442" s="142">
        <v>719</v>
      </c>
      <c r="F442" s="142">
        <v>1322</v>
      </c>
      <c r="G442" s="142">
        <v>950</v>
      </c>
      <c r="H442" s="143">
        <v>1231</v>
      </c>
      <c r="I442" s="142">
        <v>1285</v>
      </c>
      <c r="J442" s="142">
        <v>1341</v>
      </c>
      <c r="K442" s="142">
        <v>1248</v>
      </c>
      <c r="L442" s="143">
        <v>1583</v>
      </c>
      <c r="M442" s="142">
        <v>1700</v>
      </c>
      <c r="N442" s="142">
        <v>1880</v>
      </c>
      <c r="O442" s="142">
        <v>2192</v>
      </c>
      <c r="P442" s="143">
        <v>2827</v>
      </c>
      <c r="Q442" s="142">
        <v>2983</v>
      </c>
      <c r="R442" s="142">
        <v>3198</v>
      </c>
      <c r="S442" s="142">
        <v>3577</v>
      </c>
      <c r="T442" s="143">
        <v>4930</v>
      </c>
      <c r="U442" s="142">
        <v>5058</v>
      </c>
      <c r="V442" s="142">
        <v>5360</v>
      </c>
      <c r="W442" s="142">
        <v>6128</v>
      </c>
      <c r="X442" s="143">
        <v>7670</v>
      </c>
      <c r="Y442" s="142">
        <v>7860</v>
      </c>
      <c r="Z442" s="142">
        <v>6299</v>
      </c>
      <c r="AA442" s="142">
        <v>7496</v>
      </c>
      <c r="AB442" s="143">
        <v>7684</v>
      </c>
      <c r="AC442" s="142">
        <v>9308</v>
      </c>
      <c r="AD442" s="142">
        <v>8615</v>
      </c>
      <c r="AE442" s="142">
        <v>9307</v>
      </c>
      <c r="AF442" s="143">
        <v>9083</v>
      </c>
      <c r="AG442" s="142">
        <v>11001</v>
      </c>
      <c r="AH442" s="142">
        <v>3878</v>
      </c>
      <c r="AI442" s="142">
        <v>9828</v>
      </c>
      <c r="AJ442" s="143">
        <v>14040</v>
      </c>
      <c r="AK442" s="142">
        <v>12242</v>
      </c>
      <c r="AL442" s="142">
        <v>13246</v>
      </c>
      <c r="AM442" s="142">
        <v>14091</v>
      </c>
      <c r="AN442" s="143">
        <v>18104</v>
      </c>
      <c r="AO442" s="142">
        <v>14076</v>
      </c>
      <c r="AP442" s="142">
        <v>12197</v>
      </c>
      <c r="AQ442" s="142">
        <v>9691</v>
      </c>
      <c r="AR442" s="143">
        <v>14511</v>
      </c>
      <c r="AS442" s="142">
        <v>13998</v>
      </c>
      <c r="AT442" s="142">
        <v>17309</v>
      </c>
      <c r="AU442" s="142">
        <v>20402</v>
      </c>
      <c r="AV442" s="143">
        <v>19404</v>
      </c>
      <c r="AW442" s="142">
        <v>19246</v>
      </c>
      <c r="AX442" s="142">
        <v>19370</v>
      </c>
      <c r="AY442" s="142">
        <v>24724</v>
      </c>
      <c r="AZ442" s="143">
        <v>27988</v>
      </c>
      <c r="BA442" s="142">
        <v>24026</v>
      </c>
      <c r="BB442" s="142">
        <v>25561</v>
      </c>
      <c r="BC442" s="142">
        <v>29999</v>
      </c>
      <c r="BD442" s="143">
        <v>36214</v>
      </c>
      <c r="BF442" s="144">
        <v>4222</v>
      </c>
      <c r="BG442" s="144">
        <v>5457</v>
      </c>
      <c r="BH442" s="144">
        <v>8599</v>
      </c>
      <c r="BI442" s="144">
        <v>16108</v>
      </c>
      <c r="BJ442" s="144">
        <v>24216</v>
      </c>
      <c r="BK442" s="144">
        <v>29274</v>
      </c>
      <c r="BL442" s="144">
        <v>36314</v>
      </c>
      <c r="BM442" s="144">
        <v>38747</v>
      </c>
      <c r="BN442" s="144">
        <v>57683</v>
      </c>
      <c r="BO442" s="144">
        <v>50475</v>
      </c>
      <c r="BP442" s="144">
        <v>71113</v>
      </c>
      <c r="BQ442" s="144">
        <v>91328</v>
      </c>
      <c r="BR442" s="144">
        <v>115800</v>
      </c>
    </row>
    <row r="443" spans="1:70" outlineLevel="1" x14ac:dyDescent="0.35">
      <c r="A443" s="156" t="s">
        <v>634</v>
      </c>
      <c r="B443" s="109" t="s">
        <v>428</v>
      </c>
      <c r="C443" s="141" t="s">
        <v>373</v>
      </c>
      <c r="D443" s="109">
        <v>2541600</v>
      </c>
      <c r="E443" s="142">
        <v>-327</v>
      </c>
      <c r="F443" s="142">
        <v>-268</v>
      </c>
      <c r="G443" s="142">
        <v>-284</v>
      </c>
      <c r="H443" s="143">
        <v>-483</v>
      </c>
      <c r="I443" s="142">
        <v>-363</v>
      </c>
      <c r="J443" s="142">
        <v>-469</v>
      </c>
      <c r="K443" s="142">
        <v>-482</v>
      </c>
      <c r="L443" s="143">
        <v>-517</v>
      </c>
      <c r="M443" s="142">
        <v>-502</v>
      </c>
      <c r="N443" s="142">
        <v>-549</v>
      </c>
      <c r="O443" s="142">
        <v>-780</v>
      </c>
      <c r="P443" s="143">
        <v>-692</v>
      </c>
      <c r="Q443" s="142">
        <v>-1132</v>
      </c>
      <c r="R443" s="142">
        <v>-995</v>
      </c>
      <c r="S443" s="142">
        <v>-1095</v>
      </c>
      <c r="T443" s="143">
        <v>-1269</v>
      </c>
      <c r="U443" s="142">
        <v>-1271</v>
      </c>
      <c r="V443" s="142">
        <v>-1444</v>
      </c>
      <c r="W443" s="142">
        <v>-1755</v>
      </c>
      <c r="X443" s="143">
        <v>-2262</v>
      </c>
      <c r="Y443" s="142">
        <v>-2812</v>
      </c>
      <c r="Z443" s="142">
        <v>-3459</v>
      </c>
      <c r="AA443" s="142">
        <v>-3343</v>
      </c>
      <c r="AB443" s="143">
        <v>-4366</v>
      </c>
      <c r="AC443" s="142">
        <v>-3837</v>
      </c>
      <c r="AD443" s="142">
        <v>-3633</v>
      </c>
      <c r="AE443" s="142">
        <v>-3532</v>
      </c>
      <c r="AF443" s="143">
        <v>-4100</v>
      </c>
      <c r="AG443" s="142">
        <v>-3558</v>
      </c>
      <c r="AH443" s="142">
        <v>-3255</v>
      </c>
      <c r="AI443" s="142">
        <v>-3689</v>
      </c>
      <c r="AJ443" s="143">
        <v>-4613</v>
      </c>
      <c r="AK443" s="142">
        <v>-4272</v>
      </c>
      <c r="AL443" s="142">
        <v>-4612</v>
      </c>
      <c r="AM443" s="142">
        <v>-4313</v>
      </c>
      <c r="AN443" s="143">
        <v>-5370</v>
      </c>
      <c r="AO443" s="142">
        <v>-5315</v>
      </c>
      <c r="AP443" s="142">
        <v>-7528</v>
      </c>
      <c r="AQ443" s="142">
        <v>-9355</v>
      </c>
      <c r="AR443" s="143">
        <v>-8988</v>
      </c>
      <c r="AS443" s="142">
        <v>-6823</v>
      </c>
      <c r="AT443" s="142">
        <v>-6134</v>
      </c>
      <c r="AU443" s="142">
        <v>-6496</v>
      </c>
      <c r="AV443" s="143">
        <v>-7592</v>
      </c>
      <c r="AW443" s="142">
        <v>-6400</v>
      </c>
      <c r="AX443" s="142">
        <v>-8173</v>
      </c>
      <c r="AY443" s="142">
        <v>-8258</v>
      </c>
      <c r="AZ443" s="143">
        <v>-14425</v>
      </c>
      <c r="BA443" s="142">
        <v>-12941</v>
      </c>
      <c r="BB443" s="142">
        <v>-16538</v>
      </c>
      <c r="BC443" s="142">
        <v>-18829</v>
      </c>
      <c r="BD443" s="143">
        <v>-21383</v>
      </c>
      <c r="BF443" s="144">
        <v>-1362</v>
      </c>
      <c r="BG443" s="144">
        <v>-1831</v>
      </c>
      <c r="BH443" s="144">
        <v>-2523</v>
      </c>
      <c r="BI443" s="144">
        <v>-4491</v>
      </c>
      <c r="BJ443" s="144">
        <v>-6733</v>
      </c>
      <c r="BK443" s="144">
        <v>-13915</v>
      </c>
      <c r="BL443" s="144">
        <v>-15102</v>
      </c>
      <c r="BM443" s="144">
        <v>-15115</v>
      </c>
      <c r="BN443" s="144">
        <v>-18567</v>
      </c>
      <c r="BO443" s="144">
        <v>-31186</v>
      </c>
      <c r="BP443" s="144">
        <v>-27045</v>
      </c>
      <c r="BQ443" s="144">
        <v>-37256</v>
      </c>
      <c r="BR443" s="144">
        <v>-69691</v>
      </c>
    </row>
    <row r="444" spans="1:70" outlineLevel="1" x14ac:dyDescent="0.35">
      <c r="A444" s="156" t="s">
        <v>618</v>
      </c>
      <c r="B444" s="109" t="s">
        <v>428</v>
      </c>
      <c r="C444" s="141" t="s">
        <v>370</v>
      </c>
      <c r="D444" s="109">
        <v>2635961</v>
      </c>
      <c r="E444" s="142">
        <v>-11</v>
      </c>
      <c r="F444" s="124"/>
      <c r="G444" s="124"/>
      <c r="H444" s="125"/>
      <c r="I444" s="124"/>
      <c r="J444" s="124"/>
      <c r="K444" s="124"/>
      <c r="L444" s="125"/>
      <c r="M444" s="124"/>
      <c r="N444" s="124"/>
      <c r="O444" s="124"/>
      <c r="P444" s="125"/>
      <c r="Q444" s="124"/>
      <c r="R444" s="124"/>
      <c r="S444" s="124"/>
      <c r="T444" s="125"/>
      <c r="U444" s="124"/>
      <c r="V444" s="124"/>
      <c r="W444" s="124"/>
      <c r="X444" s="125"/>
      <c r="Y444" s="124"/>
      <c r="Z444" s="124"/>
      <c r="AA444" s="124"/>
      <c r="AB444" s="125"/>
      <c r="AC444" s="124"/>
      <c r="AD444" s="124"/>
      <c r="AE444" s="124"/>
      <c r="AF444" s="125"/>
      <c r="AG444" s="124"/>
      <c r="AH444" s="124"/>
      <c r="AI444" s="124"/>
      <c r="AJ444" s="125"/>
      <c r="AK444" s="124"/>
      <c r="AL444" s="124"/>
      <c r="AM444" s="124"/>
      <c r="AN444" s="125"/>
      <c r="AO444" s="124"/>
      <c r="AP444" s="124"/>
      <c r="AQ444" s="124"/>
      <c r="AR444" s="125"/>
      <c r="AS444" s="124"/>
      <c r="AT444" s="124"/>
      <c r="AU444" s="124"/>
      <c r="AV444" s="125"/>
      <c r="AW444" s="124"/>
      <c r="AX444" s="124"/>
      <c r="AY444" s="124"/>
      <c r="AZ444" s="125"/>
      <c r="BA444" s="124"/>
      <c r="BB444" s="124"/>
      <c r="BC444" s="124"/>
      <c r="BD444" s="125"/>
      <c r="BF444" s="144">
        <v>-11</v>
      </c>
      <c r="BG444" s="130"/>
      <c r="BH444" s="130"/>
      <c r="BI444" s="130"/>
      <c r="BJ444" s="130"/>
      <c r="BK444" s="130"/>
      <c r="BL444" s="130"/>
      <c r="BM444" s="130"/>
      <c r="BN444" s="130"/>
      <c r="BO444" s="130"/>
      <c r="BP444" s="130"/>
      <c r="BQ444" s="130"/>
      <c r="BR444" s="130"/>
    </row>
    <row r="445" spans="1:70" outlineLevel="1" x14ac:dyDescent="0.35">
      <c r="A445" s="156" t="s">
        <v>604</v>
      </c>
      <c r="B445" s="109" t="s">
        <v>428</v>
      </c>
      <c r="C445" s="141" t="s">
        <v>373</v>
      </c>
      <c r="D445" s="109">
        <v>2635962</v>
      </c>
      <c r="E445" s="124"/>
      <c r="F445" s="124"/>
      <c r="G445" s="124"/>
      <c r="H445" s="125"/>
      <c r="I445" s="124"/>
      <c r="J445" s="124"/>
      <c r="K445" s="124"/>
      <c r="L445" s="125"/>
      <c r="M445" s="124"/>
      <c r="N445" s="124"/>
      <c r="O445" s="124"/>
      <c r="P445" s="125"/>
      <c r="Q445" s="124"/>
      <c r="R445" s="124"/>
      <c r="S445" s="124"/>
      <c r="T445" s="125"/>
      <c r="U445" s="124"/>
      <c r="V445" s="124"/>
      <c r="W445" s="124"/>
      <c r="X445" s="125"/>
      <c r="Y445" s="124"/>
      <c r="Z445" s="124"/>
      <c r="AA445" s="124"/>
      <c r="AB445" s="125"/>
      <c r="AC445" s="142">
        <v>-125</v>
      </c>
      <c r="AD445" s="142">
        <v>-142</v>
      </c>
      <c r="AE445" s="142">
        <v>-144</v>
      </c>
      <c r="AF445" s="143">
        <v>-141</v>
      </c>
      <c r="AG445" s="142">
        <v>-100</v>
      </c>
      <c r="AH445" s="142">
        <v>-109</v>
      </c>
      <c r="AI445" s="142">
        <v>-189</v>
      </c>
      <c r="AJ445" s="143">
        <v>-205</v>
      </c>
      <c r="AK445" s="142">
        <v>-151</v>
      </c>
      <c r="AL445" s="142">
        <v>-123</v>
      </c>
      <c r="AM445" s="142">
        <v>-231</v>
      </c>
      <c r="AN445" s="143">
        <v>-172</v>
      </c>
      <c r="AO445" s="142">
        <v>-233</v>
      </c>
      <c r="AP445" s="142">
        <v>-219</v>
      </c>
      <c r="AQ445" s="142">
        <v>-163</v>
      </c>
      <c r="AR445" s="143">
        <v>-235</v>
      </c>
      <c r="AS445" s="142">
        <v>-264</v>
      </c>
      <c r="AT445" s="142">
        <v>-220</v>
      </c>
      <c r="AU445" s="142">
        <v>-267</v>
      </c>
      <c r="AV445" s="143">
        <v>-307</v>
      </c>
      <c r="AW445" s="142">
        <v>-315</v>
      </c>
      <c r="AX445" s="142">
        <v>-299</v>
      </c>
      <c r="AY445" s="142">
        <v>-944</v>
      </c>
      <c r="AZ445" s="143">
        <v>-411</v>
      </c>
      <c r="BA445" s="142">
        <v>-751</v>
      </c>
      <c r="BB445" s="142">
        <v>-474</v>
      </c>
      <c r="BC445" s="142">
        <v>-545</v>
      </c>
      <c r="BD445" s="143">
        <v>-754</v>
      </c>
      <c r="BF445" s="130"/>
      <c r="BG445" s="130"/>
      <c r="BH445" s="130"/>
      <c r="BI445" s="130"/>
      <c r="BJ445" s="130"/>
      <c r="BK445" s="130"/>
      <c r="BL445" s="144">
        <v>-552</v>
      </c>
      <c r="BM445" s="144">
        <v>-604</v>
      </c>
      <c r="BN445" s="144">
        <v>-677</v>
      </c>
      <c r="BO445" s="144">
        <v>-850</v>
      </c>
      <c r="BP445" s="144">
        <v>-1058</v>
      </c>
      <c r="BQ445" s="144">
        <v>-1969</v>
      </c>
      <c r="BR445" s="144">
        <v>-2524</v>
      </c>
    </row>
    <row r="446" spans="1:70" outlineLevel="1" x14ac:dyDescent="0.35">
      <c r="A446" s="161" t="s">
        <v>635</v>
      </c>
      <c r="B446" s="162" t="s">
        <v>428</v>
      </c>
      <c r="C446" s="163" t="s">
        <v>373</v>
      </c>
      <c r="D446" s="162">
        <v>2541602</v>
      </c>
      <c r="E446" s="175">
        <f t="shared" ref="E446:BD446" si="66">SUM(E443:E445,E442)</f>
        <v>381</v>
      </c>
      <c r="F446" s="175">
        <f t="shared" si="66"/>
        <v>1054</v>
      </c>
      <c r="G446" s="175">
        <f t="shared" si="66"/>
        <v>666</v>
      </c>
      <c r="H446" s="174">
        <f t="shared" si="66"/>
        <v>748</v>
      </c>
      <c r="I446" s="175">
        <f t="shared" si="66"/>
        <v>922</v>
      </c>
      <c r="J446" s="175">
        <f t="shared" si="66"/>
        <v>872</v>
      </c>
      <c r="K446" s="175">
        <f t="shared" si="66"/>
        <v>766</v>
      </c>
      <c r="L446" s="174">
        <f t="shared" si="66"/>
        <v>1066</v>
      </c>
      <c r="M446" s="175">
        <f t="shared" si="66"/>
        <v>1198</v>
      </c>
      <c r="N446" s="175">
        <f t="shared" si="66"/>
        <v>1331</v>
      </c>
      <c r="O446" s="175">
        <f t="shared" si="66"/>
        <v>1412</v>
      </c>
      <c r="P446" s="174">
        <f t="shared" si="66"/>
        <v>2135</v>
      </c>
      <c r="Q446" s="175">
        <f t="shared" si="66"/>
        <v>1851</v>
      </c>
      <c r="R446" s="175">
        <f t="shared" si="66"/>
        <v>2203</v>
      </c>
      <c r="S446" s="175">
        <f t="shared" si="66"/>
        <v>2482</v>
      </c>
      <c r="T446" s="174">
        <f t="shared" si="66"/>
        <v>3661</v>
      </c>
      <c r="U446" s="175">
        <f t="shared" si="66"/>
        <v>3787</v>
      </c>
      <c r="V446" s="175">
        <f t="shared" si="66"/>
        <v>3916</v>
      </c>
      <c r="W446" s="175">
        <f t="shared" si="66"/>
        <v>4373</v>
      </c>
      <c r="X446" s="174">
        <f t="shared" si="66"/>
        <v>5408</v>
      </c>
      <c r="Y446" s="175">
        <f t="shared" si="66"/>
        <v>5048</v>
      </c>
      <c r="Z446" s="175">
        <f t="shared" si="66"/>
        <v>2840</v>
      </c>
      <c r="AA446" s="175">
        <f t="shared" si="66"/>
        <v>4153</v>
      </c>
      <c r="AB446" s="174">
        <f t="shared" si="66"/>
        <v>3318</v>
      </c>
      <c r="AC446" s="175">
        <f t="shared" si="66"/>
        <v>5346</v>
      </c>
      <c r="AD446" s="175">
        <f t="shared" si="66"/>
        <v>4840</v>
      </c>
      <c r="AE446" s="175">
        <f t="shared" si="66"/>
        <v>5631</v>
      </c>
      <c r="AF446" s="174">
        <f t="shared" si="66"/>
        <v>4842</v>
      </c>
      <c r="AG446" s="175">
        <f t="shared" si="66"/>
        <v>7343</v>
      </c>
      <c r="AH446" s="175">
        <f t="shared" si="66"/>
        <v>514</v>
      </c>
      <c r="AI446" s="175">
        <f t="shared" si="66"/>
        <v>5950</v>
      </c>
      <c r="AJ446" s="174">
        <f t="shared" si="66"/>
        <v>9222</v>
      </c>
      <c r="AK446" s="175">
        <f t="shared" si="66"/>
        <v>7819</v>
      </c>
      <c r="AL446" s="175">
        <f t="shared" si="66"/>
        <v>8511</v>
      </c>
      <c r="AM446" s="175">
        <f t="shared" si="66"/>
        <v>9547</v>
      </c>
      <c r="AN446" s="174">
        <f t="shared" si="66"/>
        <v>12562</v>
      </c>
      <c r="AO446" s="175">
        <f t="shared" si="66"/>
        <v>8528</v>
      </c>
      <c r="AP446" s="175">
        <f t="shared" si="66"/>
        <v>4450</v>
      </c>
      <c r="AQ446" s="175">
        <f t="shared" si="66"/>
        <v>173</v>
      </c>
      <c r="AR446" s="174">
        <f t="shared" si="66"/>
        <v>5288</v>
      </c>
      <c r="AS446" s="175">
        <f t="shared" si="66"/>
        <v>6911</v>
      </c>
      <c r="AT446" s="175">
        <f t="shared" si="66"/>
        <v>10955</v>
      </c>
      <c r="AU446" s="175">
        <f t="shared" si="66"/>
        <v>13639</v>
      </c>
      <c r="AV446" s="174">
        <f t="shared" si="66"/>
        <v>11505</v>
      </c>
      <c r="AW446" s="175">
        <f t="shared" si="66"/>
        <v>12531</v>
      </c>
      <c r="AX446" s="175">
        <f t="shared" si="66"/>
        <v>10898</v>
      </c>
      <c r="AY446" s="175">
        <f t="shared" si="66"/>
        <v>15522</v>
      </c>
      <c r="AZ446" s="174">
        <f t="shared" si="66"/>
        <v>13152</v>
      </c>
      <c r="BA446" s="175">
        <f t="shared" si="66"/>
        <v>10334</v>
      </c>
      <c r="BB446" s="175">
        <f t="shared" si="66"/>
        <v>8549</v>
      </c>
      <c r="BC446" s="175">
        <f t="shared" si="66"/>
        <v>10625</v>
      </c>
      <c r="BD446" s="174">
        <f t="shared" si="66"/>
        <v>14077</v>
      </c>
      <c r="BF446" s="197">
        <f t="shared" ref="BF446:BR446" si="67">SUM(BF443:BF445,BF442)</f>
        <v>2849</v>
      </c>
      <c r="BG446" s="197">
        <f t="shared" si="67"/>
        <v>3626</v>
      </c>
      <c r="BH446" s="197">
        <f t="shared" si="67"/>
        <v>6076</v>
      </c>
      <c r="BI446" s="197">
        <f t="shared" si="67"/>
        <v>11617</v>
      </c>
      <c r="BJ446" s="197">
        <f t="shared" si="67"/>
        <v>17483</v>
      </c>
      <c r="BK446" s="197">
        <f t="shared" si="67"/>
        <v>15359</v>
      </c>
      <c r="BL446" s="197">
        <f t="shared" si="67"/>
        <v>20660</v>
      </c>
      <c r="BM446" s="197">
        <f t="shared" si="67"/>
        <v>23028</v>
      </c>
      <c r="BN446" s="197">
        <f t="shared" si="67"/>
        <v>38439</v>
      </c>
      <c r="BO446" s="197">
        <f t="shared" si="67"/>
        <v>18439</v>
      </c>
      <c r="BP446" s="197">
        <f t="shared" si="67"/>
        <v>43010</v>
      </c>
      <c r="BQ446" s="197">
        <f t="shared" si="67"/>
        <v>52103</v>
      </c>
      <c r="BR446" s="197">
        <f t="shared" si="67"/>
        <v>43585</v>
      </c>
    </row>
    <row r="447" spans="1:70" x14ac:dyDescent="0.35">
      <c r="A447" s="122"/>
      <c r="B447" s="123"/>
      <c r="C447" s="123"/>
      <c r="D447" s="123"/>
      <c r="E447" s="124"/>
      <c r="F447" s="124"/>
      <c r="G447" s="124"/>
      <c r="H447" s="125"/>
      <c r="I447" s="124"/>
      <c r="J447" s="124"/>
      <c r="K447" s="124"/>
      <c r="L447" s="125"/>
      <c r="M447" s="124"/>
      <c r="N447" s="124"/>
      <c r="O447" s="124"/>
      <c r="P447" s="125"/>
      <c r="Q447" s="124"/>
      <c r="R447" s="124"/>
      <c r="S447" s="124"/>
      <c r="T447" s="125"/>
      <c r="U447" s="124"/>
      <c r="V447" s="124"/>
      <c r="W447" s="124"/>
      <c r="X447" s="125"/>
      <c r="Y447" s="124"/>
      <c r="Z447" s="124"/>
      <c r="AA447" s="124"/>
      <c r="AB447" s="125"/>
      <c r="AC447" s="124"/>
      <c r="AD447" s="124"/>
      <c r="AE447" s="124"/>
      <c r="AF447" s="125"/>
      <c r="AG447" s="124"/>
      <c r="AH447" s="124"/>
      <c r="AI447" s="124"/>
      <c r="AJ447" s="125"/>
      <c r="AK447" s="124"/>
      <c r="AL447" s="124"/>
      <c r="AM447" s="124"/>
      <c r="AN447" s="125"/>
      <c r="AO447" s="124"/>
      <c r="AP447" s="124"/>
      <c r="AQ447" s="124"/>
      <c r="AR447" s="125"/>
      <c r="AS447" s="124"/>
      <c r="AT447" s="124"/>
      <c r="AU447" s="124"/>
      <c r="AV447" s="125"/>
      <c r="AW447" s="124"/>
      <c r="AX447" s="124"/>
      <c r="AY447" s="124"/>
      <c r="AZ447" s="125"/>
      <c r="BA447" s="124"/>
      <c r="BB447" s="124"/>
      <c r="BC447" s="124"/>
      <c r="BD447" s="125"/>
      <c r="BF447" s="130"/>
      <c r="BG447" s="130"/>
      <c r="BH447" s="130"/>
      <c r="BI447" s="130"/>
      <c r="BJ447" s="130"/>
      <c r="BK447" s="130"/>
      <c r="BL447" s="130"/>
      <c r="BM447" s="130"/>
      <c r="BN447" s="130"/>
      <c r="BO447" s="130"/>
      <c r="BP447" s="130"/>
      <c r="BQ447" s="130"/>
      <c r="BR447" s="130"/>
    </row>
    <row r="448" spans="1:70" x14ac:dyDescent="0.35">
      <c r="A448" s="103" t="s">
        <v>636</v>
      </c>
      <c r="B448" s="104"/>
      <c r="C448" s="104"/>
      <c r="D448" s="104"/>
      <c r="E448" s="132"/>
      <c r="F448" s="132"/>
      <c r="G448" s="132"/>
      <c r="H448" s="133"/>
      <c r="I448" s="132"/>
      <c r="J448" s="132"/>
      <c r="K448" s="132"/>
      <c r="L448" s="133"/>
      <c r="M448" s="132"/>
      <c r="N448" s="132"/>
      <c r="O448" s="132"/>
      <c r="P448" s="133"/>
      <c r="Q448" s="132"/>
      <c r="R448" s="132"/>
      <c r="S448" s="132"/>
      <c r="T448" s="133"/>
      <c r="U448" s="132"/>
      <c r="V448" s="132"/>
      <c r="W448" s="132"/>
      <c r="X448" s="133"/>
      <c r="Y448" s="132"/>
      <c r="Z448" s="132"/>
      <c r="AA448" s="132"/>
      <c r="AB448" s="133"/>
      <c r="AC448" s="132"/>
      <c r="AD448" s="132"/>
      <c r="AE448" s="132"/>
      <c r="AF448" s="133"/>
      <c r="AG448" s="132"/>
      <c r="AH448" s="132"/>
      <c r="AI448" s="132"/>
      <c r="AJ448" s="133"/>
      <c r="AK448" s="132"/>
      <c r="AL448" s="132"/>
      <c r="AM448" s="132"/>
      <c r="AN448" s="133"/>
      <c r="AO448" s="132"/>
      <c r="AP448" s="132"/>
      <c r="AQ448" s="132"/>
      <c r="AR448" s="133"/>
      <c r="AS448" s="132"/>
      <c r="AT448" s="132"/>
      <c r="AU448" s="132"/>
      <c r="AV448" s="133"/>
      <c r="AW448" s="132"/>
      <c r="AX448" s="132"/>
      <c r="AY448" s="132"/>
      <c r="AZ448" s="133"/>
      <c r="BA448" s="132"/>
      <c r="BB448" s="132"/>
      <c r="BC448" s="132"/>
      <c r="BD448" s="133"/>
      <c r="BF448" s="134"/>
      <c r="BG448" s="134"/>
      <c r="BH448" s="134"/>
      <c r="BI448" s="134"/>
      <c r="BJ448" s="134"/>
      <c r="BK448" s="134"/>
      <c r="BL448" s="134"/>
      <c r="BM448" s="134"/>
      <c r="BN448" s="134"/>
      <c r="BO448" s="134"/>
      <c r="BP448" s="134"/>
      <c r="BQ448" s="134"/>
      <c r="BR448" s="134"/>
    </row>
    <row r="449" spans="1:70" outlineLevel="1" x14ac:dyDescent="0.35">
      <c r="A449" s="205" t="s">
        <v>637</v>
      </c>
      <c r="B449" s="206"/>
      <c r="C449" s="206"/>
      <c r="D449" s="206"/>
      <c r="E449" s="124"/>
      <c r="F449" s="124"/>
      <c r="G449" s="124"/>
      <c r="H449" s="125"/>
      <c r="I449" s="124"/>
      <c r="J449" s="124"/>
      <c r="K449" s="124"/>
      <c r="L449" s="125"/>
      <c r="M449" s="124"/>
      <c r="N449" s="124"/>
      <c r="O449" s="124"/>
      <c r="P449" s="125"/>
      <c r="Q449" s="124"/>
      <c r="R449" s="124"/>
      <c r="S449" s="124"/>
      <c r="T449" s="125"/>
      <c r="U449" s="124"/>
      <c r="V449" s="124"/>
      <c r="W449" s="124"/>
      <c r="X449" s="125"/>
      <c r="Y449" s="124"/>
      <c r="Z449" s="124"/>
      <c r="AA449" s="124"/>
      <c r="AB449" s="125"/>
      <c r="AC449" s="124"/>
      <c r="AD449" s="124"/>
      <c r="AE449" s="124"/>
      <c r="AF449" s="125"/>
      <c r="AG449" s="124"/>
      <c r="AH449" s="124"/>
      <c r="AI449" s="124"/>
      <c r="AJ449" s="125"/>
      <c r="AK449" s="124"/>
      <c r="AL449" s="124"/>
      <c r="AM449" s="124"/>
      <c r="AN449" s="125"/>
      <c r="AO449" s="124"/>
      <c r="AP449" s="124"/>
      <c r="AQ449" s="124"/>
      <c r="AR449" s="125"/>
      <c r="AS449" s="124"/>
      <c r="AT449" s="124"/>
      <c r="AU449" s="124"/>
      <c r="AV449" s="125"/>
      <c r="AW449" s="124"/>
      <c r="AX449" s="124"/>
      <c r="AY449" s="124"/>
      <c r="AZ449" s="125"/>
      <c r="BA449" s="124"/>
      <c r="BB449" s="124"/>
      <c r="BC449" s="124"/>
      <c r="BD449" s="125"/>
      <c r="BF449" s="130"/>
      <c r="BG449" s="130"/>
      <c r="BH449" s="130"/>
      <c r="BI449" s="130"/>
      <c r="BJ449" s="130"/>
      <c r="BK449" s="130"/>
      <c r="BL449" s="130"/>
      <c r="BM449" s="130"/>
      <c r="BN449" s="130"/>
      <c r="BO449" s="130"/>
      <c r="BP449" s="130"/>
      <c r="BQ449" s="130"/>
      <c r="BR449" s="130"/>
    </row>
    <row r="450" spans="1:70" outlineLevel="1" x14ac:dyDescent="0.35">
      <c r="A450" s="140" t="s">
        <v>638</v>
      </c>
      <c r="B450" s="109" t="s">
        <v>428</v>
      </c>
      <c r="C450" s="141" t="s">
        <v>373</v>
      </c>
      <c r="D450" s="109">
        <v>2541589</v>
      </c>
      <c r="E450" s="142">
        <v>1458</v>
      </c>
      <c r="F450" s="142">
        <v>1813</v>
      </c>
      <c r="G450" s="142">
        <v>2016</v>
      </c>
      <c r="H450" s="143">
        <v>2585</v>
      </c>
      <c r="I450" s="142">
        <v>2502</v>
      </c>
      <c r="J450" s="142">
        <v>2910</v>
      </c>
      <c r="K450" s="142">
        <v>3203</v>
      </c>
      <c r="L450" s="143">
        <v>3851</v>
      </c>
      <c r="M450" s="142">
        <v>3543</v>
      </c>
      <c r="N450" s="142">
        <v>4042</v>
      </c>
      <c r="O450" s="142">
        <v>4501</v>
      </c>
      <c r="P450" s="143">
        <v>5841</v>
      </c>
      <c r="Q450" s="142">
        <v>5382</v>
      </c>
      <c r="R450" s="142">
        <v>6436</v>
      </c>
      <c r="S450" s="142">
        <v>7011</v>
      </c>
      <c r="T450" s="143">
        <v>8809</v>
      </c>
      <c r="U450" s="142">
        <v>8032</v>
      </c>
      <c r="V450" s="142">
        <v>9321</v>
      </c>
      <c r="W450" s="142">
        <v>10328</v>
      </c>
      <c r="X450" s="143">
        <v>12972</v>
      </c>
      <c r="Y450" s="142">
        <v>11966</v>
      </c>
      <c r="Z450" s="142">
        <v>13231</v>
      </c>
      <c r="AA450" s="142">
        <v>13727</v>
      </c>
      <c r="AB450" s="143">
        <v>16914</v>
      </c>
      <c r="AC450" s="142">
        <v>15077</v>
      </c>
      <c r="AD450" s="142">
        <v>16886</v>
      </c>
      <c r="AE450" s="142">
        <v>17652</v>
      </c>
      <c r="AF450" s="143">
        <v>21082</v>
      </c>
      <c r="AG450" s="142">
        <v>17737</v>
      </c>
      <c r="AH450" s="142">
        <v>18687</v>
      </c>
      <c r="AI450" s="142">
        <v>21470</v>
      </c>
      <c r="AJ450" s="143">
        <v>28072</v>
      </c>
      <c r="AK450" s="142">
        <v>26171</v>
      </c>
      <c r="AL450" s="142">
        <v>29077</v>
      </c>
      <c r="AM450" s="142">
        <v>29010</v>
      </c>
      <c r="AN450" s="143">
        <v>33671</v>
      </c>
      <c r="AO450" s="142">
        <v>27908</v>
      </c>
      <c r="AP450" s="142">
        <v>28822</v>
      </c>
      <c r="AQ450" s="142">
        <v>27714</v>
      </c>
      <c r="AR450" s="143">
        <v>32165</v>
      </c>
      <c r="AS450" s="142">
        <v>28645</v>
      </c>
      <c r="AT450" s="142">
        <v>31999</v>
      </c>
      <c r="AU450" s="142">
        <v>34146</v>
      </c>
      <c r="AV450" s="143">
        <v>40111</v>
      </c>
      <c r="AW450" s="142">
        <v>36455</v>
      </c>
      <c r="AX450" s="142">
        <v>39071</v>
      </c>
      <c r="AY450" s="142">
        <v>40589</v>
      </c>
      <c r="AZ450" s="143">
        <v>48385</v>
      </c>
      <c r="BA450" s="142">
        <v>42314</v>
      </c>
      <c r="BB450" s="142">
        <v>47516</v>
      </c>
      <c r="BC450" s="142">
        <v>51242</v>
      </c>
      <c r="BD450" s="143">
        <v>59893</v>
      </c>
      <c r="BF450" s="144">
        <v>7872</v>
      </c>
      <c r="BG450" s="144">
        <v>12466</v>
      </c>
      <c r="BH450" s="144">
        <v>17928</v>
      </c>
      <c r="BI450" s="144">
        <v>27638</v>
      </c>
      <c r="BJ450" s="144">
        <v>40653</v>
      </c>
      <c r="BK450" s="144">
        <v>55838</v>
      </c>
      <c r="BL450" s="144">
        <v>70697</v>
      </c>
      <c r="BM450" s="144">
        <v>85965</v>
      </c>
      <c r="BN450" s="144">
        <v>117929</v>
      </c>
      <c r="BO450" s="144">
        <v>116609</v>
      </c>
      <c r="BP450" s="144">
        <v>134902</v>
      </c>
      <c r="BQ450" s="144">
        <v>164501</v>
      </c>
      <c r="BR450" s="144">
        <v>200966</v>
      </c>
    </row>
    <row r="451" spans="1:70" outlineLevel="1" x14ac:dyDescent="0.35">
      <c r="A451" s="249" t="s">
        <v>639</v>
      </c>
      <c r="B451" s="123" t="s">
        <v>428</v>
      </c>
      <c r="C451" s="141" t="s">
        <v>373</v>
      </c>
      <c r="D451" s="123">
        <v>2541590</v>
      </c>
      <c r="E451" s="142">
        <v>4</v>
      </c>
      <c r="F451" s="142">
        <v>13</v>
      </c>
      <c r="G451" s="142">
        <v>2</v>
      </c>
      <c r="H451" s="143">
        <v>2</v>
      </c>
      <c r="I451" s="142">
        <v>9</v>
      </c>
      <c r="J451" s="142">
        <v>-30</v>
      </c>
      <c r="K451" s="142">
        <v>-21</v>
      </c>
      <c r="L451" s="143">
        <v>103</v>
      </c>
      <c r="M451" s="142">
        <v>188</v>
      </c>
      <c r="N451" s="142">
        <v>332</v>
      </c>
      <c r="O451" s="142">
        <v>342</v>
      </c>
      <c r="P451" s="143">
        <v>322</v>
      </c>
      <c r="Q451" s="142">
        <v>202</v>
      </c>
      <c r="R451" s="142">
        <v>1</v>
      </c>
      <c r="S451" s="142">
        <v>31</v>
      </c>
      <c r="T451" s="143">
        <v>36</v>
      </c>
      <c r="U451" s="142">
        <v>22</v>
      </c>
      <c r="V451" s="142">
        <v>141</v>
      </c>
      <c r="W451" s="142">
        <v>-128</v>
      </c>
      <c r="X451" s="143">
        <v>-329</v>
      </c>
      <c r="Y451" s="142">
        <v>-536</v>
      </c>
      <c r="Z451" s="142">
        <v>-373</v>
      </c>
      <c r="AA451" s="142">
        <v>159</v>
      </c>
      <c r="AB451" s="143">
        <v>348</v>
      </c>
      <c r="AC451" s="142">
        <v>503</v>
      </c>
      <c r="AD451" s="142">
        <v>574</v>
      </c>
      <c r="AE451" s="142">
        <v>297</v>
      </c>
      <c r="AF451" s="143">
        <v>295</v>
      </c>
      <c r="AG451" s="142">
        <v>275</v>
      </c>
      <c r="AH451" s="142">
        <v>297</v>
      </c>
      <c r="AI451" s="142">
        <v>-114</v>
      </c>
      <c r="AJ451" s="143">
        <v>-339</v>
      </c>
      <c r="AK451" s="142">
        <v>-706</v>
      </c>
      <c r="AL451" s="142">
        <v>-982</v>
      </c>
      <c r="AM451" s="142">
        <v>-259</v>
      </c>
      <c r="AN451" s="143">
        <v>307</v>
      </c>
      <c r="AO451" s="142">
        <v>893</v>
      </c>
      <c r="AP451" s="142">
        <v>1263</v>
      </c>
      <c r="AQ451" s="142">
        <v>1789</v>
      </c>
      <c r="AR451" s="143">
        <v>2012</v>
      </c>
      <c r="AS451" s="142">
        <v>816</v>
      </c>
      <c r="AT451" s="142">
        <v>274</v>
      </c>
      <c r="AU451" s="142">
        <v>-647</v>
      </c>
      <c r="AV451" s="143">
        <v>-816</v>
      </c>
      <c r="AW451" s="142">
        <v>-106</v>
      </c>
      <c r="AX451" s="142">
        <v>371</v>
      </c>
      <c r="AY451" s="142">
        <v>544</v>
      </c>
      <c r="AZ451" s="143">
        <v>65</v>
      </c>
      <c r="BA451" s="142">
        <v>1237</v>
      </c>
      <c r="BB451" s="142">
        <v>82</v>
      </c>
      <c r="BC451" s="142">
        <v>-412</v>
      </c>
      <c r="BD451" s="143">
        <v>-488</v>
      </c>
      <c r="BF451" s="144">
        <v>22</v>
      </c>
      <c r="BG451" s="144">
        <v>61</v>
      </c>
      <c r="BH451" s="144">
        <v>1185</v>
      </c>
      <c r="BI451" s="144">
        <v>270</v>
      </c>
      <c r="BJ451" s="144">
        <v>-293</v>
      </c>
      <c r="BK451" s="144">
        <v>-401</v>
      </c>
      <c r="BL451" s="144">
        <v>1669</v>
      </c>
      <c r="BM451" s="144">
        <v>120</v>
      </c>
      <c r="BN451" s="144">
        <v>-1640</v>
      </c>
      <c r="BO451" s="144">
        <v>5956</v>
      </c>
      <c r="BP451" s="144">
        <v>-374</v>
      </c>
      <c r="BQ451" s="144">
        <v>874</v>
      </c>
      <c r="BR451" s="144">
        <v>418</v>
      </c>
    </row>
    <row r="452" spans="1:70" outlineLevel="1" x14ac:dyDescent="0.35">
      <c r="A452" s="241" t="s">
        <v>640</v>
      </c>
      <c r="B452" s="173" t="s">
        <v>428</v>
      </c>
      <c r="C452" s="163" t="s">
        <v>373</v>
      </c>
      <c r="D452" s="173">
        <v>2541591</v>
      </c>
      <c r="E452" s="175">
        <f t="shared" ref="E452:BD452" si="68">SUM(E450,E451)</f>
        <v>1462</v>
      </c>
      <c r="F452" s="175">
        <f t="shared" si="68"/>
        <v>1826</v>
      </c>
      <c r="G452" s="175">
        <f t="shared" si="68"/>
        <v>2018</v>
      </c>
      <c r="H452" s="174">
        <f t="shared" si="68"/>
        <v>2587</v>
      </c>
      <c r="I452" s="175">
        <f t="shared" si="68"/>
        <v>2511</v>
      </c>
      <c r="J452" s="175">
        <f t="shared" si="68"/>
        <v>2880</v>
      </c>
      <c r="K452" s="175">
        <f t="shared" si="68"/>
        <v>3182</v>
      </c>
      <c r="L452" s="174">
        <f t="shared" si="68"/>
        <v>3954</v>
      </c>
      <c r="M452" s="175">
        <f t="shared" si="68"/>
        <v>3731</v>
      </c>
      <c r="N452" s="175">
        <f t="shared" si="68"/>
        <v>4374</v>
      </c>
      <c r="O452" s="175">
        <f t="shared" si="68"/>
        <v>4843</v>
      </c>
      <c r="P452" s="174">
        <f t="shared" si="68"/>
        <v>6163</v>
      </c>
      <c r="Q452" s="175">
        <f t="shared" si="68"/>
        <v>5584</v>
      </c>
      <c r="R452" s="175">
        <f t="shared" si="68"/>
        <v>6437</v>
      </c>
      <c r="S452" s="175">
        <f t="shared" si="68"/>
        <v>7042</v>
      </c>
      <c r="T452" s="174">
        <f t="shared" si="68"/>
        <v>8845</v>
      </c>
      <c r="U452" s="175">
        <f t="shared" si="68"/>
        <v>8054</v>
      </c>
      <c r="V452" s="175">
        <f t="shared" si="68"/>
        <v>9462</v>
      </c>
      <c r="W452" s="175">
        <f t="shared" si="68"/>
        <v>10200</v>
      </c>
      <c r="X452" s="174">
        <f t="shared" si="68"/>
        <v>12643</v>
      </c>
      <c r="Y452" s="175">
        <f t="shared" si="68"/>
        <v>11430</v>
      </c>
      <c r="Z452" s="175">
        <f t="shared" si="68"/>
        <v>12858</v>
      </c>
      <c r="AA452" s="175">
        <f t="shared" si="68"/>
        <v>13886</v>
      </c>
      <c r="AB452" s="174">
        <f t="shared" si="68"/>
        <v>17262</v>
      </c>
      <c r="AC452" s="175">
        <f t="shared" si="68"/>
        <v>15580</v>
      </c>
      <c r="AD452" s="175">
        <f t="shared" si="68"/>
        <v>17460</v>
      </c>
      <c r="AE452" s="175">
        <f t="shared" si="68"/>
        <v>17949</v>
      </c>
      <c r="AF452" s="174">
        <f t="shared" si="68"/>
        <v>21377</v>
      </c>
      <c r="AG452" s="175">
        <f t="shared" si="68"/>
        <v>18012</v>
      </c>
      <c r="AH452" s="175">
        <f t="shared" si="68"/>
        <v>18984</v>
      </c>
      <c r="AI452" s="175">
        <f t="shared" si="68"/>
        <v>21356</v>
      </c>
      <c r="AJ452" s="174">
        <f t="shared" si="68"/>
        <v>27733</v>
      </c>
      <c r="AK452" s="175">
        <f t="shared" si="68"/>
        <v>25465</v>
      </c>
      <c r="AL452" s="175">
        <f t="shared" si="68"/>
        <v>28095</v>
      </c>
      <c r="AM452" s="175">
        <f t="shared" si="68"/>
        <v>28751</v>
      </c>
      <c r="AN452" s="174">
        <f t="shared" si="68"/>
        <v>33978</v>
      </c>
      <c r="AO452" s="175">
        <f t="shared" si="68"/>
        <v>28801</v>
      </c>
      <c r="AP452" s="175">
        <f t="shared" si="68"/>
        <v>30085</v>
      </c>
      <c r="AQ452" s="175">
        <f t="shared" si="68"/>
        <v>29503</v>
      </c>
      <c r="AR452" s="174">
        <f t="shared" si="68"/>
        <v>34177</v>
      </c>
      <c r="AS452" s="175">
        <f t="shared" si="68"/>
        <v>29461</v>
      </c>
      <c r="AT452" s="175">
        <f t="shared" si="68"/>
        <v>32273</v>
      </c>
      <c r="AU452" s="175">
        <f t="shared" si="68"/>
        <v>33499</v>
      </c>
      <c r="AV452" s="174">
        <f t="shared" si="68"/>
        <v>39295</v>
      </c>
      <c r="AW452" s="175">
        <f t="shared" si="68"/>
        <v>36349</v>
      </c>
      <c r="AX452" s="175">
        <f t="shared" si="68"/>
        <v>39442</v>
      </c>
      <c r="AY452" s="175">
        <f t="shared" si="68"/>
        <v>41133</v>
      </c>
      <c r="AZ452" s="174">
        <f t="shared" si="68"/>
        <v>48450</v>
      </c>
      <c r="BA452" s="175">
        <f t="shared" si="68"/>
        <v>43551</v>
      </c>
      <c r="BB452" s="175">
        <f t="shared" si="68"/>
        <v>47598</v>
      </c>
      <c r="BC452" s="175">
        <f t="shared" si="68"/>
        <v>50830</v>
      </c>
      <c r="BD452" s="174">
        <f t="shared" si="68"/>
        <v>59405</v>
      </c>
      <c r="BF452" s="197">
        <f t="shared" ref="BF452:BR452" si="69">SUM(BF450,BF451)</f>
        <v>7894</v>
      </c>
      <c r="BG452" s="197">
        <f t="shared" si="69"/>
        <v>12527</v>
      </c>
      <c r="BH452" s="197">
        <f t="shared" si="69"/>
        <v>19113</v>
      </c>
      <c r="BI452" s="197">
        <f t="shared" si="69"/>
        <v>27908</v>
      </c>
      <c r="BJ452" s="197">
        <f t="shared" si="69"/>
        <v>40360</v>
      </c>
      <c r="BK452" s="197">
        <f t="shared" si="69"/>
        <v>55437</v>
      </c>
      <c r="BL452" s="197">
        <f t="shared" si="69"/>
        <v>72366</v>
      </c>
      <c r="BM452" s="197">
        <f t="shared" si="69"/>
        <v>86085</v>
      </c>
      <c r="BN452" s="197">
        <f t="shared" si="69"/>
        <v>116289</v>
      </c>
      <c r="BO452" s="197">
        <f t="shared" si="69"/>
        <v>122565</v>
      </c>
      <c r="BP452" s="197">
        <f t="shared" si="69"/>
        <v>134528</v>
      </c>
      <c r="BQ452" s="197">
        <f t="shared" si="69"/>
        <v>165375</v>
      </c>
      <c r="BR452" s="197">
        <f t="shared" si="69"/>
        <v>201384</v>
      </c>
    </row>
    <row r="453" spans="1:70" outlineLevel="1" x14ac:dyDescent="0.35">
      <c r="A453" s="122"/>
      <c r="B453" s="123"/>
      <c r="C453" s="123"/>
      <c r="D453" s="123"/>
      <c r="E453" s="124"/>
      <c r="F453" s="124"/>
      <c r="G453" s="124"/>
      <c r="H453" s="125"/>
      <c r="I453" s="124"/>
      <c r="J453" s="124"/>
      <c r="K453" s="124"/>
      <c r="L453" s="125"/>
      <c r="M453" s="124"/>
      <c r="N453" s="124"/>
      <c r="O453" s="124"/>
      <c r="P453" s="125"/>
      <c r="Q453" s="124"/>
      <c r="R453" s="124"/>
      <c r="S453" s="124"/>
      <c r="T453" s="125"/>
      <c r="U453" s="124"/>
      <c r="V453" s="124"/>
      <c r="W453" s="124"/>
      <c r="X453" s="125"/>
      <c r="Y453" s="124"/>
      <c r="Z453" s="124"/>
      <c r="AA453" s="124"/>
      <c r="AB453" s="125"/>
      <c r="AC453" s="124"/>
      <c r="AD453" s="124"/>
      <c r="AE453" s="124"/>
      <c r="AF453" s="125"/>
      <c r="AG453" s="124"/>
      <c r="AH453" s="124"/>
      <c r="AI453" s="124"/>
      <c r="AJ453" s="125"/>
      <c r="AK453" s="124"/>
      <c r="AL453" s="124"/>
      <c r="AM453" s="124"/>
      <c r="AN453" s="125"/>
      <c r="AO453" s="124"/>
      <c r="AP453" s="124"/>
      <c r="AQ453" s="124"/>
      <c r="AR453" s="125"/>
      <c r="AS453" s="124"/>
      <c r="AT453" s="124"/>
      <c r="AU453" s="124"/>
      <c r="AV453" s="125"/>
      <c r="AW453" s="124"/>
      <c r="AX453" s="124"/>
      <c r="AY453" s="124"/>
      <c r="AZ453" s="125"/>
      <c r="BA453" s="124"/>
      <c r="BB453" s="124"/>
      <c r="BC453" s="124"/>
      <c r="BD453" s="125"/>
      <c r="BF453" s="130"/>
      <c r="BG453" s="130"/>
      <c r="BH453" s="130"/>
      <c r="BI453" s="130"/>
      <c r="BJ453" s="130"/>
      <c r="BK453" s="130"/>
      <c r="BL453" s="130"/>
      <c r="BM453" s="130"/>
      <c r="BN453" s="130"/>
      <c r="BO453" s="130"/>
      <c r="BP453" s="130"/>
      <c r="BQ453" s="130"/>
      <c r="BR453" s="130"/>
    </row>
    <row r="454" spans="1:70" outlineLevel="1" x14ac:dyDescent="0.35">
      <c r="A454" s="140" t="s">
        <v>641</v>
      </c>
      <c r="B454" s="123" t="s">
        <v>384</v>
      </c>
      <c r="C454" s="141" t="s">
        <v>373</v>
      </c>
      <c r="D454" s="123">
        <v>2541592</v>
      </c>
      <c r="E454" s="147">
        <v>0.38</v>
      </c>
      <c r="F454" s="147">
        <v>0.53</v>
      </c>
      <c r="G454" s="147">
        <v>0.6</v>
      </c>
      <c r="H454" s="145">
        <v>0.63</v>
      </c>
      <c r="I454" s="147">
        <v>0.72</v>
      </c>
      <c r="J454" s="147">
        <v>0.61</v>
      </c>
      <c r="K454" s="147">
        <v>0.59</v>
      </c>
      <c r="L454" s="145">
        <v>0.49</v>
      </c>
      <c r="M454" s="147">
        <v>0.42</v>
      </c>
      <c r="N454" s="147">
        <v>0.39</v>
      </c>
      <c r="O454" s="147">
        <v>0.41</v>
      </c>
      <c r="P454" s="145">
        <v>0.52</v>
      </c>
      <c r="Q454" s="147">
        <v>0.52</v>
      </c>
      <c r="R454" s="147">
        <v>0.59</v>
      </c>
      <c r="S454" s="147">
        <v>0.56000000000000005</v>
      </c>
      <c r="T454" s="145">
        <v>0.51</v>
      </c>
      <c r="U454" s="147">
        <v>0.49</v>
      </c>
      <c r="V454" s="147">
        <v>0.45</v>
      </c>
      <c r="W454" s="147">
        <v>0.47</v>
      </c>
      <c r="X454" s="145">
        <v>0.47</v>
      </c>
      <c r="Y454" s="147">
        <v>0.49</v>
      </c>
      <c r="Z454" s="147">
        <v>0.42</v>
      </c>
      <c r="AA454" s="147">
        <v>0.33</v>
      </c>
      <c r="AB454" s="145">
        <v>0.3</v>
      </c>
      <c r="AC454" s="147">
        <v>0.26</v>
      </c>
      <c r="AD454" s="147">
        <v>0.28000000000000003</v>
      </c>
      <c r="AE454" s="147">
        <v>0.28999999999999998</v>
      </c>
      <c r="AF454" s="145">
        <v>0.25</v>
      </c>
      <c r="AG454" s="147">
        <v>0.18</v>
      </c>
      <c r="AH454" s="147">
        <v>0.11</v>
      </c>
      <c r="AI454" s="147">
        <v>0.22</v>
      </c>
      <c r="AJ454" s="145">
        <v>0.33</v>
      </c>
      <c r="AK454" s="147">
        <v>0.48</v>
      </c>
      <c r="AL454" s="147">
        <v>0.56000000000000005</v>
      </c>
      <c r="AM454" s="147">
        <v>0.35</v>
      </c>
      <c r="AN454" s="145">
        <v>0.2</v>
      </c>
      <c r="AO454" s="147">
        <v>7.0000000000000007E-2</v>
      </c>
      <c r="AP454" s="147">
        <v>-0.01</v>
      </c>
      <c r="AQ454" s="147">
        <v>-0.04</v>
      </c>
      <c r="AR454" s="145">
        <v>-0.04</v>
      </c>
      <c r="AS454" s="147">
        <v>0.03</v>
      </c>
      <c r="AT454" s="147">
        <v>0.11</v>
      </c>
      <c r="AU454" s="147">
        <v>0.23</v>
      </c>
      <c r="AV454" s="145">
        <v>0.25</v>
      </c>
      <c r="AW454" s="147">
        <v>0.27</v>
      </c>
      <c r="AX454" s="147">
        <v>0.22</v>
      </c>
      <c r="AY454" s="147">
        <v>0.19</v>
      </c>
      <c r="AZ454" s="145">
        <v>0.21</v>
      </c>
      <c r="BA454" s="147">
        <v>0.16</v>
      </c>
      <c r="BB454" s="147">
        <v>0.22</v>
      </c>
      <c r="BC454" s="147">
        <v>0.26</v>
      </c>
      <c r="BD454" s="145">
        <v>0.24</v>
      </c>
      <c r="BF454" s="146">
        <v>0.55000000000000004</v>
      </c>
      <c r="BG454" s="146">
        <v>0.57999999999999996</v>
      </c>
      <c r="BH454" s="146">
        <v>0.44</v>
      </c>
      <c r="BI454" s="146">
        <v>0.54</v>
      </c>
      <c r="BJ454" s="146">
        <v>0.47</v>
      </c>
      <c r="BK454" s="146">
        <v>0.37</v>
      </c>
      <c r="BL454" s="146">
        <v>0.27</v>
      </c>
      <c r="BM454" s="146">
        <v>0.22</v>
      </c>
      <c r="BN454" s="146">
        <v>0.37</v>
      </c>
      <c r="BO454" s="146">
        <v>-0.01</v>
      </c>
      <c r="BP454" s="146">
        <v>0.16</v>
      </c>
      <c r="BQ454" s="146">
        <v>0.22</v>
      </c>
      <c r="BR454" s="146">
        <v>0.22</v>
      </c>
    </row>
    <row r="455" spans="1:70" ht="12" customHeight="1" outlineLevel="1" x14ac:dyDescent="0.35">
      <c r="A455" s="156" t="s">
        <v>642</v>
      </c>
      <c r="B455" s="123" t="s">
        <v>384</v>
      </c>
      <c r="C455" s="141" t="s">
        <v>373</v>
      </c>
      <c r="D455" s="123">
        <v>2541593</v>
      </c>
      <c r="E455" s="147">
        <v>0.38</v>
      </c>
      <c r="F455" s="147">
        <v>0.54</v>
      </c>
      <c r="G455" s="147">
        <v>0.6</v>
      </c>
      <c r="H455" s="145">
        <v>0.63</v>
      </c>
      <c r="I455" s="147">
        <v>0.72</v>
      </c>
      <c r="J455" s="147">
        <v>0.59</v>
      </c>
      <c r="K455" s="147">
        <v>0.57999999999999996</v>
      </c>
      <c r="L455" s="145">
        <v>0.53</v>
      </c>
      <c r="M455" s="147">
        <v>0.49</v>
      </c>
      <c r="N455" s="147">
        <v>0.5</v>
      </c>
      <c r="O455" s="147">
        <v>0.51</v>
      </c>
      <c r="P455" s="145">
        <v>0.6</v>
      </c>
      <c r="Q455" s="147">
        <v>0.57999999999999996</v>
      </c>
      <c r="R455" s="147">
        <v>0.59</v>
      </c>
      <c r="S455" s="147">
        <v>0.56000000000000005</v>
      </c>
      <c r="T455" s="145">
        <v>0.51</v>
      </c>
      <c r="U455" s="147">
        <v>0.5</v>
      </c>
      <c r="V455" s="147">
        <v>0.47</v>
      </c>
      <c r="W455" s="147">
        <v>0.45</v>
      </c>
      <c r="X455" s="145">
        <v>0.44</v>
      </c>
      <c r="Y455" s="147">
        <v>0.42</v>
      </c>
      <c r="Z455" s="147">
        <v>0.38</v>
      </c>
      <c r="AA455" s="147">
        <v>0.34</v>
      </c>
      <c r="AB455" s="145">
        <v>0.33</v>
      </c>
      <c r="AC455" s="147">
        <v>0.3</v>
      </c>
      <c r="AD455" s="147">
        <v>0.32</v>
      </c>
      <c r="AE455" s="147">
        <v>0.31</v>
      </c>
      <c r="AF455" s="145">
        <v>0.26</v>
      </c>
      <c r="AG455" s="147">
        <v>0.19</v>
      </c>
      <c r="AH455" s="147">
        <v>0.12</v>
      </c>
      <c r="AI455" s="147">
        <v>0.21</v>
      </c>
      <c r="AJ455" s="145">
        <v>0.32</v>
      </c>
      <c r="AK455" s="147">
        <v>0.44</v>
      </c>
      <c r="AL455" s="147">
        <v>0.5</v>
      </c>
      <c r="AM455" s="147">
        <v>0.34</v>
      </c>
      <c r="AN455" s="145">
        <v>0.21</v>
      </c>
      <c r="AO455" s="147">
        <v>0.1</v>
      </c>
      <c r="AP455" s="147">
        <v>0.03</v>
      </c>
      <c r="AQ455" s="147">
        <v>0.02</v>
      </c>
      <c r="AR455" s="145">
        <v>0.02</v>
      </c>
      <c r="AS455" s="147">
        <v>0.06</v>
      </c>
      <c r="AT455" s="147">
        <v>0.12</v>
      </c>
      <c r="AU455" s="147">
        <v>0.21</v>
      </c>
      <c r="AV455" s="145">
        <v>0.22</v>
      </c>
      <c r="AW455" s="147">
        <v>0.27</v>
      </c>
      <c r="AX455" s="147">
        <v>0.23</v>
      </c>
      <c r="AY455" s="147">
        <v>0.2</v>
      </c>
      <c r="AZ455" s="145">
        <v>0.21</v>
      </c>
      <c r="BA455" s="147">
        <v>0.19</v>
      </c>
      <c r="BB455" s="147">
        <v>0.22</v>
      </c>
      <c r="BC455" s="147">
        <v>0.25</v>
      </c>
      <c r="BD455" s="145">
        <v>0.23</v>
      </c>
      <c r="BF455" s="146">
        <v>0.55000000000000004</v>
      </c>
      <c r="BG455" s="146">
        <v>0.59</v>
      </c>
      <c r="BH455" s="146">
        <v>0.53</v>
      </c>
      <c r="BI455" s="146">
        <v>0.56000000000000005</v>
      </c>
      <c r="BJ455" s="146">
        <v>0.46</v>
      </c>
      <c r="BK455" s="146">
        <v>0.36</v>
      </c>
      <c r="BL455" s="146">
        <v>0.3</v>
      </c>
      <c r="BM455" s="146">
        <v>0.22</v>
      </c>
      <c r="BN455" s="146">
        <v>0.35</v>
      </c>
      <c r="BO455" s="146">
        <v>0.04</v>
      </c>
      <c r="BP455" s="146">
        <v>0.15</v>
      </c>
      <c r="BQ455" s="146">
        <v>0.23</v>
      </c>
      <c r="BR455" s="146">
        <v>0.22</v>
      </c>
    </row>
    <row r="456" spans="1:70" outlineLevel="1" x14ac:dyDescent="0.35">
      <c r="A456" s="108"/>
      <c r="B456" s="109"/>
      <c r="C456" s="109"/>
      <c r="D456" s="109"/>
      <c r="E456" s="124"/>
      <c r="F456" s="124"/>
      <c r="G456" s="124"/>
      <c r="H456" s="125"/>
      <c r="I456" s="124"/>
      <c r="J456" s="124"/>
      <c r="K456" s="124"/>
      <c r="L456" s="125"/>
      <c r="M456" s="124"/>
      <c r="N456" s="124"/>
      <c r="O456" s="124"/>
      <c r="P456" s="125"/>
      <c r="Q456" s="124"/>
      <c r="R456" s="124"/>
      <c r="S456" s="124"/>
      <c r="T456" s="125"/>
      <c r="U456" s="124"/>
      <c r="V456" s="124"/>
      <c r="W456" s="124"/>
      <c r="X456" s="125"/>
      <c r="Y456" s="124"/>
      <c r="Z456" s="124"/>
      <c r="AA456" s="124"/>
      <c r="AB456" s="125"/>
      <c r="AC456" s="124"/>
      <c r="AD456" s="124"/>
      <c r="AE456" s="124"/>
      <c r="AF456" s="125"/>
      <c r="AG456" s="124"/>
      <c r="AH456" s="124"/>
      <c r="AI456" s="124"/>
      <c r="AJ456" s="125"/>
      <c r="AK456" s="124"/>
      <c r="AL456" s="124"/>
      <c r="AM456" s="124"/>
      <c r="AN456" s="125"/>
      <c r="AO456" s="124"/>
      <c r="AP456" s="124"/>
      <c r="AQ456" s="124"/>
      <c r="AR456" s="125"/>
      <c r="AS456" s="124"/>
      <c r="AT456" s="124"/>
      <c r="AU456" s="124"/>
      <c r="AV456" s="125"/>
      <c r="AW456" s="124"/>
      <c r="AX456" s="124"/>
      <c r="AY456" s="124"/>
      <c r="AZ456" s="125"/>
      <c r="BA456" s="124"/>
      <c r="BB456" s="124"/>
      <c r="BC456" s="124"/>
      <c r="BD456" s="125"/>
      <c r="BF456" s="130"/>
      <c r="BG456" s="130"/>
      <c r="BH456" s="130"/>
      <c r="BI456" s="130"/>
      <c r="BJ456" s="130"/>
      <c r="BK456" s="130"/>
      <c r="BL456" s="130"/>
      <c r="BM456" s="130"/>
      <c r="BN456" s="130"/>
      <c r="BO456" s="130"/>
      <c r="BP456" s="130"/>
      <c r="BQ456" s="130"/>
      <c r="BR456" s="130"/>
    </row>
    <row r="457" spans="1:70" outlineLevel="1" x14ac:dyDescent="0.35">
      <c r="A457" s="140" t="s">
        <v>643</v>
      </c>
      <c r="B457" s="109" t="s">
        <v>428</v>
      </c>
      <c r="C457" s="141" t="s">
        <v>373</v>
      </c>
      <c r="D457" s="109">
        <v>2541594</v>
      </c>
      <c r="E457" s="142">
        <v>1245</v>
      </c>
      <c r="F457" s="142">
        <v>1599</v>
      </c>
      <c r="G457" s="142">
        <v>1798</v>
      </c>
      <c r="H457" s="143">
        <v>2344</v>
      </c>
      <c r="I457" s="142">
        <v>2265</v>
      </c>
      <c r="J457" s="142">
        <v>2676</v>
      </c>
      <c r="K457" s="142">
        <v>2957</v>
      </c>
      <c r="L457" s="143">
        <v>3594</v>
      </c>
      <c r="M457" s="142">
        <v>3317</v>
      </c>
      <c r="N457" s="142">
        <v>3827</v>
      </c>
      <c r="O457" s="142">
        <v>4299</v>
      </c>
      <c r="P457" s="143">
        <v>5637</v>
      </c>
      <c r="Q457" s="142">
        <v>5201</v>
      </c>
      <c r="R457" s="142">
        <v>6239</v>
      </c>
      <c r="S457" s="142">
        <v>6816</v>
      </c>
      <c r="T457" s="143">
        <v>8629</v>
      </c>
      <c r="U457" s="142">
        <v>7857</v>
      </c>
      <c r="V457" s="142">
        <v>9164</v>
      </c>
      <c r="W457" s="142">
        <v>10142</v>
      </c>
      <c r="X457" s="143">
        <v>12779</v>
      </c>
      <c r="Y457" s="142">
        <v>11795</v>
      </c>
      <c r="Z457" s="142">
        <v>13038</v>
      </c>
      <c r="AA457" s="142">
        <v>13539</v>
      </c>
      <c r="AB457" s="143">
        <v>16640</v>
      </c>
      <c r="AC457" s="142">
        <v>14912</v>
      </c>
      <c r="AD457" s="142">
        <v>16624</v>
      </c>
      <c r="AE457" s="142">
        <v>17383</v>
      </c>
      <c r="AF457" s="143">
        <v>20736</v>
      </c>
      <c r="AG457" s="142">
        <v>17440</v>
      </c>
      <c r="AH457" s="142">
        <v>18321</v>
      </c>
      <c r="AI457" s="142">
        <v>21221</v>
      </c>
      <c r="AJ457" s="143">
        <v>27187</v>
      </c>
      <c r="AK457" s="142">
        <v>25439</v>
      </c>
      <c r="AL457" s="142">
        <v>28580</v>
      </c>
      <c r="AM457" s="142">
        <v>28276</v>
      </c>
      <c r="AN457" s="143">
        <v>32639</v>
      </c>
      <c r="AO457" s="142">
        <v>26998</v>
      </c>
      <c r="AP457" s="142">
        <v>28152</v>
      </c>
      <c r="AQ457" s="142">
        <v>27237</v>
      </c>
      <c r="AR457" s="143">
        <v>31254</v>
      </c>
      <c r="AS457" s="142">
        <v>28101</v>
      </c>
      <c r="AT457" s="142">
        <v>31498</v>
      </c>
      <c r="AU457" s="142">
        <v>33643</v>
      </c>
      <c r="AV457" s="143">
        <v>38706</v>
      </c>
      <c r="AW457" s="142">
        <v>35635</v>
      </c>
      <c r="AX457" s="142">
        <v>38329</v>
      </c>
      <c r="AY457" s="142">
        <v>39885</v>
      </c>
      <c r="AZ457" s="143">
        <v>46783</v>
      </c>
      <c r="BA457" s="142">
        <v>41392</v>
      </c>
      <c r="BB457" s="142">
        <v>46563</v>
      </c>
      <c r="BC457" s="142">
        <v>50082</v>
      </c>
      <c r="BD457" s="143">
        <v>58137</v>
      </c>
      <c r="BF457" s="144">
        <v>6986</v>
      </c>
      <c r="BG457" s="144">
        <v>11492</v>
      </c>
      <c r="BH457" s="144">
        <v>17079</v>
      </c>
      <c r="BI457" s="144">
        <v>26885</v>
      </c>
      <c r="BJ457" s="144">
        <v>39942</v>
      </c>
      <c r="BK457" s="144">
        <v>55013</v>
      </c>
      <c r="BL457" s="144">
        <v>69655</v>
      </c>
      <c r="BM457" s="144">
        <v>84169</v>
      </c>
      <c r="BN457" s="144">
        <v>114934</v>
      </c>
      <c r="BO457" s="144">
        <v>113642</v>
      </c>
      <c r="BP457" s="144">
        <v>131948</v>
      </c>
      <c r="BQ457" s="144">
        <v>160633</v>
      </c>
      <c r="BR457" s="144">
        <v>196175</v>
      </c>
    </row>
    <row r="458" spans="1:70" outlineLevel="1" x14ac:dyDescent="0.35">
      <c r="A458" s="181" t="s">
        <v>639</v>
      </c>
      <c r="B458" s="109" t="s">
        <v>428</v>
      </c>
      <c r="C458" s="141" t="s">
        <v>373</v>
      </c>
      <c r="D458" s="109">
        <v>2541595</v>
      </c>
      <c r="E458" s="142">
        <v>3</v>
      </c>
      <c r="F458" s="142">
        <v>13</v>
      </c>
      <c r="G458" s="142">
        <v>3</v>
      </c>
      <c r="H458" s="143">
        <v>2</v>
      </c>
      <c r="I458" s="142">
        <v>9</v>
      </c>
      <c r="J458" s="142">
        <v>-30</v>
      </c>
      <c r="K458" s="142">
        <v>-21</v>
      </c>
      <c r="L458" s="143">
        <v>103</v>
      </c>
      <c r="M458" s="142">
        <v>188</v>
      </c>
      <c r="N458" s="142">
        <v>332</v>
      </c>
      <c r="O458" s="142">
        <v>342</v>
      </c>
      <c r="P458" s="143">
        <v>322</v>
      </c>
      <c r="Q458" s="142">
        <v>202</v>
      </c>
      <c r="R458" s="142">
        <v>1</v>
      </c>
      <c r="S458" s="142">
        <v>31</v>
      </c>
      <c r="T458" s="143">
        <v>35</v>
      </c>
      <c r="U458" s="142">
        <v>22</v>
      </c>
      <c r="V458" s="142">
        <v>141</v>
      </c>
      <c r="W458" s="142">
        <v>-128</v>
      </c>
      <c r="X458" s="143">
        <v>-327</v>
      </c>
      <c r="Y458" s="142">
        <v>-535</v>
      </c>
      <c r="Z458" s="142">
        <v>-371</v>
      </c>
      <c r="AA458" s="142">
        <v>159</v>
      </c>
      <c r="AB458" s="143">
        <v>347</v>
      </c>
      <c r="AC458" s="142">
        <v>503</v>
      </c>
      <c r="AD458" s="142">
        <v>572</v>
      </c>
      <c r="AE458" s="142">
        <v>295</v>
      </c>
      <c r="AF458" s="143">
        <v>294</v>
      </c>
      <c r="AG458" s="142">
        <v>274</v>
      </c>
      <c r="AH458" s="142">
        <v>295</v>
      </c>
      <c r="AI458" s="142">
        <v>-109</v>
      </c>
      <c r="AJ458" s="143">
        <v>-332</v>
      </c>
      <c r="AK458" s="142">
        <v>-695</v>
      </c>
      <c r="AL458" s="142">
        <v>-975</v>
      </c>
      <c r="AM458" s="142">
        <v>-256</v>
      </c>
      <c r="AN458" s="143">
        <v>306</v>
      </c>
      <c r="AO458" s="142">
        <v>888</v>
      </c>
      <c r="AP458" s="142">
        <v>1255</v>
      </c>
      <c r="AQ458" s="142">
        <v>1776</v>
      </c>
      <c r="AR458" s="143">
        <v>1977</v>
      </c>
      <c r="AS458" s="142">
        <v>806</v>
      </c>
      <c r="AT458" s="142">
        <v>269</v>
      </c>
      <c r="AU458" s="142">
        <v>-645</v>
      </c>
      <c r="AV458" s="143">
        <v>-809</v>
      </c>
      <c r="AW458" s="142">
        <v>-105</v>
      </c>
      <c r="AX458" s="142">
        <v>367</v>
      </c>
      <c r="AY458" s="142">
        <v>538</v>
      </c>
      <c r="AZ458" s="143">
        <v>81</v>
      </c>
      <c r="BA458" s="142">
        <v>1224</v>
      </c>
      <c r="BB458" s="142">
        <v>80</v>
      </c>
      <c r="BC458" s="142">
        <v>-409</v>
      </c>
      <c r="BD458" s="143">
        <v>-473</v>
      </c>
      <c r="BF458" s="144">
        <v>22</v>
      </c>
      <c r="BG458" s="144">
        <v>61</v>
      </c>
      <c r="BH458" s="144">
        <v>1185</v>
      </c>
      <c r="BI458" s="144">
        <v>269</v>
      </c>
      <c r="BJ458" s="144">
        <v>-292</v>
      </c>
      <c r="BK458" s="144">
        <v>-401</v>
      </c>
      <c r="BL458" s="144">
        <v>1664</v>
      </c>
      <c r="BM458" s="144">
        <v>129</v>
      </c>
      <c r="BN458" s="144">
        <v>-1620</v>
      </c>
      <c r="BO458" s="144">
        <v>5896</v>
      </c>
      <c r="BP458" s="144">
        <v>-379</v>
      </c>
      <c r="BQ458" s="144">
        <v>880</v>
      </c>
      <c r="BR458" s="144">
        <v>420</v>
      </c>
    </row>
    <row r="459" spans="1:70" outlineLevel="1" x14ac:dyDescent="0.35">
      <c r="A459" s="241" t="s">
        <v>644</v>
      </c>
      <c r="B459" s="173" t="s">
        <v>428</v>
      </c>
      <c r="C459" s="163" t="s">
        <v>373</v>
      </c>
      <c r="D459" s="173">
        <v>2541596</v>
      </c>
      <c r="E459" s="175">
        <f t="shared" ref="E459:BD459" si="70">SUM(E457,E458)</f>
        <v>1248</v>
      </c>
      <c r="F459" s="175">
        <f t="shared" si="70"/>
        <v>1612</v>
      </c>
      <c r="G459" s="175">
        <f t="shared" si="70"/>
        <v>1801</v>
      </c>
      <c r="H459" s="174">
        <f t="shared" si="70"/>
        <v>2346</v>
      </c>
      <c r="I459" s="175">
        <f t="shared" si="70"/>
        <v>2274</v>
      </c>
      <c r="J459" s="175">
        <f t="shared" si="70"/>
        <v>2646</v>
      </c>
      <c r="K459" s="175">
        <f t="shared" si="70"/>
        <v>2936</v>
      </c>
      <c r="L459" s="174">
        <f t="shared" si="70"/>
        <v>3697</v>
      </c>
      <c r="M459" s="175">
        <f t="shared" si="70"/>
        <v>3505</v>
      </c>
      <c r="N459" s="175">
        <f t="shared" si="70"/>
        <v>4159</v>
      </c>
      <c r="O459" s="175">
        <f t="shared" si="70"/>
        <v>4641</v>
      </c>
      <c r="P459" s="174">
        <f t="shared" si="70"/>
        <v>5959</v>
      </c>
      <c r="Q459" s="175">
        <f t="shared" si="70"/>
        <v>5403</v>
      </c>
      <c r="R459" s="175">
        <f t="shared" si="70"/>
        <v>6240</v>
      </c>
      <c r="S459" s="175">
        <f t="shared" si="70"/>
        <v>6847</v>
      </c>
      <c r="T459" s="174">
        <f t="shared" si="70"/>
        <v>8664</v>
      </c>
      <c r="U459" s="175">
        <f t="shared" si="70"/>
        <v>7879</v>
      </c>
      <c r="V459" s="175">
        <f t="shared" si="70"/>
        <v>9305</v>
      </c>
      <c r="W459" s="175">
        <f t="shared" si="70"/>
        <v>10014</v>
      </c>
      <c r="X459" s="174">
        <f t="shared" si="70"/>
        <v>12452</v>
      </c>
      <c r="Y459" s="175">
        <f t="shared" si="70"/>
        <v>11260</v>
      </c>
      <c r="Z459" s="175">
        <f t="shared" si="70"/>
        <v>12667</v>
      </c>
      <c r="AA459" s="175">
        <f t="shared" si="70"/>
        <v>13698</v>
      </c>
      <c r="AB459" s="174">
        <f t="shared" si="70"/>
        <v>16987</v>
      </c>
      <c r="AC459" s="175">
        <f t="shared" si="70"/>
        <v>15415</v>
      </c>
      <c r="AD459" s="175">
        <f t="shared" si="70"/>
        <v>17196</v>
      </c>
      <c r="AE459" s="175">
        <f t="shared" si="70"/>
        <v>17678</v>
      </c>
      <c r="AF459" s="174">
        <f t="shared" si="70"/>
        <v>21030</v>
      </c>
      <c r="AG459" s="175">
        <f t="shared" si="70"/>
        <v>17714</v>
      </c>
      <c r="AH459" s="175">
        <f t="shared" si="70"/>
        <v>18616</v>
      </c>
      <c r="AI459" s="175">
        <f t="shared" si="70"/>
        <v>21112</v>
      </c>
      <c r="AJ459" s="174">
        <f t="shared" si="70"/>
        <v>26855</v>
      </c>
      <c r="AK459" s="175">
        <f t="shared" si="70"/>
        <v>24744</v>
      </c>
      <c r="AL459" s="175">
        <f t="shared" si="70"/>
        <v>27605</v>
      </c>
      <c r="AM459" s="175">
        <f t="shared" si="70"/>
        <v>28020</v>
      </c>
      <c r="AN459" s="174">
        <f t="shared" si="70"/>
        <v>32945</v>
      </c>
      <c r="AO459" s="175">
        <f t="shared" si="70"/>
        <v>27886</v>
      </c>
      <c r="AP459" s="175">
        <f t="shared" si="70"/>
        <v>29407</v>
      </c>
      <c r="AQ459" s="175">
        <f t="shared" si="70"/>
        <v>29013</v>
      </c>
      <c r="AR459" s="174">
        <f t="shared" si="70"/>
        <v>33231</v>
      </c>
      <c r="AS459" s="175">
        <f t="shared" si="70"/>
        <v>28907</v>
      </c>
      <c r="AT459" s="175">
        <f t="shared" si="70"/>
        <v>31767</v>
      </c>
      <c r="AU459" s="175">
        <f t="shared" si="70"/>
        <v>32998</v>
      </c>
      <c r="AV459" s="174">
        <f t="shared" si="70"/>
        <v>37897</v>
      </c>
      <c r="AW459" s="175">
        <f t="shared" si="70"/>
        <v>35530</v>
      </c>
      <c r="AX459" s="175">
        <f t="shared" si="70"/>
        <v>38696</v>
      </c>
      <c r="AY459" s="175">
        <f t="shared" si="70"/>
        <v>40423</v>
      </c>
      <c r="AZ459" s="174">
        <f t="shared" si="70"/>
        <v>46864</v>
      </c>
      <c r="BA459" s="175">
        <f t="shared" si="70"/>
        <v>42616</v>
      </c>
      <c r="BB459" s="175">
        <f t="shared" si="70"/>
        <v>46643</v>
      </c>
      <c r="BC459" s="175">
        <f t="shared" si="70"/>
        <v>49673</v>
      </c>
      <c r="BD459" s="174">
        <f t="shared" si="70"/>
        <v>57664</v>
      </c>
      <c r="BF459" s="197">
        <f t="shared" ref="BF459:BR459" si="71">SUM(BF457,BF458)</f>
        <v>7008</v>
      </c>
      <c r="BG459" s="197">
        <f t="shared" si="71"/>
        <v>11553</v>
      </c>
      <c r="BH459" s="197">
        <f t="shared" si="71"/>
        <v>18264</v>
      </c>
      <c r="BI459" s="197">
        <f t="shared" si="71"/>
        <v>27154</v>
      </c>
      <c r="BJ459" s="197">
        <f t="shared" si="71"/>
        <v>39650</v>
      </c>
      <c r="BK459" s="197">
        <f t="shared" si="71"/>
        <v>54612</v>
      </c>
      <c r="BL459" s="197">
        <f t="shared" si="71"/>
        <v>71319</v>
      </c>
      <c r="BM459" s="197">
        <f t="shared" si="71"/>
        <v>84298</v>
      </c>
      <c r="BN459" s="197">
        <f t="shared" si="71"/>
        <v>113314</v>
      </c>
      <c r="BO459" s="197">
        <f t="shared" si="71"/>
        <v>119538</v>
      </c>
      <c r="BP459" s="197">
        <f t="shared" si="71"/>
        <v>131569</v>
      </c>
      <c r="BQ459" s="197">
        <f t="shared" si="71"/>
        <v>161513</v>
      </c>
      <c r="BR459" s="197">
        <f t="shared" si="71"/>
        <v>196595</v>
      </c>
    </row>
    <row r="460" spans="1:70" outlineLevel="1" x14ac:dyDescent="0.35">
      <c r="A460" s="108"/>
      <c r="B460" s="109"/>
      <c r="C460" s="109"/>
      <c r="D460" s="109"/>
      <c r="E460" s="124"/>
      <c r="F460" s="124"/>
      <c r="G460" s="124"/>
      <c r="H460" s="125"/>
      <c r="I460" s="124"/>
      <c r="J460" s="124"/>
      <c r="K460" s="124"/>
      <c r="L460" s="125"/>
      <c r="M460" s="124"/>
      <c r="N460" s="124"/>
      <c r="O460" s="124"/>
      <c r="P460" s="125"/>
      <c r="Q460" s="124"/>
      <c r="R460" s="124"/>
      <c r="S460" s="124"/>
      <c r="T460" s="125"/>
      <c r="U460" s="124"/>
      <c r="V460" s="124"/>
      <c r="W460" s="124"/>
      <c r="X460" s="125"/>
      <c r="Y460" s="124"/>
      <c r="Z460" s="124"/>
      <c r="AA460" s="124"/>
      <c r="AB460" s="125"/>
      <c r="AC460" s="124"/>
      <c r="AD460" s="124"/>
      <c r="AE460" s="124"/>
      <c r="AF460" s="125"/>
      <c r="AG460" s="124"/>
      <c r="AH460" s="124"/>
      <c r="AI460" s="124"/>
      <c r="AJ460" s="125"/>
      <c r="AK460" s="124"/>
      <c r="AL460" s="124"/>
      <c r="AM460" s="124"/>
      <c r="AN460" s="125"/>
      <c r="AO460" s="124"/>
      <c r="AP460" s="124"/>
      <c r="AQ460" s="124"/>
      <c r="AR460" s="125"/>
      <c r="AS460" s="124"/>
      <c r="AT460" s="124"/>
      <c r="AU460" s="124"/>
      <c r="AV460" s="125"/>
      <c r="AW460" s="124"/>
      <c r="AX460" s="124"/>
      <c r="AY460" s="124"/>
      <c r="AZ460" s="125"/>
      <c r="BA460" s="124"/>
      <c r="BB460" s="124"/>
      <c r="BC460" s="124"/>
      <c r="BD460" s="125"/>
      <c r="BF460" s="130"/>
      <c r="BG460" s="130"/>
      <c r="BH460" s="130"/>
      <c r="BI460" s="130"/>
      <c r="BJ460" s="130"/>
      <c r="BK460" s="130"/>
      <c r="BL460" s="130"/>
      <c r="BM460" s="130"/>
      <c r="BN460" s="130"/>
      <c r="BO460" s="130"/>
      <c r="BP460" s="130"/>
      <c r="BQ460" s="130"/>
      <c r="BR460" s="130"/>
    </row>
    <row r="461" spans="1:70" outlineLevel="1" x14ac:dyDescent="0.35">
      <c r="A461" s="140" t="s">
        <v>645</v>
      </c>
      <c r="B461" s="123" t="s">
        <v>384</v>
      </c>
      <c r="C461" s="141" t="s">
        <v>373</v>
      </c>
      <c r="D461" s="123">
        <v>2541597</v>
      </c>
      <c r="E461" s="147">
        <v>0.43</v>
      </c>
      <c r="F461" s="147">
        <v>0.61</v>
      </c>
      <c r="G461" s="147">
        <v>0.66</v>
      </c>
      <c r="H461" s="145">
        <v>0.76</v>
      </c>
      <c r="I461" s="147">
        <v>0.82</v>
      </c>
      <c r="J461" s="147">
        <v>0.67</v>
      </c>
      <c r="K461" s="147">
        <v>0.64</v>
      </c>
      <c r="L461" s="145">
        <v>0.53</v>
      </c>
      <c r="M461" s="147">
        <v>0.46</v>
      </c>
      <c r="N461" s="147">
        <v>0.43</v>
      </c>
      <c r="O461" s="147">
        <v>0.45</v>
      </c>
      <c r="P461" s="145">
        <v>0.56999999999999995</v>
      </c>
      <c r="Q461" s="147">
        <v>0.56999999999999995</v>
      </c>
      <c r="R461" s="147">
        <v>0.63</v>
      </c>
      <c r="S461" s="147">
        <v>0.59</v>
      </c>
      <c r="T461" s="145">
        <v>0.53</v>
      </c>
      <c r="U461" s="147">
        <v>0.51</v>
      </c>
      <c r="V461" s="147">
        <v>0.47</v>
      </c>
      <c r="W461" s="147">
        <v>0.49</v>
      </c>
      <c r="X461" s="145">
        <v>0.48</v>
      </c>
      <c r="Y461" s="147">
        <v>0.5</v>
      </c>
      <c r="Z461" s="147">
        <v>0.42</v>
      </c>
      <c r="AA461" s="147">
        <v>0.33</v>
      </c>
      <c r="AB461" s="145">
        <v>0.3</v>
      </c>
      <c r="AC461" s="147">
        <v>0.26</v>
      </c>
      <c r="AD461" s="147">
        <v>0.28000000000000003</v>
      </c>
      <c r="AE461" s="147">
        <v>0.28000000000000003</v>
      </c>
      <c r="AF461" s="145">
        <v>0.25</v>
      </c>
      <c r="AG461" s="147">
        <v>0.17</v>
      </c>
      <c r="AH461" s="147">
        <v>0.1</v>
      </c>
      <c r="AI461" s="147">
        <v>0.22</v>
      </c>
      <c r="AJ461" s="145">
        <v>0.31</v>
      </c>
      <c r="AK461" s="147">
        <v>0.46</v>
      </c>
      <c r="AL461" s="147">
        <v>0.56000000000000005</v>
      </c>
      <c r="AM461" s="147">
        <v>0.33</v>
      </c>
      <c r="AN461" s="145">
        <v>0.2</v>
      </c>
      <c r="AO461" s="147">
        <v>0.06</v>
      </c>
      <c r="AP461" s="147">
        <v>-0.01</v>
      </c>
      <c r="AQ461" s="147">
        <v>-0.04</v>
      </c>
      <c r="AR461" s="145">
        <v>-0.04</v>
      </c>
      <c r="AS461" s="147">
        <v>0.04</v>
      </c>
      <c r="AT461" s="147">
        <v>0.12</v>
      </c>
      <c r="AU461" s="147">
        <v>0.24</v>
      </c>
      <c r="AV461" s="145">
        <v>0.24</v>
      </c>
      <c r="AW461" s="147">
        <v>0.27</v>
      </c>
      <c r="AX461" s="147">
        <v>0.22</v>
      </c>
      <c r="AY461" s="147">
        <v>0.19</v>
      </c>
      <c r="AZ461" s="145">
        <v>0.21</v>
      </c>
      <c r="BA461" s="147">
        <v>0.16</v>
      </c>
      <c r="BB461" s="147">
        <v>0.21</v>
      </c>
      <c r="BC461" s="147">
        <v>0.26</v>
      </c>
      <c r="BD461" s="145">
        <v>0.24</v>
      </c>
      <c r="BF461" s="146">
        <v>0.63</v>
      </c>
      <c r="BG461" s="146">
        <v>0.65</v>
      </c>
      <c r="BH461" s="146">
        <v>0.49</v>
      </c>
      <c r="BI461" s="146">
        <v>0.56999999999999995</v>
      </c>
      <c r="BJ461" s="146">
        <v>0.49</v>
      </c>
      <c r="BK461" s="146">
        <v>0.38</v>
      </c>
      <c r="BL461" s="146">
        <v>0.27</v>
      </c>
      <c r="BM461" s="146">
        <v>0.21</v>
      </c>
      <c r="BN461" s="146">
        <v>0.37</v>
      </c>
      <c r="BO461" s="146">
        <v>-0.01</v>
      </c>
      <c r="BP461" s="146">
        <v>0.16</v>
      </c>
      <c r="BQ461" s="146">
        <v>0.22</v>
      </c>
      <c r="BR461" s="146">
        <v>0.22</v>
      </c>
    </row>
    <row r="462" spans="1:70" outlineLevel="1" x14ac:dyDescent="0.35">
      <c r="A462" s="140" t="s">
        <v>646</v>
      </c>
      <c r="B462" s="123" t="s">
        <v>384</v>
      </c>
      <c r="C462" s="141" t="s">
        <v>373</v>
      </c>
      <c r="D462" s="123">
        <v>2541598</v>
      </c>
      <c r="E462" s="147">
        <v>0.43</v>
      </c>
      <c r="F462" s="147">
        <v>0.63</v>
      </c>
      <c r="G462" s="147">
        <v>0.66</v>
      </c>
      <c r="H462" s="145">
        <v>0.77</v>
      </c>
      <c r="I462" s="147">
        <v>0.83</v>
      </c>
      <c r="J462" s="147">
        <v>0.65</v>
      </c>
      <c r="K462" s="147">
        <v>0.63</v>
      </c>
      <c r="L462" s="145">
        <v>0.57999999999999996</v>
      </c>
      <c r="M462" s="147">
        <v>0.55000000000000004</v>
      </c>
      <c r="N462" s="147">
        <v>0.55000000000000004</v>
      </c>
      <c r="O462" s="147">
        <v>0.56999999999999995</v>
      </c>
      <c r="P462" s="145">
        <v>0.66</v>
      </c>
      <c r="Q462" s="147">
        <v>0.63</v>
      </c>
      <c r="R462" s="147">
        <v>0.63</v>
      </c>
      <c r="S462" s="147">
        <v>0.59</v>
      </c>
      <c r="T462" s="145">
        <v>0.54</v>
      </c>
      <c r="U462" s="147">
        <v>0.51</v>
      </c>
      <c r="V462" s="147">
        <v>0.49</v>
      </c>
      <c r="W462" s="147">
        <v>0.47</v>
      </c>
      <c r="X462" s="145">
        <v>0.44</v>
      </c>
      <c r="Y462" s="147">
        <v>0.43</v>
      </c>
      <c r="Z462" s="147">
        <v>0.38</v>
      </c>
      <c r="AA462" s="147">
        <v>0.35</v>
      </c>
      <c r="AB462" s="145">
        <v>0.33</v>
      </c>
      <c r="AC462" s="147">
        <v>0.31</v>
      </c>
      <c r="AD462" s="147">
        <v>0.32</v>
      </c>
      <c r="AE462" s="147">
        <v>0.31</v>
      </c>
      <c r="AF462" s="145">
        <v>0.26</v>
      </c>
      <c r="AG462" s="147">
        <v>0.19</v>
      </c>
      <c r="AH462" s="147">
        <v>0.12</v>
      </c>
      <c r="AI462" s="147">
        <v>0.21</v>
      </c>
      <c r="AJ462" s="145">
        <v>0.3</v>
      </c>
      <c r="AK462" s="147">
        <v>0.42</v>
      </c>
      <c r="AL462" s="147">
        <v>0.51</v>
      </c>
      <c r="AM462" s="147">
        <v>0.32</v>
      </c>
      <c r="AN462" s="145">
        <v>0.21</v>
      </c>
      <c r="AO462" s="147">
        <v>0.1</v>
      </c>
      <c r="AP462" s="147">
        <v>0.03</v>
      </c>
      <c r="AQ462" s="147">
        <v>0.03</v>
      </c>
      <c r="AR462" s="145">
        <v>0.02</v>
      </c>
      <c r="AS462" s="147">
        <v>7.0000000000000007E-2</v>
      </c>
      <c r="AT462" s="147">
        <v>0.13</v>
      </c>
      <c r="AU462" s="147">
        <v>0.21</v>
      </c>
      <c r="AV462" s="145">
        <v>0.21</v>
      </c>
      <c r="AW462" s="147">
        <v>0.26</v>
      </c>
      <c r="AX462" s="147">
        <v>0.23</v>
      </c>
      <c r="AY462" s="147">
        <v>0.2</v>
      </c>
      <c r="AZ462" s="145">
        <v>0.21</v>
      </c>
      <c r="BA462" s="147">
        <v>0.2</v>
      </c>
      <c r="BB462" s="147">
        <v>0.22</v>
      </c>
      <c r="BC462" s="147">
        <v>0.25</v>
      </c>
      <c r="BD462" s="145">
        <v>0.23</v>
      </c>
      <c r="BF462" s="146">
        <v>0.64</v>
      </c>
      <c r="BG462" s="146">
        <v>0.65</v>
      </c>
      <c r="BH462" s="146">
        <v>0.59</v>
      </c>
      <c r="BI462" s="146">
        <v>0.59</v>
      </c>
      <c r="BJ462" s="146">
        <v>0.47</v>
      </c>
      <c r="BK462" s="146">
        <v>0.37</v>
      </c>
      <c r="BL462" s="146">
        <v>0.3</v>
      </c>
      <c r="BM462" s="146">
        <v>0.21</v>
      </c>
      <c r="BN462" s="146">
        <v>0.35</v>
      </c>
      <c r="BO462" s="146">
        <v>0.04</v>
      </c>
      <c r="BP462" s="146">
        <v>0.16</v>
      </c>
      <c r="BQ462" s="146">
        <v>0.22</v>
      </c>
      <c r="BR462" s="146">
        <v>0.22</v>
      </c>
    </row>
    <row r="463" spans="1:70" outlineLevel="1" x14ac:dyDescent="0.35">
      <c r="A463" s="108"/>
      <c r="B463" s="109"/>
      <c r="C463" s="109"/>
      <c r="D463" s="109"/>
      <c r="E463" s="124"/>
      <c r="F463" s="124"/>
      <c r="G463" s="124"/>
      <c r="H463" s="125"/>
      <c r="I463" s="124"/>
      <c r="J463" s="124"/>
      <c r="K463" s="124"/>
      <c r="L463" s="125"/>
      <c r="M463" s="124"/>
      <c r="N463" s="124"/>
      <c r="O463" s="124"/>
      <c r="P463" s="125"/>
      <c r="Q463" s="124"/>
      <c r="R463" s="124"/>
      <c r="S463" s="124"/>
      <c r="T463" s="125"/>
      <c r="U463" s="124"/>
      <c r="V463" s="124"/>
      <c r="W463" s="124"/>
      <c r="X463" s="125"/>
      <c r="Y463" s="124"/>
      <c r="Z463" s="124"/>
      <c r="AA463" s="124"/>
      <c r="AB463" s="125"/>
      <c r="AC463" s="124"/>
      <c r="AD463" s="124"/>
      <c r="AE463" s="124"/>
      <c r="AF463" s="125"/>
      <c r="AG463" s="124"/>
      <c r="AH463" s="124"/>
      <c r="AI463" s="124"/>
      <c r="AJ463" s="125"/>
      <c r="AK463" s="124"/>
      <c r="AL463" s="124"/>
      <c r="AM463" s="124"/>
      <c r="AN463" s="125"/>
      <c r="AO463" s="124"/>
      <c r="AP463" s="124"/>
      <c r="AQ463" s="124"/>
      <c r="AR463" s="125"/>
      <c r="AS463" s="124"/>
      <c r="AT463" s="124"/>
      <c r="AU463" s="124"/>
      <c r="AV463" s="125"/>
      <c r="AW463" s="124"/>
      <c r="AX463" s="124"/>
      <c r="AY463" s="124"/>
      <c r="AZ463" s="125"/>
      <c r="BA463" s="124"/>
      <c r="BB463" s="124"/>
      <c r="BC463" s="124"/>
      <c r="BD463" s="125"/>
      <c r="BF463" s="130"/>
      <c r="BG463" s="130"/>
      <c r="BH463" s="130"/>
      <c r="BI463" s="130"/>
      <c r="BJ463" s="130"/>
      <c r="BK463" s="130"/>
      <c r="BL463" s="130"/>
      <c r="BM463" s="130"/>
      <c r="BN463" s="130"/>
      <c r="BO463" s="130"/>
      <c r="BP463" s="130"/>
      <c r="BQ463" s="130"/>
      <c r="BR463" s="130"/>
    </row>
    <row r="464" spans="1:70" outlineLevel="1" x14ac:dyDescent="0.35">
      <c r="A464" s="135" t="s">
        <v>647</v>
      </c>
      <c r="B464" s="109" t="s">
        <v>428</v>
      </c>
      <c r="C464" s="141" t="s">
        <v>370</v>
      </c>
      <c r="D464" s="109">
        <v>2399850</v>
      </c>
      <c r="E464" s="142">
        <v>1085</v>
      </c>
      <c r="F464" s="142">
        <v>1251</v>
      </c>
      <c r="G464" s="142">
        <v>1280</v>
      </c>
      <c r="H464" s="143">
        <v>1452</v>
      </c>
      <c r="I464" s="142">
        <v>1427</v>
      </c>
      <c r="J464" s="142">
        <v>1520</v>
      </c>
      <c r="K464" s="142">
        <v>1806</v>
      </c>
      <c r="L464" s="143">
        <v>2718</v>
      </c>
      <c r="M464" s="142">
        <v>2610</v>
      </c>
      <c r="N464" s="142">
        <v>2769</v>
      </c>
      <c r="O464" s="142">
        <v>3042</v>
      </c>
      <c r="P464" s="143">
        <v>3281</v>
      </c>
      <c r="Q464" s="142">
        <v>3373</v>
      </c>
      <c r="R464" s="142">
        <v>3690</v>
      </c>
      <c r="S464" s="142">
        <v>3889</v>
      </c>
      <c r="T464" s="143">
        <v>4243</v>
      </c>
      <c r="U464" s="124"/>
      <c r="V464" s="124"/>
      <c r="W464" s="124"/>
      <c r="X464" s="125"/>
      <c r="Y464" s="124"/>
      <c r="Z464" s="124"/>
      <c r="AA464" s="124"/>
      <c r="AB464" s="125"/>
      <c r="AC464" s="124"/>
      <c r="AD464" s="124"/>
      <c r="AE464" s="124"/>
      <c r="AF464" s="125"/>
      <c r="AG464" s="124"/>
      <c r="AH464" s="124"/>
      <c r="AI464" s="124"/>
      <c r="AJ464" s="125"/>
      <c r="AK464" s="124"/>
      <c r="AL464" s="124"/>
      <c r="AM464" s="124"/>
      <c r="AN464" s="125"/>
      <c r="AO464" s="124"/>
      <c r="AP464" s="124"/>
      <c r="AQ464" s="124"/>
      <c r="AR464" s="125"/>
      <c r="AS464" s="124"/>
      <c r="AT464" s="124"/>
      <c r="AU464" s="124"/>
      <c r="AV464" s="125"/>
      <c r="AW464" s="124"/>
      <c r="AX464" s="124"/>
      <c r="AY464" s="124"/>
      <c r="AZ464" s="125"/>
      <c r="BA464" s="124"/>
      <c r="BB464" s="124"/>
      <c r="BC464" s="124"/>
      <c r="BD464" s="125"/>
      <c r="BF464" s="144">
        <v>5068</v>
      </c>
      <c r="BG464" s="144">
        <v>7472</v>
      </c>
      <c r="BH464" s="144">
        <v>11703</v>
      </c>
      <c r="BI464" s="144">
        <v>15211</v>
      </c>
      <c r="BJ464" s="130"/>
      <c r="BK464" s="130"/>
      <c r="BL464" s="130"/>
      <c r="BM464" s="130"/>
      <c r="BN464" s="130"/>
      <c r="BO464" s="130"/>
      <c r="BP464" s="130"/>
      <c r="BQ464" s="130"/>
      <c r="BR464" s="130"/>
    </row>
    <row r="465" spans="1:70" outlineLevel="1" x14ac:dyDescent="0.35">
      <c r="A465" s="156" t="s">
        <v>648</v>
      </c>
      <c r="B465" s="109" t="s">
        <v>428</v>
      </c>
      <c r="C465" s="141" t="s">
        <v>370</v>
      </c>
      <c r="D465" s="109">
        <v>2399851</v>
      </c>
      <c r="E465" s="142">
        <v>-170</v>
      </c>
      <c r="F465" s="142">
        <v>-224</v>
      </c>
      <c r="G465" s="142">
        <v>-239</v>
      </c>
      <c r="H465" s="143">
        <v>-273</v>
      </c>
      <c r="I465" s="142">
        <v>-274</v>
      </c>
      <c r="J465" s="142">
        <v>-314</v>
      </c>
      <c r="K465" s="142">
        <v>-353</v>
      </c>
      <c r="L465" s="143">
        <v>-896</v>
      </c>
      <c r="M465" s="142">
        <v>-703</v>
      </c>
      <c r="N465" s="142">
        <v>-763</v>
      </c>
      <c r="O465" s="142">
        <v>-757</v>
      </c>
      <c r="P465" s="143">
        <v>-746</v>
      </c>
      <c r="Q465" s="142">
        <v>-747</v>
      </c>
      <c r="R465" s="142">
        <v>-805</v>
      </c>
      <c r="S465" s="142">
        <v>-819</v>
      </c>
      <c r="T465" s="143">
        <v>-831</v>
      </c>
      <c r="U465" s="124"/>
      <c r="V465" s="124"/>
      <c r="W465" s="124"/>
      <c r="X465" s="125"/>
      <c r="Y465" s="124"/>
      <c r="Z465" s="124"/>
      <c r="AA465" s="124"/>
      <c r="AB465" s="125"/>
      <c r="AC465" s="124"/>
      <c r="AD465" s="124"/>
      <c r="AE465" s="124"/>
      <c r="AF465" s="125"/>
      <c r="AG465" s="124"/>
      <c r="AH465" s="124"/>
      <c r="AI465" s="124"/>
      <c r="AJ465" s="125"/>
      <c r="AK465" s="124"/>
      <c r="AL465" s="124"/>
      <c r="AM465" s="124"/>
      <c r="AN465" s="125"/>
      <c r="AO465" s="124"/>
      <c r="AP465" s="124"/>
      <c r="AQ465" s="124"/>
      <c r="AR465" s="125"/>
      <c r="AS465" s="124"/>
      <c r="AT465" s="124"/>
      <c r="AU465" s="124"/>
      <c r="AV465" s="125"/>
      <c r="AW465" s="124"/>
      <c r="AX465" s="124"/>
      <c r="AY465" s="124"/>
      <c r="AZ465" s="125"/>
      <c r="BA465" s="124"/>
      <c r="BB465" s="124"/>
      <c r="BC465" s="124"/>
      <c r="BD465" s="125"/>
      <c r="BF465" s="144">
        <v>-906</v>
      </c>
      <c r="BG465" s="144">
        <v>-1837</v>
      </c>
      <c r="BH465" s="144">
        <v>-2969</v>
      </c>
      <c r="BI465" s="144">
        <v>-3218</v>
      </c>
      <c r="BJ465" s="130"/>
      <c r="BK465" s="130"/>
      <c r="BL465" s="130"/>
      <c r="BM465" s="130"/>
      <c r="BN465" s="130"/>
      <c r="BO465" s="130"/>
      <c r="BP465" s="130"/>
      <c r="BQ465" s="130"/>
      <c r="BR465" s="130"/>
    </row>
    <row r="466" spans="1:70" outlineLevel="1" x14ac:dyDescent="0.35">
      <c r="A466" s="156" t="s">
        <v>649</v>
      </c>
      <c r="B466" s="109" t="s">
        <v>428</v>
      </c>
      <c r="C466" s="141" t="s">
        <v>370</v>
      </c>
      <c r="D466" s="109">
        <v>2399852</v>
      </c>
      <c r="E466" s="142">
        <v>-20</v>
      </c>
      <c r="F466" s="142">
        <v>-8</v>
      </c>
      <c r="G466" s="142">
        <v>-12</v>
      </c>
      <c r="H466" s="143">
        <v>-53</v>
      </c>
      <c r="I466" s="142">
        <v>-25</v>
      </c>
      <c r="J466" s="142">
        <v>-8</v>
      </c>
      <c r="K466" s="142">
        <v>-11</v>
      </c>
      <c r="L466" s="143">
        <v>-13</v>
      </c>
      <c r="M466" s="142">
        <v>-25</v>
      </c>
      <c r="N466" s="142">
        <v>-12</v>
      </c>
      <c r="O466" s="142">
        <v>-14</v>
      </c>
      <c r="P466" s="143">
        <v>-26</v>
      </c>
      <c r="Q466" s="142">
        <v>-41</v>
      </c>
      <c r="R466" s="142">
        <v>-20</v>
      </c>
      <c r="S466" s="142">
        <v>-20</v>
      </c>
      <c r="T466" s="143">
        <v>-17</v>
      </c>
      <c r="U466" s="124"/>
      <c r="V466" s="124"/>
      <c r="W466" s="124"/>
      <c r="X466" s="125"/>
      <c r="Y466" s="124"/>
      <c r="Z466" s="124"/>
      <c r="AA466" s="124"/>
      <c r="AB466" s="125"/>
      <c r="AC466" s="124"/>
      <c r="AD466" s="124"/>
      <c r="AE466" s="124"/>
      <c r="AF466" s="125"/>
      <c r="AG466" s="124"/>
      <c r="AH466" s="124"/>
      <c r="AI466" s="124"/>
      <c r="AJ466" s="125"/>
      <c r="AK466" s="124"/>
      <c r="AL466" s="124"/>
      <c r="AM466" s="124"/>
      <c r="AN466" s="125"/>
      <c r="AO466" s="124"/>
      <c r="AP466" s="124"/>
      <c r="AQ466" s="124"/>
      <c r="AR466" s="125"/>
      <c r="AS466" s="124"/>
      <c r="AT466" s="124"/>
      <c r="AU466" s="124"/>
      <c r="AV466" s="125"/>
      <c r="AW466" s="124"/>
      <c r="AX466" s="124"/>
      <c r="AY466" s="124"/>
      <c r="AZ466" s="125"/>
      <c r="BA466" s="124"/>
      <c r="BB466" s="124"/>
      <c r="BC466" s="124"/>
      <c r="BD466" s="125"/>
      <c r="BF466" s="144">
        <v>-93</v>
      </c>
      <c r="BG466" s="144">
        <v>-57</v>
      </c>
      <c r="BH466" s="144">
        <v>-77</v>
      </c>
      <c r="BI466" s="144">
        <v>-98</v>
      </c>
      <c r="BJ466" s="130"/>
      <c r="BK466" s="130"/>
      <c r="BL466" s="130"/>
      <c r="BM466" s="130"/>
      <c r="BN466" s="130"/>
      <c r="BO466" s="130"/>
      <c r="BP466" s="130"/>
      <c r="BQ466" s="130"/>
      <c r="BR466" s="130"/>
    </row>
    <row r="467" spans="1:70" ht="12" customHeight="1" outlineLevel="1" x14ac:dyDescent="0.35">
      <c r="A467" s="156" t="s">
        <v>650</v>
      </c>
      <c r="B467" s="109" t="s">
        <v>428</v>
      </c>
      <c r="C467" s="141" t="s">
        <v>370</v>
      </c>
      <c r="D467" s="109">
        <v>2399853</v>
      </c>
      <c r="E467" s="124"/>
      <c r="F467" s="124"/>
      <c r="G467" s="124"/>
      <c r="H467" s="125"/>
      <c r="I467" s="142">
        <v>0</v>
      </c>
      <c r="J467" s="142">
        <v>0</v>
      </c>
      <c r="K467" s="142">
        <v>-59</v>
      </c>
      <c r="L467" s="143">
        <v>-177</v>
      </c>
      <c r="M467" s="142">
        <v>-179</v>
      </c>
      <c r="N467" s="142">
        <v>-180</v>
      </c>
      <c r="O467" s="142">
        <v>-180</v>
      </c>
      <c r="P467" s="143">
        <v>-191</v>
      </c>
      <c r="Q467" s="142">
        <v>-180</v>
      </c>
      <c r="R467" s="142">
        <v>-193</v>
      </c>
      <c r="S467" s="142">
        <v>-195</v>
      </c>
      <c r="T467" s="143">
        <v>-183</v>
      </c>
      <c r="U467" s="124"/>
      <c r="V467" s="124"/>
      <c r="W467" s="124"/>
      <c r="X467" s="125"/>
      <c r="Y467" s="124"/>
      <c r="Z467" s="124"/>
      <c r="AA467" s="124"/>
      <c r="AB467" s="125"/>
      <c r="AC467" s="124"/>
      <c r="AD467" s="124"/>
      <c r="AE467" s="124"/>
      <c r="AF467" s="125"/>
      <c r="AG467" s="124"/>
      <c r="AH467" s="124"/>
      <c r="AI467" s="124"/>
      <c r="AJ467" s="125"/>
      <c r="AK467" s="124"/>
      <c r="AL467" s="124"/>
      <c r="AM467" s="124"/>
      <c r="AN467" s="125"/>
      <c r="AO467" s="124"/>
      <c r="AP467" s="124"/>
      <c r="AQ467" s="124"/>
      <c r="AR467" s="125"/>
      <c r="AS467" s="124"/>
      <c r="AT467" s="124"/>
      <c r="AU467" s="124"/>
      <c r="AV467" s="125"/>
      <c r="AW467" s="124"/>
      <c r="AX467" s="124"/>
      <c r="AY467" s="124"/>
      <c r="AZ467" s="125"/>
      <c r="BA467" s="124"/>
      <c r="BB467" s="124"/>
      <c r="BC467" s="124"/>
      <c r="BD467" s="125"/>
      <c r="BF467" s="130"/>
      <c r="BG467" s="144">
        <v>-319</v>
      </c>
      <c r="BH467" s="144">
        <v>-730</v>
      </c>
      <c r="BI467" s="144">
        <v>-751</v>
      </c>
      <c r="BJ467" s="130"/>
      <c r="BK467" s="130"/>
      <c r="BL467" s="130"/>
      <c r="BM467" s="130"/>
      <c r="BN467" s="130"/>
      <c r="BO467" s="130"/>
      <c r="BP467" s="130"/>
      <c r="BQ467" s="130"/>
      <c r="BR467" s="130"/>
    </row>
    <row r="468" spans="1:70" outlineLevel="1" x14ac:dyDescent="0.35">
      <c r="A468" s="221" t="s">
        <v>651</v>
      </c>
      <c r="B468" s="173" t="s">
        <v>428</v>
      </c>
      <c r="C468" s="163" t="s">
        <v>370</v>
      </c>
      <c r="D468" s="173">
        <v>2399854</v>
      </c>
      <c r="E468" s="175">
        <f t="shared" ref="E468:T468" si="72">SUM(E465:E467,E464)</f>
        <v>895</v>
      </c>
      <c r="F468" s="175">
        <f t="shared" si="72"/>
        <v>1019</v>
      </c>
      <c r="G468" s="175">
        <f t="shared" si="72"/>
        <v>1029</v>
      </c>
      <c r="H468" s="174">
        <f t="shared" si="72"/>
        <v>1126</v>
      </c>
      <c r="I468" s="175">
        <f t="shared" si="72"/>
        <v>1128</v>
      </c>
      <c r="J468" s="175">
        <f t="shared" si="72"/>
        <v>1198</v>
      </c>
      <c r="K468" s="175">
        <f t="shared" si="72"/>
        <v>1383</v>
      </c>
      <c r="L468" s="174">
        <f t="shared" si="72"/>
        <v>1632</v>
      </c>
      <c r="M468" s="175">
        <f t="shared" si="72"/>
        <v>1703</v>
      </c>
      <c r="N468" s="175">
        <f t="shared" si="72"/>
        <v>1814</v>
      </c>
      <c r="O468" s="175">
        <f t="shared" si="72"/>
        <v>2091</v>
      </c>
      <c r="P468" s="174">
        <f t="shared" si="72"/>
        <v>2318</v>
      </c>
      <c r="Q468" s="175">
        <f t="shared" si="72"/>
        <v>2405</v>
      </c>
      <c r="R468" s="175">
        <f t="shared" si="72"/>
        <v>2672</v>
      </c>
      <c r="S468" s="175">
        <f t="shared" si="72"/>
        <v>2855</v>
      </c>
      <c r="T468" s="174">
        <f t="shared" si="72"/>
        <v>3212</v>
      </c>
      <c r="U468" s="164"/>
      <c r="V468" s="164"/>
      <c r="W468" s="164"/>
      <c r="X468" s="165"/>
      <c r="Y468" s="164"/>
      <c r="Z468" s="164"/>
      <c r="AA468" s="164"/>
      <c r="AB468" s="165"/>
      <c r="AC468" s="164"/>
      <c r="AD468" s="164"/>
      <c r="AE468" s="164"/>
      <c r="AF468" s="165"/>
      <c r="AG468" s="164"/>
      <c r="AH468" s="164"/>
      <c r="AI468" s="164"/>
      <c r="AJ468" s="165"/>
      <c r="AK468" s="164"/>
      <c r="AL468" s="164"/>
      <c r="AM468" s="164"/>
      <c r="AN468" s="176"/>
      <c r="AO468" s="177"/>
      <c r="AP468" s="164"/>
      <c r="AQ468" s="164"/>
      <c r="AR468" s="176"/>
      <c r="AS468" s="164"/>
      <c r="AT468" s="164"/>
      <c r="AU468" s="164"/>
      <c r="AV468" s="176"/>
      <c r="AW468" s="164"/>
      <c r="AX468" s="164"/>
      <c r="AY468" s="164"/>
      <c r="AZ468" s="176"/>
      <c r="BA468" s="177"/>
      <c r="BB468" s="177"/>
      <c r="BC468" s="164"/>
      <c r="BD468" s="176"/>
      <c r="BF468" s="197">
        <f>SUM(BF465:BF467,BF464)</f>
        <v>4069</v>
      </c>
      <c r="BG468" s="197">
        <f>SUM(BG465:BG467,BG464)</f>
        <v>5259</v>
      </c>
      <c r="BH468" s="197">
        <f>SUM(BH465:BH467,BH464)</f>
        <v>7927</v>
      </c>
      <c r="BI468" s="197">
        <f>SUM(BI465:BI467,BI464)</f>
        <v>11144</v>
      </c>
      <c r="BJ468" s="170"/>
      <c r="BK468" s="170"/>
      <c r="BL468" s="170"/>
      <c r="BM468" s="170"/>
      <c r="BN468" s="178"/>
      <c r="BO468" s="178"/>
      <c r="BP468" s="178"/>
      <c r="BQ468" s="178"/>
      <c r="BR468" s="178"/>
    </row>
    <row r="469" spans="1:70" outlineLevel="1" x14ac:dyDescent="0.35">
      <c r="A469" s="108"/>
      <c r="B469" s="109"/>
      <c r="C469" s="109"/>
      <c r="D469" s="109"/>
      <c r="E469" s="124"/>
      <c r="F469" s="124"/>
      <c r="G469" s="124"/>
      <c r="H469" s="125"/>
      <c r="I469" s="124"/>
      <c r="J469" s="124"/>
      <c r="K469" s="124"/>
      <c r="L469" s="125"/>
      <c r="M469" s="124"/>
      <c r="N469" s="124"/>
      <c r="O469" s="124"/>
      <c r="P469" s="125"/>
      <c r="Q469" s="124"/>
      <c r="R469" s="124"/>
      <c r="S469" s="124"/>
      <c r="T469" s="125"/>
      <c r="U469" s="124"/>
      <c r="V469" s="124"/>
      <c r="W469" s="124"/>
      <c r="X469" s="125"/>
      <c r="Y469" s="124"/>
      <c r="Z469" s="124"/>
      <c r="AA469" s="124"/>
      <c r="AB469" s="125"/>
      <c r="AC469" s="124"/>
      <c r="AD469" s="124"/>
      <c r="AE469" s="124"/>
      <c r="AF469" s="125"/>
      <c r="AG469" s="124"/>
      <c r="AH469" s="124"/>
      <c r="AI469" s="124"/>
      <c r="AJ469" s="125"/>
      <c r="AK469" s="124"/>
      <c r="AL469" s="124"/>
      <c r="AM469" s="124"/>
      <c r="AN469" s="125"/>
      <c r="AO469" s="124"/>
      <c r="AP469" s="124"/>
      <c r="AQ469" s="124"/>
      <c r="AR469" s="125"/>
      <c r="AS469" s="124"/>
      <c r="AT469" s="124"/>
      <c r="AU469" s="124"/>
      <c r="AV469" s="125"/>
      <c r="AW469" s="124"/>
      <c r="AX469" s="124"/>
      <c r="AY469" s="124"/>
      <c r="AZ469" s="125"/>
      <c r="BA469" s="124"/>
      <c r="BB469" s="124"/>
      <c r="BC469" s="124"/>
      <c r="BD469" s="125"/>
      <c r="BF469" s="130"/>
      <c r="BG469" s="130"/>
      <c r="BH469" s="130"/>
      <c r="BI469" s="130"/>
      <c r="BJ469" s="130"/>
      <c r="BK469" s="130"/>
      <c r="BL469" s="130"/>
      <c r="BM469" s="130"/>
      <c r="BN469" s="130"/>
      <c r="BO469" s="130"/>
      <c r="BP469" s="130"/>
      <c r="BQ469" s="130"/>
      <c r="BR469" s="130"/>
    </row>
    <row r="470" spans="1:70" ht="12" customHeight="1" outlineLevel="1" x14ac:dyDescent="0.35">
      <c r="A470" s="135" t="s">
        <v>652</v>
      </c>
      <c r="B470" s="109" t="s">
        <v>428</v>
      </c>
      <c r="C470" s="141" t="s">
        <v>370</v>
      </c>
      <c r="D470" s="109">
        <v>2399855</v>
      </c>
      <c r="E470" s="142">
        <v>373</v>
      </c>
      <c r="F470" s="142">
        <v>562</v>
      </c>
      <c r="G470" s="142">
        <v>736</v>
      </c>
      <c r="H470" s="143">
        <v>1133</v>
      </c>
      <c r="I470" s="142">
        <v>1075</v>
      </c>
      <c r="J470" s="142">
        <v>1390</v>
      </c>
      <c r="K470" s="142">
        <v>1397</v>
      </c>
      <c r="L470" s="143">
        <v>1133</v>
      </c>
      <c r="M470" s="142">
        <v>933</v>
      </c>
      <c r="N470" s="142">
        <v>1273</v>
      </c>
      <c r="O470" s="142">
        <v>1459</v>
      </c>
      <c r="P470" s="143">
        <v>2560</v>
      </c>
      <c r="Q470" s="142">
        <v>2009</v>
      </c>
      <c r="R470" s="142">
        <v>2746</v>
      </c>
      <c r="S470" s="142">
        <v>3122</v>
      </c>
      <c r="T470" s="143">
        <v>4566</v>
      </c>
      <c r="U470" s="124"/>
      <c r="V470" s="124"/>
      <c r="W470" s="124"/>
      <c r="X470" s="125"/>
      <c r="Y470" s="124"/>
      <c r="Z470" s="124"/>
      <c r="AA470" s="124"/>
      <c r="AB470" s="125"/>
      <c r="AC470" s="124"/>
      <c r="AD470" s="124"/>
      <c r="AE470" s="124"/>
      <c r="AF470" s="125"/>
      <c r="AG470" s="124"/>
      <c r="AH470" s="124"/>
      <c r="AI470" s="124"/>
      <c r="AJ470" s="125"/>
      <c r="AK470" s="124"/>
      <c r="AL470" s="124"/>
      <c r="AM470" s="124"/>
      <c r="AN470" s="125"/>
      <c r="AO470" s="124"/>
      <c r="AP470" s="124"/>
      <c r="AQ470" s="124"/>
      <c r="AR470" s="125"/>
      <c r="AS470" s="124"/>
      <c r="AT470" s="124"/>
      <c r="AU470" s="124"/>
      <c r="AV470" s="125"/>
      <c r="AW470" s="124"/>
      <c r="AX470" s="124"/>
      <c r="AY470" s="124"/>
      <c r="AZ470" s="125"/>
      <c r="BA470" s="124"/>
      <c r="BB470" s="124"/>
      <c r="BC470" s="124"/>
      <c r="BD470" s="125"/>
      <c r="BF470" s="144">
        <v>2804</v>
      </c>
      <c r="BG470" s="144">
        <v>4994</v>
      </c>
      <c r="BH470" s="144">
        <v>6225</v>
      </c>
      <c r="BI470" s="144">
        <v>12427</v>
      </c>
      <c r="BJ470" s="130"/>
      <c r="BK470" s="130"/>
      <c r="BL470" s="130"/>
      <c r="BM470" s="130"/>
      <c r="BN470" s="130"/>
      <c r="BO470" s="130"/>
      <c r="BP470" s="130"/>
      <c r="BQ470" s="130"/>
      <c r="BR470" s="130"/>
    </row>
    <row r="471" spans="1:70" ht="12" customHeight="1" outlineLevel="1" x14ac:dyDescent="0.35">
      <c r="A471" s="140" t="s">
        <v>648</v>
      </c>
      <c r="B471" s="109" t="s">
        <v>428</v>
      </c>
      <c r="C471" s="141" t="s">
        <v>370</v>
      </c>
      <c r="D471" s="109">
        <v>2399856</v>
      </c>
      <c r="E471" s="142">
        <v>170</v>
      </c>
      <c r="F471" s="142">
        <v>224</v>
      </c>
      <c r="G471" s="142">
        <v>239</v>
      </c>
      <c r="H471" s="143">
        <v>273</v>
      </c>
      <c r="I471" s="142">
        <v>274</v>
      </c>
      <c r="J471" s="142">
        <v>314</v>
      </c>
      <c r="K471" s="142">
        <v>353</v>
      </c>
      <c r="L471" s="143">
        <v>896</v>
      </c>
      <c r="M471" s="142">
        <v>703</v>
      </c>
      <c r="N471" s="142">
        <v>763</v>
      </c>
      <c r="O471" s="142">
        <v>757</v>
      </c>
      <c r="P471" s="143">
        <v>746</v>
      </c>
      <c r="Q471" s="142">
        <v>747</v>
      </c>
      <c r="R471" s="142">
        <v>805</v>
      </c>
      <c r="S471" s="142">
        <v>819</v>
      </c>
      <c r="T471" s="143">
        <v>831</v>
      </c>
      <c r="U471" s="124"/>
      <c r="V471" s="124"/>
      <c r="W471" s="124"/>
      <c r="X471" s="125"/>
      <c r="Y471" s="124"/>
      <c r="Z471" s="124"/>
      <c r="AA471" s="124"/>
      <c r="AB471" s="125"/>
      <c r="AC471" s="124"/>
      <c r="AD471" s="124"/>
      <c r="AE471" s="124"/>
      <c r="AF471" s="125"/>
      <c r="AG471" s="124"/>
      <c r="AH471" s="124"/>
      <c r="AI471" s="124"/>
      <c r="AJ471" s="125"/>
      <c r="AK471" s="124"/>
      <c r="AL471" s="124"/>
      <c r="AM471" s="124"/>
      <c r="AN471" s="125"/>
      <c r="AO471" s="124"/>
      <c r="AP471" s="124"/>
      <c r="AQ471" s="124"/>
      <c r="AR471" s="125"/>
      <c r="AS471" s="124"/>
      <c r="AT471" s="124"/>
      <c r="AU471" s="124"/>
      <c r="AV471" s="125"/>
      <c r="AW471" s="124"/>
      <c r="AX471" s="124"/>
      <c r="AY471" s="124"/>
      <c r="AZ471" s="125"/>
      <c r="BA471" s="124"/>
      <c r="BB471" s="124"/>
      <c r="BC471" s="124"/>
      <c r="BD471" s="125"/>
      <c r="BF471" s="144">
        <v>906</v>
      </c>
      <c r="BG471" s="144">
        <v>1837</v>
      </c>
      <c r="BH471" s="144">
        <v>2969</v>
      </c>
      <c r="BI471" s="144">
        <v>3218</v>
      </c>
      <c r="BJ471" s="130"/>
      <c r="BK471" s="130"/>
      <c r="BL471" s="130"/>
      <c r="BM471" s="130"/>
      <c r="BN471" s="130"/>
      <c r="BO471" s="130"/>
      <c r="BP471" s="130"/>
      <c r="BQ471" s="130"/>
      <c r="BR471" s="130"/>
    </row>
    <row r="472" spans="1:70" outlineLevel="1" x14ac:dyDescent="0.35">
      <c r="A472" s="156" t="s">
        <v>649</v>
      </c>
      <c r="B472" s="109" t="s">
        <v>428</v>
      </c>
      <c r="C472" s="141" t="s">
        <v>370</v>
      </c>
      <c r="D472" s="109">
        <v>2399857</v>
      </c>
      <c r="E472" s="142">
        <v>20</v>
      </c>
      <c r="F472" s="142">
        <v>8</v>
      </c>
      <c r="G472" s="142">
        <v>12</v>
      </c>
      <c r="H472" s="143">
        <v>53</v>
      </c>
      <c r="I472" s="142">
        <v>25</v>
      </c>
      <c r="J472" s="142">
        <v>8</v>
      </c>
      <c r="K472" s="142">
        <v>11</v>
      </c>
      <c r="L472" s="143">
        <v>13</v>
      </c>
      <c r="M472" s="142">
        <v>25</v>
      </c>
      <c r="N472" s="142">
        <v>12</v>
      </c>
      <c r="O472" s="142">
        <v>14</v>
      </c>
      <c r="P472" s="143">
        <v>26</v>
      </c>
      <c r="Q472" s="142">
        <v>41</v>
      </c>
      <c r="R472" s="142">
        <v>20</v>
      </c>
      <c r="S472" s="142">
        <v>20</v>
      </c>
      <c r="T472" s="143">
        <v>17</v>
      </c>
      <c r="U472" s="124"/>
      <c r="V472" s="124"/>
      <c r="W472" s="124"/>
      <c r="X472" s="125"/>
      <c r="Y472" s="124"/>
      <c r="Z472" s="124"/>
      <c r="AA472" s="124"/>
      <c r="AB472" s="125"/>
      <c r="AC472" s="124"/>
      <c r="AD472" s="124"/>
      <c r="AE472" s="124"/>
      <c r="AF472" s="125"/>
      <c r="AG472" s="124"/>
      <c r="AH472" s="124"/>
      <c r="AI472" s="124"/>
      <c r="AJ472" s="125"/>
      <c r="AK472" s="124"/>
      <c r="AL472" s="124"/>
      <c r="AM472" s="124"/>
      <c r="AN472" s="125"/>
      <c r="AO472" s="124"/>
      <c r="AP472" s="124"/>
      <c r="AQ472" s="124"/>
      <c r="AR472" s="125"/>
      <c r="AS472" s="124"/>
      <c r="AT472" s="124"/>
      <c r="AU472" s="124"/>
      <c r="AV472" s="125"/>
      <c r="AW472" s="124"/>
      <c r="AX472" s="124"/>
      <c r="AY472" s="124"/>
      <c r="AZ472" s="125"/>
      <c r="BA472" s="124"/>
      <c r="BB472" s="124"/>
      <c r="BC472" s="124"/>
      <c r="BD472" s="125"/>
      <c r="BF472" s="144">
        <v>93</v>
      </c>
      <c r="BG472" s="144">
        <v>57</v>
      </c>
      <c r="BH472" s="144">
        <v>77</v>
      </c>
      <c r="BI472" s="144">
        <v>98</v>
      </c>
      <c r="BJ472" s="130"/>
      <c r="BK472" s="130"/>
      <c r="BL472" s="130"/>
      <c r="BM472" s="130"/>
      <c r="BN472" s="130"/>
      <c r="BO472" s="130"/>
      <c r="BP472" s="130"/>
      <c r="BQ472" s="130"/>
      <c r="BR472" s="130"/>
    </row>
    <row r="473" spans="1:70" outlineLevel="1" x14ac:dyDescent="0.35">
      <c r="A473" s="156" t="s">
        <v>650</v>
      </c>
      <c r="B473" s="109" t="s">
        <v>428</v>
      </c>
      <c r="C473" s="141" t="s">
        <v>370</v>
      </c>
      <c r="D473" s="109">
        <v>2399858</v>
      </c>
      <c r="E473" s="124"/>
      <c r="F473" s="124"/>
      <c r="G473" s="124"/>
      <c r="H473" s="125"/>
      <c r="I473" s="142">
        <v>0</v>
      </c>
      <c r="J473" s="142">
        <v>0</v>
      </c>
      <c r="K473" s="142">
        <v>59</v>
      </c>
      <c r="L473" s="143">
        <v>177</v>
      </c>
      <c r="M473" s="142">
        <v>179</v>
      </c>
      <c r="N473" s="142">
        <v>180</v>
      </c>
      <c r="O473" s="142">
        <v>180</v>
      </c>
      <c r="P473" s="143">
        <v>191</v>
      </c>
      <c r="Q473" s="142">
        <v>180</v>
      </c>
      <c r="R473" s="142">
        <v>193</v>
      </c>
      <c r="S473" s="142">
        <v>195</v>
      </c>
      <c r="T473" s="143">
        <v>183</v>
      </c>
      <c r="U473" s="124"/>
      <c r="V473" s="124"/>
      <c r="W473" s="124"/>
      <c r="X473" s="125"/>
      <c r="Y473" s="124"/>
      <c r="Z473" s="124"/>
      <c r="AA473" s="124"/>
      <c r="AB473" s="125"/>
      <c r="AC473" s="124"/>
      <c r="AD473" s="124"/>
      <c r="AE473" s="124"/>
      <c r="AF473" s="125"/>
      <c r="AG473" s="124"/>
      <c r="AH473" s="124"/>
      <c r="AI473" s="124"/>
      <c r="AJ473" s="125"/>
      <c r="AK473" s="124"/>
      <c r="AL473" s="124"/>
      <c r="AM473" s="124"/>
      <c r="AN473" s="125"/>
      <c r="AO473" s="124"/>
      <c r="AP473" s="124"/>
      <c r="AQ473" s="124"/>
      <c r="AR473" s="125"/>
      <c r="AS473" s="124"/>
      <c r="AT473" s="124"/>
      <c r="AU473" s="124"/>
      <c r="AV473" s="125"/>
      <c r="AW473" s="124"/>
      <c r="AX473" s="124"/>
      <c r="AY473" s="124"/>
      <c r="AZ473" s="125"/>
      <c r="BA473" s="124"/>
      <c r="BB473" s="124"/>
      <c r="BC473" s="124"/>
      <c r="BD473" s="125"/>
      <c r="BF473" s="130"/>
      <c r="BG473" s="144">
        <v>319</v>
      </c>
      <c r="BH473" s="144">
        <v>730</v>
      </c>
      <c r="BI473" s="144">
        <v>751</v>
      </c>
      <c r="BJ473" s="130"/>
      <c r="BK473" s="130"/>
      <c r="BL473" s="130"/>
      <c r="BM473" s="130"/>
      <c r="BN473" s="130"/>
      <c r="BO473" s="130"/>
      <c r="BP473" s="130"/>
      <c r="BQ473" s="130"/>
      <c r="BR473" s="130"/>
    </row>
    <row r="474" spans="1:70" outlineLevel="1" x14ac:dyDescent="0.35">
      <c r="A474" s="221" t="s">
        <v>653</v>
      </c>
      <c r="B474" s="162" t="s">
        <v>428</v>
      </c>
      <c r="C474" s="163" t="s">
        <v>370</v>
      </c>
      <c r="D474" s="162">
        <v>2399859</v>
      </c>
      <c r="E474" s="175">
        <f t="shared" ref="E474:T474" si="73">SUM(E471:E473,E470)</f>
        <v>563</v>
      </c>
      <c r="F474" s="175">
        <f t="shared" si="73"/>
        <v>794</v>
      </c>
      <c r="G474" s="175">
        <f t="shared" si="73"/>
        <v>987</v>
      </c>
      <c r="H474" s="174">
        <f t="shared" si="73"/>
        <v>1459</v>
      </c>
      <c r="I474" s="175">
        <f t="shared" si="73"/>
        <v>1374</v>
      </c>
      <c r="J474" s="175">
        <f t="shared" si="73"/>
        <v>1712</v>
      </c>
      <c r="K474" s="175">
        <f t="shared" si="73"/>
        <v>1820</v>
      </c>
      <c r="L474" s="174">
        <f t="shared" si="73"/>
        <v>2219</v>
      </c>
      <c r="M474" s="175">
        <f t="shared" si="73"/>
        <v>1840</v>
      </c>
      <c r="N474" s="175">
        <f t="shared" si="73"/>
        <v>2228</v>
      </c>
      <c r="O474" s="175">
        <f t="shared" si="73"/>
        <v>2410</v>
      </c>
      <c r="P474" s="174">
        <f t="shared" si="73"/>
        <v>3523</v>
      </c>
      <c r="Q474" s="175">
        <f t="shared" si="73"/>
        <v>2977</v>
      </c>
      <c r="R474" s="175">
        <f t="shared" si="73"/>
        <v>3764</v>
      </c>
      <c r="S474" s="175">
        <f t="shared" si="73"/>
        <v>4156</v>
      </c>
      <c r="T474" s="174">
        <f t="shared" si="73"/>
        <v>5597</v>
      </c>
      <c r="U474" s="164"/>
      <c r="V474" s="164"/>
      <c r="W474" s="164"/>
      <c r="X474" s="165"/>
      <c r="Y474" s="164"/>
      <c r="Z474" s="164"/>
      <c r="AA474" s="164"/>
      <c r="AB474" s="165"/>
      <c r="AC474" s="164"/>
      <c r="AD474" s="164"/>
      <c r="AE474" s="164"/>
      <c r="AF474" s="165"/>
      <c r="AG474" s="164"/>
      <c r="AH474" s="164"/>
      <c r="AI474" s="164"/>
      <c r="AJ474" s="165"/>
      <c r="AK474" s="164"/>
      <c r="AL474" s="164"/>
      <c r="AM474" s="164"/>
      <c r="AN474" s="176"/>
      <c r="AO474" s="177"/>
      <c r="AP474" s="164"/>
      <c r="AQ474" s="164"/>
      <c r="AR474" s="176"/>
      <c r="AS474" s="164"/>
      <c r="AT474" s="164"/>
      <c r="AU474" s="164"/>
      <c r="AV474" s="176"/>
      <c r="AW474" s="164"/>
      <c r="AX474" s="164"/>
      <c r="AY474" s="164"/>
      <c r="AZ474" s="176"/>
      <c r="BA474" s="177"/>
      <c r="BB474" s="177"/>
      <c r="BC474" s="164"/>
      <c r="BD474" s="176"/>
      <c r="BF474" s="197">
        <f>SUM(BF471:BF473,BF470)</f>
        <v>3803</v>
      </c>
      <c r="BG474" s="197">
        <f>SUM(BG471:BG473,BG470)</f>
        <v>7207</v>
      </c>
      <c r="BH474" s="197">
        <f>SUM(BH471:BH473,BH470)</f>
        <v>10001</v>
      </c>
      <c r="BI474" s="197">
        <f>SUM(BI471:BI473,BI470)</f>
        <v>16494</v>
      </c>
      <c r="BJ474" s="170"/>
      <c r="BK474" s="170"/>
      <c r="BL474" s="170"/>
      <c r="BM474" s="170"/>
      <c r="BN474" s="178"/>
      <c r="BO474" s="178"/>
      <c r="BP474" s="178"/>
      <c r="BQ474" s="178"/>
      <c r="BR474" s="178"/>
    </row>
    <row r="475" spans="1:70" outlineLevel="1" x14ac:dyDescent="0.35">
      <c r="A475" s="108"/>
      <c r="B475" s="109"/>
      <c r="C475" s="109"/>
      <c r="D475" s="109"/>
      <c r="E475" s="124"/>
      <c r="F475" s="124"/>
      <c r="G475" s="124"/>
      <c r="H475" s="125"/>
      <c r="I475" s="124"/>
      <c r="J475" s="124"/>
      <c r="K475" s="124"/>
      <c r="L475" s="125"/>
      <c r="M475" s="124"/>
      <c r="N475" s="124"/>
      <c r="O475" s="124"/>
      <c r="P475" s="125"/>
      <c r="Q475" s="124"/>
      <c r="R475" s="124"/>
      <c r="S475" s="124"/>
      <c r="T475" s="125"/>
      <c r="U475" s="124"/>
      <c r="V475" s="124"/>
      <c r="W475" s="124"/>
      <c r="X475" s="125"/>
      <c r="Y475" s="124"/>
      <c r="Z475" s="124"/>
      <c r="AA475" s="124"/>
      <c r="AB475" s="125"/>
      <c r="AC475" s="124"/>
      <c r="AD475" s="124"/>
      <c r="AE475" s="124"/>
      <c r="AF475" s="125"/>
      <c r="AG475" s="124"/>
      <c r="AH475" s="124"/>
      <c r="AI475" s="124"/>
      <c r="AJ475" s="125"/>
      <c r="AK475" s="124"/>
      <c r="AL475" s="124"/>
      <c r="AM475" s="124"/>
      <c r="AN475" s="125"/>
      <c r="AO475" s="124"/>
      <c r="AP475" s="124"/>
      <c r="AQ475" s="124"/>
      <c r="AR475" s="125"/>
      <c r="AS475" s="124"/>
      <c r="AT475" s="124"/>
      <c r="AU475" s="124"/>
      <c r="AV475" s="125"/>
      <c r="AW475" s="124"/>
      <c r="AX475" s="124"/>
      <c r="AY475" s="124"/>
      <c r="AZ475" s="125"/>
      <c r="BA475" s="124"/>
      <c r="BB475" s="124"/>
      <c r="BC475" s="124"/>
      <c r="BD475" s="125"/>
      <c r="BF475" s="130"/>
      <c r="BG475" s="130"/>
      <c r="BH475" s="130"/>
      <c r="BI475" s="130"/>
      <c r="BJ475" s="130"/>
      <c r="BK475" s="130"/>
      <c r="BL475" s="130"/>
      <c r="BM475" s="130"/>
      <c r="BN475" s="130"/>
      <c r="BO475" s="130"/>
      <c r="BP475" s="130"/>
      <c r="BQ475" s="130"/>
      <c r="BR475" s="130"/>
    </row>
    <row r="476" spans="1:70" outlineLevel="1" x14ac:dyDescent="0.35">
      <c r="A476" s="135" t="s">
        <v>654</v>
      </c>
      <c r="B476" s="109" t="s">
        <v>428</v>
      </c>
      <c r="C476" s="141" t="s">
        <v>370</v>
      </c>
      <c r="D476" s="109">
        <v>2399860</v>
      </c>
      <c r="E476" s="142">
        <v>219</v>
      </c>
      <c r="F476" s="142">
        <v>333</v>
      </c>
      <c r="G476" s="142">
        <v>425</v>
      </c>
      <c r="H476" s="143">
        <v>523</v>
      </c>
      <c r="I476" s="142">
        <v>642</v>
      </c>
      <c r="J476" s="142">
        <v>791</v>
      </c>
      <c r="K476" s="142">
        <v>806</v>
      </c>
      <c r="L476" s="143">
        <v>701</v>
      </c>
      <c r="M476" s="142">
        <v>512</v>
      </c>
      <c r="N476" s="142">
        <v>719</v>
      </c>
      <c r="O476" s="142">
        <v>896</v>
      </c>
      <c r="P476" s="143">
        <v>1562</v>
      </c>
      <c r="Q476" s="142">
        <v>1510</v>
      </c>
      <c r="R476" s="142">
        <v>2055</v>
      </c>
      <c r="S476" s="142">
        <v>2379</v>
      </c>
      <c r="T476" s="143">
        <v>3568</v>
      </c>
      <c r="U476" s="124"/>
      <c r="V476" s="124"/>
      <c r="W476" s="124"/>
      <c r="X476" s="125"/>
      <c r="Y476" s="124"/>
      <c r="Z476" s="124"/>
      <c r="AA476" s="124"/>
      <c r="AB476" s="125"/>
      <c r="AC476" s="124"/>
      <c r="AD476" s="124"/>
      <c r="AE476" s="124"/>
      <c r="AF476" s="125"/>
      <c r="AG476" s="124"/>
      <c r="AH476" s="124"/>
      <c r="AI476" s="124"/>
      <c r="AJ476" s="125"/>
      <c r="AK476" s="124"/>
      <c r="AL476" s="124"/>
      <c r="AM476" s="124"/>
      <c r="AN476" s="125"/>
      <c r="AO476" s="124"/>
      <c r="AP476" s="124"/>
      <c r="AQ476" s="124"/>
      <c r="AR476" s="125"/>
      <c r="AS476" s="124"/>
      <c r="AT476" s="124"/>
      <c r="AU476" s="124"/>
      <c r="AV476" s="125"/>
      <c r="AW476" s="124"/>
      <c r="AX476" s="124"/>
      <c r="AY476" s="124"/>
      <c r="AZ476" s="125"/>
      <c r="BA476" s="124"/>
      <c r="BB476" s="124"/>
      <c r="BC476" s="124"/>
      <c r="BD476" s="125"/>
      <c r="BF476" s="144">
        <v>1500</v>
      </c>
      <c r="BG476" s="144">
        <v>2940</v>
      </c>
      <c r="BH476" s="144">
        <v>3688</v>
      </c>
      <c r="BI476" s="144">
        <v>10217</v>
      </c>
      <c r="BJ476" s="130"/>
      <c r="BK476" s="130"/>
      <c r="BL476" s="130"/>
      <c r="BM476" s="130"/>
      <c r="BN476" s="130"/>
      <c r="BO476" s="130"/>
      <c r="BP476" s="130"/>
      <c r="BQ476" s="130"/>
      <c r="BR476" s="130"/>
    </row>
    <row r="477" spans="1:70" outlineLevel="1" x14ac:dyDescent="0.35">
      <c r="A477" s="156" t="s">
        <v>648</v>
      </c>
      <c r="B477" s="109" t="s">
        <v>428</v>
      </c>
      <c r="C477" s="141" t="s">
        <v>370</v>
      </c>
      <c r="D477" s="109">
        <v>2399861</v>
      </c>
      <c r="E477" s="142">
        <v>170</v>
      </c>
      <c r="F477" s="142">
        <v>224</v>
      </c>
      <c r="G477" s="142">
        <v>239</v>
      </c>
      <c r="H477" s="143">
        <v>273</v>
      </c>
      <c r="I477" s="142">
        <v>274</v>
      </c>
      <c r="J477" s="142">
        <v>314</v>
      </c>
      <c r="K477" s="142">
        <v>353</v>
      </c>
      <c r="L477" s="143">
        <v>896</v>
      </c>
      <c r="M477" s="142">
        <v>703</v>
      </c>
      <c r="N477" s="142">
        <v>763</v>
      </c>
      <c r="O477" s="142">
        <v>757</v>
      </c>
      <c r="P477" s="143">
        <v>746</v>
      </c>
      <c r="Q477" s="142">
        <v>747</v>
      </c>
      <c r="R477" s="142">
        <v>805</v>
      </c>
      <c r="S477" s="142">
        <v>819</v>
      </c>
      <c r="T477" s="143">
        <v>831</v>
      </c>
      <c r="U477" s="124"/>
      <c r="V477" s="124"/>
      <c r="W477" s="124"/>
      <c r="X477" s="125"/>
      <c r="Y477" s="124"/>
      <c r="Z477" s="124"/>
      <c r="AA477" s="124"/>
      <c r="AB477" s="125"/>
      <c r="AC477" s="124"/>
      <c r="AD477" s="124"/>
      <c r="AE477" s="124"/>
      <c r="AF477" s="125"/>
      <c r="AG477" s="124"/>
      <c r="AH477" s="124"/>
      <c r="AI477" s="124"/>
      <c r="AJ477" s="125"/>
      <c r="AK477" s="124"/>
      <c r="AL477" s="124"/>
      <c r="AM477" s="124"/>
      <c r="AN477" s="125"/>
      <c r="AO477" s="124"/>
      <c r="AP477" s="124"/>
      <c r="AQ477" s="124"/>
      <c r="AR477" s="125"/>
      <c r="AS477" s="124"/>
      <c r="AT477" s="124"/>
      <c r="AU477" s="124"/>
      <c r="AV477" s="125"/>
      <c r="AW477" s="124"/>
      <c r="AX477" s="124"/>
      <c r="AY477" s="124"/>
      <c r="AZ477" s="125"/>
      <c r="BA477" s="124"/>
      <c r="BB477" s="124"/>
      <c r="BC477" s="124"/>
      <c r="BD477" s="125"/>
      <c r="BF477" s="144">
        <v>906</v>
      </c>
      <c r="BG477" s="144">
        <v>1837</v>
      </c>
      <c r="BH477" s="144">
        <v>2969</v>
      </c>
      <c r="BI477" s="144">
        <v>3218</v>
      </c>
      <c r="BJ477" s="130"/>
      <c r="BK477" s="130"/>
      <c r="BL477" s="130"/>
      <c r="BM477" s="130"/>
      <c r="BN477" s="130"/>
      <c r="BO477" s="130"/>
      <c r="BP477" s="130"/>
      <c r="BQ477" s="130"/>
      <c r="BR477" s="130"/>
    </row>
    <row r="478" spans="1:70" outlineLevel="1" x14ac:dyDescent="0.35">
      <c r="A478" s="156" t="s">
        <v>649</v>
      </c>
      <c r="B478" s="109" t="s">
        <v>428</v>
      </c>
      <c r="C478" s="141" t="s">
        <v>370</v>
      </c>
      <c r="D478" s="109">
        <v>2399862</v>
      </c>
      <c r="E478" s="142">
        <v>20</v>
      </c>
      <c r="F478" s="142">
        <v>8</v>
      </c>
      <c r="G478" s="142">
        <v>12</v>
      </c>
      <c r="H478" s="143">
        <v>53</v>
      </c>
      <c r="I478" s="142">
        <v>25</v>
      </c>
      <c r="J478" s="142">
        <v>8</v>
      </c>
      <c r="K478" s="142">
        <v>11</v>
      </c>
      <c r="L478" s="143">
        <v>13</v>
      </c>
      <c r="M478" s="142">
        <v>25</v>
      </c>
      <c r="N478" s="142">
        <v>12</v>
      </c>
      <c r="O478" s="142">
        <v>14</v>
      </c>
      <c r="P478" s="143">
        <v>26</v>
      </c>
      <c r="Q478" s="142">
        <v>41</v>
      </c>
      <c r="R478" s="142">
        <v>20</v>
      </c>
      <c r="S478" s="142">
        <v>20</v>
      </c>
      <c r="T478" s="143">
        <v>17</v>
      </c>
      <c r="U478" s="124"/>
      <c r="V478" s="124"/>
      <c r="W478" s="124"/>
      <c r="X478" s="125"/>
      <c r="Y478" s="124"/>
      <c r="Z478" s="124"/>
      <c r="AA478" s="124"/>
      <c r="AB478" s="125"/>
      <c r="AC478" s="124"/>
      <c r="AD478" s="124"/>
      <c r="AE478" s="124"/>
      <c r="AF478" s="125"/>
      <c r="AG478" s="124"/>
      <c r="AH478" s="124"/>
      <c r="AI478" s="124"/>
      <c r="AJ478" s="125"/>
      <c r="AK478" s="124"/>
      <c r="AL478" s="124"/>
      <c r="AM478" s="124"/>
      <c r="AN478" s="125"/>
      <c r="AO478" s="124"/>
      <c r="AP478" s="124"/>
      <c r="AQ478" s="124"/>
      <c r="AR478" s="125"/>
      <c r="AS478" s="124"/>
      <c r="AT478" s="124"/>
      <c r="AU478" s="124"/>
      <c r="AV478" s="125"/>
      <c r="AW478" s="124"/>
      <c r="AX478" s="124"/>
      <c r="AY478" s="124"/>
      <c r="AZ478" s="125"/>
      <c r="BA478" s="124"/>
      <c r="BB478" s="124"/>
      <c r="BC478" s="124"/>
      <c r="BD478" s="125"/>
      <c r="BF478" s="144">
        <v>93</v>
      </c>
      <c r="BG478" s="144">
        <v>57</v>
      </c>
      <c r="BH478" s="144">
        <v>77</v>
      </c>
      <c r="BI478" s="144">
        <v>98</v>
      </c>
      <c r="BJ478" s="130"/>
      <c r="BK478" s="130"/>
      <c r="BL478" s="130"/>
      <c r="BM478" s="130"/>
      <c r="BN478" s="130"/>
      <c r="BO478" s="130"/>
      <c r="BP478" s="130"/>
      <c r="BQ478" s="130"/>
      <c r="BR478" s="130"/>
    </row>
    <row r="479" spans="1:70" outlineLevel="1" x14ac:dyDescent="0.35">
      <c r="A479" s="156" t="s">
        <v>650</v>
      </c>
      <c r="B479" s="109" t="s">
        <v>428</v>
      </c>
      <c r="C479" s="141" t="s">
        <v>370</v>
      </c>
      <c r="D479" s="109">
        <v>2399863</v>
      </c>
      <c r="E479" s="124"/>
      <c r="F479" s="124"/>
      <c r="G479" s="124"/>
      <c r="H479" s="125"/>
      <c r="I479" s="124"/>
      <c r="J479" s="124"/>
      <c r="K479" s="142">
        <v>59</v>
      </c>
      <c r="L479" s="143">
        <v>177</v>
      </c>
      <c r="M479" s="142">
        <v>179</v>
      </c>
      <c r="N479" s="142">
        <v>180</v>
      </c>
      <c r="O479" s="142">
        <v>180</v>
      </c>
      <c r="P479" s="143">
        <v>191</v>
      </c>
      <c r="Q479" s="142">
        <v>180</v>
      </c>
      <c r="R479" s="142">
        <v>193</v>
      </c>
      <c r="S479" s="142">
        <v>195</v>
      </c>
      <c r="T479" s="143">
        <v>183</v>
      </c>
      <c r="U479" s="124"/>
      <c r="V479" s="124"/>
      <c r="W479" s="124"/>
      <c r="X479" s="125"/>
      <c r="Y479" s="124"/>
      <c r="Z479" s="124"/>
      <c r="AA479" s="124"/>
      <c r="AB479" s="125"/>
      <c r="AC479" s="124"/>
      <c r="AD479" s="124"/>
      <c r="AE479" s="124"/>
      <c r="AF479" s="125"/>
      <c r="AG479" s="124"/>
      <c r="AH479" s="124"/>
      <c r="AI479" s="124"/>
      <c r="AJ479" s="125"/>
      <c r="AK479" s="124"/>
      <c r="AL479" s="124"/>
      <c r="AM479" s="124"/>
      <c r="AN479" s="125"/>
      <c r="AO479" s="124"/>
      <c r="AP479" s="124"/>
      <c r="AQ479" s="124"/>
      <c r="AR479" s="125"/>
      <c r="AS479" s="124"/>
      <c r="AT479" s="124"/>
      <c r="AU479" s="124"/>
      <c r="AV479" s="125"/>
      <c r="AW479" s="124"/>
      <c r="AX479" s="124"/>
      <c r="AY479" s="124"/>
      <c r="AZ479" s="125"/>
      <c r="BA479" s="124"/>
      <c r="BB479" s="124"/>
      <c r="BC479" s="124"/>
      <c r="BD479" s="125"/>
      <c r="BF479" s="130"/>
      <c r="BG479" s="144">
        <v>319</v>
      </c>
      <c r="BH479" s="144">
        <v>730</v>
      </c>
      <c r="BI479" s="144">
        <v>751</v>
      </c>
      <c r="BJ479" s="130"/>
      <c r="BK479" s="130"/>
      <c r="BL479" s="130"/>
      <c r="BM479" s="130"/>
      <c r="BN479" s="130"/>
      <c r="BO479" s="130"/>
      <c r="BP479" s="130"/>
      <c r="BQ479" s="130"/>
      <c r="BR479" s="130"/>
    </row>
    <row r="480" spans="1:70" outlineLevel="1" x14ac:dyDescent="0.35">
      <c r="A480" s="156" t="s">
        <v>655</v>
      </c>
      <c r="B480" s="109" t="s">
        <v>428</v>
      </c>
      <c r="C480" s="141" t="s">
        <v>370</v>
      </c>
      <c r="D480" s="109">
        <v>2399864</v>
      </c>
      <c r="E480" s="142">
        <v>-97</v>
      </c>
      <c r="F480" s="142">
        <v>-77</v>
      </c>
      <c r="G480" s="142">
        <v>-55</v>
      </c>
      <c r="H480" s="143">
        <v>-69</v>
      </c>
      <c r="I480" s="142">
        <v>-56</v>
      </c>
      <c r="J480" s="142">
        <v>-22</v>
      </c>
      <c r="K480" s="142">
        <v>-80</v>
      </c>
      <c r="L480" s="143">
        <v>-269</v>
      </c>
      <c r="M480" s="142">
        <v>-230</v>
      </c>
      <c r="N480" s="142">
        <v>-237</v>
      </c>
      <c r="O480" s="142">
        <v>-219</v>
      </c>
      <c r="P480" s="143">
        <v>-260</v>
      </c>
      <c r="Q480" s="142">
        <v>-249</v>
      </c>
      <c r="R480" s="142">
        <v>-252</v>
      </c>
      <c r="S480" s="142">
        <v>-245</v>
      </c>
      <c r="T480" s="143">
        <v>-449</v>
      </c>
      <c r="U480" s="124"/>
      <c r="V480" s="124"/>
      <c r="W480" s="124"/>
      <c r="X480" s="125"/>
      <c r="Y480" s="124"/>
      <c r="Z480" s="124"/>
      <c r="AA480" s="124"/>
      <c r="AB480" s="125"/>
      <c r="AC480" s="124"/>
      <c r="AD480" s="124"/>
      <c r="AE480" s="124"/>
      <c r="AF480" s="125"/>
      <c r="AG480" s="124"/>
      <c r="AH480" s="124"/>
      <c r="AI480" s="124"/>
      <c r="AJ480" s="125"/>
      <c r="AK480" s="124"/>
      <c r="AL480" s="124"/>
      <c r="AM480" s="124"/>
      <c r="AN480" s="125"/>
      <c r="AO480" s="124"/>
      <c r="AP480" s="124"/>
      <c r="AQ480" s="124"/>
      <c r="AR480" s="125"/>
      <c r="AS480" s="124"/>
      <c r="AT480" s="124"/>
      <c r="AU480" s="124"/>
      <c r="AV480" s="125"/>
      <c r="AW480" s="124"/>
      <c r="AX480" s="124"/>
      <c r="AY480" s="124"/>
      <c r="AZ480" s="125"/>
      <c r="BA480" s="124"/>
      <c r="BB480" s="124"/>
      <c r="BC480" s="124"/>
      <c r="BD480" s="125"/>
      <c r="BF480" s="144">
        <v>-297</v>
      </c>
      <c r="BG480" s="144">
        <v>-440</v>
      </c>
      <c r="BH480" s="144">
        <v>-946</v>
      </c>
      <c r="BI480" s="144">
        <v>-1916</v>
      </c>
      <c r="BJ480" s="130"/>
      <c r="BK480" s="130"/>
      <c r="BL480" s="130"/>
      <c r="BM480" s="130"/>
      <c r="BN480" s="130"/>
      <c r="BO480" s="130"/>
      <c r="BP480" s="130"/>
      <c r="BQ480" s="130"/>
      <c r="BR480" s="130"/>
    </row>
    <row r="481" spans="1:70" outlineLevel="1" x14ac:dyDescent="0.35">
      <c r="A481" s="221" t="s">
        <v>656</v>
      </c>
      <c r="B481" s="162" t="s">
        <v>428</v>
      </c>
      <c r="C481" s="163" t="s">
        <v>370</v>
      </c>
      <c r="D481" s="162">
        <v>2399865</v>
      </c>
      <c r="E481" s="175">
        <f t="shared" ref="E481:T481" si="74">SUM(E477:E480,E476)</f>
        <v>312</v>
      </c>
      <c r="F481" s="175">
        <f t="shared" si="74"/>
        <v>488</v>
      </c>
      <c r="G481" s="175">
        <f t="shared" si="74"/>
        <v>621</v>
      </c>
      <c r="H481" s="174">
        <f t="shared" si="74"/>
        <v>780</v>
      </c>
      <c r="I481" s="175">
        <f t="shared" si="74"/>
        <v>885</v>
      </c>
      <c r="J481" s="175">
        <f t="shared" si="74"/>
        <v>1091</v>
      </c>
      <c r="K481" s="175">
        <f t="shared" si="74"/>
        <v>1149</v>
      </c>
      <c r="L481" s="174">
        <f t="shared" si="74"/>
        <v>1518</v>
      </c>
      <c r="M481" s="175">
        <f t="shared" si="74"/>
        <v>1189</v>
      </c>
      <c r="N481" s="175">
        <f t="shared" si="74"/>
        <v>1437</v>
      </c>
      <c r="O481" s="175">
        <f t="shared" si="74"/>
        <v>1628</v>
      </c>
      <c r="P481" s="174">
        <f t="shared" si="74"/>
        <v>2265</v>
      </c>
      <c r="Q481" s="175">
        <f t="shared" si="74"/>
        <v>2229</v>
      </c>
      <c r="R481" s="175">
        <f t="shared" si="74"/>
        <v>2821</v>
      </c>
      <c r="S481" s="175">
        <f t="shared" si="74"/>
        <v>3168</v>
      </c>
      <c r="T481" s="174">
        <f t="shared" si="74"/>
        <v>4150</v>
      </c>
      <c r="U481" s="164"/>
      <c r="V481" s="164"/>
      <c r="W481" s="164"/>
      <c r="X481" s="165"/>
      <c r="Y481" s="164"/>
      <c r="Z481" s="164"/>
      <c r="AA481" s="164"/>
      <c r="AB481" s="165"/>
      <c r="AC481" s="164"/>
      <c r="AD481" s="164"/>
      <c r="AE481" s="164"/>
      <c r="AF481" s="165"/>
      <c r="AG481" s="164"/>
      <c r="AH481" s="164"/>
      <c r="AI481" s="164"/>
      <c r="AJ481" s="165"/>
      <c r="AK481" s="164"/>
      <c r="AL481" s="164"/>
      <c r="AM481" s="164"/>
      <c r="AN481" s="176"/>
      <c r="AO481" s="177"/>
      <c r="AP481" s="164"/>
      <c r="AQ481" s="164"/>
      <c r="AR481" s="176"/>
      <c r="AS481" s="164"/>
      <c r="AT481" s="164"/>
      <c r="AU481" s="164"/>
      <c r="AV481" s="176"/>
      <c r="AW481" s="164"/>
      <c r="AX481" s="164"/>
      <c r="AY481" s="164"/>
      <c r="AZ481" s="176"/>
      <c r="BA481" s="177"/>
      <c r="BB481" s="177"/>
      <c r="BC481" s="164"/>
      <c r="BD481" s="176"/>
      <c r="BF481" s="197">
        <f>SUM(BF477:BF480,BF476)</f>
        <v>2202</v>
      </c>
      <c r="BG481" s="197">
        <f>SUM(BG477:BG480,BG476)</f>
        <v>4713</v>
      </c>
      <c r="BH481" s="197">
        <f>SUM(BH477:BH480,BH476)</f>
        <v>6518</v>
      </c>
      <c r="BI481" s="197">
        <f>SUM(BI477:BI480,BI476)</f>
        <v>12368</v>
      </c>
      <c r="BJ481" s="170"/>
      <c r="BK481" s="170"/>
      <c r="BL481" s="170"/>
      <c r="BM481" s="170"/>
      <c r="BN481" s="178"/>
      <c r="BO481" s="178"/>
      <c r="BP481" s="178"/>
      <c r="BQ481" s="178"/>
      <c r="BR481" s="178"/>
    </row>
    <row r="482" spans="1:70" outlineLevel="1" x14ac:dyDescent="0.35">
      <c r="A482" s="122"/>
      <c r="B482" s="123"/>
      <c r="C482" s="123"/>
      <c r="D482" s="123"/>
      <c r="E482" s="124"/>
      <c r="F482" s="124"/>
      <c r="G482" s="124"/>
      <c r="H482" s="125"/>
      <c r="I482" s="124"/>
      <c r="J482" s="124"/>
      <c r="K482" s="124"/>
      <c r="L482" s="125"/>
      <c r="M482" s="124"/>
      <c r="N482" s="124"/>
      <c r="O482" s="124"/>
      <c r="P482" s="125"/>
      <c r="Q482" s="124"/>
      <c r="R482" s="124"/>
      <c r="S482" s="124"/>
      <c r="T482" s="125"/>
      <c r="U482" s="124"/>
      <c r="V482" s="124"/>
      <c r="W482" s="124"/>
      <c r="X482" s="125"/>
      <c r="Y482" s="124"/>
      <c r="Z482" s="124"/>
      <c r="AA482" s="124"/>
      <c r="AB482" s="125"/>
      <c r="AC482" s="124"/>
      <c r="AD482" s="124"/>
      <c r="AE482" s="124"/>
      <c r="AF482" s="125"/>
      <c r="AG482" s="124"/>
      <c r="AH482" s="124"/>
      <c r="AI482" s="124"/>
      <c r="AJ482" s="125"/>
      <c r="AK482" s="124"/>
      <c r="AL482" s="124"/>
      <c r="AM482" s="124"/>
      <c r="AN482" s="125"/>
      <c r="AO482" s="124"/>
      <c r="AP482" s="124"/>
      <c r="AQ482" s="124"/>
      <c r="AR482" s="125"/>
      <c r="AS482" s="124"/>
      <c r="AT482" s="124"/>
      <c r="AU482" s="124"/>
      <c r="AV482" s="125"/>
      <c r="AW482" s="124"/>
      <c r="AX482" s="124"/>
      <c r="AY482" s="124"/>
      <c r="AZ482" s="125"/>
      <c r="BA482" s="124"/>
      <c r="BB482" s="124"/>
      <c r="BC482" s="124"/>
      <c r="BD482" s="125"/>
      <c r="BF482" s="130"/>
      <c r="BG482" s="130"/>
      <c r="BH482" s="130"/>
      <c r="BI482" s="130"/>
      <c r="BJ482" s="130"/>
      <c r="BK482" s="130"/>
      <c r="BL482" s="130"/>
      <c r="BM482" s="130"/>
      <c r="BN482" s="130"/>
      <c r="BO482" s="130"/>
      <c r="BP482" s="130"/>
      <c r="BQ482" s="130"/>
      <c r="BR482" s="130"/>
    </row>
    <row r="483" spans="1:70" outlineLevel="1" x14ac:dyDescent="0.35">
      <c r="A483" s="122" t="s">
        <v>657</v>
      </c>
      <c r="B483" s="109" t="s">
        <v>428</v>
      </c>
      <c r="C483" s="141" t="s">
        <v>370</v>
      </c>
      <c r="D483" s="109">
        <v>3846</v>
      </c>
      <c r="E483" s="142">
        <v>2499</v>
      </c>
      <c r="F483" s="142">
        <v>2502</v>
      </c>
      <c r="G483" s="142">
        <v>2528</v>
      </c>
      <c r="H483" s="143">
        <v>2558</v>
      </c>
      <c r="I483" s="124"/>
      <c r="J483" s="124"/>
      <c r="K483" s="124"/>
      <c r="L483" s="125"/>
      <c r="M483" s="124"/>
      <c r="N483" s="124"/>
      <c r="O483" s="124"/>
      <c r="P483" s="125"/>
      <c r="Q483" s="124"/>
      <c r="R483" s="124"/>
      <c r="S483" s="124"/>
      <c r="T483" s="125"/>
      <c r="U483" s="124"/>
      <c r="V483" s="124"/>
      <c r="W483" s="124"/>
      <c r="X483" s="125"/>
      <c r="Y483" s="124"/>
      <c r="Z483" s="124"/>
      <c r="AA483" s="124"/>
      <c r="AB483" s="125"/>
      <c r="AC483" s="124"/>
      <c r="AD483" s="124"/>
      <c r="AE483" s="124"/>
      <c r="AF483" s="125"/>
      <c r="AG483" s="124"/>
      <c r="AH483" s="124"/>
      <c r="AI483" s="124"/>
      <c r="AJ483" s="125"/>
      <c r="AK483" s="124"/>
      <c r="AL483" s="124"/>
      <c r="AM483" s="124"/>
      <c r="AN483" s="125"/>
      <c r="AO483" s="124"/>
      <c r="AP483" s="124"/>
      <c r="AQ483" s="124"/>
      <c r="AR483" s="125"/>
      <c r="AS483" s="124"/>
      <c r="AT483" s="124"/>
      <c r="AU483" s="124"/>
      <c r="AV483" s="125"/>
      <c r="AW483" s="124"/>
      <c r="AX483" s="124"/>
      <c r="AY483" s="124"/>
      <c r="AZ483" s="125"/>
      <c r="BA483" s="124"/>
      <c r="BB483" s="124"/>
      <c r="BC483" s="124"/>
      <c r="BD483" s="125"/>
      <c r="BF483" s="144">
        <v>2517</v>
      </c>
      <c r="BG483" s="130"/>
      <c r="BH483" s="130"/>
      <c r="BI483" s="130"/>
      <c r="BJ483" s="130"/>
      <c r="BK483" s="130"/>
      <c r="BL483" s="130"/>
      <c r="BM483" s="130"/>
      <c r="BN483" s="130"/>
      <c r="BO483" s="130"/>
      <c r="BP483" s="130"/>
      <c r="BQ483" s="130"/>
      <c r="BR483" s="130"/>
    </row>
    <row r="484" spans="1:70" outlineLevel="1" x14ac:dyDescent="0.35">
      <c r="A484" s="122" t="s">
        <v>658</v>
      </c>
      <c r="B484" s="109" t="s">
        <v>428</v>
      </c>
      <c r="C484" s="141" t="s">
        <v>370</v>
      </c>
      <c r="D484" s="109">
        <v>3669098</v>
      </c>
      <c r="E484" s="142">
        <v>2499</v>
      </c>
      <c r="F484" s="142">
        <v>2502</v>
      </c>
      <c r="G484" s="142">
        <v>2528</v>
      </c>
      <c r="H484" s="143">
        <v>2558</v>
      </c>
      <c r="I484" s="142">
        <v>2609</v>
      </c>
      <c r="J484" s="142">
        <v>2615</v>
      </c>
      <c r="K484" s="142">
        <v>2644</v>
      </c>
      <c r="L484" s="143">
        <v>2816</v>
      </c>
      <c r="M484" s="142">
        <v>2836</v>
      </c>
      <c r="N484" s="142">
        <v>2850</v>
      </c>
      <c r="O484" s="142">
        <v>2863</v>
      </c>
      <c r="P484" s="143">
        <v>2878</v>
      </c>
      <c r="Q484" s="142">
        <v>2888</v>
      </c>
      <c r="R484" s="142">
        <v>2904</v>
      </c>
      <c r="S484" s="142">
        <v>2915</v>
      </c>
      <c r="T484" s="143">
        <v>2938</v>
      </c>
      <c r="U484" s="124"/>
      <c r="V484" s="124"/>
      <c r="W484" s="124"/>
      <c r="X484" s="125"/>
      <c r="Y484" s="124"/>
      <c r="Z484" s="124"/>
      <c r="AA484" s="124"/>
      <c r="AB484" s="125"/>
      <c r="AC484" s="124"/>
      <c r="AD484" s="124"/>
      <c r="AE484" s="124"/>
      <c r="AF484" s="125"/>
      <c r="AG484" s="124"/>
      <c r="AH484" s="124"/>
      <c r="AI484" s="124"/>
      <c r="AJ484" s="125"/>
      <c r="AK484" s="124"/>
      <c r="AL484" s="124"/>
      <c r="AM484" s="124"/>
      <c r="AN484" s="125"/>
      <c r="AO484" s="124"/>
      <c r="AP484" s="124"/>
      <c r="AQ484" s="124"/>
      <c r="AR484" s="125"/>
      <c r="AS484" s="124"/>
      <c r="AT484" s="124"/>
      <c r="AU484" s="124"/>
      <c r="AV484" s="125"/>
      <c r="AW484" s="124"/>
      <c r="AX484" s="124"/>
      <c r="AY484" s="124"/>
      <c r="AZ484" s="125"/>
      <c r="BA484" s="124"/>
      <c r="BB484" s="124"/>
      <c r="BC484" s="124"/>
      <c r="BD484" s="125"/>
      <c r="BF484" s="144">
        <v>2517</v>
      </c>
      <c r="BG484" s="144">
        <v>2664</v>
      </c>
      <c r="BH484" s="144">
        <v>2853</v>
      </c>
      <c r="BI484" s="144">
        <v>2925</v>
      </c>
      <c r="BJ484" s="130"/>
      <c r="BK484" s="130"/>
      <c r="BL484" s="130"/>
      <c r="BM484" s="130"/>
      <c r="BN484" s="130"/>
      <c r="BO484" s="130"/>
      <c r="BP484" s="130"/>
      <c r="BQ484" s="130"/>
      <c r="BR484" s="130"/>
    </row>
    <row r="485" spans="1:70" ht="12" customHeight="1" outlineLevel="1" x14ac:dyDescent="0.35">
      <c r="A485" s="122"/>
      <c r="B485" s="123"/>
      <c r="C485" s="123"/>
      <c r="D485" s="123"/>
      <c r="E485" s="124"/>
      <c r="F485" s="124"/>
      <c r="G485" s="124"/>
      <c r="H485" s="125"/>
      <c r="I485" s="124"/>
      <c r="J485" s="124"/>
      <c r="K485" s="124"/>
      <c r="L485" s="125"/>
      <c r="M485" s="124"/>
      <c r="N485" s="124"/>
      <c r="O485" s="124"/>
      <c r="P485" s="125"/>
      <c r="Q485" s="124"/>
      <c r="R485" s="124"/>
      <c r="S485" s="124"/>
      <c r="T485" s="125"/>
      <c r="U485" s="124"/>
      <c r="V485" s="124"/>
      <c r="W485" s="124"/>
      <c r="X485" s="125"/>
      <c r="Y485" s="124"/>
      <c r="Z485" s="124"/>
      <c r="AA485" s="124"/>
      <c r="AB485" s="125"/>
      <c r="AC485" s="124"/>
      <c r="AD485" s="124"/>
      <c r="AE485" s="124"/>
      <c r="AF485" s="125"/>
      <c r="AG485" s="124"/>
      <c r="AH485" s="124"/>
      <c r="AI485" s="124"/>
      <c r="AJ485" s="125"/>
      <c r="AK485" s="124"/>
      <c r="AL485" s="124"/>
      <c r="AM485" s="124"/>
      <c r="AN485" s="125"/>
      <c r="AO485" s="124"/>
      <c r="AP485" s="124"/>
      <c r="AQ485" s="124"/>
      <c r="AR485" s="125"/>
      <c r="AS485" s="124"/>
      <c r="AT485" s="124"/>
      <c r="AU485" s="124"/>
      <c r="AV485" s="125"/>
      <c r="AW485" s="124"/>
      <c r="AX485" s="124"/>
      <c r="AY485" s="124"/>
      <c r="AZ485" s="125"/>
      <c r="BA485" s="124"/>
      <c r="BB485" s="124"/>
      <c r="BC485" s="124"/>
      <c r="BD485" s="125"/>
      <c r="BF485" s="130"/>
      <c r="BG485" s="130"/>
      <c r="BH485" s="130"/>
      <c r="BI485" s="130"/>
      <c r="BJ485" s="130"/>
      <c r="BK485" s="130"/>
      <c r="BL485" s="130"/>
      <c r="BM485" s="130"/>
      <c r="BN485" s="130"/>
      <c r="BO485" s="130"/>
      <c r="BP485" s="130"/>
      <c r="BQ485" s="130"/>
      <c r="BR485" s="130"/>
    </row>
    <row r="486" spans="1:70" outlineLevel="1" x14ac:dyDescent="0.35">
      <c r="A486" s="135" t="s">
        <v>659</v>
      </c>
      <c r="B486" s="123" t="s">
        <v>460</v>
      </c>
      <c r="C486" s="141" t="s">
        <v>370</v>
      </c>
      <c r="D486" s="123">
        <v>3848</v>
      </c>
      <c r="E486" s="159">
        <v>0.09</v>
      </c>
      <c r="F486" s="159">
        <v>0.13</v>
      </c>
      <c r="G486" s="159">
        <v>0.17</v>
      </c>
      <c r="H486" s="158">
        <v>0.2</v>
      </c>
      <c r="I486" s="159">
        <v>0.25</v>
      </c>
      <c r="J486" s="159">
        <v>0.3</v>
      </c>
      <c r="K486" s="159">
        <v>0.3</v>
      </c>
      <c r="L486" s="158">
        <v>0.25</v>
      </c>
      <c r="M486" s="159">
        <v>0.18</v>
      </c>
      <c r="N486" s="159">
        <v>0.25</v>
      </c>
      <c r="O486" s="159">
        <v>0.31</v>
      </c>
      <c r="P486" s="158">
        <v>0.54</v>
      </c>
      <c r="Q486" s="159">
        <v>0.52</v>
      </c>
      <c r="R486" s="159">
        <v>0.71</v>
      </c>
      <c r="S486" s="159">
        <v>0.82</v>
      </c>
      <c r="T486" s="158">
        <v>1.21</v>
      </c>
      <c r="U486" s="124"/>
      <c r="V486" s="124"/>
      <c r="W486" s="124"/>
      <c r="X486" s="125"/>
      <c r="Y486" s="124"/>
      <c r="Z486" s="124"/>
      <c r="AA486" s="124"/>
      <c r="AB486" s="125"/>
      <c r="AC486" s="124"/>
      <c r="AD486" s="124"/>
      <c r="AE486" s="124"/>
      <c r="AF486" s="125"/>
      <c r="AG486" s="124"/>
      <c r="AH486" s="124"/>
      <c r="AI486" s="124"/>
      <c r="AJ486" s="125"/>
      <c r="AK486" s="124"/>
      <c r="AL486" s="124"/>
      <c r="AM486" s="124"/>
      <c r="AN486" s="125"/>
      <c r="AO486" s="124"/>
      <c r="AP486" s="124"/>
      <c r="AQ486" s="124"/>
      <c r="AR486" s="125"/>
      <c r="AS486" s="124"/>
      <c r="AT486" s="124"/>
      <c r="AU486" s="124"/>
      <c r="AV486" s="125"/>
      <c r="AW486" s="124"/>
      <c r="AX486" s="124"/>
      <c r="AY486" s="124"/>
      <c r="AZ486" s="125"/>
      <c r="BA486" s="124"/>
      <c r="BB486" s="124"/>
      <c r="BC486" s="124"/>
      <c r="BD486" s="125"/>
      <c r="BF486" s="160">
        <v>0.6</v>
      </c>
      <c r="BG486" s="160">
        <v>1.1000000000000001</v>
      </c>
      <c r="BH486" s="160">
        <v>1.29</v>
      </c>
      <c r="BI486" s="160">
        <v>3.49</v>
      </c>
      <c r="BJ486" s="130"/>
      <c r="BK486" s="130"/>
      <c r="BL486" s="130"/>
      <c r="BM486" s="130"/>
      <c r="BN486" s="130"/>
      <c r="BO486" s="130"/>
      <c r="BP486" s="130"/>
      <c r="BQ486" s="130"/>
      <c r="BR486" s="130"/>
    </row>
    <row r="487" spans="1:70" outlineLevel="1" x14ac:dyDescent="0.35">
      <c r="A487" s="156" t="s">
        <v>660</v>
      </c>
      <c r="B487" s="123" t="s">
        <v>460</v>
      </c>
      <c r="C487" s="141" t="s">
        <v>370</v>
      </c>
      <c r="D487" s="123">
        <v>2399866</v>
      </c>
      <c r="E487" s="124"/>
      <c r="F487" s="124"/>
      <c r="G487" s="124"/>
      <c r="H487" s="125"/>
      <c r="I487" s="124"/>
      <c r="J487" s="124"/>
      <c r="K487" s="124"/>
      <c r="L487" s="125"/>
      <c r="M487" s="124"/>
      <c r="N487" s="124"/>
      <c r="O487" s="124"/>
      <c r="P487" s="125"/>
      <c r="Q487" s="124"/>
      <c r="R487" s="124"/>
      <c r="S487" s="124"/>
      <c r="T487" s="125"/>
      <c r="U487" s="124"/>
      <c r="V487" s="124"/>
      <c r="W487" s="124"/>
      <c r="X487" s="125"/>
      <c r="Y487" s="124"/>
      <c r="Z487" s="124"/>
      <c r="AA487" s="124"/>
      <c r="AB487" s="125"/>
      <c r="AC487" s="124"/>
      <c r="AD487" s="124"/>
      <c r="AE487" s="124"/>
      <c r="AF487" s="125"/>
      <c r="AG487" s="124"/>
      <c r="AH487" s="124"/>
      <c r="AI487" s="124"/>
      <c r="AJ487" s="125"/>
      <c r="AK487" s="124"/>
      <c r="AL487" s="124"/>
      <c r="AM487" s="124"/>
      <c r="AN487" s="125"/>
      <c r="AO487" s="124"/>
      <c r="AP487" s="124"/>
      <c r="AQ487" s="124"/>
      <c r="AR487" s="125"/>
      <c r="AS487" s="124"/>
      <c r="AT487" s="124"/>
      <c r="AU487" s="124"/>
      <c r="AV487" s="125"/>
      <c r="AW487" s="124"/>
      <c r="AX487" s="124"/>
      <c r="AY487" s="124"/>
      <c r="AZ487" s="125"/>
      <c r="BA487" s="124"/>
      <c r="BB487" s="124"/>
      <c r="BC487" s="124"/>
      <c r="BD487" s="125"/>
      <c r="BF487" s="130"/>
      <c r="BG487" s="160">
        <v>-0.01</v>
      </c>
      <c r="BH487" s="130"/>
      <c r="BI487" s="130"/>
      <c r="BJ487" s="130"/>
      <c r="BK487" s="130"/>
      <c r="BL487" s="130"/>
      <c r="BM487" s="130"/>
      <c r="BN487" s="130"/>
      <c r="BO487" s="130"/>
      <c r="BP487" s="130"/>
      <c r="BQ487" s="130"/>
      <c r="BR487" s="130"/>
    </row>
    <row r="488" spans="1:70" outlineLevel="1" x14ac:dyDescent="0.35">
      <c r="A488" s="140" t="s">
        <v>661</v>
      </c>
      <c r="B488" s="123" t="s">
        <v>460</v>
      </c>
      <c r="C488" s="141" t="s">
        <v>370</v>
      </c>
      <c r="D488" s="123">
        <v>3850</v>
      </c>
      <c r="E488" s="159">
        <v>0.03</v>
      </c>
      <c r="F488" s="159">
        <v>0.06</v>
      </c>
      <c r="G488" s="159">
        <v>0.08</v>
      </c>
      <c r="H488" s="158">
        <v>0.11</v>
      </c>
      <c r="I488" s="159">
        <v>0.09</v>
      </c>
      <c r="J488" s="159">
        <v>0.12</v>
      </c>
      <c r="K488" s="159">
        <v>0.13</v>
      </c>
      <c r="L488" s="158">
        <v>0.28999999999999998</v>
      </c>
      <c r="M488" s="159">
        <v>0.24</v>
      </c>
      <c r="N488" s="159">
        <v>0.25</v>
      </c>
      <c r="O488" s="159">
        <v>0.26</v>
      </c>
      <c r="P488" s="158">
        <v>0.25</v>
      </c>
      <c r="Q488" s="159">
        <v>0.25</v>
      </c>
      <c r="R488" s="159">
        <v>0.26</v>
      </c>
      <c r="S488" s="159">
        <v>0.27</v>
      </c>
      <c r="T488" s="158">
        <v>0.2</v>
      </c>
      <c r="U488" s="124"/>
      <c r="V488" s="124"/>
      <c r="W488" s="124"/>
      <c r="X488" s="125"/>
      <c r="Y488" s="124"/>
      <c r="Z488" s="124"/>
      <c r="AA488" s="124"/>
      <c r="AB488" s="125"/>
      <c r="AC488" s="124"/>
      <c r="AD488" s="124"/>
      <c r="AE488" s="124"/>
      <c r="AF488" s="125"/>
      <c r="AG488" s="124"/>
      <c r="AH488" s="124"/>
      <c r="AI488" s="124"/>
      <c r="AJ488" s="125"/>
      <c r="AK488" s="124"/>
      <c r="AL488" s="124"/>
      <c r="AM488" s="124"/>
      <c r="AN488" s="125"/>
      <c r="AO488" s="124"/>
      <c r="AP488" s="124"/>
      <c r="AQ488" s="124"/>
      <c r="AR488" s="125"/>
      <c r="AS488" s="124"/>
      <c r="AT488" s="124"/>
      <c r="AU488" s="124"/>
      <c r="AV488" s="125"/>
      <c r="AW488" s="124"/>
      <c r="AX488" s="124"/>
      <c r="AY488" s="124"/>
      <c r="AZ488" s="125"/>
      <c r="BA488" s="124"/>
      <c r="BB488" s="124"/>
      <c r="BC488" s="124"/>
      <c r="BD488" s="125"/>
      <c r="BF488" s="160">
        <v>0.28000000000000003</v>
      </c>
      <c r="BG488" s="160">
        <v>0.68</v>
      </c>
      <c r="BH488" s="160">
        <v>0.99</v>
      </c>
      <c r="BI488" s="160">
        <v>0.74</v>
      </c>
      <c r="BJ488" s="130"/>
      <c r="BK488" s="130"/>
      <c r="BL488" s="130"/>
      <c r="BM488" s="130"/>
      <c r="BN488" s="130"/>
      <c r="BO488" s="130"/>
      <c r="BP488" s="130"/>
      <c r="BQ488" s="130"/>
      <c r="BR488" s="130"/>
    </row>
    <row r="489" spans="1:70" ht="12" customHeight="1" outlineLevel="1" x14ac:dyDescent="0.35">
      <c r="A489" s="221" t="s">
        <v>662</v>
      </c>
      <c r="B489" s="173" t="s">
        <v>460</v>
      </c>
      <c r="C489" s="163" t="s">
        <v>370</v>
      </c>
      <c r="D489" s="173">
        <v>3853</v>
      </c>
      <c r="E489" s="167">
        <f t="shared" ref="E489:T489" si="75">SUM(E486,E487:E488)</f>
        <v>0.12</v>
      </c>
      <c r="F489" s="167">
        <f t="shared" si="75"/>
        <v>0.19</v>
      </c>
      <c r="G489" s="167">
        <f t="shared" si="75"/>
        <v>0.25</v>
      </c>
      <c r="H489" s="166">
        <f t="shared" si="75"/>
        <v>0.31</v>
      </c>
      <c r="I489" s="167">
        <f t="shared" si="75"/>
        <v>0.33999999999999997</v>
      </c>
      <c r="J489" s="167">
        <f t="shared" si="75"/>
        <v>0.42</v>
      </c>
      <c r="K489" s="167">
        <f t="shared" si="75"/>
        <v>0.43</v>
      </c>
      <c r="L489" s="166">
        <f t="shared" si="75"/>
        <v>0.54</v>
      </c>
      <c r="M489" s="167">
        <f t="shared" si="75"/>
        <v>0.42</v>
      </c>
      <c r="N489" s="167">
        <f t="shared" si="75"/>
        <v>0.5</v>
      </c>
      <c r="O489" s="167">
        <f t="shared" si="75"/>
        <v>0.57000000000000006</v>
      </c>
      <c r="P489" s="166">
        <f t="shared" si="75"/>
        <v>0.79</v>
      </c>
      <c r="Q489" s="167">
        <f t="shared" si="75"/>
        <v>0.77</v>
      </c>
      <c r="R489" s="167">
        <f t="shared" si="75"/>
        <v>0.97</v>
      </c>
      <c r="S489" s="167">
        <f t="shared" si="75"/>
        <v>1.0899999999999999</v>
      </c>
      <c r="T489" s="166">
        <f t="shared" si="75"/>
        <v>1.41</v>
      </c>
      <c r="U489" s="164"/>
      <c r="V489" s="164"/>
      <c r="W489" s="164"/>
      <c r="X489" s="165"/>
      <c r="Y489" s="164"/>
      <c r="Z489" s="164"/>
      <c r="AA489" s="164"/>
      <c r="AB489" s="165"/>
      <c r="AC489" s="164"/>
      <c r="AD489" s="164"/>
      <c r="AE489" s="164"/>
      <c r="AF489" s="165"/>
      <c r="AG489" s="164"/>
      <c r="AH489" s="164"/>
      <c r="AI489" s="164"/>
      <c r="AJ489" s="165"/>
      <c r="AK489" s="164"/>
      <c r="AL489" s="164"/>
      <c r="AM489" s="164"/>
      <c r="AN489" s="176"/>
      <c r="AO489" s="177"/>
      <c r="AP489" s="164"/>
      <c r="AQ489" s="164"/>
      <c r="AR489" s="176"/>
      <c r="AS489" s="164"/>
      <c r="AT489" s="164"/>
      <c r="AU489" s="164"/>
      <c r="AV489" s="176"/>
      <c r="AW489" s="164"/>
      <c r="AX489" s="164"/>
      <c r="AY489" s="164"/>
      <c r="AZ489" s="176"/>
      <c r="BA489" s="177"/>
      <c r="BB489" s="177"/>
      <c r="BC489" s="164"/>
      <c r="BD489" s="176"/>
      <c r="BF489" s="183">
        <f>SUM(BF486,BF487:BF488)</f>
        <v>0.88</v>
      </c>
      <c r="BG489" s="183">
        <f>SUM(BG486,BG487:BG488)</f>
        <v>1.77</v>
      </c>
      <c r="BH489" s="183">
        <f>SUM(BH486,BH487:BH488)</f>
        <v>2.2800000000000002</v>
      </c>
      <c r="BI489" s="183">
        <f>SUM(BI486,BI487:BI488)</f>
        <v>4.2300000000000004</v>
      </c>
      <c r="BJ489" s="170"/>
      <c r="BK489" s="170"/>
      <c r="BL489" s="170"/>
      <c r="BM489" s="170"/>
      <c r="BN489" s="178"/>
      <c r="BO489" s="178"/>
      <c r="BP489" s="178"/>
      <c r="BQ489" s="178"/>
      <c r="BR489" s="178"/>
    </row>
    <row r="490" spans="1:70" outlineLevel="1" x14ac:dyDescent="0.35">
      <c r="A490" s="108"/>
      <c r="B490" s="109"/>
      <c r="C490" s="109"/>
      <c r="D490" s="109"/>
      <c r="E490" s="124"/>
      <c r="F490" s="124"/>
      <c r="G490" s="124"/>
      <c r="H490" s="125"/>
      <c r="I490" s="124"/>
      <c r="J490" s="124"/>
      <c r="K490" s="124"/>
      <c r="L490" s="125"/>
      <c r="M490" s="124"/>
      <c r="N490" s="124"/>
      <c r="O490" s="124"/>
      <c r="P490" s="125"/>
      <c r="Q490" s="124"/>
      <c r="R490" s="124"/>
      <c r="S490" s="124"/>
      <c r="T490" s="125"/>
      <c r="U490" s="124"/>
      <c r="V490" s="124"/>
      <c r="W490" s="124"/>
      <c r="X490" s="125"/>
      <c r="Y490" s="124"/>
      <c r="Z490" s="124"/>
      <c r="AA490" s="124"/>
      <c r="AB490" s="125"/>
      <c r="AC490" s="124"/>
      <c r="AD490" s="124"/>
      <c r="AE490" s="124"/>
      <c r="AF490" s="125"/>
      <c r="AG490" s="124"/>
      <c r="AH490" s="124"/>
      <c r="AI490" s="124"/>
      <c r="AJ490" s="125"/>
      <c r="AK490" s="124"/>
      <c r="AL490" s="124"/>
      <c r="AM490" s="124"/>
      <c r="AN490" s="125"/>
      <c r="AO490" s="124"/>
      <c r="AP490" s="124"/>
      <c r="AQ490" s="124"/>
      <c r="AR490" s="125"/>
      <c r="AS490" s="124"/>
      <c r="AT490" s="124"/>
      <c r="AU490" s="124"/>
      <c r="AV490" s="125"/>
      <c r="AW490" s="124"/>
      <c r="AX490" s="124"/>
      <c r="AY490" s="124"/>
      <c r="AZ490" s="125"/>
      <c r="BA490" s="124"/>
      <c r="BB490" s="124"/>
      <c r="BC490" s="124"/>
      <c r="BD490" s="125"/>
      <c r="BF490" s="130"/>
      <c r="BG490" s="130"/>
      <c r="BH490" s="130"/>
      <c r="BI490" s="130"/>
      <c r="BJ490" s="130"/>
      <c r="BK490" s="130"/>
      <c r="BL490" s="130"/>
      <c r="BM490" s="130"/>
      <c r="BN490" s="130"/>
      <c r="BO490" s="130"/>
      <c r="BP490" s="130"/>
      <c r="BQ490" s="130"/>
      <c r="BR490" s="130"/>
    </row>
    <row r="491" spans="1:70" outlineLevel="1" x14ac:dyDescent="0.35">
      <c r="A491" s="135" t="s">
        <v>663</v>
      </c>
      <c r="B491" s="123" t="s">
        <v>384</v>
      </c>
      <c r="C491" s="141" t="s">
        <v>370</v>
      </c>
      <c r="D491" s="123">
        <v>3855</v>
      </c>
      <c r="E491" s="147">
        <v>0.26</v>
      </c>
      <c r="F491" s="147">
        <v>0.31</v>
      </c>
      <c r="G491" s="147">
        <v>0.37</v>
      </c>
      <c r="H491" s="145">
        <v>0.44</v>
      </c>
      <c r="I491" s="147">
        <v>0.43</v>
      </c>
      <c r="J491" s="147">
        <v>0.48</v>
      </c>
      <c r="K491" s="147">
        <v>0.44</v>
      </c>
      <c r="L491" s="145">
        <v>0.28999999999999998</v>
      </c>
      <c r="M491" s="147">
        <v>0.26</v>
      </c>
      <c r="N491" s="147">
        <v>0.31</v>
      </c>
      <c r="O491" s="147">
        <v>0.32</v>
      </c>
      <c r="P491" s="145">
        <v>0.44</v>
      </c>
      <c r="Q491" s="147">
        <v>0.37</v>
      </c>
      <c r="R491" s="147">
        <v>0.43</v>
      </c>
      <c r="S491" s="147">
        <v>0.45</v>
      </c>
      <c r="T491" s="145">
        <v>0.52</v>
      </c>
      <c r="U491" s="124"/>
      <c r="V491" s="124"/>
      <c r="W491" s="124"/>
      <c r="X491" s="125"/>
      <c r="Y491" s="124"/>
      <c r="Z491" s="124"/>
      <c r="AA491" s="124"/>
      <c r="AB491" s="125"/>
      <c r="AC491" s="124"/>
      <c r="AD491" s="124"/>
      <c r="AE491" s="124"/>
      <c r="AF491" s="125"/>
      <c r="AG491" s="124"/>
      <c r="AH491" s="124"/>
      <c r="AI491" s="124"/>
      <c r="AJ491" s="125"/>
      <c r="AK491" s="124"/>
      <c r="AL491" s="124"/>
      <c r="AM491" s="124"/>
      <c r="AN491" s="125"/>
      <c r="AO491" s="124"/>
      <c r="AP491" s="124"/>
      <c r="AQ491" s="124"/>
      <c r="AR491" s="125"/>
      <c r="AS491" s="124"/>
      <c r="AT491" s="124"/>
      <c r="AU491" s="124"/>
      <c r="AV491" s="125"/>
      <c r="AW491" s="124"/>
      <c r="AX491" s="124"/>
      <c r="AY491" s="124"/>
      <c r="AZ491" s="125"/>
      <c r="BA491" s="124"/>
      <c r="BB491" s="124"/>
      <c r="BC491" s="124"/>
      <c r="BD491" s="125"/>
      <c r="BF491" s="146">
        <v>0.36</v>
      </c>
      <c r="BG491" s="146">
        <v>0.4</v>
      </c>
      <c r="BH491" s="146">
        <v>0.35</v>
      </c>
      <c r="BI491" s="146">
        <v>0.45</v>
      </c>
      <c r="BJ491" s="130"/>
      <c r="BK491" s="130"/>
      <c r="BL491" s="130"/>
      <c r="BM491" s="130"/>
      <c r="BN491" s="130"/>
      <c r="BO491" s="130"/>
      <c r="BP491" s="130"/>
      <c r="BQ491" s="130"/>
      <c r="BR491" s="130"/>
    </row>
    <row r="492" spans="1:70" outlineLevel="1" x14ac:dyDescent="0.35">
      <c r="A492" s="140" t="s">
        <v>648</v>
      </c>
      <c r="B492" s="123" t="s">
        <v>384</v>
      </c>
      <c r="C492" s="141" t="s">
        <v>370</v>
      </c>
      <c r="D492" s="123">
        <v>3858</v>
      </c>
      <c r="E492" s="147">
        <v>0.12</v>
      </c>
      <c r="F492" s="147">
        <v>0.12</v>
      </c>
      <c r="G492" s="147">
        <v>0.12</v>
      </c>
      <c r="H492" s="145">
        <v>0.11</v>
      </c>
      <c r="I492" s="147">
        <v>0.11</v>
      </c>
      <c r="J492" s="147">
        <v>0.11</v>
      </c>
      <c r="K492" s="147">
        <v>0.11</v>
      </c>
      <c r="L492" s="145">
        <v>0.23</v>
      </c>
      <c r="M492" s="147">
        <v>0.2</v>
      </c>
      <c r="N492" s="147">
        <v>0.19</v>
      </c>
      <c r="O492" s="147">
        <v>0.17</v>
      </c>
      <c r="P492" s="145">
        <v>0.13</v>
      </c>
      <c r="Q492" s="147">
        <v>0.14000000000000001</v>
      </c>
      <c r="R492" s="147">
        <v>0.13</v>
      </c>
      <c r="S492" s="147">
        <v>0.12</v>
      </c>
      <c r="T492" s="145">
        <v>0.09</v>
      </c>
      <c r="U492" s="124"/>
      <c r="V492" s="124"/>
      <c r="W492" s="124"/>
      <c r="X492" s="125"/>
      <c r="Y492" s="124"/>
      <c r="Z492" s="124"/>
      <c r="AA492" s="124"/>
      <c r="AB492" s="125"/>
      <c r="AC492" s="124"/>
      <c r="AD492" s="124"/>
      <c r="AE492" s="124"/>
      <c r="AF492" s="125"/>
      <c r="AG492" s="124"/>
      <c r="AH492" s="124"/>
      <c r="AI492" s="124"/>
      <c r="AJ492" s="125"/>
      <c r="AK492" s="124"/>
      <c r="AL492" s="124"/>
      <c r="AM492" s="124"/>
      <c r="AN492" s="125"/>
      <c r="AO492" s="124"/>
      <c r="AP492" s="124"/>
      <c r="AQ492" s="124"/>
      <c r="AR492" s="125"/>
      <c r="AS492" s="124"/>
      <c r="AT492" s="124"/>
      <c r="AU492" s="124"/>
      <c r="AV492" s="125"/>
      <c r="AW492" s="124"/>
      <c r="AX492" s="124"/>
      <c r="AY492" s="124"/>
      <c r="AZ492" s="125"/>
      <c r="BA492" s="124"/>
      <c r="BB492" s="124"/>
      <c r="BC492" s="124"/>
      <c r="BD492" s="125"/>
      <c r="BF492" s="146">
        <v>0.12</v>
      </c>
      <c r="BG492" s="146">
        <v>0.15</v>
      </c>
      <c r="BH492" s="146">
        <v>0.17</v>
      </c>
      <c r="BI492" s="146">
        <v>0.12</v>
      </c>
      <c r="BJ492" s="130"/>
      <c r="BK492" s="130"/>
      <c r="BL492" s="130"/>
      <c r="BM492" s="130"/>
      <c r="BN492" s="130"/>
      <c r="BO492" s="130"/>
      <c r="BP492" s="130"/>
      <c r="BQ492" s="130"/>
      <c r="BR492" s="130"/>
    </row>
    <row r="493" spans="1:70" outlineLevel="1" x14ac:dyDescent="0.35">
      <c r="A493" s="140" t="s">
        <v>649</v>
      </c>
      <c r="B493" s="123" t="s">
        <v>384</v>
      </c>
      <c r="C493" s="141" t="s">
        <v>370</v>
      </c>
      <c r="D493" s="123">
        <v>3860</v>
      </c>
      <c r="E493" s="147">
        <v>0.01</v>
      </c>
      <c r="F493" s="124"/>
      <c r="G493" s="147">
        <v>0.01</v>
      </c>
      <c r="H493" s="145">
        <v>0.02</v>
      </c>
      <c r="I493" s="147">
        <v>0.01</v>
      </c>
      <c r="J493" s="124"/>
      <c r="K493" s="124"/>
      <c r="L493" s="125"/>
      <c r="M493" s="147">
        <v>0.01</v>
      </c>
      <c r="N493" s="124"/>
      <c r="O493" s="124"/>
      <c r="P493" s="125"/>
      <c r="Q493" s="147">
        <v>0.01</v>
      </c>
      <c r="R493" s="124"/>
      <c r="S493" s="124"/>
      <c r="T493" s="125"/>
      <c r="U493" s="124"/>
      <c r="V493" s="124"/>
      <c r="W493" s="124"/>
      <c r="X493" s="125"/>
      <c r="Y493" s="124"/>
      <c r="Z493" s="124"/>
      <c r="AA493" s="124"/>
      <c r="AB493" s="125"/>
      <c r="AC493" s="124"/>
      <c r="AD493" s="124"/>
      <c r="AE493" s="124"/>
      <c r="AF493" s="125"/>
      <c r="AG493" s="124"/>
      <c r="AH493" s="124"/>
      <c r="AI493" s="124"/>
      <c r="AJ493" s="125"/>
      <c r="AK493" s="124"/>
      <c r="AL493" s="124"/>
      <c r="AM493" s="124"/>
      <c r="AN493" s="125"/>
      <c r="AO493" s="124"/>
      <c r="AP493" s="124"/>
      <c r="AQ493" s="124"/>
      <c r="AR493" s="125"/>
      <c r="AS493" s="124"/>
      <c r="AT493" s="124"/>
      <c r="AU493" s="124"/>
      <c r="AV493" s="125"/>
      <c r="AW493" s="124"/>
      <c r="AX493" s="124"/>
      <c r="AY493" s="124"/>
      <c r="AZ493" s="125"/>
      <c r="BA493" s="124"/>
      <c r="BB493" s="124"/>
      <c r="BC493" s="124"/>
      <c r="BD493" s="125"/>
      <c r="BF493" s="146">
        <v>0.01</v>
      </c>
      <c r="BG493" s="130"/>
      <c r="BH493" s="130"/>
      <c r="BI493" s="130"/>
      <c r="BJ493" s="130"/>
      <c r="BK493" s="130"/>
      <c r="BL493" s="130"/>
      <c r="BM493" s="130"/>
      <c r="BN493" s="130"/>
      <c r="BO493" s="130"/>
      <c r="BP493" s="130"/>
      <c r="BQ493" s="130"/>
      <c r="BR493" s="130"/>
    </row>
    <row r="494" spans="1:70" outlineLevel="1" x14ac:dyDescent="0.35">
      <c r="A494" s="140" t="s">
        <v>650</v>
      </c>
      <c r="B494" s="123" t="s">
        <v>384</v>
      </c>
      <c r="C494" s="141" t="s">
        <v>370</v>
      </c>
      <c r="D494" s="123">
        <v>3861</v>
      </c>
      <c r="E494" s="124"/>
      <c r="F494" s="124"/>
      <c r="G494" s="124"/>
      <c r="H494" s="125"/>
      <c r="I494" s="124"/>
      <c r="J494" s="124"/>
      <c r="K494" s="147">
        <v>0.02</v>
      </c>
      <c r="L494" s="145">
        <v>0.05</v>
      </c>
      <c r="M494" s="147">
        <v>0.05</v>
      </c>
      <c r="N494" s="147">
        <v>0.04</v>
      </c>
      <c r="O494" s="147">
        <v>0.04</v>
      </c>
      <c r="P494" s="145">
        <v>0.03</v>
      </c>
      <c r="Q494" s="147">
        <v>0.03</v>
      </c>
      <c r="R494" s="147">
        <v>0.03</v>
      </c>
      <c r="S494" s="147">
        <v>0.03</v>
      </c>
      <c r="T494" s="145">
        <v>0.02</v>
      </c>
      <c r="U494" s="124"/>
      <c r="V494" s="124"/>
      <c r="W494" s="124"/>
      <c r="X494" s="125"/>
      <c r="Y494" s="124"/>
      <c r="Z494" s="124"/>
      <c r="AA494" s="124"/>
      <c r="AB494" s="125"/>
      <c r="AC494" s="124"/>
      <c r="AD494" s="124"/>
      <c r="AE494" s="124"/>
      <c r="AF494" s="125"/>
      <c r="AG494" s="124"/>
      <c r="AH494" s="124"/>
      <c r="AI494" s="124"/>
      <c r="AJ494" s="125"/>
      <c r="AK494" s="124"/>
      <c r="AL494" s="124"/>
      <c r="AM494" s="124"/>
      <c r="AN494" s="125"/>
      <c r="AO494" s="124"/>
      <c r="AP494" s="124"/>
      <c r="AQ494" s="124"/>
      <c r="AR494" s="125"/>
      <c r="AS494" s="124"/>
      <c r="AT494" s="124"/>
      <c r="AU494" s="124"/>
      <c r="AV494" s="125"/>
      <c r="AW494" s="124"/>
      <c r="AX494" s="124"/>
      <c r="AY494" s="124"/>
      <c r="AZ494" s="125"/>
      <c r="BA494" s="124"/>
      <c r="BB494" s="124"/>
      <c r="BC494" s="124"/>
      <c r="BD494" s="125"/>
      <c r="BF494" s="130"/>
      <c r="BG494" s="146">
        <v>0.03</v>
      </c>
      <c r="BH494" s="146">
        <v>0.04</v>
      </c>
      <c r="BI494" s="146">
        <v>0.03</v>
      </c>
      <c r="BJ494" s="130"/>
      <c r="BK494" s="130"/>
      <c r="BL494" s="130"/>
      <c r="BM494" s="130"/>
      <c r="BN494" s="130"/>
      <c r="BO494" s="130"/>
      <c r="BP494" s="130"/>
      <c r="BQ494" s="130"/>
      <c r="BR494" s="130"/>
    </row>
    <row r="495" spans="1:70" outlineLevel="1" x14ac:dyDescent="0.35">
      <c r="A495" s="221" t="s">
        <v>664</v>
      </c>
      <c r="B495" s="173" t="s">
        <v>384</v>
      </c>
      <c r="C495" s="163" t="s">
        <v>370</v>
      </c>
      <c r="D495" s="173">
        <v>3862</v>
      </c>
      <c r="E495" s="250">
        <v>0.39</v>
      </c>
      <c r="F495" s="250">
        <v>0.44</v>
      </c>
      <c r="G495" s="250">
        <v>0.49</v>
      </c>
      <c r="H495" s="251">
        <v>0.56000000000000005</v>
      </c>
      <c r="I495" s="250">
        <v>0.55000000000000004</v>
      </c>
      <c r="J495" s="250">
        <v>0.59</v>
      </c>
      <c r="K495" s="250">
        <v>0.56999999999999995</v>
      </c>
      <c r="L495" s="251">
        <v>0.57999999999999996</v>
      </c>
      <c r="M495" s="250">
        <v>0.52</v>
      </c>
      <c r="N495" s="250">
        <v>0.55000000000000004</v>
      </c>
      <c r="O495" s="250">
        <v>0.54</v>
      </c>
      <c r="P495" s="251">
        <v>0.6</v>
      </c>
      <c r="Q495" s="250">
        <v>0.55000000000000004</v>
      </c>
      <c r="R495" s="250">
        <v>0.57999999999999996</v>
      </c>
      <c r="S495" s="250">
        <v>0.59</v>
      </c>
      <c r="T495" s="251">
        <v>0.64</v>
      </c>
      <c r="U495" s="164"/>
      <c r="V495" s="164"/>
      <c r="W495" s="164"/>
      <c r="X495" s="165"/>
      <c r="Y495" s="164"/>
      <c r="Z495" s="164"/>
      <c r="AA495" s="164"/>
      <c r="AB495" s="165"/>
      <c r="AC495" s="164"/>
      <c r="AD495" s="164"/>
      <c r="AE495" s="164"/>
      <c r="AF495" s="165"/>
      <c r="AG495" s="164"/>
      <c r="AH495" s="164"/>
      <c r="AI495" s="164"/>
      <c r="AJ495" s="165"/>
      <c r="AK495" s="164"/>
      <c r="AL495" s="164"/>
      <c r="AM495" s="164"/>
      <c r="AN495" s="176"/>
      <c r="AO495" s="177"/>
      <c r="AP495" s="164"/>
      <c r="AQ495" s="164"/>
      <c r="AR495" s="176"/>
      <c r="AS495" s="164"/>
      <c r="AT495" s="164"/>
      <c r="AU495" s="164"/>
      <c r="AV495" s="176"/>
      <c r="AW495" s="164"/>
      <c r="AX495" s="164"/>
      <c r="AY495" s="164"/>
      <c r="AZ495" s="176"/>
      <c r="BA495" s="177"/>
      <c r="BB495" s="177"/>
      <c r="BC495" s="164"/>
      <c r="BD495" s="176"/>
      <c r="BF495" s="252">
        <v>0.48</v>
      </c>
      <c r="BG495" s="252">
        <v>0.57999999999999996</v>
      </c>
      <c r="BH495" s="252">
        <v>0.56000000000000005</v>
      </c>
      <c r="BI495" s="252">
        <v>0.6</v>
      </c>
      <c r="BJ495" s="170"/>
      <c r="BK495" s="170"/>
      <c r="BL495" s="170"/>
      <c r="BM495" s="170"/>
      <c r="BN495" s="178"/>
      <c r="BO495" s="178"/>
      <c r="BP495" s="178"/>
      <c r="BQ495" s="178"/>
      <c r="BR495" s="178"/>
    </row>
    <row r="496" spans="1:70" outlineLevel="1" x14ac:dyDescent="0.35">
      <c r="A496" s="108"/>
      <c r="B496" s="109"/>
      <c r="C496" s="109"/>
      <c r="D496" s="109"/>
      <c r="E496" s="124"/>
      <c r="F496" s="124"/>
      <c r="G496" s="124"/>
      <c r="H496" s="125"/>
      <c r="I496" s="124"/>
      <c r="J496" s="124"/>
      <c r="K496" s="124"/>
      <c r="L496" s="125"/>
      <c r="M496" s="124"/>
      <c r="N496" s="124"/>
      <c r="O496" s="124"/>
      <c r="P496" s="125"/>
      <c r="Q496" s="124"/>
      <c r="R496" s="124"/>
      <c r="S496" s="124"/>
      <c r="T496" s="125"/>
      <c r="U496" s="124"/>
      <c r="V496" s="124"/>
      <c r="W496" s="124"/>
      <c r="X496" s="125"/>
      <c r="Y496" s="124"/>
      <c r="Z496" s="124"/>
      <c r="AA496" s="124"/>
      <c r="AB496" s="125"/>
      <c r="AC496" s="124"/>
      <c r="AD496" s="124"/>
      <c r="AE496" s="124"/>
      <c r="AF496" s="125"/>
      <c r="AG496" s="124"/>
      <c r="AH496" s="124"/>
      <c r="AI496" s="124"/>
      <c r="AJ496" s="125"/>
      <c r="AK496" s="124"/>
      <c r="AL496" s="124"/>
      <c r="AM496" s="124"/>
      <c r="AN496" s="125"/>
      <c r="AO496" s="124"/>
      <c r="AP496" s="124"/>
      <c r="AQ496" s="124"/>
      <c r="AR496" s="125"/>
      <c r="AS496" s="124"/>
      <c r="AT496" s="124"/>
      <c r="AU496" s="124"/>
      <c r="AV496" s="125"/>
      <c r="AW496" s="124"/>
      <c r="AX496" s="124"/>
      <c r="AY496" s="124"/>
      <c r="AZ496" s="125"/>
      <c r="BA496" s="124"/>
      <c r="BB496" s="124"/>
      <c r="BC496" s="124"/>
      <c r="BD496" s="125"/>
      <c r="BF496" s="130"/>
      <c r="BG496" s="130"/>
      <c r="BH496" s="130"/>
      <c r="BI496" s="130"/>
      <c r="BJ496" s="130"/>
      <c r="BK496" s="130"/>
      <c r="BL496" s="130"/>
      <c r="BM496" s="130"/>
      <c r="BN496" s="130"/>
      <c r="BO496" s="130"/>
      <c r="BP496" s="130"/>
      <c r="BQ496" s="130"/>
      <c r="BR496" s="130"/>
    </row>
    <row r="497" spans="1:70" outlineLevel="1" x14ac:dyDescent="0.35">
      <c r="A497" s="122" t="s">
        <v>665</v>
      </c>
      <c r="B497" s="109" t="s">
        <v>428</v>
      </c>
      <c r="C497" s="141" t="s">
        <v>370</v>
      </c>
      <c r="D497" s="109">
        <v>2399867</v>
      </c>
      <c r="E497" s="142">
        <v>353</v>
      </c>
      <c r="F497" s="142">
        <v>545</v>
      </c>
      <c r="G497" s="142">
        <v>726</v>
      </c>
      <c r="H497" s="143">
        <v>1130</v>
      </c>
      <c r="I497" s="142">
        <v>1075</v>
      </c>
      <c r="J497" s="142">
        <v>1386</v>
      </c>
      <c r="K497" s="142">
        <v>1336</v>
      </c>
      <c r="L497" s="143">
        <v>1114</v>
      </c>
      <c r="M497" s="142">
        <v>932</v>
      </c>
      <c r="N497" s="142">
        <v>1273</v>
      </c>
      <c r="O497" s="142">
        <v>1432</v>
      </c>
      <c r="P497" s="143">
        <v>2557</v>
      </c>
      <c r="Q497" s="142">
        <v>2065</v>
      </c>
      <c r="R497" s="142">
        <v>2766</v>
      </c>
      <c r="S497" s="142">
        <v>3169</v>
      </c>
      <c r="T497" s="143">
        <v>4533</v>
      </c>
      <c r="U497" s="124"/>
      <c r="V497" s="124"/>
      <c r="W497" s="124"/>
      <c r="X497" s="125"/>
      <c r="Y497" s="124"/>
      <c r="Z497" s="124"/>
      <c r="AA497" s="124"/>
      <c r="AB497" s="125"/>
      <c r="AC497" s="124"/>
      <c r="AD497" s="124"/>
      <c r="AE497" s="124"/>
      <c r="AF497" s="125"/>
      <c r="AG497" s="124"/>
      <c r="AH497" s="124"/>
      <c r="AI497" s="124"/>
      <c r="AJ497" s="125"/>
      <c r="AK497" s="124"/>
      <c r="AL497" s="124"/>
      <c r="AM497" s="124"/>
      <c r="AN497" s="125"/>
      <c r="AO497" s="124"/>
      <c r="AP497" s="124"/>
      <c r="AQ497" s="124"/>
      <c r="AR497" s="125"/>
      <c r="AS497" s="124"/>
      <c r="AT497" s="124"/>
      <c r="AU497" s="124"/>
      <c r="AV497" s="125"/>
      <c r="AW497" s="124"/>
      <c r="AX497" s="124"/>
      <c r="AY497" s="124"/>
      <c r="AZ497" s="125"/>
      <c r="BA497" s="124"/>
      <c r="BB497" s="124"/>
      <c r="BC497" s="124"/>
      <c r="BD497" s="125"/>
      <c r="BF497" s="144">
        <v>2754</v>
      </c>
      <c r="BG497" s="144">
        <v>4910</v>
      </c>
      <c r="BH497" s="144">
        <v>6194</v>
      </c>
      <c r="BI497" s="144">
        <v>12518</v>
      </c>
      <c r="BJ497" s="130"/>
      <c r="BK497" s="130"/>
      <c r="BL497" s="130"/>
      <c r="BM497" s="130"/>
      <c r="BN497" s="130"/>
      <c r="BO497" s="130"/>
      <c r="BP497" s="130"/>
      <c r="BQ497" s="130"/>
      <c r="BR497" s="130"/>
    </row>
    <row r="498" spans="1:70" outlineLevel="1" x14ac:dyDescent="0.35">
      <c r="A498" s="122" t="s">
        <v>666</v>
      </c>
      <c r="B498" s="109" t="s">
        <v>428</v>
      </c>
      <c r="C498" s="141" t="s">
        <v>370</v>
      </c>
      <c r="D498" s="109">
        <v>2399868</v>
      </c>
      <c r="E498" s="142">
        <v>134</v>
      </c>
      <c r="F498" s="142">
        <v>-212</v>
      </c>
      <c r="G498" s="142">
        <v>301</v>
      </c>
      <c r="H498" s="143">
        <v>607</v>
      </c>
      <c r="I498" s="142">
        <v>433</v>
      </c>
      <c r="J498" s="142">
        <v>595</v>
      </c>
      <c r="K498" s="142">
        <v>530</v>
      </c>
      <c r="L498" s="143">
        <v>413</v>
      </c>
      <c r="M498" s="142">
        <v>420</v>
      </c>
      <c r="N498" s="142">
        <v>554</v>
      </c>
      <c r="O498" s="142">
        <v>536</v>
      </c>
      <c r="P498" s="143">
        <v>995</v>
      </c>
      <c r="Q498" s="142">
        <v>555</v>
      </c>
      <c r="R498" s="142">
        <v>711</v>
      </c>
      <c r="S498" s="142">
        <v>790</v>
      </c>
      <c r="T498" s="143">
        <v>965</v>
      </c>
      <c r="U498" s="124"/>
      <c r="V498" s="124"/>
      <c r="W498" s="124"/>
      <c r="X498" s="125"/>
      <c r="Y498" s="124"/>
      <c r="Z498" s="124"/>
      <c r="AA498" s="124"/>
      <c r="AB498" s="125"/>
      <c r="AC498" s="124"/>
      <c r="AD498" s="124"/>
      <c r="AE498" s="124"/>
      <c r="AF498" s="125"/>
      <c r="AG498" s="124"/>
      <c r="AH498" s="124"/>
      <c r="AI498" s="124"/>
      <c r="AJ498" s="125"/>
      <c r="AK498" s="124"/>
      <c r="AL498" s="124"/>
      <c r="AM498" s="124"/>
      <c r="AN498" s="125"/>
      <c r="AO498" s="124"/>
      <c r="AP498" s="124"/>
      <c r="AQ498" s="124"/>
      <c r="AR498" s="125"/>
      <c r="AS498" s="124"/>
      <c r="AT498" s="124"/>
      <c r="AU498" s="124"/>
      <c r="AV498" s="125"/>
      <c r="AW498" s="124"/>
      <c r="AX498" s="124"/>
      <c r="AY498" s="124"/>
      <c r="AZ498" s="125"/>
      <c r="BA498" s="124"/>
      <c r="BB498" s="124"/>
      <c r="BC498" s="124"/>
      <c r="BD498" s="125"/>
      <c r="BF498" s="144">
        <v>1254</v>
      </c>
      <c r="BG498" s="144">
        <v>1970</v>
      </c>
      <c r="BH498" s="144">
        <v>2506</v>
      </c>
      <c r="BI498" s="144">
        <v>2301</v>
      </c>
      <c r="BJ498" s="130"/>
      <c r="BK498" s="130"/>
      <c r="BL498" s="130"/>
      <c r="BM498" s="130"/>
      <c r="BN498" s="130"/>
      <c r="BO498" s="130"/>
      <c r="BP498" s="130"/>
      <c r="BQ498" s="130"/>
      <c r="BR498" s="130"/>
    </row>
    <row r="499" spans="1:70" outlineLevel="1" x14ac:dyDescent="0.35">
      <c r="A499" s="122" t="s">
        <v>667</v>
      </c>
      <c r="B499" s="123" t="s">
        <v>384</v>
      </c>
      <c r="C499" s="141" t="s">
        <v>370</v>
      </c>
      <c r="D499" s="123">
        <v>3867</v>
      </c>
      <c r="E499" s="147">
        <v>0.38</v>
      </c>
      <c r="F499" s="147">
        <v>0.39</v>
      </c>
      <c r="G499" s="147">
        <v>0.41</v>
      </c>
      <c r="H499" s="145">
        <v>0.54</v>
      </c>
      <c r="I499" s="147">
        <v>0.4</v>
      </c>
      <c r="J499" s="147">
        <v>0.43</v>
      </c>
      <c r="K499" s="147">
        <v>0.4</v>
      </c>
      <c r="L499" s="145">
        <v>0.37</v>
      </c>
      <c r="M499" s="147">
        <v>0.45</v>
      </c>
      <c r="N499" s="147">
        <v>0.44</v>
      </c>
      <c r="O499" s="147">
        <v>0.37</v>
      </c>
      <c r="P499" s="145">
        <v>0.39</v>
      </c>
      <c r="Q499" s="147">
        <v>0.27</v>
      </c>
      <c r="R499" s="147">
        <v>0.26</v>
      </c>
      <c r="S499" s="147">
        <v>0.25</v>
      </c>
      <c r="T499" s="145">
        <v>0.21</v>
      </c>
      <c r="U499" s="124"/>
      <c r="V499" s="124"/>
      <c r="W499" s="124"/>
      <c r="X499" s="125"/>
      <c r="Y499" s="124"/>
      <c r="Z499" s="124"/>
      <c r="AA499" s="124"/>
      <c r="AB499" s="125"/>
      <c r="AC499" s="124"/>
      <c r="AD499" s="124"/>
      <c r="AE499" s="124"/>
      <c r="AF499" s="125"/>
      <c r="AG499" s="124"/>
      <c r="AH499" s="124"/>
      <c r="AI499" s="124"/>
      <c r="AJ499" s="125"/>
      <c r="AK499" s="124"/>
      <c r="AL499" s="124"/>
      <c r="AM499" s="124"/>
      <c r="AN499" s="125"/>
      <c r="AO499" s="124"/>
      <c r="AP499" s="124"/>
      <c r="AQ499" s="124"/>
      <c r="AR499" s="125"/>
      <c r="AS499" s="124"/>
      <c r="AT499" s="124"/>
      <c r="AU499" s="124"/>
      <c r="AV499" s="125"/>
      <c r="AW499" s="124"/>
      <c r="AX499" s="124"/>
      <c r="AY499" s="124"/>
      <c r="AZ499" s="125"/>
      <c r="BA499" s="124"/>
      <c r="BB499" s="124"/>
      <c r="BC499" s="124"/>
      <c r="BD499" s="125"/>
      <c r="BF499" s="146">
        <v>0.46</v>
      </c>
      <c r="BG499" s="146">
        <v>0.4</v>
      </c>
      <c r="BH499" s="146">
        <v>0.4</v>
      </c>
      <c r="BI499" s="146">
        <v>0.18</v>
      </c>
      <c r="BJ499" s="130"/>
      <c r="BK499" s="130"/>
      <c r="BL499" s="130"/>
      <c r="BM499" s="130"/>
      <c r="BN499" s="130"/>
      <c r="BO499" s="130"/>
      <c r="BP499" s="130"/>
      <c r="BQ499" s="130"/>
      <c r="BR499" s="130"/>
    </row>
    <row r="500" spans="1:70" outlineLevel="1" x14ac:dyDescent="0.35">
      <c r="A500" s="122"/>
      <c r="B500" s="123"/>
      <c r="C500" s="123"/>
      <c r="D500" s="123"/>
      <c r="E500" s="124"/>
      <c r="F500" s="124"/>
      <c r="G500" s="124"/>
      <c r="H500" s="125"/>
      <c r="I500" s="124"/>
      <c r="J500" s="124"/>
      <c r="K500" s="124"/>
      <c r="L500" s="125"/>
      <c r="M500" s="124"/>
      <c r="N500" s="124"/>
      <c r="O500" s="124"/>
      <c r="P500" s="125"/>
      <c r="Q500" s="124"/>
      <c r="R500" s="124"/>
      <c r="S500" s="124"/>
      <c r="T500" s="125"/>
      <c r="U500" s="124"/>
      <c r="V500" s="124"/>
      <c r="W500" s="124"/>
      <c r="X500" s="125"/>
      <c r="Y500" s="124"/>
      <c r="Z500" s="124"/>
      <c r="AA500" s="124"/>
      <c r="AB500" s="125"/>
      <c r="AC500" s="124"/>
      <c r="AD500" s="124"/>
      <c r="AE500" s="124"/>
      <c r="AF500" s="125"/>
      <c r="AG500" s="124"/>
      <c r="AH500" s="124"/>
      <c r="AI500" s="124"/>
      <c r="AJ500" s="125"/>
      <c r="AK500" s="124"/>
      <c r="AL500" s="124"/>
      <c r="AM500" s="124"/>
      <c r="AN500" s="125"/>
      <c r="AO500" s="124"/>
      <c r="AP500" s="124"/>
      <c r="AQ500" s="124"/>
      <c r="AR500" s="125"/>
      <c r="AS500" s="124"/>
      <c r="AT500" s="124"/>
      <c r="AU500" s="124"/>
      <c r="AV500" s="125"/>
      <c r="AW500" s="124"/>
      <c r="AX500" s="124"/>
      <c r="AY500" s="124"/>
      <c r="AZ500" s="125"/>
      <c r="BA500" s="124"/>
      <c r="BB500" s="124"/>
      <c r="BC500" s="124"/>
      <c r="BD500" s="125"/>
      <c r="BF500" s="130"/>
      <c r="BG500" s="130"/>
      <c r="BH500" s="130"/>
      <c r="BI500" s="130"/>
      <c r="BJ500" s="130"/>
      <c r="BK500" s="130"/>
      <c r="BL500" s="130"/>
      <c r="BM500" s="130"/>
      <c r="BN500" s="130"/>
      <c r="BO500" s="130"/>
      <c r="BP500" s="130"/>
      <c r="BQ500" s="130"/>
      <c r="BR500" s="130"/>
    </row>
    <row r="501" spans="1:70" outlineLevel="1" x14ac:dyDescent="0.35">
      <c r="A501" s="135" t="s">
        <v>665</v>
      </c>
      <c r="B501" s="109" t="s">
        <v>428</v>
      </c>
      <c r="C501" s="141" t="s">
        <v>370</v>
      </c>
      <c r="D501" s="109">
        <v>2399869</v>
      </c>
      <c r="E501" s="142">
        <v>353</v>
      </c>
      <c r="F501" s="142">
        <v>545</v>
      </c>
      <c r="G501" s="142">
        <v>726</v>
      </c>
      <c r="H501" s="143">
        <v>1130</v>
      </c>
      <c r="I501" s="142">
        <v>1075</v>
      </c>
      <c r="J501" s="142">
        <v>1386</v>
      </c>
      <c r="K501" s="142">
        <v>1336</v>
      </c>
      <c r="L501" s="143">
        <v>1114</v>
      </c>
      <c r="M501" s="142">
        <v>932</v>
      </c>
      <c r="N501" s="142">
        <v>1273</v>
      </c>
      <c r="O501" s="142">
        <v>1432</v>
      </c>
      <c r="P501" s="143">
        <v>2557</v>
      </c>
      <c r="Q501" s="142">
        <v>2065</v>
      </c>
      <c r="R501" s="142">
        <v>2766</v>
      </c>
      <c r="S501" s="142">
        <v>3169</v>
      </c>
      <c r="T501" s="143">
        <v>4533</v>
      </c>
      <c r="U501" s="124"/>
      <c r="V501" s="124"/>
      <c r="W501" s="124"/>
      <c r="X501" s="125"/>
      <c r="Y501" s="124"/>
      <c r="Z501" s="124"/>
      <c r="AA501" s="124"/>
      <c r="AB501" s="125"/>
      <c r="AC501" s="124"/>
      <c r="AD501" s="124"/>
      <c r="AE501" s="124"/>
      <c r="AF501" s="125"/>
      <c r="AG501" s="124"/>
      <c r="AH501" s="124"/>
      <c r="AI501" s="124"/>
      <c r="AJ501" s="125"/>
      <c r="AK501" s="124"/>
      <c r="AL501" s="124"/>
      <c r="AM501" s="124"/>
      <c r="AN501" s="125"/>
      <c r="AO501" s="124"/>
      <c r="AP501" s="124"/>
      <c r="AQ501" s="124"/>
      <c r="AR501" s="125"/>
      <c r="AS501" s="124"/>
      <c r="AT501" s="124"/>
      <c r="AU501" s="124"/>
      <c r="AV501" s="125"/>
      <c r="AW501" s="124"/>
      <c r="AX501" s="124"/>
      <c r="AY501" s="124"/>
      <c r="AZ501" s="125"/>
      <c r="BA501" s="124"/>
      <c r="BB501" s="124"/>
      <c r="BC501" s="124"/>
      <c r="BD501" s="125"/>
      <c r="BF501" s="144">
        <v>2754</v>
      </c>
      <c r="BG501" s="144">
        <v>4910</v>
      </c>
      <c r="BH501" s="144">
        <v>6194</v>
      </c>
      <c r="BI501" s="144">
        <v>12518</v>
      </c>
      <c r="BJ501" s="130"/>
      <c r="BK501" s="130"/>
      <c r="BL501" s="130"/>
      <c r="BM501" s="130"/>
      <c r="BN501" s="130"/>
      <c r="BO501" s="130"/>
      <c r="BP501" s="130"/>
      <c r="BQ501" s="130"/>
      <c r="BR501" s="130"/>
    </row>
    <row r="502" spans="1:70" ht="12" customHeight="1" outlineLevel="1" x14ac:dyDescent="0.35">
      <c r="A502" s="140" t="s">
        <v>668</v>
      </c>
      <c r="B502" s="123" t="s">
        <v>428</v>
      </c>
      <c r="C502" s="141" t="s">
        <v>370</v>
      </c>
      <c r="D502" s="123">
        <v>2399870</v>
      </c>
      <c r="E502" s="142">
        <v>190</v>
      </c>
      <c r="F502" s="142">
        <v>232</v>
      </c>
      <c r="G502" s="142">
        <v>251</v>
      </c>
      <c r="H502" s="143">
        <v>326</v>
      </c>
      <c r="I502" s="142">
        <v>299</v>
      </c>
      <c r="J502" s="142">
        <v>322</v>
      </c>
      <c r="K502" s="142">
        <v>364</v>
      </c>
      <c r="L502" s="143">
        <v>909</v>
      </c>
      <c r="M502" s="142">
        <v>728</v>
      </c>
      <c r="N502" s="142">
        <v>775</v>
      </c>
      <c r="O502" s="142">
        <v>771</v>
      </c>
      <c r="P502" s="143">
        <v>772</v>
      </c>
      <c r="Q502" s="142">
        <v>788</v>
      </c>
      <c r="R502" s="142">
        <v>825</v>
      </c>
      <c r="S502" s="142">
        <v>839</v>
      </c>
      <c r="T502" s="143">
        <v>848</v>
      </c>
      <c r="U502" s="124"/>
      <c r="V502" s="124"/>
      <c r="W502" s="124"/>
      <c r="X502" s="125"/>
      <c r="Y502" s="124"/>
      <c r="Z502" s="124"/>
      <c r="AA502" s="124"/>
      <c r="AB502" s="125"/>
      <c r="AC502" s="124"/>
      <c r="AD502" s="124"/>
      <c r="AE502" s="124"/>
      <c r="AF502" s="125"/>
      <c r="AG502" s="124"/>
      <c r="AH502" s="124"/>
      <c r="AI502" s="124"/>
      <c r="AJ502" s="125"/>
      <c r="AK502" s="124"/>
      <c r="AL502" s="124"/>
      <c r="AM502" s="124"/>
      <c r="AN502" s="125"/>
      <c r="AO502" s="124"/>
      <c r="AP502" s="124"/>
      <c r="AQ502" s="124"/>
      <c r="AR502" s="125"/>
      <c r="AS502" s="124"/>
      <c r="AT502" s="124"/>
      <c r="AU502" s="124"/>
      <c r="AV502" s="125"/>
      <c r="AW502" s="124"/>
      <c r="AX502" s="124"/>
      <c r="AY502" s="124"/>
      <c r="AZ502" s="125"/>
      <c r="BA502" s="124"/>
      <c r="BB502" s="124"/>
      <c r="BC502" s="124"/>
      <c r="BD502" s="125"/>
      <c r="BF502" s="144">
        <v>999</v>
      </c>
      <c r="BG502" s="144">
        <v>1894</v>
      </c>
      <c r="BH502" s="144">
        <v>3046</v>
      </c>
      <c r="BI502" s="144">
        <v>3316</v>
      </c>
      <c r="BJ502" s="130"/>
      <c r="BK502" s="130"/>
      <c r="BL502" s="130"/>
      <c r="BM502" s="130"/>
      <c r="BN502" s="130"/>
      <c r="BO502" s="130"/>
      <c r="BP502" s="130"/>
      <c r="BQ502" s="130"/>
      <c r="BR502" s="130"/>
    </row>
    <row r="503" spans="1:70" outlineLevel="1" x14ac:dyDescent="0.35">
      <c r="A503" s="140" t="s">
        <v>650</v>
      </c>
      <c r="B503" s="109" t="s">
        <v>428</v>
      </c>
      <c r="C503" s="141" t="s">
        <v>370</v>
      </c>
      <c r="D503" s="109">
        <v>2399871</v>
      </c>
      <c r="E503" s="124"/>
      <c r="F503" s="124"/>
      <c r="G503" s="124"/>
      <c r="H503" s="125"/>
      <c r="I503" s="142">
        <v>0</v>
      </c>
      <c r="J503" s="142">
        <v>0</v>
      </c>
      <c r="K503" s="142">
        <v>59</v>
      </c>
      <c r="L503" s="143">
        <v>177</v>
      </c>
      <c r="M503" s="142">
        <v>179</v>
      </c>
      <c r="N503" s="142">
        <v>180</v>
      </c>
      <c r="O503" s="142">
        <v>180</v>
      </c>
      <c r="P503" s="143">
        <v>191</v>
      </c>
      <c r="Q503" s="142">
        <v>180</v>
      </c>
      <c r="R503" s="142">
        <v>193</v>
      </c>
      <c r="S503" s="142">
        <v>195</v>
      </c>
      <c r="T503" s="143">
        <v>183</v>
      </c>
      <c r="U503" s="124"/>
      <c r="V503" s="124"/>
      <c r="W503" s="124"/>
      <c r="X503" s="125"/>
      <c r="Y503" s="124"/>
      <c r="Z503" s="124"/>
      <c r="AA503" s="124"/>
      <c r="AB503" s="125"/>
      <c r="AC503" s="124"/>
      <c r="AD503" s="124"/>
      <c r="AE503" s="124"/>
      <c r="AF503" s="125"/>
      <c r="AG503" s="124"/>
      <c r="AH503" s="124"/>
      <c r="AI503" s="124"/>
      <c r="AJ503" s="125"/>
      <c r="AK503" s="124"/>
      <c r="AL503" s="124"/>
      <c r="AM503" s="124"/>
      <c r="AN503" s="125"/>
      <c r="AO503" s="124"/>
      <c r="AP503" s="124"/>
      <c r="AQ503" s="124"/>
      <c r="AR503" s="125"/>
      <c r="AS503" s="124"/>
      <c r="AT503" s="124"/>
      <c r="AU503" s="124"/>
      <c r="AV503" s="125"/>
      <c r="AW503" s="124"/>
      <c r="AX503" s="124"/>
      <c r="AY503" s="124"/>
      <c r="AZ503" s="125"/>
      <c r="BA503" s="124"/>
      <c r="BB503" s="124"/>
      <c r="BC503" s="124"/>
      <c r="BD503" s="125"/>
      <c r="BF503" s="130"/>
      <c r="BG503" s="144">
        <v>319</v>
      </c>
      <c r="BH503" s="144">
        <v>730</v>
      </c>
      <c r="BI503" s="144">
        <v>751</v>
      </c>
      <c r="BJ503" s="130"/>
      <c r="BK503" s="130"/>
      <c r="BL503" s="130"/>
      <c r="BM503" s="130"/>
      <c r="BN503" s="130"/>
      <c r="BO503" s="130"/>
      <c r="BP503" s="130"/>
      <c r="BQ503" s="130"/>
      <c r="BR503" s="130"/>
    </row>
    <row r="504" spans="1:70" outlineLevel="1" x14ac:dyDescent="0.35">
      <c r="A504" s="221" t="s">
        <v>669</v>
      </c>
      <c r="B504" s="173" t="s">
        <v>428</v>
      </c>
      <c r="C504" s="163" t="s">
        <v>370</v>
      </c>
      <c r="D504" s="173">
        <v>2399872</v>
      </c>
      <c r="E504" s="175">
        <f t="shared" ref="E504:T504" si="76">SUM(E502:E503,E501)</f>
        <v>543</v>
      </c>
      <c r="F504" s="175">
        <f t="shared" si="76"/>
        <v>777</v>
      </c>
      <c r="G504" s="175">
        <f t="shared" si="76"/>
        <v>977</v>
      </c>
      <c r="H504" s="174">
        <f t="shared" si="76"/>
        <v>1456</v>
      </c>
      <c r="I504" s="175">
        <f t="shared" si="76"/>
        <v>1374</v>
      </c>
      <c r="J504" s="175">
        <f t="shared" si="76"/>
        <v>1708</v>
      </c>
      <c r="K504" s="175">
        <f t="shared" si="76"/>
        <v>1759</v>
      </c>
      <c r="L504" s="174">
        <f t="shared" si="76"/>
        <v>2200</v>
      </c>
      <c r="M504" s="175">
        <f t="shared" si="76"/>
        <v>1839</v>
      </c>
      <c r="N504" s="175">
        <f t="shared" si="76"/>
        <v>2228</v>
      </c>
      <c r="O504" s="175">
        <f t="shared" si="76"/>
        <v>2383</v>
      </c>
      <c r="P504" s="174">
        <f t="shared" si="76"/>
        <v>3520</v>
      </c>
      <c r="Q504" s="175">
        <f t="shared" si="76"/>
        <v>3033</v>
      </c>
      <c r="R504" s="175">
        <f t="shared" si="76"/>
        <v>3784</v>
      </c>
      <c r="S504" s="175">
        <f t="shared" si="76"/>
        <v>4203</v>
      </c>
      <c r="T504" s="174">
        <f t="shared" si="76"/>
        <v>5564</v>
      </c>
      <c r="U504" s="164"/>
      <c r="V504" s="164"/>
      <c r="W504" s="164"/>
      <c r="X504" s="165"/>
      <c r="Y504" s="164"/>
      <c r="Z504" s="164"/>
      <c r="AA504" s="164"/>
      <c r="AB504" s="165"/>
      <c r="AC504" s="164"/>
      <c r="AD504" s="164"/>
      <c r="AE504" s="164"/>
      <c r="AF504" s="165"/>
      <c r="AG504" s="164"/>
      <c r="AH504" s="164"/>
      <c r="AI504" s="164"/>
      <c r="AJ504" s="165"/>
      <c r="AK504" s="164"/>
      <c r="AL504" s="164"/>
      <c r="AM504" s="164"/>
      <c r="AN504" s="176"/>
      <c r="AO504" s="177"/>
      <c r="AP504" s="164"/>
      <c r="AQ504" s="164"/>
      <c r="AR504" s="176"/>
      <c r="AS504" s="164"/>
      <c r="AT504" s="164"/>
      <c r="AU504" s="164"/>
      <c r="AV504" s="176"/>
      <c r="AW504" s="164"/>
      <c r="AX504" s="164"/>
      <c r="AY504" s="164"/>
      <c r="AZ504" s="176"/>
      <c r="BA504" s="177"/>
      <c r="BB504" s="177"/>
      <c r="BC504" s="164"/>
      <c r="BD504" s="176"/>
      <c r="BF504" s="197">
        <f>SUM(BF502:BF503,BF501)</f>
        <v>3753</v>
      </c>
      <c r="BG504" s="197">
        <f>SUM(BG502:BG503,BG501)</f>
        <v>7123</v>
      </c>
      <c r="BH504" s="197">
        <f>SUM(BH502:BH503,BH501)</f>
        <v>9970</v>
      </c>
      <c r="BI504" s="197">
        <f>SUM(BI502:BI503,BI501)</f>
        <v>16585</v>
      </c>
      <c r="BJ504" s="170"/>
      <c r="BK504" s="170"/>
      <c r="BL504" s="170"/>
      <c r="BM504" s="170"/>
      <c r="BN504" s="178"/>
      <c r="BO504" s="178"/>
      <c r="BP504" s="178"/>
      <c r="BQ504" s="178"/>
      <c r="BR504" s="178"/>
    </row>
    <row r="505" spans="1:70" outlineLevel="1" x14ac:dyDescent="0.35">
      <c r="A505" s="108"/>
      <c r="B505" s="109"/>
      <c r="C505" s="109"/>
      <c r="D505" s="109"/>
      <c r="E505" s="124"/>
      <c r="F505" s="124"/>
      <c r="G505" s="124"/>
      <c r="H505" s="125"/>
      <c r="I505" s="124"/>
      <c r="J505" s="124"/>
      <c r="K505" s="124"/>
      <c r="L505" s="125"/>
      <c r="M505" s="124"/>
      <c r="N505" s="124"/>
      <c r="O505" s="124"/>
      <c r="P505" s="125"/>
      <c r="Q505" s="124"/>
      <c r="R505" s="124"/>
      <c r="S505" s="124"/>
      <c r="T505" s="125"/>
      <c r="U505" s="124"/>
      <c r="V505" s="124"/>
      <c r="W505" s="124"/>
      <c r="X505" s="125"/>
      <c r="Y505" s="124"/>
      <c r="Z505" s="124"/>
      <c r="AA505" s="124"/>
      <c r="AB505" s="125"/>
      <c r="AC505" s="124"/>
      <c r="AD505" s="124"/>
      <c r="AE505" s="124"/>
      <c r="AF505" s="125"/>
      <c r="AG505" s="124"/>
      <c r="AH505" s="124"/>
      <c r="AI505" s="124"/>
      <c r="AJ505" s="125"/>
      <c r="AK505" s="124"/>
      <c r="AL505" s="124"/>
      <c r="AM505" s="124"/>
      <c r="AN505" s="125"/>
      <c r="AO505" s="124"/>
      <c r="AP505" s="124"/>
      <c r="AQ505" s="124"/>
      <c r="AR505" s="125"/>
      <c r="AS505" s="124"/>
      <c r="AT505" s="124"/>
      <c r="AU505" s="124"/>
      <c r="AV505" s="125"/>
      <c r="AW505" s="124"/>
      <c r="AX505" s="124"/>
      <c r="AY505" s="124"/>
      <c r="AZ505" s="125"/>
      <c r="BA505" s="124"/>
      <c r="BB505" s="124"/>
      <c r="BC505" s="124"/>
      <c r="BD505" s="125"/>
      <c r="BF505" s="130"/>
      <c r="BG505" s="130"/>
      <c r="BH505" s="130"/>
      <c r="BI505" s="130"/>
      <c r="BJ505" s="130"/>
      <c r="BK505" s="130"/>
      <c r="BL505" s="130"/>
      <c r="BM505" s="130"/>
      <c r="BN505" s="130"/>
      <c r="BO505" s="130"/>
      <c r="BP505" s="130"/>
      <c r="BQ505" s="130"/>
      <c r="BR505" s="130"/>
    </row>
    <row r="506" spans="1:70" outlineLevel="1" x14ac:dyDescent="0.35">
      <c r="A506" s="108" t="s">
        <v>670</v>
      </c>
      <c r="B506" s="109" t="s">
        <v>428</v>
      </c>
      <c r="C506" s="141" t="s">
        <v>370</v>
      </c>
      <c r="D506" s="109">
        <v>2399873</v>
      </c>
      <c r="E506" s="142">
        <v>231</v>
      </c>
      <c r="F506" s="142">
        <v>289</v>
      </c>
      <c r="G506" s="142">
        <v>356</v>
      </c>
      <c r="H506" s="143">
        <v>676</v>
      </c>
      <c r="I506" s="142">
        <v>489</v>
      </c>
      <c r="J506" s="142">
        <v>617</v>
      </c>
      <c r="K506" s="142">
        <v>610</v>
      </c>
      <c r="L506" s="143">
        <v>682</v>
      </c>
      <c r="M506" s="142">
        <v>650</v>
      </c>
      <c r="N506" s="142">
        <v>791</v>
      </c>
      <c r="O506" s="142">
        <v>755</v>
      </c>
      <c r="P506" s="143">
        <v>1255</v>
      </c>
      <c r="Q506" s="142">
        <v>804</v>
      </c>
      <c r="R506" s="142">
        <v>963</v>
      </c>
      <c r="S506" s="142">
        <v>1035</v>
      </c>
      <c r="T506" s="143">
        <v>1414</v>
      </c>
      <c r="U506" s="124"/>
      <c r="V506" s="124"/>
      <c r="W506" s="124"/>
      <c r="X506" s="125"/>
      <c r="Y506" s="124"/>
      <c r="Z506" s="124"/>
      <c r="AA506" s="124"/>
      <c r="AB506" s="125"/>
      <c r="AC506" s="124"/>
      <c r="AD506" s="124"/>
      <c r="AE506" s="124"/>
      <c r="AF506" s="125"/>
      <c r="AG506" s="124"/>
      <c r="AH506" s="124"/>
      <c r="AI506" s="124"/>
      <c r="AJ506" s="125"/>
      <c r="AK506" s="124"/>
      <c r="AL506" s="124"/>
      <c r="AM506" s="124"/>
      <c r="AN506" s="125"/>
      <c r="AO506" s="124"/>
      <c r="AP506" s="124"/>
      <c r="AQ506" s="124"/>
      <c r="AR506" s="125"/>
      <c r="AS506" s="124"/>
      <c r="AT506" s="124"/>
      <c r="AU506" s="124"/>
      <c r="AV506" s="125"/>
      <c r="AW506" s="124"/>
      <c r="AX506" s="124"/>
      <c r="AY506" s="124"/>
      <c r="AZ506" s="125"/>
      <c r="BA506" s="124"/>
      <c r="BB506" s="124"/>
      <c r="BC506" s="124"/>
      <c r="BD506" s="125"/>
      <c r="BF506" s="144">
        <v>1551</v>
      </c>
      <c r="BG506" s="144">
        <v>2410</v>
      </c>
      <c r="BH506" s="144">
        <v>3452</v>
      </c>
      <c r="BI506" s="144">
        <v>4217</v>
      </c>
      <c r="BJ506" s="130"/>
      <c r="BK506" s="130"/>
      <c r="BL506" s="130"/>
      <c r="BM506" s="130"/>
      <c r="BN506" s="130"/>
      <c r="BO506" s="130"/>
      <c r="BP506" s="130"/>
      <c r="BQ506" s="130"/>
      <c r="BR506" s="130"/>
    </row>
    <row r="507" spans="1:70" ht="12" customHeight="1" outlineLevel="1" x14ac:dyDescent="0.35">
      <c r="A507" s="108" t="s">
        <v>671</v>
      </c>
      <c r="B507" s="123" t="s">
        <v>384</v>
      </c>
      <c r="C507" s="141" t="s">
        <v>370</v>
      </c>
      <c r="D507" s="123">
        <v>3881</v>
      </c>
      <c r="E507" s="147">
        <v>0.43</v>
      </c>
      <c r="F507" s="147">
        <v>0.37</v>
      </c>
      <c r="G507" s="147">
        <v>0.36</v>
      </c>
      <c r="H507" s="145">
        <v>0.46</v>
      </c>
      <c r="I507" s="147">
        <v>0.36</v>
      </c>
      <c r="J507" s="147">
        <v>0.36</v>
      </c>
      <c r="K507" s="147">
        <v>0.35</v>
      </c>
      <c r="L507" s="145">
        <v>0.31</v>
      </c>
      <c r="M507" s="147">
        <v>0.35</v>
      </c>
      <c r="N507" s="147">
        <v>0.36</v>
      </c>
      <c r="O507" s="147">
        <v>0.32</v>
      </c>
      <c r="P507" s="145">
        <v>0.36</v>
      </c>
      <c r="Q507" s="147">
        <v>0.27</v>
      </c>
      <c r="R507" s="147">
        <v>0.25</v>
      </c>
      <c r="S507" s="147">
        <v>0.25</v>
      </c>
      <c r="T507" s="145">
        <v>0.25</v>
      </c>
      <c r="U507" s="124"/>
      <c r="V507" s="124"/>
      <c r="W507" s="124"/>
      <c r="X507" s="125"/>
      <c r="Y507" s="124"/>
      <c r="Z507" s="124"/>
      <c r="AA507" s="124"/>
      <c r="AB507" s="125"/>
      <c r="AC507" s="124"/>
      <c r="AD507" s="124"/>
      <c r="AE507" s="124"/>
      <c r="AF507" s="125"/>
      <c r="AG507" s="124"/>
      <c r="AH507" s="124"/>
      <c r="AI507" s="124"/>
      <c r="AJ507" s="125"/>
      <c r="AK507" s="124"/>
      <c r="AL507" s="124"/>
      <c r="AM507" s="124"/>
      <c r="AN507" s="125"/>
      <c r="AO507" s="124"/>
      <c r="AP507" s="124"/>
      <c r="AQ507" s="124"/>
      <c r="AR507" s="125"/>
      <c r="AS507" s="124"/>
      <c r="AT507" s="124"/>
      <c r="AU507" s="124"/>
      <c r="AV507" s="125"/>
      <c r="AW507" s="124"/>
      <c r="AX507" s="124"/>
      <c r="AY507" s="124"/>
      <c r="AZ507" s="125"/>
      <c r="BA507" s="124"/>
      <c r="BB507" s="124"/>
      <c r="BC507" s="124"/>
      <c r="BD507" s="125"/>
      <c r="BF507" s="146">
        <v>0.41</v>
      </c>
      <c r="BG507" s="146">
        <v>0.34</v>
      </c>
      <c r="BH507" s="146">
        <v>0.35</v>
      </c>
      <c r="BI507" s="146">
        <v>0.25</v>
      </c>
      <c r="BJ507" s="130"/>
      <c r="BK507" s="130"/>
      <c r="BL507" s="130"/>
      <c r="BM507" s="130"/>
      <c r="BN507" s="130"/>
      <c r="BO507" s="130"/>
      <c r="BP507" s="130"/>
      <c r="BQ507" s="130"/>
      <c r="BR507" s="130"/>
    </row>
    <row r="508" spans="1:70" x14ac:dyDescent="0.35">
      <c r="A508" s="108"/>
      <c r="B508" s="109"/>
      <c r="C508" s="109"/>
      <c r="D508" s="109"/>
      <c r="E508" s="124"/>
      <c r="F508" s="124"/>
      <c r="G508" s="124"/>
      <c r="H508" s="125"/>
      <c r="I508" s="124"/>
      <c r="J508" s="124"/>
      <c r="K508" s="124"/>
      <c r="L508" s="125"/>
      <c r="M508" s="124"/>
      <c r="N508" s="124"/>
      <c r="O508" s="124"/>
      <c r="P508" s="125"/>
      <c r="Q508" s="124"/>
      <c r="R508" s="124"/>
      <c r="S508" s="124"/>
      <c r="T508" s="125"/>
      <c r="U508" s="124"/>
      <c r="V508" s="124"/>
      <c r="W508" s="124"/>
      <c r="X508" s="125"/>
      <c r="Y508" s="124"/>
      <c r="Z508" s="124"/>
      <c r="AA508" s="124"/>
      <c r="AB508" s="125"/>
      <c r="AC508" s="124"/>
      <c r="AD508" s="124"/>
      <c r="AE508" s="124"/>
      <c r="AF508" s="125"/>
      <c r="AG508" s="124"/>
      <c r="AH508" s="124"/>
      <c r="AI508" s="124"/>
      <c r="AJ508" s="125"/>
      <c r="AK508" s="124"/>
      <c r="AL508" s="124"/>
      <c r="AM508" s="124"/>
      <c r="AN508" s="125"/>
      <c r="AO508" s="124"/>
      <c r="AP508" s="124"/>
      <c r="AQ508" s="124"/>
      <c r="AR508" s="125"/>
      <c r="AS508" s="124"/>
      <c r="AT508" s="124"/>
      <c r="AU508" s="124"/>
      <c r="AV508" s="125"/>
      <c r="AW508" s="124"/>
      <c r="AX508" s="124"/>
      <c r="AY508" s="124"/>
      <c r="AZ508" s="125"/>
      <c r="BA508" s="124"/>
      <c r="BB508" s="124"/>
      <c r="BC508" s="124"/>
      <c r="BD508" s="125"/>
      <c r="BF508" s="130"/>
      <c r="BG508" s="130"/>
      <c r="BH508" s="130"/>
      <c r="BI508" s="130"/>
      <c r="BJ508" s="130"/>
      <c r="BK508" s="130"/>
      <c r="BL508" s="130"/>
      <c r="BM508" s="130"/>
      <c r="BN508" s="130"/>
      <c r="BO508" s="130"/>
      <c r="BP508" s="130"/>
      <c r="BQ508" s="130"/>
      <c r="BR508" s="130"/>
    </row>
    <row r="509" spans="1:70" x14ac:dyDescent="0.35">
      <c r="A509" s="103" t="s">
        <v>672</v>
      </c>
      <c r="B509" s="104"/>
      <c r="C509" s="104"/>
      <c r="D509" s="104"/>
      <c r="E509" s="132"/>
      <c r="F509" s="132"/>
      <c r="G509" s="132"/>
      <c r="H509" s="133"/>
      <c r="I509" s="132"/>
      <c r="J509" s="132"/>
      <c r="K509" s="132"/>
      <c r="L509" s="133"/>
      <c r="M509" s="132"/>
      <c r="N509" s="132"/>
      <c r="O509" s="132"/>
      <c r="P509" s="133"/>
      <c r="Q509" s="132"/>
      <c r="R509" s="132"/>
      <c r="S509" s="132"/>
      <c r="T509" s="133"/>
      <c r="U509" s="132"/>
      <c r="V509" s="132"/>
      <c r="W509" s="132"/>
      <c r="X509" s="133"/>
      <c r="Y509" s="132"/>
      <c r="Z509" s="132"/>
      <c r="AA509" s="132"/>
      <c r="AB509" s="133"/>
      <c r="AC509" s="132"/>
      <c r="AD509" s="132"/>
      <c r="AE509" s="132"/>
      <c r="AF509" s="133"/>
      <c r="AG509" s="132"/>
      <c r="AH509" s="132"/>
      <c r="AI509" s="132"/>
      <c r="AJ509" s="133"/>
      <c r="AK509" s="132"/>
      <c r="AL509" s="132"/>
      <c r="AM509" s="132"/>
      <c r="AN509" s="133"/>
      <c r="AO509" s="132"/>
      <c r="AP509" s="132"/>
      <c r="AQ509" s="132"/>
      <c r="AR509" s="133"/>
      <c r="AS509" s="132"/>
      <c r="AT509" s="132"/>
      <c r="AU509" s="132"/>
      <c r="AV509" s="133"/>
      <c r="AW509" s="132"/>
      <c r="AX509" s="132"/>
      <c r="AY509" s="132"/>
      <c r="AZ509" s="133"/>
      <c r="BA509" s="132"/>
      <c r="BB509" s="132"/>
      <c r="BC509" s="132"/>
      <c r="BD509" s="133"/>
      <c r="BF509" s="134"/>
      <c r="BG509" s="134"/>
      <c r="BH509" s="134"/>
      <c r="BI509" s="134"/>
      <c r="BJ509" s="134"/>
      <c r="BK509" s="134"/>
      <c r="BL509" s="134"/>
      <c r="BM509" s="134"/>
      <c r="BN509" s="134"/>
      <c r="BO509" s="134"/>
      <c r="BP509" s="134"/>
      <c r="BQ509" s="134"/>
      <c r="BR509" s="134"/>
    </row>
    <row r="510" spans="1:70" outlineLevel="1" x14ac:dyDescent="0.35">
      <c r="A510" s="148" t="s">
        <v>673</v>
      </c>
      <c r="B510" s="136"/>
      <c r="C510" s="136"/>
      <c r="D510" s="136"/>
      <c r="E510" s="124"/>
      <c r="F510" s="124"/>
      <c r="G510" s="124"/>
      <c r="H510" s="125"/>
      <c r="I510" s="124"/>
      <c r="J510" s="124"/>
      <c r="K510" s="124"/>
      <c r="L510" s="125"/>
      <c r="M510" s="124"/>
      <c r="N510" s="124"/>
      <c r="O510" s="124"/>
      <c r="P510" s="125"/>
      <c r="Q510" s="124"/>
      <c r="R510" s="124"/>
      <c r="S510" s="124"/>
      <c r="T510" s="125"/>
      <c r="U510" s="124"/>
      <c r="V510" s="124"/>
      <c r="W510" s="124"/>
      <c r="X510" s="125"/>
      <c r="Y510" s="124"/>
      <c r="Z510" s="124"/>
      <c r="AA510" s="124"/>
      <c r="AB510" s="125"/>
      <c r="AC510" s="124"/>
      <c r="AD510" s="124"/>
      <c r="AE510" s="124"/>
      <c r="AF510" s="125"/>
      <c r="AG510" s="124"/>
      <c r="AH510" s="124"/>
      <c r="AI510" s="124"/>
      <c r="AJ510" s="125"/>
      <c r="AK510" s="124"/>
      <c r="AL510" s="124"/>
      <c r="AM510" s="124"/>
      <c r="AN510" s="125"/>
      <c r="AO510" s="124"/>
      <c r="AP510" s="124"/>
      <c r="AQ510" s="124"/>
      <c r="AR510" s="125"/>
      <c r="AS510" s="124"/>
      <c r="AT510" s="124"/>
      <c r="AU510" s="124"/>
      <c r="AV510" s="125"/>
      <c r="AW510" s="124"/>
      <c r="AX510" s="124"/>
      <c r="AY510" s="124"/>
      <c r="AZ510" s="125"/>
      <c r="BA510" s="124"/>
      <c r="BB510" s="124"/>
      <c r="BC510" s="124"/>
      <c r="BD510" s="125"/>
      <c r="BF510" s="130"/>
      <c r="BG510" s="130"/>
      <c r="BH510" s="130"/>
      <c r="BI510" s="130"/>
      <c r="BJ510" s="130"/>
      <c r="BK510" s="130"/>
      <c r="BL510" s="130"/>
      <c r="BM510" s="130"/>
      <c r="BN510" s="130"/>
      <c r="BO510" s="130"/>
      <c r="BP510" s="130"/>
      <c r="BQ510" s="130"/>
      <c r="BR510" s="130"/>
    </row>
    <row r="511" spans="1:70" outlineLevel="1" x14ac:dyDescent="0.35">
      <c r="A511" s="140" t="s">
        <v>674</v>
      </c>
      <c r="B511" s="123" t="s">
        <v>411</v>
      </c>
      <c r="C511" s="141" t="s">
        <v>369</v>
      </c>
      <c r="D511" s="123">
        <v>2541437</v>
      </c>
      <c r="E511" s="142">
        <v>1749622219</v>
      </c>
      <c r="F511" s="142">
        <v>1817515157</v>
      </c>
      <c r="G511" s="142">
        <v>1874048211</v>
      </c>
      <c r="H511" s="143">
        <v>1975722473</v>
      </c>
      <c r="I511" s="142">
        <v>1993729703</v>
      </c>
      <c r="J511" s="142">
        <v>2015048077</v>
      </c>
      <c r="K511" s="142">
        <v>2223936268</v>
      </c>
      <c r="L511" s="143">
        <v>2236333833</v>
      </c>
      <c r="M511" s="142">
        <v>2248896523</v>
      </c>
      <c r="N511" s="142">
        <v>2259736529</v>
      </c>
      <c r="O511" s="142">
        <v>2270457461</v>
      </c>
      <c r="P511" s="143">
        <v>2294939865</v>
      </c>
      <c r="Q511" s="142">
        <v>2311865096</v>
      </c>
      <c r="R511" s="142">
        <v>2322958729</v>
      </c>
      <c r="S511" s="142">
        <v>2340824544</v>
      </c>
      <c r="T511" s="143">
        <v>2355168103</v>
      </c>
      <c r="U511" s="142">
        <v>2364782615</v>
      </c>
      <c r="V511" s="142">
        <v>2370333098</v>
      </c>
      <c r="W511" s="142">
        <v>2384798040</v>
      </c>
      <c r="X511" s="143">
        <v>2395921635</v>
      </c>
      <c r="Y511" s="142">
        <v>2398606201</v>
      </c>
      <c r="Z511" s="142">
        <v>2411679559</v>
      </c>
      <c r="AA511" s="142">
        <v>2402466211</v>
      </c>
      <c r="AB511" s="143">
        <v>2385533940</v>
      </c>
      <c r="AC511" s="142">
        <v>2402542856</v>
      </c>
      <c r="AD511" s="142">
        <v>2405723136</v>
      </c>
      <c r="AE511" s="142">
        <v>2406468226</v>
      </c>
      <c r="AF511" s="143">
        <v>2405745740</v>
      </c>
      <c r="AG511" s="142">
        <v>2404551860</v>
      </c>
      <c r="AH511" s="142">
        <v>2404282110</v>
      </c>
      <c r="AI511" s="142">
        <v>2403968963</v>
      </c>
      <c r="AJ511" s="143">
        <v>2405448410</v>
      </c>
      <c r="AK511" s="142">
        <v>2396047121</v>
      </c>
      <c r="AL511" s="142">
        <v>2383812263</v>
      </c>
      <c r="AM511" s="142">
        <v>2366277848</v>
      </c>
      <c r="AN511" s="143">
        <v>2309080018</v>
      </c>
      <c r="AO511" s="142">
        <v>2293518778</v>
      </c>
      <c r="AP511" s="142">
        <v>2280672002</v>
      </c>
      <c r="AQ511" s="142">
        <v>2248672204</v>
      </c>
      <c r="AR511" s="143">
        <v>2225763078</v>
      </c>
      <c r="AS511" s="142">
        <v>2212153203</v>
      </c>
      <c r="AT511" s="142">
        <v>2222582542</v>
      </c>
      <c r="AU511" s="142">
        <v>2219607026</v>
      </c>
      <c r="AV511" s="143">
        <v>2200048907</v>
      </c>
      <c r="AW511" s="142">
        <v>2191446233</v>
      </c>
      <c r="AX511" s="142">
        <v>2184728795</v>
      </c>
      <c r="AY511" s="142">
        <v>2180000871</v>
      </c>
      <c r="AZ511" s="143">
        <v>2189898148</v>
      </c>
      <c r="BA511" s="142">
        <v>2171148098</v>
      </c>
      <c r="BB511" s="142">
        <v>2168962480</v>
      </c>
      <c r="BC511" s="142">
        <v>2177889269</v>
      </c>
      <c r="BD511" s="143">
        <v>2187177748</v>
      </c>
      <c r="BF511" s="144">
        <v>1975722473</v>
      </c>
      <c r="BG511" s="144">
        <v>2236333833</v>
      </c>
      <c r="BH511" s="144">
        <v>2294939865</v>
      </c>
      <c r="BI511" s="144">
        <v>2355168103</v>
      </c>
      <c r="BJ511" s="144">
        <v>2395921635</v>
      </c>
      <c r="BK511" s="144">
        <v>2385533940</v>
      </c>
      <c r="BL511" s="144">
        <v>2405745740</v>
      </c>
      <c r="BM511" s="144">
        <v>2405448410</v>
      </c>
      <c r="BN511" s="144">
        <v>2309080018</v>
      </c>
      <c r="BO511" s="144">
        <v>2225763078</v>
      </c>
      <c r="BP511" s="144">
        <v>2200048907</v>
      </c>
      <c r="BQ511" s="144">
        <v>2189898148</v>
      </c>
      <c r="BR511" s="144">
        <v>2187177748</v>
      </c>
    </row>
    <row r="512" spans="1:70" ht="12.65" customHeight="1" outlineLevel="1" x14ac:dyDescent="0.35">
      <c r="A512" s="140" t="s">
        <v>675</v>
      </c>
      <c r="B512" s="123" t="s">
        <v>411</v>
      </c>
      <c r="C512" s="141" t="s">
        <v>369</v>
      </c>
      <c r="D512" s="123">
        <v>2541438</v>
      </c>
      <c r="E512" s="142">
        <v>668283406</v>
      </c>
      <c r="F512" s="142">
        <v>617804812</v>
      </c>
      <c r="G512" s="142">
        <v>580779919</v>
      </c>
      <c r="H512" s="143">
        <v>574020314</v>
      </c>
      <c r="I512" s="142">
        <v>572617477</v>
      </c>
      <c r="J512" s="142">
        <v>585003514</v>
      </c>
      <c r="K512" s="142">
        <v>563911667</v>
      </c>
      <c r="L512" s="143">
        <v>562677981</v>
      </c>
      <c r="M512" s="142">
        <v>559339723</v>
      </c>
      <c r="N512" s="142">
        <v>557808963</v>
      </c>
      <c r="O512" s="142">
        <v>557536592</v>
      </c>
      <c r="P512" s="143">
        <v>551340611</v>
      </c>
      <c r="Q512" s="142">
        <v>548439425</v>
      </c>
      <c r="R512" s="142">
        <v>548705532</v>
      </c>
      <c r="S512" s="142">
        <v>541342934</v>
      </c>
      <c r="T512" s="143">
        <v>534813231</v>
      </c>
      <c r="U512" s="142">
        <v>533394333</v>
      </c>
      <c r="V512" s="142">
        <v>533863486</v>
      </c>
      <c r="W512" s="142">
        <v>521010708</v>
      </c>
      <c r="X512" s="143">
        <v>509079123</v>
      </c>
      <c r="Y512" s="142">
        <v>496021547</v>
      </c>
      <c r="Z512" s="142">
        <v>475539105</v>
      </c>
      <c r="AA512" s="142">
        <v>471321401</v>
      </c>
      <c r="AB512" s="143">
        <v>468455860</v>
      </c>
      <c r="AC512" s="142">
        <v>451945880</v>
      </c>
      <c r="AD512" s="142">
        <v>447227362</v>
      </c>
      <c r="AE512" s="142">
        <v>445278305</v>
      </c>
      <c r="AF512" s="143">
        <v>444704919</v>
      </c>
      <c r="AG512" s="142">
        <v>444551440</v>
      </c>
      <c r="AH512" s="142">
        <v>444533708</v>
      </c>
      <c r="AI512" s="142">
        <v>444323708</v>
      </c>
      <c r="AJ512" s="143">
        <v>442221541</v>
      </c>
      <c r="AK512" s="142">
        <v>439417713</v>
      </c>
      <c r="AL512" s="142">
        <v>435632238</v>
      </c>
      <c r="AM512" s="142">
        <v>415481668</v>
      </c>
      <c r="AN512" s="143">
        <v>412861942</v>
      </c>
      <c r="AO512" s="142">
        <v>412804609</v>
      </c>
      <c r="AP512" s="142">
        <v>406876470</v>
      </c>
      <c r="AQ512" s="142">
        <v>402876470</v>
      </c>
      <c r="AR512" s="143">
        <v>366876470</v>
      </c>
      <c r="AS512" s="142">
        <v>350578831</v>
      </c>
      <c r="AT512" s="142">
        <v>350578831</v>
      </c>
      <c r="AU512" s="142">
        <v>350255706</v>
      </c>
      <c r="AV512" s="143">
        <v>349356199</v>
      </c>
      <c r="AW512" s="142">
        <v>345087958</v>
      </c>
      <c r="AX512" s="142">
        <v>345087958</v>
      </c>
      <c r="AY512" s="142">
        <v>344487662</v>
      </c>
      <c r="AZ512" s="143">
        <v>343761117</v>
      </c>
      <c r="BA512" s="142">
        <v>343179151</v>
      </c>
      <c r="BB512" s="142">
        <v>343178995</v>
      </c>
      <c r="BC512" s="142">
        <v>342638328</v>
      </c>
      <c r="BD512" s="143">
        <v>342377716</v>
      </c>
      <c r="BF512" s="144">
        <v>574020314</v>
      </c>
      <c r="BG512" s="144">
        <v>562677981</v>
      </c>
      <c r="BH512" s="144">
        <v>551340611</v>
      </c>
      <c r="BI512" s="144">
        <v>534813231</v>
      </c>
      <c r="BJ512" s="144">
        <v>509079123</v>
      </c>
      <c r="BK512" s="144">
        <v>468455860</v>
      </c>
      <c r="BL512" s="144">
        <v>444704919</v>
      </c>
      <c r="BM512" s="144">
        <v>442221541</v>
      </c>
      <c r="BN512" s="144">
        <v>412861942</v>
      </c>
      <c r="BO512" s="144">
        <v>366876470</v>
      </c>
      <c r="BP512" s="144">
        <v>349356199</v>
      </c>
      <c r="BQ512" s="144">
        <v>343761117</v>
      </c>
      <c r="BR512" s="144">
        <v>342377716</v>
      </c>
    </row>
    <row r="513" spans="1:70" outlineLevel="1" x14ac:dyDescent="0.35">
      <c r="A513" s="140"/>
      <c r="B513" s="150"/>
      <c r="C513" s="150"/>
      <c r="D513" s="150"/>
      <c r="E513" s="124"/>
      <c r="F513" s="124"/>
      <c r="G513" s="124"/>
      <c r="H513" s="125"/>
      <c r="I513" s="124"/>
      <c r="J513" s="124"/>
      <c r="K513" s="124"/>
      <c r="L513" s="125"/>
      <c r="M513" s="124"/>
      <c r="N513" s="124"/>
      <c r="O513" s="124"/>
      <c r="P513" s="125"/>
      <c r="Q513" s="124"/>
      <c r="R513" s="124"/>
      <c r="S513" s="124"/>
      <c r="T513" s="125"/>
      <c r="U513" s="124"/>
      <c r="V513" s="124"/>
      <c r="W513" s="124"/>
      <c r="X513" s="125"/>
      <c r="Y513" s="124"/>
      <c r="Z513" s="124"/>
      <c r="AA513" s="124"/>
      <c r="AB513" s="125"/>
      <c r="AC513" s="124"/>
      <c r="AD513" s="124"/>
      <c r="AE513" s="124"/>
      <c r="AF513" s="125"/>
      <c r="AG513" s="124"/>
      <c r="AH513" s="124"/>
      <c r="AI513" s="124"/>
      <c r="AJ513" s="125"/>
      <c r="AK513" s="124"/>
      <c r="AL513" s="124"/>
      <c r="AM513" s="124"/>
      <c r="AN513" s="125"/>
      <c r="AO513" s="124"/>
      <c r="AP513" s="124"/>
      <c r="AQ513" s="124"/>
      <c r="AR513" s="125"/>
      <c r="AS513" s="124"/>
      <c r="AT513" s="124"/>
      <c r="AU513" s="124"/>
      <c r="AV513" s="125"/>
      <c r="AW513" s="124"/>
      <c r="AX513" s="124"/>
      <c r="AY513" s="124"/>
      <c r="AZ513" s="125"/>
      <c r="BA513" s="124"/>
      <c r="BB513" s="124"/>
      <c r="BC513" s="124"/>
      <c r="BD513" s="125"/>
      <c r="BF513" s="130"/>
      <c r="BG513" s="130"/>
      <c r="BH513" s="130"/>
      <c r="BI513" s="130"/>
      <c r="BJ513" s="130"/>
      <c r="BK513" s="130"/>
      <c r="BL513" s="130"/>
      <c r="BM513" s="130"/>
      <c r="BN513" s="130"/>
      <c r="BO513" s="130"/>
      <c r="BP513" s="130"/>
      <c r="BQ513" s="130"/>
      <c r="BR513" s="130"/>
    </row>
    <row r="514" spans="1:70" outlineLevel="1" x14ac:dyDescent="0.35">
      <c r="A514" s="116" t="s">
        <v>676</v>
      </c>
      <c r="B514" s="109" t="s">
        <v>428</v>
      </c>
      <c r="C514" s="141" t="s">
        <v>369</v>
      </c>
      <c r="D514" s="109">
        <v>2541520</v>
      </c>
      <c r="E514" s="142">
        <v>33</v>
      </c>
      <c r="F514" s="142">
        <v>36</v>
      </c>
      <c r="G514" s="142">
        <v>37</v>
      </c>
      <c r="H514" s="125">
        <f>BF514-SUM(E514,F514,G514)</f>
        <v>39</v>
      </c>
      <c r="I514" s="142">
        <v>41</v>
      </c>
      <c r="J514" s="142">
        <v>41</v>
      </c>
      <c r="K514" s="142">
        <v>59</v>
      </c>
      <c r="L514" s="125">
        <f>BG514-SUM(I514,J514,K514)</f>
        <v>178</v>
      </c>
      <c r="M514" s="142">
        <v>179</v>
      </c>
      <c r="N514" s="142">
        <v>180</v>
      </c>
      <c r="O514" s="142">
        <v>180</v>
      </c>
      <c r="P514" s="125">
        <f>BH514-SUM(M514,N514,O514)</f>
        <v>191</v>
      </c>
      <c r="Q514" s="142">
        <v>180</v>
      </c>
      <c r="R514" s="142">
        <v>193</v>
      </c>
      <c r="S514" s="142">
        <v>195</v>
      </c>
      <c r="T514" s="125">
        <f>BI514-SUM(Q514,R514,S514)</f>
        <v>183</v>
      </c>
      <c r="U514" s="142">
        <v>175</v>
      </c>
      <c r="V514" s="142">
        <v>174</v>
      </c>
      <c r="W514" s="142">
        <v>173</v>
      </c>
      <c r="X514" s="125">
        <f>BJ514-SUM(U514,V514,W514)</f>
        <v>170</v>
      </c>
      <c r="Y514" s="142">
        <v>169</v>
      </c>
      <c r="Z514" s="142">
        <v>158</v>
      </c>
      <c r="AA514" s="142">
        <v>156</v>
      </c>
      <c r="AB514" s="125">
        <f>BK514-SUM(Y514,Z514,AA514)</f>
        <v>157</v>
      </c>
      <c r="AC514" s="142">
        <v>156</v>
      </c>
      <c r="AD514" s="142">
        <v>156</v>
      </c>
      <c r="AE514" s="142">
        <v>145</v>
      </c>
      <c r="AF514" s="125">
        <f>BL514-SUM(AC514,AD514,AE514)</f>
        <v>105</v>
      </c>
      <c r="AG514" s="142">
        <v>111</v>
      </c>
      <c r="AH514" s="142">
        <v>118</v>
      </c>
      <c r="AI514" s="142">
        <v>123</v>
      </c>
      <c r="AJ514" s="125">
        <f>BM514-SUM(AG514,AH514,AI514)</f>
        <v>121</v>
      </c>
      <c r="AK514" s="142">
        <v>118</v>
      </c>
      <c r="AL514" s="142">
        <v>122</v>
      </c>
      <c r="AM514" s="142">
        <v>124</v>
      </c>
      <c r="AN514" s="125">
        <f>BN514-SUM(AK514,AL514,AM514)</f>
        <v>43</v>
      </c>
      <c r="AO514" s="142">
        <v>40</v>
      </c>
      <c r="AP514" s="142">
        <v>53</v>
      </c>
      <c r="AQ514" s="142">
        <v>45</v>
      </c>
      <c r="AR514" s="125">
        <f>BO514-SUM(AO514,AP514,AQ514)</f>
        <v>47</v>
      </c>
      <c r="AS514" s="142">
        <v>47</v>
      </c>
      <c r="AT514" s="142">
        <v>45</v>
      </c>
      <c r="AU514" s="142">
        <v>32</v>
      </c>
      <c r="AV514" s="125">
        <f>BP514-SUM(AS514,AT514,AU514)</f>
        <v>37</v>
      </c>
      <c r="AW514" s="124"/>
      <c r="AX514" s="124"/>
      <c r="AY514" s="124"/>
      <c r="AZ514" s="125"/>
      <c r="BA514" s="124"/>
      <c r="BB514" s="124"/>
      <c r="BC514" s="124"/>
      <c r="BD514" s="125"/>
      <c r="BF514" s="144">
        <v>145</v>
      </c>
      <c r="BG514" s="144">
        <v>319</v>
      </c>
      <c r="BH514" s="144">
        <v>730</v>
      </c>
      <c r="BI514" s="144">
        <v>751</v>
      </c>
      <c r="BJ514" s="144">
        <v>692</v>
      </c>
      <c r="BK514" s="144">
        <v>640</v>
      </c>
      <c r="BL514" s="144">
        <v>562</v>
      </c>
      <c r="BM514" s="144">
        <v>473</v>
      </c>
      <c r="BN514" s="144">
        <v>407</v>
      </c>
      <c r="BO514" s="144">
        <v>185</v>
      </c>
      <c r="BP514" s="144">
        <v>161</v>
      </c>
      <c r="BQ514" s="144">
        <v>211</v>
      </c>
      <c r="BR514" s="144">
        <v>615</v>
      </c>
    </row>
    <row r="515" spans="1:70" ht="12" customHeight="1" outlineLevel="1" x14ac:dyDescent="0.35">
      <c r="A515" s="116" t="s">
        <v>677</v>
      </c>
      <c r="B515" s="109" t="s">
        <v>678</v>
      </c>
      <c r="C515" s="141" t="s">
        <v>369</v>
      </c>
      <c r="D515" s="109">
        <v>2541521</v>
      </c>
      <c r="E515" s="124"/>
      <c r="F515" s="124"/>
      <c r="G515" s="124"/>
      <c r="H515" s="125"/>
      <c r="I515" s="124"/>
      <c r="J515" s="124"/>
      <c r="K515" s="124"/>
      <c r="L515" s="125"/>
      <c r="M515" s="124"/>
      <c r="N515" s="124"/>
      <c r="O515" s="124"/>
      <c r="P515" s="125"/>
      <c r="Q515" s="124"/>
      <c r="R515" s="124"/>
      <c r="S515" s="124"/>
      <c r="T515" s="125"/>
      <c r="U515" s="124"/>
      <c r="V515" s="124"/>
      <c r="W515" s="124"/>
      <c r="X515" s="125"/>
      <c r="Y515" s="124"/>
      <c r="Z515" s="124"/>
      <c r="AA515" s="124"/>
      <c r="AB515" s="125"/>
      <c r="AC515" s="142">
        <v>1.2</v>
      </c>
      <c r="AD515" s="142">
        <v>1.34</v>
      </c>
      <c r="AE515" s="142">
        <v>1.27</v>
      </c>
      <c r="AF515" s="125">
        <f>BL515-SUM(AC515,AD515,AE515)</f>
        <v>1.3699999999999997</v>
      </c>
      <c r="AG515" s="142">
        <v>1.49</v>
      </c>
      <c r="AH515" s="142">
        <v>1.58</v>
      </c>
      <c r="AI515" s="142">
        <v>1.58</v>
      </c>
      <c r="AJ515" s="125">
        <f>BM515-SUM(AG515,AH515,AI515)</f>
        <v>1.7399999999999993</v>
      </c>
      <c r="AK515" s="142">
        <v>1.85</v>
      </c>
      <c r="AL515" s="142">
        <v>1.86</v>
      </c>
      <c r="AM515" s="142">
        <v>1.87</v>
      </c>
      <c r="AN515" s="125">
        <f>BN515-SUM(AK515,AL515,AM515)</f>
        <v>1.9799999999999995</v>
      </c>
      <c r="AO515" s="142">
        <v>2.12</v>
      </c>
      <c r="AP515" s="142">
        <v>1.93</v>
      </c>
      <c r="AQ515" s="142">
        <v>2.13</v>
      </c>
      <c r="AR515" s="125">
        <f>BO515-SUM(AO515,AP515,AQ515)</f>
        <v>2.3200000000000003</v>
      </c>
      <c r="AS515" s="142">
        <v>2.48</v>
      </c>
      <c r="AT515" s="142">
        <v>2.58</v>
      </c>
      <c r="AU515" s="142">
        <v>2.83</v>
      </c>
      <c r="AV515" s="125">
        <f>BP515-SUM(AS515,AT515,AU515)</f>
        <v>3.129999999999999</v>
      </c>
      <c r="AW515" s="142">
        <v>3.33</v>
      </c>
      <c r="AX515" s="142">
        <v>3.58</v>
      </c>
      <c r="AY515" s="142">
        <v>3.96</v>
      </c>
      <c r="AZ515" s="125">
        <f>BQ515-SUM(AW515,AX515,AY515)</f>
        <v>4.4199999999999982</v>
      </c>
      <c r="BA515" s="142">
        <v>3.84</v>
      </c>
      <c r="BB515" s="142">
        <v>4.28</v>
      </c>
      <c r="BC515" s="142">
        <v>4.76</v>
      </c>
      <c r="BD515" s="125">
        <f>BR515-SUM(BA515,BB515,BC515)</f>
        <v>5.1199999999999992</v>
      </c>
      <c r="BF515" s="144">
        <v>0.85699999999999998</v>
      </c>
      <c r="BG515" s="144">
        <v>0.92300000000000004</v>
      </c>
      <c r="BH515" s="144">
        <v>1.22</v>
      </c>
      <c r="BI515" s="144">
        <v>1.59</v>
      </c>
      <c r="BJ515" s="144">
        <v>2.33</v>
      </c>
      <c r="BK515" s="144">
        <v>3.68</v>
      </c>
      <c r="BL515" s="144">
        <v>5.18</v>
      </c>
      <c r="BM515" s="144">
        <v>6.39</v>
      </c>
      <c r="BN515" s="144">
        <v>7.56</v>
      </c>
      <c r="BO515" s="144">
        <v>8.5</v>
      </c>
      <c r="BP515" s="144">
        <v>11.02</v>
      </c>
      <c r="BQ515" s="144">
        <v>15.29</v>
      </c>
      <c r="BR515" s="144">
        <v>18</v>
      </c>
    </row>
    <row r="516" spans="1:70" outlineLevel="1" x14ac:dyDescent="0.35">
      <c r="A516" s="153" t="s">
        <v>679</v>
      </c>
      <c r="B516" s="109" t="s">
        <v>381</v>
      </c>
      <c r="C516" s="141" t="s">
        <v>369</v>
      </c>
      <c r="D516" s="109">
        <v>2635943</v>
      </c>
      <c r="E516" s="124"/>
      <c r="F516" s="124"/>
      <c r="G516" s="124"/>
      <c r="H516" s="125"/>
      <c r="I516" s="124"/>
      <c r="J516" s="124"/>
      <c r="K516" s="124"/>
      <c r="L516" s="125"/>
      <c r="M516" s="124"/>
      <c r="N516" s="124"/>
      <c r="O516" s="124"/>
      <c r="P516" s="125"/>
      <c r="Q516" s="124"/>
      <c r="R516" s="124"/>
      <c r="S516" s="124"/>
      <c r="T516" s="125"/>
      <c r="U516" s="124"/>
      <c r="V516" s="124"/>
      <c r="W516" s="124"/>
      <c r="X516" s="125"/>
      <c r="Y516" s="124"/>
      <c r="Z516" s="124"/>
      <c r="AA516" s="124"/>
      <c r="AB516" s="125"/>
      <c r="AC516" s="124"/>
      <c r="AD516" s="124"/>
      <c r="AE516" s="124"/>
      <c r="AF516" s="125"/>
      <c r="AG516" s="124"/>
      <c r="AH516" s="124"/>
      <c r="AI516" s="124"/>
      <c r="AJ516" s="125"/>
      <c r="AK516" s="124"/>
      <c r="AL516" s="124"/>
      <c r="AM516" s="124"/>
      <c r="AN516" s="125"/>
      <c r="AO516" s="124"/>
      <c r="AP516" s="124"/>
      <c r="AQ516" s="124"/>
      <c r="AR516" s="125"/>
      <c r="AS516" s="124"/>
      <c r="AT516" s="124"/>
      <c r="AU516" s="124"/>
      <c r="AV516" s="125"/>
      <c r="AW516" s="124"/>
      <c r="AX516" s="124"/>
      <c r="AY516" s="124"/>
      <c r="AZ516" s="126"/>
      <c r="BA516" s="127"/>
      <c r="BB516" s="127"/>
      <c r="BC516" s="124"/>
      <c r="BD516" s="126"/>
      <c r="BF516" s="144">
        <v>0.11700000000000001</v>
      </c>
      <c r="BG516" s="144">
        <v>0.13500000000000001</v>
      </c>
      <c r="BH516" s="144">
        <v>0.28100000000000003</v>
      </c>
      <c r="BI516" s="144">
        <v>0.31</v>
      </c>
      <c r="BJ516" s="144">
        <v>0.32400000000000001</v>
      </c>
      <c r="BK516" s="144">
        <v>1.1000000000000001</v>
      </c>
      <c r="BL516" s="144">
        <v>1.57</v>
      </c>
      <c r="BM516" s="144">
        <v>2.2599999999999998</v>
      </c>
      <c r="BN516" s="144">
        <v>2.99</v>
      </c>
      <c r="BO516" s="144">
        <v>2.65</v>
      </c>
      <c r="BP516" s="144">
        <v>2.02</v>
      </c>
      <c r="BQ516" s="144">
        <v>2.06</v>
      </c>
      <c r="BR516" s="144">
        <v>2.09</v>
      </c>
    </row>
    <row r="517" spans="1:70" outlineLevel="1" x14ac:dyDescent="0.35">
      <c r="A517" s="153" t="s">
        <v>680</v>
      </c>
      <c r="B517" s="109" t="s">
        <v>381</v>
      </c>
      <c r="C517" s="141" t="s">
        <v>373</v>
      </c>
      <c r="D517" s="109">
        <v>6883103</v>
      </c>
      <c r="E517" s="124"/>
      <c r="F517" s="124"/>
      <c r="G517" s="124"/>
      <c r="H517" s="125"/>
      <c r="I517" s="124"/>
      <c r="J517" s="124"/>
      <c r="K517" s="124"/>
      <c r="L517" s="125"/>
      <c r="M517" s="124"/>
      <c r="N517" s="124"/>
      <c r="O517" s="124"/>
      <c r="P517" s="125"/>
      <c r="Q517" s="124"/>
      <c r="R517" s="124"/>
      <c r="S517" s="124"/>
      <c r="T517" s="125"/>
      <c r="U517" s="124"/>
      <c r="V517" s="124"/>
      <c r="W517" s="124"/>
      <c r="X517" s="125"/>
      <c r="Y517" s="124"/>
      <c r="Z517" s="124"/>
      <c r="AA517" s="124"/>
      <c r="AB517" s="125"/>
      <c r="AC517" s="124"/>
      <c r="AD517" s="124"/>
      <c r="AE517" s="124"/>
      <c r="AF517" s="125"/>
      <c r="AG517" s="124"/>
      <c r="AH517" s="124"/>
      <c r="AI517" s="124"/>
      <c r="AJ517" s="125"/>
      <c r="AK517" s="124"/>
      <c r="AL517" s="124"/>
      <c r="AM517" s="124"/>
      <c r="AN517" s="125"/>
      <c r="AO517" s="124"/>
      <c r="AP517" s="124"/>
      <c r="AQ517" s="124"/>
      <c r="AR517" s="125"/>
      <c r="AS517" s="124"/>
      <c r="AT517" s="124"/>
      <c r="AU517" s="124"/>
      <c r="AV517" s="125"/>
      <c r="AW517" s="124"/>
      <c r="AX517" s="124"/>
      <c r="AY517" s="124"/>
      <c r="AZ517" s="143">
        <v>1.27</v>
      </c>
      <c r="BA517" s="142">
        <v>1.33</v>
      </c>
      <c r="BB517" s="142">
        <v>1.33</v>
      </c>
      <c r="BC517" s="142">
        <v>1.33</v>
      </c>
      <c r="BD517" s="143">
        <v>1.34</v>
      </c>
      <c r="BF517" s="130"/>
      <c r="BG517" s="130"/>
      <c r="BH517" s="130"/>
      <c r="BI517" s="130"/>
      <c r="BJ517" s="130"/>
      <c r="BK517" s="130"/>
      <c r="BL517" s="130"/>
      <c r="BM517" s="130"/>
      <c r="BN517" s="130"/>
      <c r="BO517" s="130"/>
      <c r="BP517" s="130"/>
      <c r="BQ517" s="144">
        <v>5.07</v>
      </c>
      <c r="BR517" s="144">
        <v>5.32</v>
      </c>
    </row>
    <row r="518" spans="1:70" outlineLevel="1" x14ac:dyDescent="0.35">
      <c r="A518" s="116" t="s">
        <v>681</v>
      </c>
      <c r="B518" s="109" t="s">
        <v>411</v>
      </c>
      <c r="C518" s="141" t="s">
        <v>374</v>
      </c>
      <c r="D518" s="109">
        <v>7163934</v>
      </c>
      <c r="E518" s="127"/>
      <c r="F518" s="127"/>
      <c r="G518" s="127"/>
      <c r="H518" s="126"/>
      <c r="I518" s="127"/>
      <c r="J518" s="127"/>
      <c r="K518" s="127"/>
      <c r="L518" s="126"/>
      <c r="M518" s="127"/>
      <c r="N518" s="127"/>
      <c r="O518" s="127"/>
      <c r="P518" s="126"/>
      <c r="Q518" s="127"/>
      <c r="R518" s="127"/>
      <c r="S518" s="127"/>
      <c r="T518" s="126"/>
      <c r="U518" s="127"/>
      <c r="V518" s="127"/>
      <c r="W518" s="127"/>
      <c r="X518" s="126"/>
      <c r="Y518" s="127"/>
      <c r="Z518" s="127"/>
      <c r="AA518" s="127"/>
      <c r="AB518" s="126"/>
      <c r="AC518" s="127"/>
      <c r="AD518" s="127"/>
      <c r="AE518" s="127"/>
      <c r="AF518" s="126"/>
      <c r="AG518" s="127"/>
      <c r="AH518" s="127"/>
      <c r="AI518" s="127"/>
      <c r="AJ518" s="126"/>
      <c r="AK518" s="127"/>
      <c r="AL518" s="127"/>
      <c r="AM518" s="127"/>
      <c r="AN518" s="126"/>
      <c r="AO518" s="127"/>
      <c r="AP518" s="127"/>
      <c r="AQ518" s="127"/>
      <c r="AR518" s="126"/>
      <c r="AS518" s="127"/>
      <c r="AT518" s="127"/>
      <c r="AU518" s="127"/>
      <c r="AV518" s="126"/>
      <c r="AW518" s="142">
        <v>69300</v>
      </c>
      <c r="AX518" s="142">
        <v>70800</v>
      </c>
      <c r="AY518" s="142">
        <v>72400</v>
      </c>
      <c r="AZ518" s="143">
        <v>74000</v>
      </c>
      <c r="BA518" s="142">
        <v>76800</v>
      </c>
      <c r="BB518" s="142">
        <v>75900</v>
      </c>
      <c r="BC518" s="142">
        <v>78400</v>
      </c>
      <c r="BD518" s="143">
        <v>78800</v>
      </c>
      <c r="BF518" s="131"/>
      <c r="BG518" s="131"/>
      <c r="BH518" s="131"/>
      <c r="BI518" s="131"/>
      <c r="BJ518" s="131"/>
      <c r="BK518" s="131"/>
      <c r="BL518" s="131"/>
      <c r="BM518" s="131"/>
      <c r="BN518" s="131"/>
      <c r="BO518" s="131"/>
      <c r="BP518" s="131"/>
      <c r="BQ518" s="131"/>
      <c r="BR518" s="131"/>
    </row>
    <row r="519" spans="1:70" ht="12" customHeight="1" outlineLevel="1" x14ac:dyDescent="0.35">
      <c r="E519" s="124"/>
      <c r="F519" s="124"/>
      <c r="G519" s="124"/>
      <c r="H519" s="125"/>
      <c r="I519" s="124"/>
      <c r="J519" s="124"/>
      <c r="K519" s="124"/>
      <c r="L519" s="125"/>
      <c r="M519" s="124"/>
      <c r="N519" s="124"/>
      <c r="O519" s="124"/>
      <c r="P519" s="125"/>
      <c r="Q519" s="124"/>
      <c r="R519" s="124"/>
      <c r="S519" s="124"/>
      <c r="T519" s="125"/>
      <c r="U519" s="124"/>
      <c r="V519" s="124"/>
      <c r="W519" s="124"/>
      <c r="X519" s="125"/>
      <c r="Y519" s="124"/>
      <c r="Z519" s="124"/>
      <c r="AA519" s="124"/>
      <c r="AB519" s="125"/>
      <c r="AC519" s="124"/>
      <c r="AD519" s="124"/>
      <c r="AE519" s="124"/>
      <c r="AF519" s="125"/>
      <c r="AG519" s="124"/>
      <c r="AH519" s="124"/>
      <c r="AI519" s="124"/>
      <c r="AJ519" s="125"/>
      <c r="AK519" s="124"/>
      <c r="AL519" s="124"/>
      <c r="AM519" s="124"/>
      <c r="AN519" s="125"/>
      <c r="AO519" s="124"/>
      <c r="AP519" s="124"/>
      <c r="AQ519" s="124"/>
      <c r="AR519" s="125"/>
      <c r="AS519" s="124"/>
      <c r="AT519" s="124"/>
      <c r="AU519" s="124"/>
      <c r="AV519" s="125"/>
      <c r="AW519" s="124"/>
      <c r="AX519" s="124"/>
      <c r="AY519" s="124"/>
      <c r="AZ519" s="125"/>
      <c r="BA519" s="124"/>
      <c r="BB519" s="124"/>
      <c r="BC519" s="124"/>
      <c r="BD519" s="125"/>
      <c r="BF519" s="130"/>
      <c r="BG519" s="130"/>
      <c r="BH519" s="130"/>
      <c r="BI519" s="130"/>
      <c r="BJ519" s="130"/>
      <c r="BK519" s="130"/>
      <c r="BL519" s="130"/>
      <c r="BM519" s="130"/>
      <c r="BN519" s="130"/>
      <c r="BO519" s="130"/>
      <c r="BP519" s="130"/>
      <c r="BQ519" s="130"/>
      <c r="BR519" s="130"/>
    </row>
    <row r="520" spans="1:70" outlineLevel="1" x14ac:dyDescent="0.35">
      <c r="A520" s="148" t="s">
        <v>682</v>
      </c>
      <c r="B520" s="136"/>
      <c r="C520" s="136"/>
      <c r="D520" s="136"/>
      <c r="E520" s="124"/>
      <c r="F520" s="124"/>
      <c r="G520" s="124"/>
      <c r="H520" s="125"/>
      <c r="I520" s="124"/>
      <c r="J520" s="124"/>
      <c r="K520" s="124"/>
      <c r="L520" s="125"/>
      <c r="M520" s="124"/>
      <c r="N520" s="124"/>
      <c r="O520" s="124"/>
      <c r="P520" s="125"/>
      <c r="Q520" s="124"/>
      <c r="R520" s="124"/>
      <c r="S520" s="124"/>
      <c r="T520" s="125"/>
      <c r="U520" s="124"/>
      <c r="V520" s="124"/>
      <c r="W520" s="124"/>
      <c r="X520" s="125"/>
      <c r="Y520" s="124"/>
      <c r="Z520" s="124"/>
      <c r="AA520" s="124"/>
      <c r="AB520" s="125"/>
      <c r="AC520" s="124"/>
      <c r="AD520" s="124"/>
      <c r="AE520" s="124"/>
      <c r="AF520" s="125"/>
      <c r="AG520" s="124"/>
      <c r="AH520" s="124"/>
      <c r="AI520" s="124"/>
      <c r="AJ520" s="125"/>
      <c r="AK520" s="124"/>
      <c r="AL520" s="124"/>
      <c r="AM520" s="124"/>
      <c r="AN520" s="125"/>
      <c r="AO520" s="124"/>
      <c r="AP520" s="124"/>
      <c r="AQ520" s="124"/>
      <c r="AR520" s="125"/>
      <c r="AS520" s="124"/>
      <c r="AT520" s="124"/>
      <c r="AU520" s="124"/>
      <c r="AV520" s="125"/>
      <c r="AW520" s="124"/>
      <c r="AX520" s="124"/>
      <c r="AY520" s="124"/>
      <c r="AZ520" s="125"/>
      <c r="BA520" s="124"/>
      <c r="BB520" s="124"/>
      <c r="BC520" s="124"/>
      <c r="BD520" s="125"/>
      <c r="BF520" s="130"/>
      <c r="BG520" s="130"/>
      <c r="BH520" s="130"/>
      <c r="BI520" s="130"/>
      <c r="BJ520" s="130"/>
      <c r="BK520" s="130"/>
      <c r="BL520" s="130"/>
      <c r="BM520" s="130"/>
      <c r="BN520" s="130"/>
      <c r="BO520" s="130"/>
      <c r="BP520" s="130"/>
      <c r="BQ520" s="130"/>
      <c r="BR520" s="130"/>
    </row>
    <row r="521" spans="1:70" ht="12" customHeight="1" outlineLevel="1" x14ac:dyDescent="0.35">
      <c r="A521" s="156" t="s">
        <v>266</v>
      </c>
      <c r="B521" s="109" t="s">
        <v>428</v>
      </c>
      <c r="C521" s="141" t="s">
        <v>369</v>
      </c>
      <c r="D521" s="109">
        <v>2541603</v>
      </c>
      <c r="E521" s="142">
        <v>36</v>
      </c>
      <c r="F521" s="142">
        <v>41</v>
      </c>
      <c r="G521" s="142">
        <v>41</v>
      </c>
      <c r="H521" s="143">
        <v>45</v>
      </c>
      <c r="I521" s="142">
        <v>45</v>
      </c>
      <c r="J521" s="142">
        <v>45</v>
      </c>
      <c r="K521" s="142">
        <v>153</v>
      </c>
      <c r="L521" s="143">
        <v>153</v>
      </c>
      <c r="M521" s="142">
        <v>562</v>
      </c>
      <c r="N521" s="142">
        <v>583</v>
      </c>
      <c r="O521" s="142">
        <v>583</v>
      </c>
      <c r="P521" s="143">
        <v>596</v>
      </c>
      <c r="Q521" s="142">
        <v>683</v>
      </c>
      <c r="R521" s="142">
        <v>692</v>
      </c>
      <c r="S521" s="142">
        <v>692</v>
      </c>
      <c r="T521" s="143">
        <v>696</v>
      </c>
      <c r="U521" s="142">
        <v>704</v>
      </c>
      <c r="V521" s="142">
        <v>720</v>
      </c>
      <c r="W521" s="142">
        <v>770</v>
      </c>
      <c r="X521" s="143">
        <v>798</v>
      </c>
      <c r="Y521" s="142">
        <v>825</v>
      </c>
      <c r="Z521" s="142">
        <v>844</v>
      </c>
      <c r="AA521" s="142">
        <v>890</v>
      </c>
      <c r="AB521" s="143">
        <v>899</v>
      </c>
      <c r="AC521" s="142">
        <v>949</v>
      </c>
      <c r="AD521" s="142">
        <v>1007</v>
      </c>
      <c r="AE521" s="142">
        <v>1055</v>
      </c>
      <c r="AF521" s="143">
        <v>1097</v>
      </c>
      <c r="AG521" s="142">
        <v>1138</v>
      </c>
      <c r="AH521" s="142">
        <v>1209</v>
      </c>
      <c r="AI521" s="142">
        <v>1319</v>
      </c>
      <c r="AJ521" s="143">
        <v>1326</v>
      </c>
      <c r="AK521" s="142">
        <v>1360</v>
      </c>
      <c r="AL521" s="142">
        <v>1428</v>
      </c>
      <c r="AM521" s="142">
        <v>1551</v>
      </c>
      <c r="AN521" s="143">
        <v>1688</v>
      </c>
      <c r="AO521" s="142">
        <v>1713</v>
      </c>
      <c r="AP521" s="142">
        <v>1703</v>
      </c>
      <c r="AQ521" s="142">
        <v>1762</v>
      </c>
      <c r="AR521" s="143">
        <v>1874</v>
      </c>
      <c r="AS521" s="142">
        <v>1874</v>
      </c>
      <c r="AT521" s="142">
        <v>1875</v>
      </c>
      <c r="AU521" s="142">
        <v>1900</v>
      </c>
      <c r="AV521" s="143">
        <v>2080</v>
      </c>
      <c r="AW521" s="142">
        <v>2075</v>
      </c>
      <c r="AX521" s="142">
        <v>2086</v>
      </c>
      <c r="AY521" s="142">
        <v>2114</v>
      </c>
      <c r="AZ521" s="143">
        <v>2561</v>
      </c>
      <c r="BA521" s="142">
        <v>2680</v>
      </c>
      <c r="BB521" s="142">
        <v>2650</v>
      </c>
      <c r="BC521" s="142">
        <v>2809</v>
      </c>
      <c r="BD521" s="143">
        <v>3687</v>
      </c>
      <c r="BF521" s="144">
        <v>45</v>
      </c>
      <c r="BG521" s="144">
        <v>153</v>
      </c>
      <c r="BH521" s="144">
        <v>596</v>
      </c>
      <c r="BI521" s="144">
        <v>696</v>
      </c>
      <c r="BJ521" s="144">
        <v>798</v>
      </c>
      <c r="BK521" s="144">
        <v>899</v>
      </c>
      <c r="BL521" s="144">
        <v>1097</v>
      </c>
      <c r="BM521" s="144">
        <v>1326</v>
      </c>
      <c r="BN521" s="144">
        <v>1688</v>
      </c>
      <c r="BO521" s="144">
        <v>1874</v>
      </c>
      <c r="BP521" s="144">
        <v>2080</v>
      </c>
      <c r="BQ521" s="144">
        <v>2561</v>
      </c>
      <c r="BR521" s="144">
        <v>3687</v>
      </c>
    </row>
    <row r="522" spans="1:70" outlineLevel="1" x14ac:dyDescent="0.35">
      <c r="A522" s="156" t="s">
        <v>267</v>
      </c>
      <c r="B522" s="109" t="s">
        <v>428</v>
      </c>
      <c r="C522" s="141" t="s">
        <v>369</v>
      </c>
      <c r="D522" s="109">
        <v>2541604</v>
      </c>
      <c r="E522" s="142">
        <v>896</v>
      </c>
      <c r="F522" s="142">
        <v>966</v>
      </c>
      <c r="G522" s="142">
        <v>975</v>
      </c>
      <c r="H522" s="143">
        <v>1071</v>
      </c>
      <c r="I522" s="142">
        <v>1076</v>
      </c>
      <c r="J522" s="142">
        <v>1178</v>
      </c>
      <c r="K522" s="142">
        <v>1347</v>
      </c>
      <c r="L522" s="143">
        <v>1420</v>
      </c>
      <c r="M522" s="142">
        <v>1792</v>
      </c>
      <c r="N522" s="142">
        <v>2159</v>
      </c>
      <c r="O522" s="142">
        <v>2184</v>
      </c>
      <c r="P522" s="143">
        <v>2273</v>
      </c>
      <c r="Q522" s="142">
        <v>2551</v>
      </c>
      <c r="R522" s="142">
        <v>2643</v>
      </c>
      <c r="S522" s="142">
        <v>2687</v>
      </c>
      <c r="T522" s="143">
        <v>3109</v>
      </c>
      <c r="U522" s="142">
        <v>3648</v>
      </c>
      <c r="V522" s="142">
        <v>4013</v>
      </c>
      <c r="W522" s="142">
        <v>4623</v>
      </c>
      <c r="X522" s="143">
        <v>4909</v>
      </c>
      <c r="Y522" s="142">
        <v>4957</v>
      </c>
      <c r="Z522" s="142">
        <v>5935</v>
      </c>
      <c r="AA522" s="142">
        <v>6609</v>
      </c>
      <c r="AB522" s="143">
        <v>7401</v>
      </c>
      <c r="AC522" s="142">
        <v>8090</v>
      </c>
      <c r="AD522" s="142">
        <v>9015</v>
      </c>
      <c r="AE522" s="142">
        <v>9176</v>
      </c>
      <c r="AF522" s="143">
        <v>11226</v>
      </c>
      <c r="AG522" s="142">
        <v>11908</v>
      </c>
      <c r="AH522" s="142">
        <v>13359</v>
      </c>
      <c r="AI522" s="142">
        <v>16053</v>
      </c>
      <c r="AJ522" s="143">
        <v>17360</v>
      </c>
      <c r="AK522" s="142">
        <v>18075</v>
      </c>
      <c r="AL522" s="142">
        <v>19873</v>
      </c>
      <c r="AM522" s="142">
        <v>21369</v>
      </c>
      <c r="AN522" s="143">
        <v>22531</v>
      </c>
      <c r="AO522" s="142">
        <v>23154</v>
      </c>
      <c r="AP522" s="142">
        <v>23946</v>
      </c>
      <c r="AQ522" s="142">
        <v>25313</v>
      </c>
      <c r="AR522" s="143">
        <v>27720</v>
      </c>
      <c r="AS522" s="142">
        <v>30882</v>
      </c>
      <c r="AT522" s="142">
        <v>32446</v>
      </c>
      <c r="AU522" s="142">
        <v>35422</v>
      </c>
      <c r="AV522" s="143">
        <v>37961</v>
      </c>
      <c r="AW522" s="142">
        <v>39322</v>
      </c>
      <c r="AX522" s="142">
        <v>42840</v>
      </c>
      <c r="AY522" s="142">
        <v>45392</v>
      </c>
      <c r="AZ522" s="143">
        <v>47076</v>
      </c>
      <c r="BA522" s="142">
        <v>48442</v>
      </c>
      <c r="BB522" s="142">
        <v>50507</v>
      </c>
      <c r="BC522" s="142">
        <v>50753</v>
      </c>
      <c r="BD522" s="143">
        <v>55568</v>
      </c>
      <c r="BF522" s="144">
        <v>1071</v>
      </c>
      <c r="BG522" s="144">
        <v>1420</v>
      </c>
      <c r="BH522" s="144">
        <v>2273</v>
      </c>
      <c r="BI522" s="144">
        <v>3109</v>
      </c>
      <c r="BJ522" s="144">
        <v>4909</v>
      </c>
      <c r="BK522" s="144">
        <v>7401</v>
      </c>
      <c r="BL522" s="144">
        <v>11226</v>
      </c>
      <c r="BM522" s="144">
        <v>17360</v>
      </c>
      <c r="BN522" s="144">
        <v>22531</v>
      </c>
      <c r="BO522" s="144">
        <v>27720</v>
      </c>
      <c r="BP522" s="144">
        <v>37961</v>
      </c>
      <c r="BQ522" s="144">
        <v>47076</v>
      </c>
      <c r="BR522" s="144">
        <v>55568</v>
      </c>
    </row>
    <row r="523" spans="1:70" outlineLevel="1" x14ac:dyDescent="0.35">
      <c r="A523" s="156" t="s">
        <v>268</v>
      </c>
      <c r="B523" s="109" t="s">
        <v>428</v>
      </c>
      <c r="C523" s="141" t="s">
        <v>369</v>
      </c>
      <c r="D523" s="109">
        <v>2541605</v>
      </c>
      <c r="E523" s="142">
        <v>199</v>
      </c>
      <c r="F523" s="142">
        <v>194</v>
      </c>
      <c r="G523" s="142">
        <v>198</v>
      </c>
      <c r="H523" s="143">
        <v>203</v>
      </c>
      <c r="I523" s="142">
        <v>214</v>
      </c>
      <c r="J523" s="142">
        <v>259</v>
      </c>
      <c r="K523" s="142">
        <v>279</v>
      </c>
      <c r="L523" s="143">
        <v>304</v>
      </c>
      <c r="M523" s="142">
        <v>330</v>
      </c>
      <c r="N523" s="142">
        <v>348</v>
      </c>
      <c r="O523" s="142">
        <v>409</v>
      </c>
      <c r="P523" s="143">
        <v>447</v>
      </c>
      <c r="Q523" s="142">
        <v>310</v>
      </c>
      <c r="R523" s="142">
        <v>408</v>
      </c>
      <c r="S523" s="142">
        <v>474</v>
      </c>
      <c r="T523" s="143">
        <v>531</v>
      </c>
      <c r="U523" s="142">
        <v>616</v>
      </c>
      <c r="V523" s="142">
        <v>742</v>
      </c>
      <c r="W523" s="142">
        <v>818</v>
      </c>
      <c r="X523" s="143">
        <v>959</v>
      </c>
      <c r="Y523" s="142">
        <v>1197</v>
      </c>
      <c r="Z523" s="142">
        <v>1472</v>
      </c>
      <c r="AA523" s="142">
        <v>1576</v>
      </c>
      <c r="AB523" s="143">
        <v>1841</v>
      </c>
      <c r="AC523" s="142">
        <v>2019</v>
      </c>
      <c r="AD523" s="142">
        <v>2301</v>
      </c>
      <c r="AE523" s="142">
        <v>2736</v>
      </c>
      <c r="AF523" s="143">
        <v>3112</v>
      </c>
      <c r="AG523" s="142">
        <v>3382</v>
      </c>
      <c r="AH523" s="142">
        <v>3423</v>
      </c>
      <c r="AI523" s="142">
        <v>3799</v>
      </c>
      <c r="AJ523" s="143">
        <v>4321</v>
      </c>
      <c r="AK523" s="142">
        <v>4946</v>
      </c>
      <c r="AL523" s="142">
        <v>5294</v>
      </c>
      <c r="AM523" s="142">
        <v>5568</v>
      </c>
      <c r="AN523" s="143">
        <v>5795</v>
      </c>
      <c r="AO523" s="142">
        <v>6043</v>
      </c>
      <c r="AP523" s="142">
        <v>6126</v>
      </c>
      <c r="AQ523" s="142">
        <v>6625</v>
      </c>
      <c r="AR523" s="143">
        <v>6522</v>
      </c>
      <c r="AS523" s="142">
        <v>6654</v>
      </c>
      <c r="AT523" s="142">
        <v>6661</v>
      </c>
      <c r="AU523" s="142">
        <v>6841</v>
      </c>
      <c r="AV523" s="143">
        <v>6972</v>
      </c>
      <c r="AW523" s="142">
        <v>7079</v>
      </c>
      <c r="AX523" s="142">
        <v>7191</v>
      </c>
      <c r="AY523" s="142">
        <v>7246</v>
      </c>
      <c r="AZ523" s="143">
        <v>7293</v>
      </c>
      <c r="BA523" s="142">
        <v>7347</v>
      </c>
      <c r="BB523" s="142">
        <v>7575</v>
      </c>
      <c r="BC523" s="142">
        <v>8233</v>
      </c>
      <c r="BD523" s="143">
        <v>8346</v>
      </c>
      <c r="BF523" s="144">
        <v>203</v>
      </c>
      <c r="BG523" s="144">
        <v>304</v>
      </c>
      <c r="BH523" s="144">
        <v>447</v>
      </c>
      <c r="BI523" s="144">
        <v>531</v>
      </c>
      <c r="BJ523" s="144">
        <v>959</v>
      </c>
      <c r="BK523" s="144">
        <v>1841</v>
      </c>
      <c r="BL523" s="144">
        <v>3112</v>
      </c>
      <c r="BM523" s="144">
        <v>4321</v>
      </c>
      <c r="BN523" s="144">
        <v>5795</v>
      </c>
      <c r="BO523" s="144">
        <v>6522</v>
      </c>
      <c r="BP523" s="144">
        <v>6972</v>
      </c>
      <c r="BQ523" s="144">
        <v>7293</v>
      </c>
      <c r="BR523" s="144">
        <v>8346</v>
      </c>
    </row>
    <row r="524" spans="1:70" outlineLevel="1" x14ac:dyDescent="0.35">
      <c r="A524" s="156" t="s">
        <v>269</v>
      </c>
      <c r="B524" s="109" t="s">
        <v>428</v>
      </c>
      <c r="C524" s="141" t="s">
        <v>368</v>
      </c>
      <c r="D524" s="109">
        <v>3901</v>
      </c>
      <c r="E524" s="142">
        <v>2009</v>
      </c>
      <c r="F524" s="142">
        <v>2117</v>
      </c>
      <c r="G524" s="142">
        <v>2245</v>
      </c>
      <c r="H524" s="143">
        <v>2351</v>
      </c>
      <c r="I524" s="142">
        <v>2444</v>
      </c>
      <c r="J524" s="142">
        <v>2553</v>
      </c>
      <c r="K524" s="142">
        <v>2704</v>
      </c>
      <c r="L524" s="143">
        <v>3020</v>
      </c>
      <c r="M524" s="142">
        <v>3118</v>
      </c>
      <c r="N524" s="142">
        <v>3279</v>
      </c>
      <c r="O524" s="142">
        <v>3437</v>
      </c>
      <c r="P524" s="143">
        <v>3633</v>
      </c>
      <c r="Q524" s="142">
        <v>4106</v>
      </c>
      <c r="R524" s="142">
        <v>4457</v>
      </c>
      <c r="S524" s="142">
        <v>4734</v>
      </c>
      <c r="T524" s="143">
        <v>5179</v>
      </c>
      <c r="U524" s="142">
        <v>5889</v>
      </c>
      <c r="V524" s="142">
        <v>6685</v>
      </c>
      <c r="W524" s="142">
        <v>7249</v>
      </c>
      <c r="X524" s="143">
        <v>7998</v>
      </c>
      <c r="Y524" s="142">
        <v>9227</v>
      </c>
      <c r="Z524" s="142">
        <v>10147</v>
      </c>
      <c r="AA524" s="142">
        <v>11181</v>
      </c>
      <c r="AB524" s="143">
        <v>13017</v>
      </c>
      <c r="AC524" s="142">
        <v>12964</v>
      </c>
      <c r="AD524" s="142">
        <v>14559</v>
      </c>
      <c r="AE524" s="142">
        <v>15486</v>
      </c>
      <c r="AF524" s="143">
        <v>17004</v>
      </c>
      <c r="AG524" s="142">
        <v>17764</v>
      </c>
      <c r="AH524" s="142">
        <v>19047</v>
      </c>
      <c r="AI524" s="142">
        <v>20527</v>
      </c>
      <c r="AJ524" s="143">
        <v>22003</v>
      </c>
      <c r="AK524" s="142">
        <v>22580</v>
      </c>
      <c r="AL524" s="142">
        <v>24085</v>
      </c>
      <c r="AM524" s="142">
        <v>25050</v>
      </c>
      <c r="AN524" s="125"/>
      <c r="AO524" s="124"/>
      <c r="AP524" s="124"/>
      <c r="AQ524" s="124"/>
      <c r="AR524" s="125"/>
      <c r="AS524" s="124"/>
      <c r="AT524" s="124"/>
      <c r="AU524" s="124"/>
      <c r="AV524" s="125"/>
      <c r="AW524" s="124"/>
      <c r="AX524" s="124"/>
      <c r="AY524" s="124"/>
      <c r="AZ524" s="125"/>
      <c r="BA524" s="124"/>
      <c r="BB524" s="124"/>
      <c r="BC524" s="124"/>
      <c r="BD524" s="125"/>
      <c r="BF524" s="144">
        <v>2351</v>
      </c>
      <c r="BG524" s="144">
        <v>3020</v>
      </c>
      <c r="BH524" s="144">
        <v>3633</v>
      </c>
      <c r="BI524" s="144">
        <v>5179</v>
      </c>
      <c r="BJ524" s="144">
        <v>7998</v>
      </c>
      <c r="BK524" s="144">
        <v>13017</v>
      </c>
      <c r="BL524" s="144">
        <v>17004</v>
      </c>
      <c r="BM524" s="144">
        <v>22003</v>
      </c>
      <c r="BN524" s="130"/>
      <c r="BO524" s="130"/>
      <c r="BP524" s="130"/>
      <c r="BQ524" s="130"/>
      <c r="BR524" s="130"/>
    </row>
    <row r="525" spans="1:70" outlineLevel="1" x14ac:dyDescent="0.35">
      <c r="A525" s="156" t="s">
        <v>270</v>
      </c>
      <c r="B525" s="109" t="s">
        <v>428</v>
      </c>
      <c r="C525" s="141" t="s">
        <v>369</v>
      </c>
      <c r="D525" s="109">
        <v>2486993</v>
      </c>
      <c r="E525" s="124"/>
      <c r="F525" s="124"/>
      <c r="G525" s="124"/>
      <c r="H525" s="125"/>
      <c r="I525" s="124"/>
      <c r="J525" s="124"/>
      <c r="K525" s="124"/>
      <c r="L525" s="125"/>
      <c r="M525" s="124"/>
      <c r="N525" s="124"/>
      <c r="O525" s="124"/>
      <c r="P525" s="125"/>
      <c r="Q525" s="124"/>
      <c r="R525" s="124"/>
      <c r="S525" s="124"/>
      <c r="T525" s="125"/>
      <c r="U525" s="124"/>
      <c r="V525" s="124"/>
      <c r="W525" s="124"/>
      <c r="X525" s="125"/>
      <c r="Y525" s="124"/>
      <c r="Z525" s="124"/>
      <c r="AA525" s="124"/>
      <c r="AB525" s="125"/>
      <c r="AC525" s="124"/>
      <c r="AD525" s="124"/>
      <c r="AE525" s="124"/>
      <c r="AF525" s="125"/>
      <c r="AG525" s="124"/>
      <c r="AH525" s="124"/>
      <c r="AI525" s="124"/>
      <c r="AJ525" s="125"/>
      <c r="AK525" s="124"/>
      <c r="AL525" s="124"/>
      <c r="AM525" s="124"/>
      <c r="AN525" s="143">
        <v>25584</v>
      </c>
      <c r="AO525" s="142">
        <v>27094</v>
      </c>
      <c r="AP525" s="142">
        <v>28996</v>
      </c>
      <c r="AQ525" s="142">
        <v>31438</v>
      </c>
      <c r="AR525" s="143">
        <v>34330</v>
      </c>
      <c r="AS525" s="142">
        <v>37282</v>
      </c>
      <c r="AT525" s="142">
        <v>40824</v>
      </c>
      <c r="AU525" s="142">
        <v>44662</v>
      </c>
      <c r="AV525" s="143">
        <v>46838</v>
      </c>
      <c r="AW525" s="142">
        <v>51882</v>
      </c>
      <c r="AX525" s="142">
        <v>56531</v>
      </c>
      <c r="AY525" s="142">
        <v>62931</v>
      </c>
      <c r="AZ525" s="143">
        <v>68397</v>
      </c>
      <c r="BA525" s="142">
        <v>75859</v>
      </c>
      <c r="BB525" s="142">
        <v>85833</v>
      </c>
      <c r="BC525" s="142">
        <v>92142</v>
      </c>
      <c r="BD525" s="143">
        <v>98040</v>
      </c>
      <c r="BF525" s="130"/>
      <c r="BG525" s="130"/>
      <c r="BH525" s="130"/>
      <c r="BI525" s="130"/>
      <c r="BJ525" s="130"/>
      <c r="BK525" s="130"/>
      <c r="BL525" s="130"/>
      <c r="BM525" s="130"/>
      <c r="BN525" s="144">
        <v>25584</v>
      </c>
      <c r="BO525" s="144">
        <v>34330</v>
      </c>
      <c r="BP525" s="144">
        <v>46838</v>
      </c>
      <c r="BQ525" s="144">
        <v>68397</v>
      </c>
      <c r="BR525" s="144">
        <v>98040</v>
      </c>
    </row>
    <row r="526" spans="1:70" outlineLevel="1" x14ac:dyDescent="0.35">
      <c r="A526" s="156" t="s">
        <v>271</v>
      </c>
      <c r="B526" s="109" t="s">
        <v>428</v>
      </c>
      <c r="C526" s="141" t="s">
        <v>368</v>
      </c>
      <c r="D526" s="109">
        <v>3923</v>
      </c>
      <c r="E526" s="142">
        <v>96</v>
      </c>
      <c r="F526" s="142">
        <v>98</v>
      </c>
      <c r="G526" s="142">
        <v>107</v>
      </c>
      <c r="H526" s="143">
        <v>95</v>
      </c>
      <c r="I526" s="142">
        <v>104</v>
      </c>
      <c r="J526" s="142">
        <v>121</v>
      </c>
      <c r="K526" s="142">
        <v>134</v>
      </c>
      <c r="L526" s="143">
        <v>149</v>
      </c>
      <c r="M526" s="142">
        <v>183</v>
      </c>
      <c r="N526" s="142">
        <v>199</v>
      </c>
      <c r="O526" s="142">
        <v>220</v>
      </c>
      <c r="P526" s="143">
        <v>248</v>
      </c>
      <c r="Q526" s="142">
        <v>276</v>
      </c>
      <c r="R526" s="142">
        <v>309</v>
      </c>
      <c r="S526" s="142">
        <v>351</v>
      </c>
      <c r="T526" s="143">
        <v>398</v>
      </c>
      <c r="U526" s="142">
        <v>447</v>
      </c>
      <c r="V526" s="142">
        <v>517</v>
      </c>
      <c r="W526" s="142">
        <v>568</v>
      </c>
      <c r="X526" s="143">
        <v>681</v>
      </c>
      <c r="Y526" s="142">
        <v>770</v>
      </c>
      <c r="Z526" s="142">
        <v>896</v>
      </c>
      <c r="AA526" s="142">
        <v>1025</v>
      </c>
      <c r="AB526" s="143">
        <v>1187</v>
      </c>
      <c r="AC526" s="142">
        <v>1326</v>
      </c>
      <c r="AD526" s="142">
        <v>1484</v>
      </c>
      <c r="AE526" s="142">
        <v>1608</v>
      </c>
      <c r="AF526" s="143">
        <v>1813</v>
      </c>
      <c r="AG526" s="142">
        <v>1951</v>
      </c>
      <c r="AH526" s="142">
        <v>2018</v>
      </c>
      <c r="AI526" s="142">
        <v>2246</v>
      </c>
      <c r="AJ526" s="143">
        <v>2458</v>
      </c>
      <c r="AK526" s="142">
        <v>2533</v>
      </c>
      <c r="AL526" s="142">
        <v>2814</v>
      </c>
      <c r="AM526" s="142">
        <v>2951</v>
      </c>
      <c r="AN526" s="125"/>
      <c r="AO526" s="124"/>
      <c r="AP526" s="124"/>
      <c r="AQ526" s="124"/>
      <c r="AR526" s="125"/>
      <c r="AS526" s="124"/>
      <c r="AT526" s="124"/>
      <c r="AU526" s="124"/>
      <c r="AV526" s="125"/>
      <c r="AW526" s="124"/>
      <c r="AX526" s="124"/>
      <c r="AY526" s="124"/>
      <c r="AZ526" s="125"/>
      <c r="BA526" s="124"/>
      <c r="BB526" s="124"/>
      <c r="BC526" s="124"/>
      <c r="BD526" s="125"/>
      <c r="BF526" s="144">
        <v>95</v>
      </c>
      <c r="BG526" s="144">
        <v>149</v>
      </c>
      <c r="BH526" s="144">
        <v>248</v>
      </c>
      <c r="BI526" s="144">
        <v>398</v>
      </c>
      <c r="BJ526" s="144">
        <v>681</v>
      </c>
      <c r="BK526" s="144">
        <v>1187</v>
      </c>
      <c r="BL526" s="144">
        <v>1813</v>
      </c>
      <c r="BM526" s="144">
        <v>2458</v>
      </c>
      <c r="BN526" s="130"/>
      <c r="BO526" s="130"/>
      <c r="BP526" s="130"/>
      <c r="BQ526" s="130"/>
      <c r="BR526" s="130"/>
    </row>
    <row r="527" spans="1:70" outlineLevel="1" x14ac:dyDescent="0.35">
      <c r="A527" s="156" t="s">
        <v>272</v>
      </c>
      <c r="B527" s="109" t="s">
        <v>428</v>
      </c>
      <c r="C527" s="141" t="s">
        <v>369</v>
      </c>
      <c r="D527" s="109">
        <v>2486994</v>
      </c>
      <c r="E527" s="124"/>
      <c r="F527" s="124"/>
      <c r="G527" s="124"/>
      <c r="H527" s="125"/>
      <c r="I527" s="124"/>
      <c r="J527" s="124"/>
      <c r="K527" s="124"/>
      <c r="L527" s="125"/>
      <c r="M527" s="124"/>
      <c r="N527" s="124"/>
      <c r="O527" s="124"/>
      <c r="P527" s="125"/>
      <c r="Q527" s="124"/>
      <c r="R527" s="124"/>
      <c r="S527" s="124"/>
      <c r="T527" s="125"/>
      <c r="U527" s="124"/>
      <c r="V527" s="124"/>
      <c r="W527" s="124"/>
      <c r="X527" s="125"/>
      <c r="Y527" s="124"/>
      <c r="Z527" s="124"/>
      <c r="AA527" s="124"/>
      <c r="AB527" s="125"/>
      <c r="AC527" s="124"/>
      <c r="AD527" s="124"/>
      <c r="AE527" s="124"/>
      <c r="AF527" s="125"/>
      <c r="AG527" s="124"/>
      <c r="AH527" s="124"/>
      <c r="AI527" s="124"/>
      <c r="AJ527" s="125"/>
      <c r="AK527" s="124"/>
      <c r="AL527" s="124"/>
      <c r="AM527" s="124"/>
      <c r="AN527" s="143">
        <v>4764</v>
      </c>
      <c r="AO527" s="142">
        <v>5045</v>
      </c>
      <c r="AP527" s="142">
        <v>5147</v>
      </c>
      <c r="AQ527" s="142">
        <v>5375</v>
      </c>
      <c r="AR527" s="143">
        <v>5642</v>
      </c>
      <c r="AS527" s="142">
        <v>5831</v>
      </c>
      <c r="AT527" s="142">
        <v>6449</v>
      </c>
      <c r="AU527" s="142">
        <v>7056</v>
      </c>
      <c r="AV527" s="143">
        <v>7416</v>
      </c>
      <c r="AW527" s="142">
        <v>7162</v>
      </c>
      <c r="AX527" s="142">
        <v>6457</v>
      </c>
      <c r="AY527" s="142">
        <v>6929</v>
      </c>
      <c r="AZ527" s="143">
        <v>7150</v>
      </c>
      <c r="BA527" s="142">
        <v>7290</v>
      </c>
      <c r="BB527" s="142">
        <v>8135</v>
      </c>
      <c r="BC527" s="142">
        <v>8710</v>
      </c>
      <c r="BD527" s="143">
        <v>9377</v>
      </c>
      <c r="BF527" s="130"/>
      <c r="BG527" s="130"/>
      <c r="BH527" s="130"/>
      <c r="BI527" s="130"/>
      <c r="BJ527" s="130"/>
      <c r="BK527" s="130"/>
      <c r="BL527" s="130"/>
      <c r="BM527" s="130"/>
      <c r="BN527" s="144">
        <v>4764</v>
      </c>
      <c r="BO527" s="144">
        <v>5642</v>
      </c>
      <c r="BP527" s="144">
        <v>7416</v>
      </c>
      <c r="BQ527" s="144">
        <v>7150</v>
      </c>
      <c r="BR527" s="144">
        <v>9377</v>
      </c>
    </row>
    <row r="528" spans="1:70" outlineLevel="1" x14ac:dyDescent="0.35">
      <c r="A528" s="156" t="s">
        <v>273</v>
      </c>
      <c r="B528" s="109" t="s">
        <v>428</v>
      </c>
      <c r="C528" s="141" t="s">
        <v>369</v>
      </c>
      <c r="D528" s="109">
        <v>2541606</v>
      </c>
      <c r="E528" s="124"/>
      <c r="F528" s="124"/>
      <c r="G528" s="124"/>
      <c r="H528" s="125"/>
      <c r="I528" s="124"/>
      <c r="J528" s="124"/>
      <c r="K528" s="124"/>
      <c r="L528" s="125"/>
      <c r="M528" s="124"/>
      <c r="N528" s="124"/>
      <c r="O528" s="124"/>
      <c r="P528" s="125"/>
      <c r="Q528" s="124"/>
      <c r="R528" s="124"/>
      <c r="S528" s="124"/>
      <c r="T528" s="125"/>
      <c r="U528" s="124"/>
      <c r="V528" s="124"/>
      <c r="W528" s="124"/>
      <c r="X528" s="125"/>
      <c r="Y528" s="124"/>
      <c r="Z528" s="124"/>
      <c r="AA528" s="124"/>
      <c r="AB528" s="125"/>
      <c r="AC528" s="142">
        <v>1145</v>
      </c>
      <c r="AD528" s="142">
        <v>1331</v>
      </c>
      <c r="AE528" s="142">
        <v>1427</v>
      </c>
      <c r="AF528" s="143">
        <v>1635</v>
      </c>
      <c r="AG528" s="142">
        <v>1688</v>
      </c>
      <c r="AH528" s="142">
        <v>1756</v>
      </c>
      <c r="AI528" s="142">
        <v>2035</v>
      </c>
      <c r="AJ528" s="143">
        <v>2295</v>
      </c>
      <c r="AK528" s="142">
        <v>2398</v>
      </c>
      <c r="AL528" s="142">
        <v>2557</v>
      </c>
      <c r="AM528" s="142">
        <v>2685</v>
      </c>
      <c r="AN528" s="143">
        <v>2840</v>
      </c>
      <c r="AO528" s="142">
        <v>2955</v>
      </c>
      <c r="AP528" s="142">
        <v>3004</v>
      </c>
      <c r="AQ528" s="142">
        <v>2995</v>
      </c>
      <c r="AR528" s="143">
        <v>3353</v>
      </c>
      <c r="AS528" s="142">
        <v>3573</v>
      </c>
      <c r="AT528" s="142">
        <v>3804</v>
      </c>
      <c r="AU528" s="142">
        <v>3794</v>
      </c>
      <c r="AV528" s="143">
        <v>4185</v>
      </c>
      <c r="AW528" s="142">
        <v>4323</v>
      </c>
      <c r="AX528" s="142">
        <v>4583</v>
      </c>
      <c r="AY528" s="142">
        <v>5103</v>
      </c>
      <c r="AZ528" s="143">
        <v>5384</v>
      </c>
      <c r="BA528" s="142">
        <v>6103</v>
      </c>
      <c r="BB528" s="142">
        <v>6685</v>
      </c>
      <c r="BC528" s="142">
        <v>7107</v>
      </c>
      <c r="BD528" s="143">
        <v>8187</v>
      </c>
      <c r="BF528" s="130"/>
      <c r="BG528" s="130"/>
      <c r="BH528" s="130"/>
      <c r="BI528" s="130"/>
      <c r="BJ528" s="130"/>
      <c r="BK528" s="130"/>
      <c r="BL528" s="144">
        <v>1635</v>
      </c>
      <c r="BM528" s="144">
        <v>2295</v>
      </c>
      <c r="BN528" s="144">
        <v>2840</v>
      </c>
      <c r="BO528" s="144">
        <v>3353</v>
      </c>
      <c r="BP528" s="144">
        <v>4185</v>
      </c>
      <c r="BQ528" s="144">
        <v>5384</v>
      </c>
      <c r="BR528" s="144">
        <v>8187</v>
      </c>
    </row>
    <row r="529" spans="1:70" outlineLevel="1" x14ac:dyDescent="0.35">
      <c r="A529" s="156" t="s">
        <v>274</v>
      </c>
      <c r="B529" s="109" t="s">
        <v>428</v>
      </c>
      <c r="C529" s="141" t="s">
        <v>369</v>
      </c>
      <c r="D529" s="109">
        <v>2541607</v>
      </c>
      <c r="E529" s="142">
        <v>299</v>
      </c>
      <c r="F529" s="142">
        <v>175</v>
      </c>
      <c r="G529" s="142">
        <v>255</v>
      </c>
      <c r="H529" s="143">
        <v>377</v>
      </c>
      <c r="I529" s="142">
        <v>487</v>
      </c>
      <c r="J529" s="142">
        <v>638</v>
      </c>
      <c r="K529" s="142">
        <v>702</v>
      </c>
      <c r="L529" s="143">
        <v>738</v>
      </c>
      <c r="M529" s="142">
        <v>589</v>
      </c>
      <c r="N529" s="142">
        <v>348</v>
      </c>
      <c r="O529" s="142">
        <v>537</v>
      </c>
      <c r="P529" s="143">
        <v>622</v>
      </c>
      <c r="Q529" s="142">
        <v>887</v>
      </c>
      <c r="R529" s="142">
        <v>1247</v>
      </c>
      <c r="S529" s="142">
        <v>1840</v>
      </c>
      <c r="T529" s="143">
        <v>1890</v>
      </c>
      <c r="U529" s="142">
        <v>1728</v>
      </c>
      <c r="V529" s="142">
        <v>1991</v>
      </c>
      <c r="W529" s="142">
        <v>2418</v>
      </c>
      <c r="X529" s="143">
        <v>2992</v>
      </c>
      <c r="Y529" s="142">
        <v>4316</v>
      </c>
      <c r="Z529" s="142">
        <v>4624</v>
      </c>
      <c r="AA529" s="142">
        <v>5915</v>
      </c>
      <c r="AB529" s="143">
        <v>7228</v>
      </c>
      <c r="AC529" s="142">
        <v>8509</v>
      </c>
      <c r="AD529" s="142">
        <v>9054</v>
      </c>
      <c r="AE529" s="142">
        <v>10442</v>
      </c>
      <c r="AF529" s="143">
        <v>10099</v>
      </c>
      <c r="AG529" s="142">
        <v>10908</v>
      </c>
      <c r="AH529" s="142">
        <v>11276</v>
      </c>
      <c r="AI529" s="142">
        <v>10449</v>
      </c>
      <c r="AJ529" s="143">
        <v>11288</v>
      </c>
      <c r="AK529" s="142">
        <v>12318</v>
      </c>
      <c r="AL529" s="142">
        <v>12593</v>
      </c>
      <c r="AM529" s="142">
        <v>13201</v>
      </c>
      <c r="AN529" s="143">
        <v>14687</v>
      </c>
      <c r="AO529" s="142">
        <v>17031</v>
      </c>
      <c r="AP529" s="142">
        <v>21100</v>
      </c>
      <c r="AQ529" s="142">
        <v>23623</v>
      </c>
      <c r="AR529" s="143">
        <v>25052</v>
      </c>
      <c r="AS529" s="142">
        <v>25039</v>
      </c>
      <c r="AT529" s="142">
        <v>24843</v>
      </c>
      <c r="AU529" s="142">
        <v>22945</v>
      </c>
      <c r="AV529" s="143">
        <v>24269</v>
      </c>
      <c r="AW529" s="142">
        <v>22975</v>
      </c>
      <c r="AX529" s="142">
        <v>21666</v>
      </c>
      <c r="AY529" s="142">
        <v>23301</v>
      </c>
      <c r="AZ529" s="143">
        <v>26802</v>
      </c>
      <c r="BA529" s="142">
        <v>32385</v>
      </c>
      <c r="BB529" s="142">
        <v>35942</v>
      </c>
      <c r="BC529" s="142">
        <v>44015</v>
      </c>
      <c r="BD529" s="143">
        <v>50521</v>
      </c>
      <c r="BF529" s="144">
        <v>377</v>
      </c>
      <c r="BG529" s="144">
        <v>738</v>
      </c>
      <c r="BH529" s="144">
        <v>622</v>
      </c>
      <c r="BI529" s="144">
        <v>1890</v>
      </c>
      <c r="BJ529" s="144">
        <v>2992</v>
      </c>
      <c r="BK529" s="144">
        <v>7228</v>
      </c>
      <c r="BL529" s="144">
        <v>10099</v>
      </c>
      <c r="BM529" s="144">
        <v>11288</v>
      </c>
      <c r="BN529" s="144">
        <v>14687</v>
      </c>
      <c r="BO529" s="144">
        <v>25052</v>
      </c>
      <c r="BP529" s="144">
        <v>24269</v>
      </c>
      <c r="BQ529" s="144">
        <v>26802</v>
      </c>
      <c r="BR529" s="144">
        <v>50521</v>
      </c>
    </row>
    <row r="530" spans="1:70" outlineLevel="1" x14ac:dyDescent="0.35">
      <c r="A530" s="223" t="s">
        <v>275</v>
      </c>
      <c r="B530" s="162" t="s">
        <v>428</v>
      </c>
      <c r="C530" s="163" t="s">
        <v>369</v>
      </c>
      <c r="D530" s="162">
        <v>2541608</v>
      </c>
      <c r="E530" s="175">
        <f t="shared" ref="E530:BD530" si="77">SUM(E521:E529)</f>
        <v>3535</v>
      </c>
      <c r="F530" s="175">
        <f t="shared" si="77"/>
        <v>3591</v>
      </c>
      <c r="G530" s="175">
        <f t="shared" si="77"/>
        <v>3821</v>
      </c>
      <c r="H530" s="174">
        <f t="shared" si="77"/>
        <v>4142</v>
      </c>
      <c r="I530" s="175">
        <f t="shared" si="77"/>
        <v>4370</v>
      </c>
      <c r="J530" s="175">
        <f t="shared" si="77"/>
        <v>4794</v>
      </c>
      <c r="K530" s="175">
        <f t="shared" si="77"/>
        <v>5319</v>
      </c>
      <c r="L530" s="174">
        <f t="shared" si="77"/>
        <v>5784</v>
      </c>
      <c r="M530" s="175">
        <f t="shared" si="77"/>
        <v>6574</v>
      </c>
      <c r="N530" s="175">
        <f t="shared" si="77"/>
        <v>6916</v>
      </c>
      <c r="O530" s="175">
        <f t="shared" si="77"/>
        <v>7370</v>
      </c>
      <c r="P530" s="174">
        <f t="shared" si="77"/>
        <v>7819</v>
      </c>
      <c r="Q530" s="175">
        <f t="shared" si="77"/>
        <v>8813</v>
      </c>
      <c r="R530" s="175">
        <f t="shared" si="77"/>
        <v>9756</v>
      </c>
      <c r="S530" s="175">
        <f t="shared" si="77"/>
        <v>10778</v>
      </c>
      <c r="T530" s="174">
        <f t="shared" si="77"/>
        <v>11803</v>
      </c>
      <c r="U530" s="175">
        <f t="shared" si="77"/>
        <v>13032</v>
      </c>
      <c r="V530" s="175">
        <f t="shared" si="77"/>
        <v>14668</v>
      </c>
      <c r="W530" s="175">
        <f t="shared" si="77"/>
        <v>16446</v>
      </c>
      <c r="X530" s="174">
        <f t="shared" si="77"/>
        <v>18337</v>
      </c>
      <c r="Y530" s="175">
        <f t="shared" si="77"/>
        <v>21292</v>
      </c>
      <c r="Z530" s="175">
        <f t="shared" si="77"/>
        <v>23918</v>
      </c>
      <c r="AA530" s="175">
        <f t="shared" si="77"/>
        <v>27196</v>
      </c>
      <c r="AB530" s="174">
        <f t="shared" si="77"/>
        <v>31573</v>
      </c>
      <c r="AC530" s="175">
        <f t="shared" si="77"/>
        <v>35002</v>
      </c>
      <c r="AD530" s="175">
        <f t="shared" si="77"/>
        <v>38751</v>
      </c>
      <c r="AE530" s="175">
        <f t="shared" si="77"/>
        <v>41930</v>
      </c>
      <c r="AF530" s="174">
        <f t="shared" si="77"/>
        <v>45986</v>
      </c>
      <c r="AG530" s="175">
        <f t="shared" si="77"/>
        <v>48739</v>
      </c>
      <c r="AH530" s="175">
        <f t="shared" si="77"/>
        <v>52088</v>
      </c>
      <c r="AI530" s="175">
        <f t="shared" si="77"/>
        <v>56428</v>
      </c>
      <c r="AJ530" s="174">
        <f t="shared" si="77"/>
        <v>61051</v>
      </c>
      <c r="AK530" s="175">
        <f t="shared" si="77"/>
        <v>64210</v>
      </c>
      <c r="AL530" s="175">
        <f t="shared" si="77"/>
        <v>68644</v>
      </c>
      <c r="AM530" s="175">
        <f t="shared" si="77"/>
        <v>72375</v>
      </c>
      <c r="AN530" s="174">
        <f t="shared" si="77"/>
        <v>77889</v>
      </c>
      <c r="AO530" s="175">
        <f t="shared" si="77"/>
        <v>83035</v>
      </c>
      <c r="AP530" s="175">
        <f t="shared" si="77"/>
        <v>90022</v>
      </c>
      <c r="AQ530" s="175">
        <f t="shared" si="77"/>
        <v>97131</v>
      </c>
      <c r="AR530" s="174">
        <f t="shared" si="77"/>
        <v>104493</v>
      </c>
      <c r="AS530" s="175">
        <f t="shared" si="77"/>
        <v>111135</v>
      </c>
      <c r="AT530" s="175">
        <f t="shared" si="77"/>
        <v>116902</v>
      </c>
      <c r="AU530" s="175">
        <f t="shared" si="77"/>
        <v>122620</v>
      </c>
      <c r="AV530" s="174">
        <f t="shared" si="77"/>
        <v>129721</v>
      </c>
      <c r="AW530" s="175">
        <f t="shared" si="77"/>
        <v>134818</v>
      </c>
      <c r="AX530" s="175">
        <f t="shared" si="77"/>
        <v>141354</v>
      </c>
      <c r="AY530" s="175">
        <f t="shared" si="77"/>
        <v>153016</v>
      </c>
      <c r="AZ530" s="174">
        <f t="shared" si="77"/>
        <v>164663</v>
      </c>
      <c r="BA530" s="175">
        <f t="shared" si="77"/>
        <v>180106</v>
      </c>
      <c r="BB530" s="175">
        <f t="shared" si="77"/>
        <v>197327</v>
      </c>
      <c r="BC530" s="175">
        <f t="shared" si="77"/>
        <v>213769</v>
      </c>
      <c r="BD530" s="174">
        <f t="shared" si="77"/>
        <v>233726</v>
      </c>
      <c r="BF530" s="197">
        <f t="shared" ref="BF530:BR530" si="78">SUM(BF521:BF529)</f>
        <v>4142</v>
      </c>
      <c r="BG530" s="197">
        <f t="shared" si="78"/>
        <v>5784</v>
      </c>
      <c r="BH530" s="197">
        <f t="shared" si="78"/>
        <v>7819</v>
      </c>
      <c r="BI530" s="197">
        <f t="shared" si="78"/>
        <v>11803</v>
      </c>
      <c r="BJ530" s="197">
        <f t="shared" si="78"/>
        <v>18337</v>
      </c>
      <c r="BK530" s="197">
        <f t="shared" si="78"/>
        <v>31573</v>
      </c>
      <c r="BL530" s="197">
        <f t="shared" si="78"/>
        <v>45986</v>
      </c>
      <c r="BM530" s="197">
        <f t="shared" si="78"/>
        <v>61051</v>
      </c>
      <c r="BN530" s="197">
        <f t="shared" si="78"/>
        <v>77889</v>
      </c>
      <c r="BO530" s="197">
        <f t="shared" si="78"/>
        <v>104493</v>
      </c>
      <c r="BP530" s="197">
        <f t="shared" si="78"/>
        <v>129721</v>
      </c>
      <c r="BQ530" s="197">
        <f t="shared" si="78"/>
        <v>164663</v>
      </c>
      <c r="BR530" s="197">
        <f t="shared" si="78"/>
        <v>233726</v>
      </c>
    </row>
    <row r="531" spans="1:70" outlineLevel="1" x14ac:dyDescent="0.35">
      <c r="A531" s="108"/>
      <c r="B531" s="109"/>
      <c r="C531" s="109"/>
      <c r="D531" s="109"/>
      <c r="E531" s="124"/>
      <c r="F531" s="124"/>
      <c r="G531" s="124"/>
      <c r="H531" s="125"/>
      <c r="I531" s="124"/>
      <c r="J531" s="124"/>
      <c r="K531" s="124"/>
      <c r="L531" s="125"/>
      <c r="M531" s="124"/>
      <c r="N531" s="124"/>
      <c r="O531" s="124"/>
      <c r="P531" s="125"/>
      <c r="Q531" s="124"/>
      <c r="R531" s="124"/>
      <c r="S531" s="124"/>
      <c r="T531" s="125"/>
      <c r="U531" s="124"/>
      <c r="V531" s="124"/>
      <c r="W531" s="124"/>
      <c r="X531" s="125"/>
      <c r="Y531" s="124"/>
      <c r="Z531" s="124"/>
      <c r="AA531" s="124"/>
      <c r="AB531" s="125"/>
      <c r="AC531" s="124"/>
      <c r="AD531" s="124"/>
      <c r="AE531" s="124"/>
      <c r="AF531" s="125"/>
      <c r="AG531" s="124"/>
      <c r="AH531" s="124"/>
      <c r="AI531" s="124"/>
      <c r="AJ531" s="125"/>
      <c r="AK531" s="124"/>
      <c r="AL531" s="124"/>
      <c r="AM531" s="124"/>
      <c r="AN531" s="125"/>
      <c r="AO531" s="124"/>
      <c r="AP531" s="124"/>
      <c r="AQ531" s="124"/>
      <c r="AR531" s="125"/>
      <c r="AS531" s="124"/>
      <c r="AT531" s="124"/>
      <c r="AU531" s="124"/>
      <c r="AV531" s="125"/>
      <c r="AW531" s="124"/>
      <c r="AX531" s="124"/>
      <c r="AY531" s="124"/>
      <c r="AZ531" s="125"/>
      <c r="BA531" s="124"/>
      <c r="BB531" s="124"/>
      <c r="BC531" s="124"/>
      <c r="BD531" s="125"/>
      <c r="BF531" s="130"/>
      <c r="BG531" s="130"/>
      <c r="BH531" s="130"/>
      <c r="BI531" s="130"/>
      <c r="BJ531" s="130"/>
      <c r="BK531" s="130"/>
      <c r="BL531" s="130"/>
      <c r="BM531" s="130"/>
      <c r="BN531" s="130"/>
      <c r="BO531" s="130"/>
      <c r="BP531" s="130"/>
      <c r="BQ531" s="130"/>
      <c r="BR531" s="130"/>
    </row>
    <row r="532" spans="1:70" outlineLevel="1" x14ac:dyDescent="0.35">
      <c r="A532" s="140" t="s">
        <v>276</v>
      </c>
      <c r="B532" s="123" t="s">
        <v>428</v>
      </c>
      <c r="C532" s="141" t="s">
        <v>369</v>
      </c>
      <c r="D532" s="123">
        <v>2541609</v>
      </c>
      <c r="E532" s="142">
        <v>-1002</v>
      </c>
      <c r="F532" s="142">
        <v>-1014</v>
      </c>
      <c r="G532" s="142">
        <v>-1136</v>
      </c>
      <c r="H532" s="143">
        <v>-1260</v>
      </c>
      <c r="I532" s="142">
        <v>-1296</v>
      </c>
      <c r="J532" s="142">
        <v>-1460</v>
      </c>
      <c r="K532" s="142">
        <v>-1616</v>
      </c>
      <c r="L532" s="143">
        <v>-1817</v>
      </c>
      <c r="M532" s="142">
        <v>-1955</v>
      </c>
      <c r="N532" s="142">
        <v>-1961</v>
      </c>
      <c r="O532" s="142">
        <v>-2035</v>
      </c>
      <c r="P532" s="143">
        <v>-2132</v>
      </c>
      <c r="Q532" s="142">
        <v>-2346</v>
      </c>
      <c r="R532" s="142">
        <v>-2652</v>
      </c>
      <c r="S532" s="142">
        <v>-2879</v>
      </c>
      <c r="T532" s="143">
        <v>-3212</v>
      </c>
      <c r="U532" s="142">
        <v>-3570</v>
      </c>
      <c r="V532" s="142">
        <v>-4040</v>
      </c>
      <c r="W532" s="142">
        <v>-4288</v>
      </c>
      <c r="X532" s="143">
        <v>-4616</v>
      </c>
      <c r="Y532" s="142">
        <v>-5081</v>
      </c>
      <c r="Z532" s="142">
        <v>-5561</v>
      </c>
      <c r="AA532" s="142">
        <v>-6084</v>
      </c>
      <c r="AB532" s="143">
        <v>-6890</v>
      </c>
      <c r="AC532" s="142">
        <v>-7657</v>
      </c>
      <c r="AD532" s="142">
        <v>-8752</v>
      </c>
      <c r="AE532" s="142">
        <v>-9646</v>
      </c>
      <c r="AF532" s="143">
        <v>-10663</v>
      </c>
      <c r="AG532" s="142">
        <v>-11612</v>
      </c>
      <c r="AH532" s="142">
        <v>-13082</v>
      </c>
      <c r="AI532" s="142">
        <v>-14137</v>
      </c>
      <c r="AJ532" s="143">
        <v>-15418</v>
      </c>
      <c r="AK532" s="142">
        <v>-16490</v>
      </c>
      <c r="AL532" s="142">
        <v>-17735</v>
      </c>
      <c r="AM532" s="142">
        <v>-18649</v>
      </c>
      <c r="AN532" s="143">
        <v>-20080</v>
      </c>
      <c r="AO532" s="142">
        <v>-21453</v>
      </c>
      <c r="AP532" s="142">
        <v>-22434</v>
      </c>
      <c r="AQ532" s="142">
        <v>-23393</v>
      </c>
      <c r="AR532" s="143">
        <v>-24975</v>
      </c>
      <c r="AS532" s="142">
        <v>-26979</v>
      </c>
      <c r="AT532" s="142">
        <v>-28953</v>
      </c>
      <c r="AU532" s="142">
        <v>-30848</v>
      </c>
      <c r="AV532" s="143">
        <v>-33134</v>
      </c>
      <c r="AW532" s="142">
        <v>-35910</v>
      </c>
      <c r="AX532" s="142">
        <v>-38395</v>
      </c>
      <c r="AY532" s="142">
        <v>-40854</v>
      </c>
      <c r="AZ532" s="143">
        <v>-43317</v>
      </c>
      <c r="BA532" s="142">
        <v>-46539</v>
      </c>
      <c r="BB532" s="142">
        <v>-50288</v>
      </c>
      <c r="BC532" s="142">
        <v>-53499</v>
      </c>
      <c r="BD532" s="143">
        <v>-57326</v>
      </c>
      <c r="BF532" s="144">
        <v>-1260</v>
      </c>
      <c r="BG532" s="144">
        <v>-1817</v>
      </c>
      <c r="BH532" s="144">
        <v>-2132</v>
      </c>
      <c r="BI532" s="144">
        <v>-3212</v>
      </c>
      <c r="BJ532" s="144">
        <v>-4616</v>
      </c>
      <c r="BK532" s="144">
        <v>-6890</v>
      </c>
      <c r="BL532" s="144">
        <v>-10663</v>
      </c>
      <c r="BM532" s="144">
        <v>-15418</v>
      </c>
      <c r="BN532" s="144">
        <v>-20080</v>
      </c>
      <c r="BO532" s="144">
        <v>-24975</v>
      </c>
      <c r="BP532" s="144">
        <v>-33134</v>
      </c>
      <c r="BQ532" s="144">
        <v>-43317</v>
      </c>
      <c r="BR532" s="144">
        <v>-57326</v>
      </c>
    </row>
    <row r="533" spans="1:70" outlineLevel="1" x14ac:dyDescent="0.35">
      <c r="A533" s="223" t="s">
        <v>277</v>
      </c>
      <c r="B533" s="162" t="s">
        <v>428</v>
      </c>
      <c r="C533" s="163" t="s">
        <v>369</v>
      </c>
      <c r="D533" s="162">
        <v>2541610</v>
      </c>
      <c r="E533" s="175">
        <f t="shared" ref="E533:BD533" si="79">SUM(E530+E532)</f>
        <v>2533</v>
      </c>
      <c r="F533" s="175">
        <f t="shared" si="79"/>
        <v>2577</v>
      </c>
      <c r="G533" s="175">
        <f t="shared" si="79"/>
        <v>2685</v>
      </c>
      <c r="H533" s="174">
        <f t="shared" si="79"/>
        <v>2882</v>
      </c>
      <c r="I533" s="175">
        <f t="shared" si="79"/>
        <v>3074</v>
      </c>
      <c r="J533" s="175">
        <f t="shared" si="79"/>
        <v>3334</v>
      </c>
      <c r="K533" s="175">
        <f t="shared" si="79"/>
        <v>3703</v>
      </c>
      <c r="L533" s="174">
        <f t="shared" si="79"/>
        <v>3967</v>
      </c>
      <c r="M533" s="175">
        <f t="shared" si="79"/>
        <v>4619</v>
      </c>
      <c r="N533" s="175">
        <f t="shared" si="79"/>
        <v>4955</v>
      </c>
      <c r="O533" s="175">
        <f t="shared" si="79"/>
        <v>5335</v>
      </c>
      <c r="P533" s="174">
        <f t="shared" si="79"/>
        <v>5687</v>
      </c>
      <c r="Q533" s="175">
        <f t="shared" si="79"/>
        <v>6467</v>
      </c>
      <c r="R533" s="175">
        <f t="shared" si="79"/>
        <v>7104</v>
      </c>
      <c r="S533" s="175">
        <f t="shared" si="79"/>
        <v>7899</v>
      </c>
      <c r="T533" s="174">
        <f t="shared" si="79"/>
        <v>8591</v>
      </c>
      <c r="U533" s="175">
        <f t="shared" si="79"/>
        <v>9462</v>
      </c>
      <c r="V533" s="175">
        <f t="shared" si="79"/>
        <v>10628</v>
      </c>
      <c r="W533" s="175">
        <f t="shared" si="79"/>
        <v>12158</v>
      </c>
      <c r="X533" s="174">
        <f t="shared" si="79"/>
        <v>13721</v>
      </c>
      <c r="Y533" s="175">
        <f t="shared" si="79"/>
        <v>16211</v>
      </c>
      <c r="Z533" s="175">
        <f t="shared" si="79"/>
        <v>18357</v>
      </c>
      <c r="AA533" s="175">
        <f t="shared" si="79"/>
        <v>21112</v>
      </c>
      <c r="AB533" s="174">
        <f t="shared" si="79"/>
        <v>24683</v>
      </c>
      <c r="AC533" s="175">
        <f t="shared" si="79"/>
        <v>27345</v>
      </c>
      <c r="AD533" s="175">
        <f t="shared" si="79"/>
        <v>29999</v>
      </c>
      <c r="AE533" s="175">
        <f t="shared" si="79"/>
        <v>32284</v>
      </c>
      <c r="AF533" s="174">
        <f t="shared" si="79"/>
        <v>35323</v>
      </c>
      <c r="AG533" s="175">
        <f t="shared" si="79"/>
        <v>37127</v>
      </c>
      <c r="AH533" s="175">
        <f t="shared" si="79"/>
        <v>39006</v>
      </c>
      <c r="AI533" s="175">
        <f t="shared" si="79"/>
        <v>42291</v>
      </c>
      <c r="AJ533" s="174">
        <f t="shared" si="79"/>
        <v>45633</v>
      </c>
      <c r="AK533" s="175">
        <f t="shared" si="79"/>
        <v>47720</v>
      </c>
      <c r="AL533" s="175">
        <f t="shared" si="79"/>
        <v>50909</v>
      </c>
      <c r="AM533" s="175">
        <f t="shared" si="79"/>
        <v>53726</v>
      </c>
      <c r="AN533" s="174">
        <f t="shared" si="79"/>
        <v>57809</v>
      </c>
      <c r="AO533" s="175">
        <f t="shared" si="79"/>
        <v>61582</v>
      </c>
      <c r="AP533" s="175">
        <f t="shared" si="79"/>
        <v>67588</v>
      </c>
      <c r="AQ533" s="175">
        <f t="shared" si="79"/>
        <v>73738</v>
      </c>
      <c r="AR533" s="174">
        <f t="shared" si="79"/>
        <v>79518</v>
      </c>
      <c r="AS533" s="175">
        <f t="shared" si="79"/>
        <v>84156</v>
      </c>
      <c r="AT533" s="175">
        <f t="shared" si="79"/>
        <v>87949</v>
      </c>
      <c r="AU533" s="175">
        <f t="shared" si="79"/>
        <v>91772</v>
      </c>
      <c r="AV533" s="174">
        <f t="shared" si="79"/>
        <v>96587</v>
      </c>
      <c r="AW533" s="175">
        <f t="shared" si="79"/>
        <v>98908</v>
      </c>
      <c r="AX533" s="175">
        <f t="shared" si="79"/>
        <v>102959</v>
      </c>
      <c r="AY533" s="175">
        <f t="shared" si="79"/>
        <v>112162</v>
      </c>
      <c r="AZ533" s="174">
        <f t="shared" si="79"/>
        <v>121346</v>
      </c>
      <c r="BA533" s="175">
        <f t="shared" si="79"/>
        <v>133567</v>
      </c>
      <c r="BB533" s="175">
        <f t="shared" si="79"/>
        <v>147039</v>
      </c>
      <c r="BC533" s="175">
        <f t="shared" si="79"/>
        <v>160270</v>
      </c>
      <c r="BD533" s="174">
        <f t="shared" si="79"/>
        <v>176400</v>
      </c>
      <c r="BF533" s="197">
        <f t="shared" ref="BF533:BR533" si="80">SUM(BF530+BF532)</f>
        <v>2882</v>
      </c>
      <c r="BG533" s="197">
        <f t="shared" si="80"/>
        <v>3967</v>
      </c>
      <c r="BH533" s="197">
        <f t="shared" si="80"/>
        <v>5687</v>
      </c>
      <c r="BI533" s="197">
        <f t="shared" si="80"/>
        <v>8591</v>
      </c>
      <c r="BJ533" s="197">
        <f t="shared" si="80"/>
        <v>13721</v>
      </c>
      <c r="BK533" s="197">
        <f t="shared" si="80"/>
        <v>24683</v>
      </c>
      <c r="BL533" s="197">
        <f t="shared" si="80"/>
        <v>35323</v>
      </c>
      <c r="BM533" s="197">
        <f t="shared" si="80"/>
        <v>45633</v>
      </c>
      <c r="BN533" s="197">
        <f t="shared" si="80"/>
        <v>57809</v>
      </c>
      <c r="BO533" s="197">
        <f t="shared" si="80"/>
        <v>79518</v>
      </c>
      <c r="BP533" s="197">
        <f t="shared" si="80"/>
        <v>96587</v>
      </c>
      <c r="BQ533" s="197">
        <f t="shared" si="80"/>
        <v>121346</v>
      </c>
      <c r="BR533" s="197">
        <f t="shared" si="80"/>
        <v>176400</v>
      </c>
    </row>
    <row r="534" spans="1:70" outlineLevel="1" x14ac:dyDescent="0.35">
      <c r="A534" s="108"/>
      <c r="B534" s="109"/>
      <c r="C534" s="109"/>
      <c r="D534" s="109"/>
      <c r="E534" s="203"/>
      <c r="F534" s="203"/>
      <c r="G534" s="203"/>
      <c r="H534" s="202"/>
      <c r="I534" s="203"/>
      <c r="J534" s="203"/>
      <c r="K534" s="203"/>
      <c r="L534" s="202"/>
      <c r="M534" s="203"/>
      <c r="N534" s="203"/>
      <c r="O534" s="203"/>
      <c r="P534" s="202"/>
      <c r="Q534" s="203"/>
      <c r="R534" s="203"/>
      <c r="S534" s="203"/>
      <c r="T534" s="202"/>
      <c r="U534" s="203"/>
      <c r="V534" s="203"/>
      <c r="W534" s="203"/>
      <c r="X534" s="202"/>
      <c r="Y534" s="203"/>
      <c r="Z534" s="203"/>
      <c r="AA534" s="203"/>
      <c r="AB534" s="202"/>
      <c r="AC534" s="203"/>
      <c r="AD534" s="203"/>
      <c r="AE534" s="203"/>
      <c r="AF534" s="202"/>
      <c r="AG534" s="203"/>
      <c r="AH534" s="203"/>
      <c r="AI534" s="203"/>
      <c r="AJ534" s="202"/>
      <c r="AK534" s="203"/>
      <c r="AL534" s="203"/>
      <c r="AM534" s="203"/>
      <c r="AN534" s="202"/>
      <c r="AO534" s="203"/>
      <c r="AP534" s="203"/>
      <c r="AQ534" s="203"/>
      <c r="AR534" s="202"/>
      <c r="AS534" s="203"/>
      <c r="AT534" s="203"/>
      <c r="AU534" s="203"/>
      <c r="AV534" s="202"/>
      <c r="AW534" s="203"/>
      <c r="AX534" s="203"/>
      <c r="AY534" s="203"/>
      <c r="AZ534" s="202"/>
      <c r="BA534" s="203"/>
      <c r="BB534" s="203"/>
      <c r="BC534" s="203"/>
      <c r="BD534" s="202"/>
      <c r="BF534" s="130"/>
      <c r="BG534" s="130"/>
      <c r="BH534" s="130"/>
      <c r="BI534" s="130"/>
      <c r="BJ534" s="130"/>
      <c r="BK534" s="130"/>
      <c r="BL534" s="130"/>
      <c r="BM534" s="130"/>
      <c r="BN534" s="130"/>
      <c r="BO534" s="131"/>
      <c r="BP534" s="131"/>
      <c r="BQ534" s="204"/>
      <c r="BR534" s="204"/>
    </row>
    <row r="535" spans="1:70" outlineLevel="1" x14ac:dyDescent="0.35">
      <c r="A535" s="154" t="s">
        <v>683</v>
      </c>
      <c r="B535" s="155"/>
      <c r="C535" s="155"/>
      <c r="D535" s="155"/>
      <c r="E535" s="124"/>
      <c r="F535" s="124"/>
      <c r="G535" s="124"/>
      <c r="H535" s="125"/>
      <c r="I535" s="124"/>
      <c r="J535" s="124"/>
      <c r="K535" s="124"/>
      <c r="L535" s="125"/>
      <c r="M535" s="124"/>
      <c r="N535" s="124"/>
      <c r="O535" s="124"/>
      <c r="P535" s="125"/>
      <c r="Q535" s="124"/>
      <c r="R535" s="124"/>
      <c r="S535" s="124"/>
      <c r="T535" s="125"/>
      <c r="U535" s="124"/>
      <c r="V535" s="124"/>
      <c r="W535" s="124"/>
      <c r="X535" s="125"/>
      <c r="Y535" s="124"/>
      <c r="Z535" s="124"/>
      <c r="AA535" s="124"/>
      <c r="AB535" s="125"/>
      <c r="AC535" s="124"/>
      <c r="AD535" s="124"/>
      <c r="AE535" s="124"/>
      <c r="AF535" s="125"/>
      <c r="AG535" s="124"/>
      <c r="AH535" s="124"/>
      <c r="AI535" s="124"/>
      <c r="AJ535" s="125"/>
      <c r="AK535" s="124"/>
      <c r="AL535" s="124"/>
      <c r="AM535" s="124"/>
      <c r="AN535" s="125"/>
      <c r="AO535" s="124"/>
      <c r="AP535" s="124"/>
      <c r="AQ535" s="124"/>
      <c r="AR535" s="125"/>
      <c r="AS535" s="124"/>
      <c r="AT535" s="124"/>
      <c r="AU535" s="124"/>
      <c r="AV535" s="125"/>
      <c r="AW535" s="124"/>
      <c r="AX535" s="124"/>
      <c r="AY535" s="124"/>
      <c r="AZ535" s="125"/>
      <c r="BA535" s="124"/>
      <c r="BB535" s="124"/>
      <c r="BC535" s="124"/>
      <c r="BD535" s="125"/>
      <c r="BF535" s="130"/>
      <c r="BG535" s="130"/>
      <c r="BH535" s="130"/>
      <c r="BI535" s="130"/>
      <c r="BJ535" s="130"/>
      <c r="BK535" s="130"/>
      <c r="BL535" s="130"/>
      <c r="BM535" s="130"/>
      <c r="BN535" s="130"/>
      <c r="BO535" s="130"/>
      <c r="BP535" s="130"/>
      <c r="BQ535" s="130"/>
      <c r="BR535" s="130"/>
    </row>
    <row r="536" spans="1:70" ht="12" customHeight="1" outlineLevel="1" x14ac:dyDescent="0.35">
      <c r="A536" s="179" t="s">
        <v>674</v>
      </c>
      <c r="B536" s="180"/>
      <c r="C536" s="180"/>
      <c r="D536" s="180"/>
      <c r="E536" s="124"/>
      <c r="F536" s="124"/>
      <c r="G536" s="124"/>
      <c r="H536" s="125"/>
      <c r="I536" s="124"/>
      <c r="J536" s="124"/>
      <c r="K536" s="124"/>
      <c r="L536" s="125"/>
      <c r="M536" s="124"/>
      <c r="N536" s="124"/>
      <c r="O536" s="124"/>
      <c r="P536" s="125"/>
      <c r="Q536" s="124"/>
      <c r="R536" s="124"/>
      <c r="S536" s="124"/>
      <c r="T536" s="125"/>
      <c r="U536" s="124"/>
      <c r="V536" s="124"/>
      <c r="W536" s="124"/>
      <c r="X536" s="125"/>
      <c r="Y536" s="124"/>
      <c r="Z536" s="124"/>
      <c r="AA536" s="124"/>
      <c r="AB536" s="125"/>
      <c r="AC536" s="124"/>
      <c r="AD536" s="124"/>
      <c r="AE536" s="124"/>
      <c r="AF536" s="125"/>
      <c r="AG536" s="124"/>
      <c r="AH536" s="124"/>
      <c r="AI536" s="124"/>
      <c r="AJ536" s="125"/>
      <c r="AK536" s="124"/>
      <c r="AL536" s="124"/>
      <c r="AM536" s="124"/>
      <c r="AN536" s="125"/>
      <c r="AO536" s="124"/>
      <c r="AP536" s="124"/>
      <c r="AQ536" s="124"/>
      <c r="AR536" s="125"/>
      <c r="AS536" s="124"/>
      <c r="AT536" s="124"/>
      <c r="AU536" s="124"/>
      <c r="AV536" s="125"/>
      <c r="AW536" s="124"/>
      <c r="AX536" s="124"/>
      <c r="AY536" s="124"/>
      <c r="AZ536" s="125"/>
      <c r="BA536" s="124"/>
      <c r="BB536" s="124"/>
      <c r="BC536" s="124"/>
      <c r="BD536" s="125"/>
      <c r="BF536" s="130"/>
      <c r="BG536" s="130"/>
      <c r="BH536" s="130"/>
      <c r="BI536" s="130"/>
      <c r="BJ536" s="130"/>
      <c r="BK536" s="130"/>
      <c r="BL536" s="130"/>
      <c r="BM536" s="130"/>
      <c r="BN536" s="130"/>
      <c r="BO536" s="130"/>
      <c r="BP536" s="130"/>
      <c r="BQ536" s="130"/>
      <c r="BR536" s="130"/>
    </row>
    <row r="537" spans="1:70" outlineLevel="1" x14ac:dyDescent="0.35">
      <c r="A537" s="253" t="s">
        <v>684</v>
      </c>
      <c r="B537" s="254"/>
      <c r="C537" s="254"/>
      <c r="D537" s="254"/>
      <c r="E537" s="124"/>
      <c r="F537" s="124"/>
      <c r="G537" s="124"/>
      <c r="H537" s="125"/>
      <c r="I537" s="124"/>
      <c r="J537" s="124"/>
      <c r="K537" s="124"/>
      <c r="L537" s="125"/>
      <c r="M537" s="124"/>
      <c r="N537" s="124"/>
      <c r="O537" s="124"/>
      <c r="P537" s="125"/>
      <c r="Q537" s="124"/>
      <c r="R537" s="124"/>
      <c r="S537" s="124"/>
      <c r="T537" s="125"/>
      <c r="U537" s="124"/>
      <c r="V537" s="124"/>
      <c r="W537" s="124"/>
      <c r="X537" s="125"/>
      <c r="Y537" s="124"/>
      <c r="Z537" s="124"/>
      <c r="AA537" s="124"/>
      <c r="AB537" s="125"/>
      <c r="AC537" s="124"/>
      <c r="AD537" s="124"/>
      <c r="AE537" s="124"/>
      <c r="AF537" s="125"/>
      <c r="AG537" s="124"/>
      <c r="AH537" s="124"/>
      <c r="AI537" s="124"/>
      <c r="AJ537" s="125"/>
      <c r="AK537" s="124"/>
      <c r="AL537" s="124"/>
      <c r="AM537" s="124"/>
      <c r="AN537" s="125"/>
      <c r="AO537" s="124"/>
      <c r="AP537" s="124"/>
      <c r="AQ537" s="124"/>
      <c r="AR537" s="125"/>
      <c r="AS537" s="124"/>
      <c r="AT537" s="124"/>
      <c r="AU537" s="124"/>
      <c r="AV537" s="125"/>
      <c r="AW537" s="124"/>
      <c r="AX537" s="124"/>
      <c r="AY537" s="124"/>
      <c r="AZ537" s="125"/>
      <c r="BA537" s="124"/>
      <c r="BB537" s="124"/>
      <c r="BC537" s="124"/>
      <c r="BD537" s="125"/>
      <c r="BF537" s="130"/>
      <c r="BG537" s="130"/>
      <c r="BH537" s="130"/>
      <c r="BI537" s="130"/>
      <c r="BJ537" s="130"/>
      <c r="BK537" s="130"/>
      <c r="BL537" s="130"/>
      <c r="BM537" s="130"/>
      <c r="BN537" s="130"/>
      <c r="BO537" s="130"/>
      <c r="BP537" s="130"/>
      <c r="BQ537" s="130"/>
      <c r="BR537" s="130"/>
    </row>
    <row r="538" spans="1:70" outlineLevel="1" x14ac:dyDescent="0.35">
      <c r="A538" s="255" t="s">
        <v>685</v>
      </c>
      <c r="B538" s="256"/>
      <c r="C538" s="256"/>
      <c r="D538" s="256"/>
      <c r="E538" s="124"/>
      <c r="F538" s="124"/>
      <c r="G538" s="124"/>
      <c r="H538" s="125"/>
      <c r="I538" s="124"/>
      <c r="J538" s="124"/>
      <c r="K538" s="124"/>
      <c r="L538" s="125"/>
      <c r="M538" s="124"/>
      <c r="N538" s="124"/>
      <c r="O538" s="124"/>
      <c r="P538" s="125"/>
      <c r="Q538" s="124"/>
      <c r="R538" s="124"/>
      <c r="S538" s="124"/>
      <c r="T538" s="125"/>
      <c r="U538" s="124"/>
      <c r="V538" s="124"/>
      <c r="W538" s="124"/>
      <c r="X538" s="125"/>
      <c r="Y538" s="124"/>
      <c r="Z538" s="124"/>
      <c r="AA538" s="124"/>
      <c r="AB538" s="125"/>
      <c r="AC538" s="124"/>
      <c r="AD538" s="124"/>
      <c r="AE538" s="124"/>
      <c r="AF538" s="125"/>
      <c r="AG538" s="124"/>
      <c r="AH538" s="124"/>
      <c r="AI538" s="124"/>
      <c r="AJ538" s="125"/>
      <c r="AK538" s="124"/>
      <c r="AL538" s="124"/>
      <c r="AM538" s="124"/>
      <c r="AN538" s="125"/>
      <c r="AO538" s="124"/>
      <c r="AP538" s="124"/>
      <c r="AQ538" s="124"/>
      <c r="AR538" s="125"/>
      <c r="AS538" s="124"/>
      <c r="AT538" s="124"/>
      <c r="AU538" s="124"/>
      <c r="AV538" s="125"/>
      <c r="AW538" s="124"/>
      <c r="AX538" s="124"/>
      <c r="AY538" s="124"/>
      <c r="AZ538" s="125"/>
      <c r="BA538" s="124"/>
      <c r="BB538" s="124"/>
      <c r="BC538" s="124"/>
      <c r="BD538" s="125"/>
      <c r="BF538" s="130"/>
      <c r="BG538" s="130"/>
      <c r="BH538" s="130"/>
      <c r="BI538" s="130"/>
      <c r="BJ538" s="130"/>
      <c r="BK538" s="130"/>
      <c r="BL538" s="130"/>
      <c r="BM538" s="130"/>
      <c r="BN538" s="130"/>
      <c r="BO538" s="130"/>
      <c r="BP538" s="130"/>
      <c r="BQ538" s="130"/>
      <c r="BR538" s="130"/>
    </row>
    <row r="539" spans="1:70" outlineLevel="1" x14ac:dyDescent="0.35">
      <c r="A539" s="257" t="s">
        <v>516</v>
      </c>
      <c r="B539" s="109" t="s">
        <v>428</v>
      </c>
      <c r="C539" s="141" t="s">
        <v>369</v>
      </c>
      <c r="D539" s="109">
        <v>3221769</v>
      </c>
      <c r="E539" s="142">
        <v>156</v>
      </c>
      <c r="F539" s="142">
        <v>245</v>
      </c>
      <c r="G539" s="142">
        <v>320</v>
      </c>
      <c r="H539" s="125">
        <f>BF539-SUM(E539,F539,G539)</f>
        <v>393</v>
      </c>
      <c r="I539" s="142">
        <v>498</v>
      </c>
      <c r="J539" s="142">
        <v>617</v>
      </c>
      <c r="K539" s="142">
        <v>632</v>
      </c>
      <c r="L539" s="125">
        <f>BG539-SUM(I539,J539,K539)</f>
        <v>561</v>
      </c>
      <c r="M539" s="142">
        <v>410</v>
      </c>
      <c r="N539" s="142">
        <v>576</v>
      </c>
      <c r="O539" s="142">
        <v>719</v>
      </c>
      <c r="P539" s="125">
        <f>BH539-SUM(M539,N539,O539)</f>
        <v>1254</v>
      </c>
      <c r="Q539" s="142">
        <v>1219</v>
      </c>
      <c r="R539" s="142">
        <v>1662</v>
      </c>
      <c r="S539" s="142">
        <v>1925</v>
      </c>
      <c r="T539" s="125">
        <f>BI539-SUM(Q539,R539,S539)</f>
        <v>3464</v>
      </c>
      <c r="U539" s="142">
        <v>2497</v>
      </c>
      <c r="V539" s="142">
        <v>3177</v>
      </c>
      <c r="W539" s="142">
        <v>3853</v>
      </c>
      <c r="X539" s="125">
        <f>BJ539-SUM(U539,V539,W539)</f>
        <v>3507</v>
      </c>
      <c r="Y539" s="142">
        <v>4123</v>
      </c>
      <c r="Z539" s="142">
        <v>4246</v>
      </c>
      <c r="AA539" s="142">
        <v>4293</v>
      </c>
      <c r="AB539" s="125">
        <f>BK539-SUM(Y539,Z539,AA539)</f>
        <v>5749</v>
      </c>
      <c r="AC539" s="142">
        <v>2038</v>
      </c>
      <c r="AD539" s="142">
        <v>2204</v>
      </c>
      <c r="AE539" s="142">
        <v>5138</v>
      </c>
      <c r="AF539" s="125">
        <f>BL539-SUM(AC539,AD539,AE539)</f>
        <v>6189</v>
      </c>
      <c r="AG539" s="142">
        <v>4138</v>
      </c>
      <c r="AH539" s="142">
        <v>4371</v>
      </c>
      <c r="AI539" s="142">
        <v>6623</v>
      </c>
      <c r="AJ539" s="125">
        <f>BM539-SUM(AG539,AH539,AI539)</f>
        <v>9475</v>
      </c>
      <c r="AK539" s="142">
        <v>8025</v>
      </c>
      <c r="AL539" s="142">
        <v>8785</v>
      </c>
      <c r="AM539" s="142">
        <v>7782</v>
      </c>
      <c r="AN539" s="125">
        <f>BN539-SUM(AK539,AL539,AM539)</f>
        <v>8736</v>
      </c>
      <c r="AO539" s="142">
        <v>6334</v>
      </c>
      <c r="AP539" s="142">
        <v>5673</v>
      </c>
      <c r="AQ539" s="142">
        <v>3729</v>
      </c>
      <c r="AR539" s="125">
        <f>BO539-SUM(AO539,AP539,AQ539)</f>
        <v>3993</v>
      </c>
      <c r="AS539" s="142">
        <v>4905</v>
      </c>
      <c r="AT539" s="142">
        <v>6725</v>
      </c>
      <c r="AU539" s="142">
        <v>10007</v>
      </c>
      <c r="AV539" s="125">
        <f>BP539-SUM(AS539,AT539,AU539)</f>
        <v>12085</v>
      </c>
      <c r="AW539" s="124"/>
      <c r="AX539" s="124"/>
      <c r="AY539" s="124"/>
      <c r="AZ539" s="125"/>
      <c r="BA539" s="124"/>
      <c r="BB539" s="124"/>
      <c r="BC539" s="124"/>
      <c r="BD539" s="125"/>
      <c r="BF539" s="144">
        <v>1114</v>
      </c>
      <c r="BG539" s="144">
        <v>2308</v>
      </c>
      <c r="BH539" s="144">
        <v>2959</v>
      </c>
      <c r="BI539" s="144">
        <v>8270</v>
      </c>
      <c r="BJ539" s="144">
        <v>13034</v>
      </c>
      <c r="BK539" s="144">
        <v>18411</v>
      </c>
      <c r="BL539" s="144">
        <v>15569</v>
      </c>
      <c r="BM539" s="144">
        <v>24607</v>
      </c>
      <c r="BN539" s="144">
        <v>33328</v>
      </c>
      <c r="BO539" s="144">
        <v>19729</v>
      </c>
      <c r="BP539" s="144">
        <v>33722</v>
      </c>
      <c r="BQ539" s="130"/>
      <c r="BR539" s="130"/>
    </row>
    <row r="540" spans="1:70" outlineLevel="1" x14ac:dyDescent="0.35">
      <c r="A540" s="258" t="s">
        <v>686</v>
      </c>
      <c r="B540" s="109" t="s">
        <v>428</v>
      </c>
      <c r="C540" s="141" t="s">
        <v>369</v>
      </c>
      <c r="D540" s="109">
        <v>4979944</v>
      </c>
      <c r="E540" s="142">
        <v>1</v>
      </c>
      <c r="F540" s="142">
        <v>2</v>
      </c>
      <c r="G540" s="142">
        <v>2</v>
      </c>
      <c r="H540" s="125">
        <f>BF540-SUM(E540,F540,G540)</f>
        <v>2</v>
      </c>
      <c r="I540" s="142">
        <v>2</v>
      </c>
      <c r="J540" s="142">
        <v>2</v>
      </c>
      <c r="K540" s="142">
        <v>3</v>
      </c>
      <c r="L540" s="125">
        <f>BG540-SUM(I540,J540,K540)</f>
        <v>5</v>
      </c>
      <c r="M540" s="142">
        <v>2</v>
      </c>
      <c r="N540" s="142">
        <v>3</v>
      </c>
      <c r="O540" s="142">
        <v>4</v>
      </c>
      <c r="P540" s="125">
        <f>BH540-SUM(M540,N540,O540)</f>
        <v>6</v>
      </c>
      <c r="Q540" s="142">
        <v>4</v>
      </c>
      <c r="R540" s="142">
        <v>6</v>
      </c>
      <c r="S540" s="142">
        <v>5</v>
      </c>
      <c r="T540" s="125">
        <f>BI540-SUM(Q540,R540,S540)</f>
        <v>9</v>
      </c>
      <c r="U540" s="142">
        <v>4</v>
      </c>
      <c r="V540" s="142">
        <v>4</v>
      </c>
      <c r="W540" s="142">
        <v>3</v>
      </c>
      <c r="X540" s="125">
        <f>BJ540-SUM(U540,V540,W540)</f>
        <v>1</v>
      </c>
      <c r="Y540" s="142">
        <v>1</v>
      </c>
      <c r="Z540" s="142">
        <v>0</v>
      </c>
      <c r="AA540" s="142">
        <v>0</v>
      </c>
      <c r="AB540" s="125">
        <f>BK540-SUM(Y540,Z540,AA540)</f>
        <v>0</v>
      </c>
      <c r="AC540" s="124"/>
      <c r="AD540" s="124"/>
      <c r="AE540" s="124"/>
      <c r="AF540" s="125"/>
      <c r="AG540" s="124"/>
      <c r="AH540" s="124"/>
      <c r="AI540" s="124"/>
      <c r="AJ540" s="125"/>
      <c r="AK540" s="124"/>
      <c r="AL540" s="124"/>
      <c r="AM540" s="124"/>
      <c r="AN540" s="125"/>
      <c r="AO540" s="124"/>
      <c r="AP540" s="124"/>
      <c r="AQ540" s="124"/>
      <c r="AR540" s="125"/>
      <c r="AS540" s="124"/>
      <c r="AT540" s="124"/>
      <c r="AU540" s="124"/>
      <c r="AV540" s="125"/>
      <c r="AW540" s="124"/>
      <c r="AX540" s="124"/>
      <c r="AY540" s="124"/>
      <c r="AZ540" s="125"/>
      <c r="BA540" s="124"/>
      <c r="BB540" s="124"/>
      <c r="BC540" s="124"/>
      <c r="BD540" s="125"/>
      <c r="BF540" s="144">
        <v>7</v>
      </c>
      <c r="BG540" s="144">
        <v>12</v>
      </c>
      <c r="BH540" s="144">
        <v>15</v>
      </c>
      <c r="BI540" s="144">
        <v>24</v>
      </c>
      <c r="BJ540" s="144">
        <v>12</v>
      </c>
      <c r="BK540" s="144">
        <v>1</v>
      </c>
      <c r="BL540" s="130"/>
      <c r="BM540" s="130"/>
      <c r="BN540" s="130"/>
      <c r="BO540" s="130"/>
      <c r="BP540" s="130"/>
      <c r="BQ540" s="130"/>
      <c r="BR540" s="130"/>
    </row>
    <row r="541" spans="1:70" ht="12" customHeight="1" outlineLevel="1" x14ac:dyDescent="0.35">
      <c r="A541" s="259" t="s">
        <v>687</v>
      </c>
      <c r="B541" s="162" t="s">
        <v>428</v>
      </c>
      <c r="C541" s="163" t="s">
        <v>369</v>
      </c>
      <c r="D541" s="162">
        <v>4979945</v>
      </c>
      <c r="E541" s="175">
        <f>E539-E540</f>
        <v>155</v>
      </c>
      <c r="F541" s="175">
        <f>F539-F540</f>
        <v>243</v>
      </c>
      <c r="G541" s="175">
        <f>G539-G540</f>
        <v>318</v>
      </c>
      <c r="H541" s="165">
        <f>BF541-SUM(E541,F541,G541)</f>
        <v>391</v>
      </c>
      <c r="I541" s="175">
        <f>I539-I540</f>
        <v>496</v>
      </c>
      <c r="J541" s="175">
        <f>J539-J540</f>
        <v>615</v>
      </c>
      <c r="K541" s="175">
        <f>K539-K540</f>
        <v>629</v>
      </c>
      <c r="L541" s="165">
        <f>BG541-SUM(I541,J541,K541)</f>
        <v>556</v>
      </c>
      <c r="M541" s="175">
        <f>M539-M540</f>
        <v>408</v>
      </c>
      <c r="N541" s="175">
        <f>N539-N540</f>
        <v>573</v>
      </c>
      <c r="O541" s="175">
        <f>O539-O540</f>
        <v>715</v>
      </c>
      <c r="P541" s="165">
        <f>BH541-SUM(M541,N541,O541)</f>
        <v>1248</v>
      </c>
      <c r="Q541" s="175">
        <f>Q539-Q540</f>
        <v>1215</v>
      </c>
      <c r="R541" s="175">
        <f>R539-R540</f>
        <v>1656</v>
      </c>
      <c r="S541" s="175">
        <f>S539-S540</f>
        <v>1920</v>
      </c>
      <c r="T541" s="165">
        <f>BI541-SUM(Q541,R541,S541)</f>
        <v>3455</v>
      </c>
      <c r="U541" s="175">
        <f>U539-U540</f>
        <v>2493</v>
      </c>
      <c r="V541" s="175">
        <f>V539-V540</f>
        <v>3173</v>
      </c>
      <c r="W541" s="175">
        <f>W539-W540</f>
        <v>3850</v>
      </c>
      <c r="X541" s="165">
        <f>BJ541-SUM(U541,V541,W541)</f>
        <v>3506</v>
      </c>
      <c r="Y541" s="175">
        <f>Y539-Y540</f>
        <v>4122</v>
      </c>
      <c r="Z541" s="175">
        <f>Z539-Z540</f>
        <v>4246</v>
      </c>
      <c r="AA541" s="175">
        <f>AA539-AA540</f>
        <v>4293</v>
      </c>
      <c r="AB541" s="165">
        <f>BK541-SUM(Y541,Z541,AA541)</f>
        <v>5749</v>
      </c>
      <c r="AC541" s="175">
        <f>AC539-AC540</f>
        <v>2038</v>
      </c>
      <c r="AD541" s="175">
        <f>AD539-AD540</f>
        <v>2204</v>
      </c>
      <c r="AE541" s="175">
        <f>AE539-AE540</f>
        <v>5138</v>
      </c>
      <c r="AF541" s="165">
        <f>BL541-SUM(AC541,AD541,AE541)</f>
        <v>6189</v>
      </c>
      <c r="AG541" s="164"/>
      <c r="AH541" s="164"/>
      <c r="AI541" s="164"/>
      <c r="AJ541" s="165"/>
      <c r="AK541" s="164"/>
      <c r="AL541" s="164"/>
      <c r="AM541" s="164"/>
      <c r="AN541" s="176"/>
      <c r="AO541" s="177"/>
      <c r="AP541" s="164"/>
      <c r="AQ541" s="164"/>
      <c r="AR541" s="176"/>
      <c r="AS541" s="164"/>
      <c r="AT541" s="164"/>
      <c r="AU541" s="164"/>
      <c r="AV541" s="176"/>
      <c r="AW541" s="164"/>
      <c r="AX541" s="164"/>
      <c r="AY541" s="164"/>
      <c r="AZ541" s="176"/>
      <c r="BA541" s="177"/>
      <c r="BB541" s="177"/>
      <c r="BC541" s="164"/>
      <c r="BD541" s="176"/>
      <c r="BF541" s="197">
        <f t="shared" ref="BF541:BM541" si="81">BF539-BF540</f>
        <v>1107</v>
      </c>
      <c r="BG541" s="197">
        <f t="shared" si="81"/>
        <v>2296</v>
      </c>
      <c r="BH541" s="197">
        <f t="shared" si="81"/>
        <v>2944</v>
      </c>
      <c r="BI541" s="197">
        <f t="shared" si="81"/>
        <v>8246</v>
      </c>
      <c r="BJ541" s="197">
        <f t="shared" si="81"/>
        <v>13022</v>
      </c>
      <c r="BK541" s="197">
        <f t="shared" si="81"/>
        <v>18410</v>
      </c>
      <c r="BL541" s="197">
        <f t="shared" si="81"/>
        <v>15569</v>
      </c>
      <c r="BM541" s="197">
        <f t="shared" si="81"/>
        <v>24607</v>
      </c>
      <c r="BN541" s="178"/>
      <c r="BO541" s="178"/>
      <c r="BP541" s="178"/>
      <c r="BQ541" s="178"/>
      <c r="BR541" s="178"/>
    </row>
    <row r="542" spans="1:70" outlineLevel="1" x14ac:dyDescent="0.35">
      <c r="A542" s="181"/>
      <c r="B542" s="240"/>
      <c r="C542" s="240"/>
      <c r="D542" s="240"/>
      <c r="E542" s="124"/>
      <c r="F542" s="124"/>
      <c r="G542" s="124"/>
      <c r="H542" s="125"/>
      <c r="I542" s="124"/>
      <c r="J542" s="124"/>
      <c r="K542" s="124"/>
      <c r="L542" s="125"/>
      <c r="M542" s="124"/>
      <c r="N542" s="124"/>
      <c r="O542" s="124"/>
      <c r="P542" s="125"/>
      <c r="Q542" s="124"/>
      <c r="R542" s="124"/>
      <c r="S542" s="124"/>
      <c r="T542" s="125"/>
      <c r="U542" s="124"/>
      <c r="V542" s="124"/>
      <c r="W542" s="124"/>
      <c r="X542" s="125"/>
      <c r="Y542" s="124"/>
      <c r="Z542" s="124"/>
      <c r="AA542" s="124"/>
      <c r="AB542" s="125"/>
      <c r="AC542" s="124"/>
      <c r="AD542" s="124"/>
      <c r="AE542" s="124"/>
      <c r="AF542" s="125"/>
      <c r="AG542" s="124"/>
      <c r="AH542" s="124"/>
      <c r="AI542" s="124"/>
      <c r="AJ542" s="125"/>
      <c r="AK542" s="124"/>
      <c r="AL542" s="124"/>
      <c r="AM542" s="124"/>
      <c r="AN542" s="125"/>
      <c r="AO542" s="124"/>
      <c r="AP542" s="124"/>
      <c r="AQ542" s="124"/>
      <c r="AR542" s="125"/>
      <c r="AS542" s="124"/>
      <c r="AT542" s="124"/>
      <c r="AU542" s="124"/>
      <c r="AV542" s="125"/>
      <c r="AW542" s="124"/>
      <c r="AX542" s="124"/>
      <c r="AY542" s="124"/>
      <c r="AZ542" s="125"/>
      <c r="BA542" s="124"/>
      <c r="BB542" s="124"/>
      <c r="BC542" s="124"/>
      <c r="BD542" s="125"/>
      <c r="BF542" s="130"/>
      <c r="BG542" s="130"/>
      <c r="BH542" s="130"/>
      <c r="BI542" s="130"/>
      <c r="BJ542" s="130"/>
      <c r="BK542" s="130"/>
      <c r="BL542" s="130"/>
      <c r="BM542" s="130"/>
      <c r="BN542" s="130"/>
      <c r="BO542" s="130"/>
      <c r="BP542" s="130"/>
      <c r="BQ542" s="130"/>
      <c r="BR542" s="130"/>
    </row>
    <row r="543" spans="1:70" outlineLevel="1" x14ac:dyDescent="0.35">
      <c r="A543" s="255" t="s">
        <v>688</v>
      </c>
      <c r="B543" s="256"/>
      <c r="C543" s="256"/>
      <c r="D543" s="256"/>
      <c r="E543" s="124"/>
      <c r="F543" s="124"/>
      <c r="G543" s="124"/>
      <c r="H543" s="125"/>
      <c r="I543" s="124"/>
      <c r="J543" s="124"/>
      <c r="K543" s="124"/>
      <c r="L543" s="125"/>
      <c r="M543" s="124"/>
      <c r="N543" s="124"/>
      <c r="O543" s="124"/>
      <c r="P543" s="125"/>
      <c r="Q543" s="124"/>
      <c r="R543" s="124"/>
      <c r="S543" s="124"/>
      <c r="T543" s="125"/>
      <c r="U543" s="124"/>
      <c r="V543" s="124"/>
      <c r="W543" s="124"/>
      <c r="X543" s="125"/>
      <c r="Y543" s="124"/>
      <c r="Z543" s="124"/>
      <c r="AA543" s="124"/>
      <c r="AB543" s="125"/>
      <c r="AC543" s="124"/>
      <c r="AD543" s="124"/>
      <c r="AE543" s="124"/>
      <c r="AF543" s="125"/>
      <c r="AG543" s="124"/>
      <c r="AH543" s="124"/>
      <c r="AI543" s="124"/>
      <c r="AJ543" s="125"/>
      <c r="AK543" s="124"/>
      <c r="AL543" s="124"/>
      <c r="AM543" s="124"/>
      <c r="AN543" s="125"/>
      <c r="AO543" s="124"/>
      <c r="AP543" s="124"/>
      <c r="AQ543" s="124"/>
      <c r="AR543" s="125"/>
      <c r="AS543" s="124"/>
      <c r="AT543" s="124"/>
      <c r="AU543" s="124"/>
      <c r="AV543" s="125"/>
      <c r="AW543" s="124"/>
      <c r="AX543" s="124"/>
      <c r="AY543" s="124"/>
      <c r="AZ543" s="125"/>
      <c r="BA543" s="124"/>
      <c r="BB543" s="124"/>
      <c r="BC543" s="124"/>
      <c r="BD543" s="125"/>
      <c r="BF543" s="130"/>
      <c r="BG543" s="130"/>
      <c r="BH543" s="130"/>
      <c r="BI543" s="130"/>
      <c r="BJ543" s="130"/>
      <c r="BK543" s="130"/>
      <c r="BL543" s="130"/>
      <c r="BM543" s="130"/>
      <c r="BN543" s="130"/>
      <c r="BO543" s="130"/>
      <c r="BP543" s="130"/>
      <c r="BQ543" s="130"/>
      <c r="BR543" s="130"/>
    </row>
    <row r="544" spans="1:70" outlineLevel="1" x14ac:dyDescent="0.35">
      <c r="A544" s="257" t="s">
        <v>689</v>
      </c>
      <c r="B544" s="109" t="s">
        <v>428</v>
      </c>
      <c r="C544" s="141" t="s">
        <v>369</v>
      </c>
      <c r="D544" s="109">
        <v>2635968</v>
      </c>
      <c r="E544" s="142">
        <v>1709</v>
      </c>
      <c r="F544" s="142">
        <v>1779</v>
      </c>
      <c r="G544" s="142">
        <v>1833</v>
      </c>
      <c r="H544" s="125"/>
      <c r="I544" s="142">
        <v>1982</v>
      </c>
      <c r="J544" s="142">
        <v>2002</v>
      </c>
      <c r="K544" s="142">
        <v>2032</v>
      </c>
      <c r="L544" s="125"/>
      <c r="M544" s="142">
        <v>2241</v>
      </c>
      <c r="N544" s="142">
        <v>2252</v>
      </c>
      <c r="O544" s="142">
        <v>2264</v>
      </c>
      <c r="P544" s="125"/>
      <c r="Q544" s="142">
        <v>2303</v>
      </c>
      <c r="R544" s="142">
        <v>2317</v>
      </c>
      <c r="S544" s="142">
        <v>2328</v>
      </c>
      <c r="T544" s="125"/>
      <c r="U544" s="142">
        <v>2359</v>
      </c>
      <c r="V544" s="142">
        <v>2368</v>
      </c>
      <c r="W544" s="142">
        <v>2378</v>
      </c>
      <c r="X544" s="125"/>
      <c r="Y544" s="142">
        <v>2402</v>
      </c>
      <c r="Z544" s="142">
        <v>2407</v>
      </c>
      <c r="AA544" s="142">
        <v>2411</v>
      </c>
      <c r="AB544" s="125"/>
      <c r="AC544" s="124"/>
      <c r="AD544" s="124"/>
      <c r="AE544" s="124"/>
      <c r="AF544" s="125"/>
      <c r="AG544" s="124"/>
      <c r="AH544" s="124"/>
      <c r="AI544" s="124"/>
      <c r="AJ544" s="125"/>
      <c r="AK544" s="124"/>
      <c r="AL544" s="124"/>
      <c r="AM544" s="124"/>
      <c r="AN544" s="125"/>
      <c r="AO544" s="124"/>
      <c r="AP544" s="124"/>
      <c r="AQ544" s="124"/>
      <c r="AR544" s="125"/>
      <c r="AS544" s="124"/>
      <c r="AT544" s="124"/>
      <c r="AU544" s="124"/>
      <c r="AV544" s="125"/>
      <c r="AW544" s="124"/>
      <c r="AX544" s="124"/>
      <c r="AY544" s="124"/>
      <c r="AZ544" s="125"/>
      <c r="BA544" s="124"/>
      <c r="BB544" s="124"/>
      <c r="BC544" s="124"/>
      <c r="BD544" s="125"/>
      <c r="BF544" s="144">
        <v>1803</v>
      </c>
      <c r="BG544" s="144">
        <v>2059</v>
      </c>
      <c r="BH544" s="144">
        <v>2259</v>
      </c>
      <c r="BI544" s="144">
        <v>2323</v>
      </c>
      <c r="BJ544" s="144">
        <v>2375</v>
      </c>
      <c r="BK544" s="144">
        <v>2406</v>
      </c>
      <c r="BL544" s="144">
        <v>2404</v>
      </c>
      <c r="BM544" s="130"/>
      <c r="BN544" s="130"/>
      <c r="BO544" s="130"/>
      <c r="BP544" s="130"/>
      <c r="BQ544" s="130"/>
      <c r="BR544" s="130"/>
    </row>
    <row r="545" spans="1:70" ht="12" customHeight="1" outlineLevel="1" x14ac:dyDescent="0.35">
      <c r="A545" s="260" t="s">
        <v>690</v>
      </c>
      <c r="B545" s="109" t="s">
        <v>428</v>
      </c>
      <c r="C545" s="141" t="s">
        <v>369</v>
      </c>
      <c r="D545" s="109">
        <v>233479</v>
      </c>
      <c r="E545" s="142">
        <v>4</v>
      </c>
      <c r="F545" s="142">
        <v>7</v>
      </c>
      <c r="G545" s="142">
        <v>6</v>
      </c>
      <c r="H545" s="125"/>
      <c r="I545" s="142">
        <v>5</v>
      </c>
      <c r="J545" s="142">
        <v>5</v>
      </c>
      <c r="K545" s="142">
        <v>4</v>
      </c>
      <c r="L545" s="125"/>
      <c r="M545" s="142">
        <v>12</v>
      </c>
      <c r="N545" s="142">
        <v>10</v>
      </c>
      <c r="O545" s="142">
        <v>10</v>
      </c>
      <c r="P545" s="125"/>
      <c r="Q545" s="142">
        <v>7</v>
      </c>
      <c r="R545" s="142">
        <v>7</v>
      </c>
      <c r="S545" s="142">
        <v>5</v>
      </c>
      <c r="T545" s="125"/>
      <c r="U545" s="142">
        <v>3</v>
      </c>
      <c r="V545" s="142">
        <v>2</v>
      </c>
      <c r="W545" s="142">
        <v>1</v>
      </c>
      <c r="X545" s="125"/>
      <c r="Y545" s="124"/>
      <c r="Z545" s="124"/>
      <c r="AA545" s="124"/>
      <c r="AB545" s="125"/>
      <c r="AC545" s="124"/>
      <c r="AD545" s="124"/>
      <c r="AE545" s="124"/>
      <c r="AF545" s="125"/>
      <c r="AG545" s="124"/>
      <c r="AH545" s="124"/>
      <c r="AI545" s="124"/>
      <c r="AJ545" s="125"/>
      <c r="AK545" s="124"/>
      <c r="AL545" s="124"/>
      <c r="AM545" s="124"/>
      <c r="AN545" s="125"/>
      <c r="AO545" s="124"/>
      <c r="AP545" s="124"/>
      <c r="AQ545" s="124"/>
      <c r="AR545" s="125"/>
      <c r="AS545" s="124"/>
      <c r="AT545" s="124"/>
      <c r="AU545" s="124"/>
      <c r="AV545" s="125"/>
      <c r="AW545" s="124"/>
      <c r="AX545" s="124"/>
      <c r="AY545" s="124"/>
      <c r="AZ545" s="125"/>
      <c r="BA545" s="124"/>
      <c r="BB545" s="124"/>
      <c r="BC545" s="124"/>
      <c r="BD545" s="125"/>
      <c r="BF545" s="144">
        <v>5</v>
      </c>
      <c r="BG545" s="144">
        <v>6</v>
      </c>
      <c r="BH545" s="144">
        <v>10</v>
      </c>
      <c r="BI545" s="144">
        <v>6</v>
      </c>
      <c r="BJ545" s="144">
        <v>2</v>
      </c>
      <c r="BK545" s="130"/>
      <c r="BL545" s="130"/>
      <c r="BM545" s="130"/>
      <c r="BN545" s="130"/>
      <c r="BO545" s="130"/>
      <c r="BP545" s="130"/>
      <c r="BQ545" s="130"/>
      <c r="BR545" s="130"/>
    </row>
    <row r="546" spans="1:70" outlineLevel="1" x14ac:dyDescent="0.35">
      <c r="A546" s="261" t="s">
        <v>691</v>
      </c>
      <c r="B546" s="162" t="s">
        <v>428</v>
      </c>
      <c r="C546" s="163" t="s">
        <v>369</v>
      </c>
      <c r="D546" s="162">
        <v>2635969</v>
      </c>
      <c r="E546" s="175">
        <f>E544-E545</f>
        <v>1705</v>
      </c>
      <c r="F546" s="175">
        <f>F544-F545</f>
        <v>1772</v>
      </c>
      <c r="G546" s="175">
        <f>G544-G545</f>
        <v>1827</v>
      </c>
      <c r="H546" s="176"/>
      <c r="I546" s="175">
        <f>I544-I545</f>
        <v>1977</v>
      </c>
      <c r="J546" s="175">
        <f>J544-J545</f>
        <v>1997</v>
      </c>
      <c r="K546" s="175">
        <f>K544-K545</f>
        <v>2028</v>
      </c>
      <c r="L546" s="176"/>
      <c r="M546" s="175">
        <f>M544-M545</f>
        <v>2229</v>
      </c>
      <c r="N546" s="175">
        <f>N544-N545</f>
        <v>2242</v>
      </c>
      <c r="O546" s="175">
        <f>O544-O545</f>
        <v>2254</v>
      </c>
      <c r="P546" s="176"/>
      <c r="Q546" s="175">
        <f>Q544-Q545</f>
        <v>2296</v>
      </c>
      <c r="R546" s="175">
        <f>R544-R545</f>
        <v>2310</v>
      </c>
      <c r="S546" s="175">
        <f>S544-S545</f>
        <v>2323</v>
      </c>
      <c r="T546" s="176"/>
      <c r="U546" s="175">
        <f>U544-U545</f>
        <v>2356</v>
      </c>
      <c r="V546" s="175">
        <f>V544-V545</f>
        <v>2366</v>
      </c>
      <c r="W546" s="175">
        <f>W544-W545</f>
        <v>2377</v>
      </c>
      <c r="X546" s="176"/>
      <c r="Y546" s="175">
        <f>Y544-Y545</f>
        <v>2402</v>
      </c>
      <c r="Z546" s="175">
        <f>Z544-Z545</f>
        <v>2407</v>
      </c>
      <c r="AA546" s="175">
        <f>AA544-AA545</f>
        <v>2411</v>
      </c>
      <c r="AB546" s="176"/>
      <c r="AC546" s="200">
        <v>2396</v>
      </c>
      <c r="AD546" s="200">
        <v>2405</v>
      </c>
      <c r="AE546" s="200">
        <v>2407</v>
      </c>
      <c r="AF546" s="176"/>
      <c r="AG546" s="200">
        <v>2407</v>
      </c>
      <c r="AH546" s="200">
        <v>2406</v>
      </c>
      <c r="AI546" s="200">
        <v>2406</v>
      </c>
      <c r="AJ546" s="176"/>
      <c r="AK546" s="200">
        <v>2406</v>
      </c>
      <c r="AL546" s="200">
        <v>2395</v>
      </c>
      <c r="AM546" s="200">
        <v>2382</v>
      </c>
      <c r="AN546" s="176"/>
      <c r="AO546" s="200">
        <v>2312</v>
      </c>
      <c r="AP546" s="200">
        <v>2294</v>
      </c>
      <c r="AQ546" s="200">
        <v>2276</v>
      </c>
      <c r="AR546" s="176"/>
      <c r="AS546" s="200">
        <v>2223</v>
      </c>
      <c r="AT546" s="200">
        <v>2217</v>
      </c>
      <c r="AU546" s="200">
        <v>2226</v>
      </c>
      <c r="AV546" s="176"/>
      <c r="AW546" s="164"/>
      <c r="AX546" s="164"/>
      <c r="AY546" s="164"/>
      <c r="AZ546" s="176"/>
      <c r="BA546" s="177"/>
      <c r="BB546" s="177"/>
      <c r="BC546" s="164"/>
      <c r="BD546" s="176"/>
      <c r="BF546" s="197">
        <f t="shared" ref="BF546:BL546" si="82">BF544-BF545</f>
        <v>1798</v>
      </c>
      <c r="BG546" s="197">
        <f t="shared" si="82"/>
        <v>2053</v>
      </c>
      <c r="BH546" s="197">
        <f t="shared" si="82"/>
        <v>2249</v>
      </c>
      <c r="BI546" s="197">
        <f t="shared" si="82"/>
        <v>2317</v>
      </c>
      <c r="BJ546" s="197">
        <f t="shared" si="82"/>
        <v>2373</v>
      </c>
      <c r="BK546" s="197">
        <f t="shared" si="82"/>
        <v>2406</v>
      </c>
      <c r="BL546" s="197">
        <f t="shared" si="82"/>
        <v>2404</v>
      </c>
      <c r="BM546" s="201">
        <v>2407</v>
      </c>
      <c r="BN546" s="201">
        <v>2383</v>
      </c>
      <c r="BO546" s="201">
        <v>2285</v>
      </c>
      <c r="BP546" s="201">
        <v>2220</v>
      </c>
      <c r="BQ546" s="170"/>
      <c r="BR546" s="170"/>
    </row>
    <row r="547" spans="1:70" outlineLevel="1" x14ac:dyDescent="0.35">
      <c r="A547" s="181"/>
      <c r="B547" s="240"/>
      <c r="C547" s="240"/>
      <c r="D547" s="240"/>
      <c r="E547" s="124"/>
      <c r="F547" s="124"/>
      <c r="G547" s="124"/>
      <c r="H547" s="125"/>
      <c r="I547" s="124"/>
      <c r="J547" s="124"/>
      <c r="K547" s="124"/>
      <c r="L547" s="125"/>
      <c r="M547" s="124"/>
      <c r="N547" s="124"/>
      <c r="O547" s="124"/>
      <c r="P547" s="125"/>
      <c r="Q547" s="124"/>
      <c r="R547" s="124"/>
      <c r="S547" s="124"/>
      <c r="T547" s="125"/>
      <c r="U547" s="124"/>
      <c r="V547" s="124"/>
      <c r="W547" s="124"/>
      <c r="X547" s="125"/>
      <c r="Y547" s="124"/>
      <c r="Z547" s="124"/>
      <c r="AA547" s="124"/>
      <c r="AB547" s="125"/>
      <c r="AC547" s="124"/>
      <c r="AD547" s="124"/>
      <c r="AE547" s="124"/>
      <c r="AF547" s="125"/>
      <c r="AG547" s="124"/>
      <c r="AH547" s="124"/>
      <c r="AI547" s="124"/>
      <c r="AJ547" s="125"/>
      <c r="AK547" s="124"/>
      <c r="AL547" s="124"/>
      <c r="AM547" s="124"/>
      <c r="AN547" s="125"/>
      <c r="AO547" s="124"/>
      <c r="AP547" s="124"/>
      <c r="AQ547" s="124"/>
      <c r="AR547" s="125"/>
      <c r="AS547" s="124"/>
      <c r="AT547" s="124"/>
      <c r="AU547" s="124"/>
      <c r="AV547" s="125"/>
      <c r="AW547" s="124"/>
      <c r="AX547" s="124"/>
      <c r="AY547" s="124"/>
      <c r="AZ547" s="125"/>
      <c r="BA547" s="124"/>
      <c r="BB547" s="124"/>
      <c r="BC547" s="124"/>
      <c r="BD547" s="125"/>
      <c r="BF547" s="130"/>
      <c r="BG547" s="130"/>
      <c r="BH547" s="130"/>
      <c r="BI547" s="130"/>
      <c r="BJ547" s="130"/>
      <c r="BK547" s="130"/>
      <c r="BL547" s="130"/>
      <c r="BM547" s="130"/>
      <c r="BN547" s="130"/>
      <c r="BO547" s="130"/>
      <c r="BP547" s="130"/>
      <c r="BQ547" s="130"/>
      <c r="BR547" s="130"/>
    </row>
    <row r="548" spans="1:70" outlineLevel="1" x14ac:dyDescent="0.35">
      <c r="A548" s="181" t="s">
        <v>684</v>
      </c>
      <c r="B548" s="109" t="s">
        <v>460</v>
      </c>
      <c r="C548" s="141" t="s">
        <v>369</v>
      </c>
      <c r="D548" s="109">
        <v>2541615</v>
      </c>
      <c r="E548" s="159">
        <v>0.09</v>
      </c>
      <c r="F548" s="159">
        <v>0.14000000000000001</v>
      </c>
      <c r="G548" s="159">
        <v>0.17</v>
      </c>
      <c r="H548" s="158">
        <f>BF548-SUM(E548,F548,G548)</f>
        <v>0.21999999999999997</v>
      </c>
      <c r="I548" s="159">
        <v>0.25</v>
      </c>
      <c r="J548" s="159">
        <v>0.31</v>
      </c>
      <c r="K548" s="159">
        <v>0.31</v>
      </c>
      <c r="L548" s="158">
        <f>BG548-SUM(I548,J548,K548)</f>
        <v>0.25</v>
      </c>
      <c r="M548" s="159">
        <v>0.18</v>
      </c>
      <c r="N548" s="159">
        <v>0.26</v>
      </c>
      <c r="O548" s="159">
        <v>0.32</v>
      </c>
      <c r="P548" s="158">
        <f>BH548-SUM(M548,N548,O548)</f>
        <v>0.55000000000000004</v>
      </c>
      <c r="Q548" s="159">
        <v>0.53</v>
      </c>
      <c r="R548" s="159">
        <v>0.72</v>
      </c>
      <c r="S548" s="159">
        <v>0.83</v>
      </c>
      <c r="T548" s="158">
        <f>BI548-SUM(Q548,R548,S548)</f>
        <v>1.48</v>
      </c>
      <c r="U548" s="159">
        <v>1.06</v>
      </c>
      <c r="V548" s="159">
        <v>1.34</v>
      </c>
      <c r="W548" s="159">
        <v>1.62</v>
      </c>
      <c r="X548" s="158">
        <f>BJ548-SUM(U548,V548,W548)</f>
        <v>1.4699999999999998</v>
      </c>
      <c r="Y548" s="159">
        <v>1.72</v>
      </c>
      <c r="Z548" s="159">
        <v>1.76</v>
      </c>
      <c r="AA548" s="159">
        <v>1.78</v>
      </c>
      <c r="AB548" s="158">
        <f>BK548-SUM(Y548,Z548,AA548)</f>
        <v>2.3900000000000006</v>
      </c>
      <c r="AC548" s="159">
        <v>0.85</v>
      </c>
      <c r="AD548" s="159">
        <v>0.92</v>
      </c>
      <c r="AE548" s="159">
        <v>2.13</v>
      </c>
      <c r="AF548" s="158">
        <f>BL548-SUM(AC548,AD548,AE548)</f>
        <v>2.5800000000000005</v>
      </c>
      <c r="AG548" s="159">
        <v>1.72</v>
      </c>
      <c r="AH548" s="159">
        <v>1.82</v>
      </c>
      <c r="AI548" s="159">
        <v>2.75</v>
      </c>
      <c r="AJ548" s="158">
        <f>BM548-SUM(AG548,AH548,AI548)</f>
        <v>3.9300000000000006</v>
      </c>
      <c r="AK548" s="159">
        <v>3.34</v>
      </c>
      <c r="AL548" s="159">
        <v>3.67</v>
      </c>
      <c r="AM548" s="159">
        <v>3.27</v>
      </c>
      <c r="AN548" s="158">
        <f>BN548-SUM(AK548,AL548,AM548)</f>
        <v>3.7100000000000009</v>
      </c>
      <c r="AO548" s="159">
        <v>2.74</v>
      </c>
      <c r="AP548" s="159">
        <v>2.4700000000000002</v>
      </c>
      <c r="AQ548" s="159">
        <v>1.64</v>
      </c>
      <c r="AR548" s="158">
        <f>BO548-SUM(AO548,AP548,AQ548)</f>
        <v>1.7800000000000002</v>
      </c>
      <c r="AS548" s="159">
        <v>2.21</v>
      </c>
      <c r="AT548" s="159">
        <v>3.03</v>
      </c>
      <c r="AU548" s="159">
        <v>4.5</v>
      </c>
      <c r="AV548" s="158">
        <f>BP548-SUM(AS548,AT548,AU548)</f>
        <v>5.4499999999999993</v>
      </c>
      <c r="AW548" s="124"/>
      <c r="AX548" s="124"/>
      <c r="AY548" s="124"/>
      <c r="AZ548" s="125"/>
      <c r="BA548" s="124"/>
      <c r="BB548" s="124"/>
      <c r="BC548" s="124"/>
      <c r="BD548" s="125"/>
      <c r="BF548" s="160">
        <v>0.62</v>
      </c>
      <c r="BG548" s="160">
        <v>1.1200000000000001</v>
      </c>
      <c r="BH548" s="160">
        <v>1.31</v>
      </c>
      <c r="BI548" s="160">
        <v>3.56</v>
      </c>
      <c r="BJ548" s="160">
        <v>5.49</v>
      </c>
      <c r="BK548" s="160">
        <v>7.65</v>
      </c>
      <c r="BL548" s="160">
        <v>6.48</v>
      </c>
      <c r="BM548" s="160">
        <v>10.220000000000001</v>
      </c>
      <c r="BN548" s="160">
        <v>13.99</v>
      </c>
      <c r="BO548" s="160">
        <v>8.6300000000000008</v>
      </c>
      <c r="BP548" s="160">
        <v>15.19</v>
      </c>
      <c r="BQ548" s="130"/>
      <c r="BR548" s="130"/>
    </row>
    <row r="549" spans="1:70" outlineLevel="1" x14ac:dyDescent="0.35">
      <c r="A549" s="156"/>
      <c r="B549" s="157"/>
      <c r="C549" s="157"/>
      <c r="D549" s="157"/>
      <c r="E549" s="124"/>
      <c r="F549" s="124"/>
      <c r="G549" s="124"/>
      <c r="H549" s="125"/>
      <c r="I549" s="124"/>
      <c r="J549" s="124"/>
      <c r="K549" s="124"/>
      <c r="L549" s="125"/>
      <c r="M549" s="124"/>
      <c r="N549" s="124"/>
      <c r="O549" s="124"/>
      <c r="P549" s="125"/>
      <c r="Q549" s="124"/>
      <c r="R549" s="124"/>
      <c r="S549" s="124"/>
      <c r="T549" s="125"/>
      <c r="U549" s="124"/>
      <c r="V549" s="124"/>
      <c r="W549" s="124"/>
      <c r="X549" s="125"/>
      <c r="Y549" s="124"/>
      <c r="Z549" s="124"/>
      <c r="AA549" s="124"/>
      <c r="AB549" s="125"/>
      <c r="AC549" s="124"/>
      <c r="AD549" s="124"/>
      <c r="AE549" s="124"/>
      <c r="AF549" s="125"/>
      <c r="AG549" s="124"/>
      <c r="AH549" s="124"/>
      <c r="AI549" s="124"/>
      <c r="AJ549" s="125"/>
      <c r="AK549" s="124"/>
      <c r="AL549" s="124"/>
      <c r="AM549" s="124"/>
      <c r="AN549" s="125"/>
      <c r="AO549" s="124"/>
      <c r="AP549" s="124"/>
      <c r="AQ549" s="124"/>
      <c r="AR549" s="125"/>
      <c r="AS549" s="124"/>
      <c r="AT549" s="124"/>
      <c r="AU549" s="124"/>
      <c r="AV549" s="125"/>
      <c r="AW549" s="124"/>
      <c r="AX549" s="124"/>
      <c r="AY549" s="124"/>
      <c r="AZ549" s="125"/>
      <c r="BA549" s="124"/>
      <c r="BB549" s="124"/>
      <c r="BC549" s="124"/>
      <c r="BD549" s="125"/>
      <c r="BF549" s="130"/>
      <c r="BG549" s="130"/>
      <c r="BH549" s="130"/>
      <c r="BI549" s="130"/>
      <c r="BJ549" s="130"/>
      <c r="BK549" s="130"/>
      <c r="BL549" s="130"/>
      <c r="BM549" s="130"/>
      <c r="BN549" s="130"/>
      <c r="BO549" s="130"/>
      <c r="BP549" s="130"/>
      <c r="BQ549" s="130"/>
      <c r="BR549" s="130"/>
    </row>
    <row r="550" spans="1:70" ht="12" customHeight="1" outlineLevel="1" x14ac:dyDescent="0.35">
      <c r="A550" s="253" t="s">
        <v>692</v>
      </c>
      <c r="B550" s="254"/>
      <c r="C550" s="254"/>
      <c r="D550" s="254"/>
      <c r="E550" s="124"/>
      <c r="F550" s="124"/>
      <c r="G550" s="124"/>
      <c r="H550" s="125"/>
      <c r="I550" s="124"/>
      <c r="J550" s="124"/>
      <c r="K550" s="124"/>
      <c r="L550" s="125"/>
      <c r="M550" s="124"/>
      <c r="N550" s="124"/>
      <c r="O550" s="124"/>
      <c r="P550" s="125"/>
      <c r="Q550" s="124"/>
      <c r="R550" s="124"/>
      <c r="S550" s="124"/>
      <c r="T550" s="125"/>
      <c r="U550" s="124"/>
      <c r="V550" s="124"/>
      <c r="W550" s="124"/>
      <c r="X550" s="125"/>
      <c r="Y550" s="124"/>
      <c r="Z550" s="124"/>
      <c r="AA550" s="124"/>
      <c r="AB550" s="125"/>
      <c r="AC550" s="124"/>
      <c r="AD550" s="124"/>
      <c r="AE550" s="124"/>
      <c r="AF550" s="125"/>
      <c r="AG550" s="124"/>
      <c r="AH550" s="124"/>
      <c r="AI550" s="124"/>
      <c r="AJ550" s="125"/>
      <c r="AK550" s="124"/>
      <c r="AL550" s="124"/>
      <c r="AM550" s="124"/>
      <c r="AN550" s="125"/>
      <c r="AO550" s="124"/>
      <c r="AP550" s="124"/>
      <c r="AQ550" s="124"/>
      <c r="AR550" s="125"/>
      <c r="AS550" s="124"/>
      <c r="AT550" s="124"/>
      <c r="AU550" s="124"/>
      <c r="AV550" s="125"/>
      <c r="AW550" s="124"/>
      <c r="AX550" s="124"/>
      <c r="AY550" s="124"/>
      <c r="AZ550" s="125"/>
      <c r="BA550" s="124"/>
      <c r="BB550" s="124"/>
      <c r="BC550" s="124"/>
      <c r="BD550" s="125"/>
      <c r="BF550" s="130"/>
      <c r="BG550" s="130"/>
      <c r="BH550" s="130"/>
      <c r="BI550" s="130"/>
      <c r="BJ550" s="130"/>
      <c r="BK550" s="130"/>
      <c r="BL550" s="130"/>
      <c r="BM550" s="130"/>
      <c r="BN550" s="130"/>
      <c r="BO550" s="130"/>
      <c r="BP550" s="130"/>
      <c r="BQ550" s="130"/>
      <c r="BR550" s="130"/>
    </row>
    <row r="551" spans="1:70" outlineLevel="1" x14ac:dyDescent="0.35">
      <c r="A551" s="255" t="s">
        <v>685</v>
      </c>
      <c r="B551" s="256"/>
      <c r="C551" s="256"/>
      <c r="D551" s="256"/>
      <c r="E551" s="124"/>
      <c r="F551" s="124"/>
      <c r="G551" s="124"/>
      <c r="H551" s="125"/>
      <c r="I551" s="124"/>
      <c r="J551" s="124"/>
      <c r="K551" s="124"/>
      <c r="L551" s="125"/>
      <c r="M551" s="124"/>
      <c r="N551" s="124"/>
      <c r="O551" s="124"/>
      <c r="P551" s="125"/>
      <c r="Q551" s="124"/>
      <c r="R551" s="124"/>
      <c r="S551" s="124"/>
      <c r="T551" s="125"/>
      <c r="U551" s="124"/>
      <c r="V551" s="124"/>
      <c r="W551" s="124"/>
      <c r="X551" s="125"/>
      <c r="Y551" s="124"/>
      <c r="Z551" s="124"/>
      <c r="AA551" s="124"/>
      <c r="AB551" s="125"/>
      <c r="AC551" s="124"/>
      <c r="AD551" s="124"/>
      <c r="AE551" s="124"/>
      <c r="AF551" s="125"/>
      <c r="AG551" s="124"/>
      <c r="AH551" s="124"/>
      <c r="AI551" s="124"/>
      <c r="AJ551" s="125"/>
      <c r="AK551" s="124"/>
      <c r="AL551" s="124"/>
      <c r="AM551" s="124"/>
      <c r="AN551" s="125"/>
      <c r="AO551" s="124"/>
      <c r="AP551" s="124"/>
      <c r="AQ551" s="124"/>
      <c r="AR551" s="125"/>
      <c r="AS551" s="124"/>
      <c r="AT551" s="124"/>
      <c r="AU551" s="124"/>
      <c r="AV551" s="125"/>
      <c r="AW551" s="124"/>
      <c r="AX551" s="124"/>
      <c r="AY551" s="124"/>
      <c r="AZ551" s="125"/>
      <c r="BA551" s="124"/>
      <c r="BB551" s="124"/>
      <c r="BC551" s="124"/>
      <c r="BD551" s="125"/>
      <c r="BF551" s="130"/>
      <c r="BG551" s="130"/>
      <c r="BH551" s="130"/>
      <c r="BI551" s="130"/>
      <c r="BJ551" s="130"/>
      <c r="BK551" s="130"/>
      <c r="BL551" s="130"/>
      <c r="BM551" s="130"/>
      <c r="BN551" s="130"/>
      <c r="BO551" s="130"/>
      <c r="BP551" s="130"/>
      <c r="BQ551" s="130"/>
      <c r="BR551" s="130"/>
    </row>
    <row r="552" spans="1:70" outlineLevel="1" x14ac:dyDescent="0.35">
      <c r="A552" s="257" t="s">
        <v>516</v>
      </c>
      <c r="B552" s="109" t="s">
        <v>428</v>
      </c>
      <c r="C552" s="141" t="s">
        <v>369</v>
      </c>
      <c r="D552" s="109">
        <v>3221772</v>
      </c>
      <c r="E552" s="142">
        <v>155</v>
      </c>
      <c r="F552" s="142">
        <v>243</v>
      </c>
      <c r="G552" s="142">
        <v>318</v>
      </c>
      <c r="H552" s="125">
        <f>BF552-SUM(E552,F552,G552)</f>
        <v>391</v>
      </c>
      <c r="I552" s="142">
        <v>496</v>
      </c>
      <c r="J552" s="142">
        <v>615</v>
      </c>
      <c r="K552" s="142">
        <v>629</v>
      </c>
      <c r="L552" s="125">
        <f>BG552-SUM(I552,J552,K552)</f>
        <v>556</v>
      </c>
      <c r="M552" s="142">
        <v>408</v>
      </c>
      <c r="N552" s="142">
        <v>573</v>
      </c>
      <c r="O552" s="142">
        <v>715</v>
      </c>
      <c r="P552" s="125">
        <f>BH552-SUM(M552,N552,O552)</f>
        <v>1248</v>
      </c>
      <c r="Q552" s="142">
        <v>1215</v>
      </c>
      <c r="R552" s="142">
        <v>1656</v>
      </c>
      <c r="S552" s="142">
        <v>1920</v>
      </c>
      <c r="T552" s="125">
        <f>BI552-SUM(Q552,R552,S552)</f>
        <v>3455</v>
      </c>
      <c r="U552" s="142">
        <v>2493</v>
      </c>
      <c r="V552" s="142">
        <v>3173</v>
      </c>
      <c r="W552" s="142">
        <v>3850</v>
      </c>
      <c r="X552" s="125">
        <f>BJ552-SUM(U552,V552,W552)</f>
        <v>3506</v>
      </c>
      <c r="Y552" s="142">
        <v>4122</v>
      </c>
      <c r="Z552" s="142">
        <v>4246</v>
      </c>
      <c r="AA552" s="142">
        <v>4293</v>
      </c>
      <c r="AB552" s="125">
        <f>BK552-SUM(Y552,Z552,AA552)</f>
        <v>5749</v>
      </c>
      <c r="AC552" s="142">
        <v>2038</v>
      </c>
      <c r="AD552" s="142">
        <v>2204</v>
      </c>
      <c r="AE552" s="142">
        <v>5138</v>
      </c>
      <c r="AF552" s="125">
        <f>BL552-SUM(AC552,AD552,AE552)</f>
        <v>6189</v>
      </c>
      <c r="AG552" s="142">
        <v>4138</v>
      </c>
      <c r="AH552" s="142">
        <v>4371</v>
      </c>
      <c r="AI552" s="142">
        <v>6623</v>
      </c>
      <c r="AJ552" s="125">
        <f>BM552-SUM(AG552,AH552,AI552)</f>
        <v>9475</v>
      </c>
      <c r="AK552" s="142">
        <v>8025</v>
      </c>
      <c r="AL552" s="142">
        <v>8785</v>
      </c>
      <c r="AM552" s="142">
        <v>7782</v>
      </c>
      <c r="AN552" s="125">
        <f>BN552-SUM(AK552,AL552,AM552)</f>
        <v>8736</v>
      </c>
      <c r="AO552" s="142">
        <v>6334</v>
      </c>
      <c r="AP552" s="142">
        <v>5673</v>
      </c>
      <c r="AQ552" s="142">
        <v>3729</v>
      </c>
      <c r="AR552" s="125">
        <f>BO552-SUM(AO552,AP552,AQ552)</f>
        <v>3993</v>
      </c>
      <c r="AS552" s="142">
        <v>4905</v>
      </c>
      <c r="AT552" s="142">
        <v>6725</v>
      </c>
      <c r="AU552" s="142">
        <v>10007</v>
      </c>
      <c r="AV552" s="125">
        <f>BP552-SUM(AS552,AT552,AU552)</f>
        <v>12085</v>
      </c>
      <c r="AW552" s="124"/>
      <c r="AX552" s="124"/>
      <c r="AY552" s="124"/>
      <c r="AZ552" s="125"/>
      <c r="BA552" s="124"/>
      <c r="BB552" s="124"/>
      <c r="BC552" s="124"/>
      <c r="BD552" s="125"/>
      <c r="BF552" s="144">
        <v>1107</v>
      </c>
      <c r="BG552" s="144">
        <v>2296</v>
      </c>
      <c r="BH552" s="144">
        <v>2944</v>
      </c>
      <c r="BI552" s="144">
        <v>8246</v>
      </c>
      <c r="BJ552" s="144">
        <v>13022</v>
      </c>
      <c r="BK552" s="144">
        <v>18410</v>
      </c>
      <c r="BL552" s="144">
        <v>15569</v>
      </c>
      <c r="BM552" s="144">
        <v>24607</v>
      </c>
      <c r="BN552" s="144">
        <v>33328</v>
      </c>
      <c r="BO552" s="144">
        <v>19729</v>
      </c>
      <c r="BP552" s="144">
        <v>33722</v>
      </c>
      <c r="BQ552" s="130"/>
      <c r="BR552" s="130"/>
    </row>
    <row r="553" spans="1:70" outlineLevel="1" x14ac:dyDescent="0.35">
      <c r="A553" s="258" t="s">
        <v>693</v>
      </c>
      <c r="B553" s="109" t="s">
        <v>428</v>
      </c>
      <c r="C553" s="141" t="s">
        <v>369</v>
      </c>
      <c r="D553" s="109">
        <v>4979946</v>
      </c>
      <c r="E553" s="142">
        <v>2</v>
      </c>
      <c r="F553" s="142">
        <v>2</v>
      </c>
      <c r="G553" s="142">
        <v>3</v>
      </c>
      <c r="H553" s="125">
        <f>BF553-SUM(E553,F553,G553)</f>
        <v>2</v>
      </c>
      <c r="I553" s="142">
        <v>3</v>
      </c>
      <c r="J553" s="142">
        <v>3</v>
      </c>
      <c r="K553" s="142">
        <v>4</v>
      </c>
      <c r="L553" s="125">
        <f>BG553-SUM(I553,J553,K553)</f>
        <v>5</v>
      </c>
      <c r="M553" s="142">
        <v>3</v>
      </c>
      <c r="N553" s="142">
        <v>4</v>
      </c>
      <c r="O553" s="142">
        <v>5</v>
      </c>
      <c r="P553" s="125">
        <f>BH553-SUM(M553,N553,O553)</f>
        <v>7</v>
      </c>
      <c r="Q553" s="142">
        <v>5</v>
      </c>
      <c r="R553" s="142">
        <v>7</v>
      </c>
      <c r="S553" s="142">
        <v>6</v>
      </c>
      <c r="T553" s="125">
        <f>BI553-SUM(Q553,R553,S553)</f>
        <v>11</v>
      </c>
      <c r="U553" s="142">
        <v>5</v>
      </c>
      <c r="V553" s="142">
        <v>4</v>
      </c>
      <c r="W553" s="142">
        <v>3</v>
      </c>
      <c r="X553" s="125">
        <f>BJ553-SUM(U553,V553,W553)</f>
        <v>2</v>
      </c>
      <c r="Y553" s="142">
        <v>1</v>
      </c>
      <c r="Z553" s="142">
        <v>0</v>
      </c>
      <c r="AA553" s="142">
        <v>0</v>
      </c>
      <c r="AB553" s="125">
        <f>BK553-SUM(Y553,Z553,AA553)</f>
        <v>0</v>
      </c>
      <c r="AC553" s="124"/>
      <c r="AD553" s="124"/>
      <c r="AE553" s="124"/>
      <c r="AF553" s="125"/>
      <c r="AG553" s="124"/>
      <c r="AH553" s="124"/>
      <c r="AI553" s="124"/>
      <c r="AJ553" s="125"/>
      <c r="AK553" s="124"/>
      <c r="AL553" s="124"/>
      <c r="AM553" s="124"/>
      <c r="AN553" s="125"/>
      <c r="AO553" s="124"/>
      <c r="AP553" s="124"/>
      <c r="AQ553" s="124"/>
      <c r="AR553" s="125"/>
      <c r="AS553" s="124"/>
      <c r="AT553" s="124"/>
      <c r="AU553" s="124"/>
      <c r="AV553" s="125"/>
      <c r="AW553" s="124"/>
      <c r="AX553" s="124"/>
      <c r="AY553" s="124"/>
      <c r="AZ553" s="125"/>
      <c r="BA553" s="124"/>
      <c r="BB553" s="124"/>
      <c r="BC553" s="124"/>
      <c r="BD553" s="125"/>
      <c r="BF553" s="144">
        <v>9</v>
      </c>
      <c r="BG553" s="144">
        <v>15</v>
      </c>
      <c r="BH553" s="144">
        <v>19</v>
      </c>
      <c r="BI553" s="144">
        <v>29</v>
      </c>
      <c r="BJ553" s="144">
        <v>14</v>
      </c>
      <c r="BK553" s="144">
        <v>1</v>
      </c>
      <c r="BL553" s="130"/>
      <c r="BM553" s="130"/>
      <c r="BN553" s="130"/>
      <c r="BO553" s="130"/>
      <c r="BP553" s="130"/>
      <c r="BQ553" s="130"/>
      <c r="BR553" s="130"/>
    </row>
    <row r="554" spans="1:70" ht="12" customHeight="1" outlineLevel="1" x14ac:dyDescent="0.35">
      <c r="A554" s="258" t="s">
        <v>694</v>
      </c>
      <c r="B554" s="109" t="s">
        <v>428</v>
      </c>
      <c r="C554" s="141" t="s">
        <v>369</v>
      </c>
      <c r="D554" s="109">
        <v>3221774</v>
      </c>
      <c r="E554" s="142">
        <v>62</v>
      </c>
      <c r="F554" s="142">
        <v>88</v>
      </c>
      <c r="G554" s="142">
        <v>104</v>
      </c>
      <c r="H554" s="125">
        <f>BF554-SUM(E554,F554,G554)</f>
        <v>130</v>
      </c>
      <c r="I554" s="142">
        <v>143</v>
      </c>
      <c r="J554" s="142">
        <v>173</v>
      </c>
      <c r="K554" s="142">
        <v>173</v>
      </c>
      <c r="L554" s="125">
        <f>BG554-SUM(I554,J554,K554)</f>
        <v>140</v>
      </c>
      <c r="M554" s="142">
        <v>101</v>
      </c>
      <c r="N554" s="142">
        <v>142</v>
      </c>
      <c r="O554" s="142">
        <v>176</v>
      </c>
      <c r="P554" s="125">
        <f>BH554-SUM(M554,N554,O554)</f>
        <v>306</v>
      </c>
      <c r="Q554" s="142">
        <v>290</v>
      </c>
      <c r="R554" s="142">
        <v>392</v>
      </c>
      <c r="S554" s="142">
        <v>453</v>
      </c>
      <c r="T554" s="125">
        <f>BI554-SUM(Q554,R554,S554)</f>
        <v>807</v>
      </c>
      <c r="U554" s="142">
        <v>566</v>
      </c>
      <c r="V554" s="142">
        <v>717</v>
      </c>
      <c r="W554" s="142">
        <v>854</v>
      </c>
      <c r="X554" s="125">
        <f>BJ554-SUM(U554,V554,W554)</f>
        <v>761</v>
      </c>
      <c r="Y554" s="142">
        <v>865</v>
      </c>
      <c r="Z554" s="142">
        <v>860</v>
      </c>
      <c r="AA554" s="142">
        <v>844</v>
      </c>
      <c r="AB554" s="125">
        <f>BK554-SUM(Y554,Z554,AA554)</f>
        <v>1132</v>
      </c>
      <c r="AC554" s="142">
        <v>391</v>
      </c>
      <c r="AD554" s="142">
        <v>412</v>
      </c>
      <c r="AE554" s="142">
        <v>953</v>
      </c>
      <c r="AF554" s="125">
        <f>BL554-SUM(AC554,AD554,AE554)</f>
        <v>1160</v>
      </c>
      <c r="AG554" s="142">
        <v>764</v>
      </c>
      <c r="AH554" s="142">
        <v>807</v>
      </c>
      <c r="AI554" s="142">
        <v>1223</v>
      </c>
      <c r="AJ554" s="125">
        <f>BM554-SUM(AG554,AH554,AI554)</f>
        <v>1745</v>
      </c>
      <c r="AK554" s="142">
        <v>1472</v>
      </c>
      <c r="AL554" s="142">
        <v>1609</v>
      </c>
      <c r="AM554" s="142">
        <v>1412</v>
      </c>
      <c r="AN554" s="125">
        <f>BN554-SUM(AK554,AL554,AM554)</f>
        <v>1549</v>
      </c>
      <c r="AO554" s="142">
        <v>1131</v>
      </c>
      <c r="AP554" s="142">
        <v>1014</v>
      </c>
      <c r="AQ554" s="142">
        <v>666</v>
      </c>
      <c r="AR554" s="125">
        <f>BO554-SUM(AO554,AP554,AQ554)</f>
        <v>660</v>
      </c>
      <c r="AS554" s="142">
        <v>804</v>
      </c>
      <c r="AT554" s="142">
        <v>1063</v>
      </c>
      <c r="AU554" s="142">
        <v>1576</v>
      </c>
      <c r="AV554" s="125">
        <f>BP554-SUM(AS554,AT554,AU554)</f>
        <v>1933</v>
      </c>
      <c r="AW554" s="124"/>
      <c r="AX554" s="124"/>
      <c r="AY554" s="124"/>
      <c r="AZ554" s="125"/>
      <c r="BA554" s="124"/>
      <c r="BB554" s="124"/>
      <c r="BC554" s="124"/>
      <c r="BD554" s="125"/>
      <c r="BF554" s="144">
        <v>384</v>
      </c>
      <c r="BG554" s="144">
        <v>629</v>
      </c>
      <c r="BH554" s="144">
        <v>725</v>
      </c>
      <c r="BI554" s="144">
        <v>1942</v>
      </c>
      <c r="BJ554" s="144">
        <v>2898</v>
      </c>
      <c r="BK554" s="144">
        <v>3701</v>
      </c>
      <c r="BL554" s="144">
        <v>2916</v>
      </c>
      <c r="BM554" s="144">
        <v>4539</v>
      </c>
      <c r="BN554" s="144">
        <v>6042</v>
      </c>
      <c r="BO554" s="144">
        <v>3471</v>
      </c>
      <c r="BP554" s="144">
        <v>5376</v>
      </c>
      <c r="BQ554" s="130"/>
      <c r="BR554" s="130"/>
    </row>
    <row r="555" spans="1:70" ht="12" customHeight="1" outlineLevel="1" x14ac:dyDescent="0.35">
      <c r="A555" s="259" t="s">
        <v>695</v>
      </c>
      <c r="B555" s="162" t="s">
        <v>428</v>
      </c>
      <c r="C555" s="163" t="s">
        <v>369</v>
      </c>
      <c r="D555" s="162">
        <v>3221775</v>
      </c>
      <c r="E555" s="175">
        <f>SUM(E552:E554)</f>
        <v>219</v>
      </c>
      <c r="F555" s="175">
        <f>SUM(F552:F554)</f>
        <v>333</v>
      </c>
      <c r="G555" s="175">
        <f>SUM(G552:G554)</f>
        <v>425</v>
      </c>
      <c r="H555" s="165">
        <f>BF555-SUM(E555,F555,G555)</f>
        <v>523</v>
      </c>
      <c r="I555" s="175">
        <f>SUM(I552:I554)</f>
        <v>642</v>
      </c>
      <c r="J555" s="175">
        <f>SUM(J552:J554)</f>
        <v>791</v>
      </c>
      <c r="K555" s="175">
        <f>SUM(K552:K554)</f>
        <v>806</v>
      </c>
      <c r="L555" s="165">
        <f>BG555-SUM(I555,J555,K555)</f>
        <v>701</v>
      </c>
      <c r="M555" s="175">
        <f>SUM(M552:M554)</f>
        <v>512</v>
      </c>
      <c r="N555" s="175">
        <f>SUM(N552:N554)</f>
        <v>719</v>
      </c>
      <c r="O555" s="175">
        <f>SUM(O552:O554)</f>
        <v>896</v>
      </c>
      <c r="P555" s="165">
        <f>BH555-SUM(M555,N555,O555)</f>
        <v>1561</v>
      </c>
      <c r="Q555" s="175">
        <f>SUM(Q552:Q554)</f>
        <v>1510</v>
      </c>
      <c r="R555" s="175">
        <f>SUM(R552:R554)</f>
        <v>2055</v>
      </c>
      <c r="S555" s="175">
        <f>SUM(S552:S554)</f>
        <v>2379</v>
      </c>
      <c r="T555" s="165">
        <f>BI555-SUM(Q555,R555,S555)</f>
        <v>4273</v>
      </c>
      <c r="U555" s="175">
        <f>SUM(U552:U554)</f>
        <v>3064</v>
      </c>
      <c r="V555" s="175">
        <f>SUM(V552:V554)</f>
        <v>3894</v>
      </c>
      <c r="W555" s="175">
        <f>SUM(W552:W554)</f>
        <v>4707</v>
      </c>
      <c r="X555" s="165">
        <f>BJ555-SUM(U555,V555,W555)</f>
        <v>4269</v>
      </c>
      <c r="Y555" s="175">
        <f>SUM(Y552:Y554)</f>
        <v>4988</v>
      </c>
      <c r="Z555" s="175">
        <f>SUM(Z552:Z554)</f>
        <v>5106</v>
      </c>
      <c r="AA555" s="175">
        <f>SUM(AA552:AA554)</f>
        <v>5137</v>
      </c>
      <c r="AB555" s="165">
        <f>BK555-SUM(Y555,Z555,AA555)</f>
        <v>6881</v>
      </c>
      <c r="AC555" s="175">
        <f>SUM(AC552:AC554)</f>
        <v>2429</v>
      </c>
      <c r="AD555" s="175">
        <f>SUM(AD552:AD554)</f>
        <v>2616</v>
      </c>
      <c r="AE555" s="175">
        <f>SUM(AE552:AE554)</f>
        <v>6091</v>
      </c>
      <c r="AF555" s="165">
        <f>BL555-SUM(AC555,AD555,AE555)</f>
        <v>7349</v>
      </c>
      <c r="AG555" s="175">
        <f>SUM(AG552:AG554)</f>
        <v>4902</v>
      </c>
      <c r="AH555" s="175">
        <f>SUM(AH552:AH554)</f>
        <v>5178</v>
      </c>
      <c r="AI555" s="175">
        <f>SUM(AI552:AI554)</f>
        <v>7846</v>
      </c>
      <c r="AJ555" s="165">
        <f>BM555-SUM(AG555,AH555,AI555)</f>
        <v>11220</v>
      </c>
      <c r="AK555" s="175">
        <f>SUM(AK552:AK554)</f>
        <v>9497</v>
      </c>
      <c r="AL555" s="175">
        <f>SUM(AL552:AL554)</f>
        <v>10394</v>
      </c>
      <c r="AM555" s="175">
        <f>SUM(AM552:AM554)</f>
        <v>9194</v>
      </c>
      <c r="AN555" s="165">
        <f>BN555-SUM(AK555,AL555,AM555)</f>
        <v>10285</v>
      </c>
      <c r="AO555" s="175">
        <f>SUM(AO552:AO554)</f>
        <v>7465</v>
      </c>
      <c r="AP555" s="175">
        <f>SUM(AP552:AP554)</f>
        <v>6687</v>
      </c>
      <c r="AQ555" s="175">
        <f>SUM(AQ552:AQ554)</f>
        <v>4395</v>
      </c>
      <c r="AR555" s="165">
        <f>BO555-SUM(AO555,AP555,AQ555)</f>
        <v>4653</v>
      </c>
      <c r="AS555" s="175">
        <f>SUM(AS552:AS554)</f>
        <v>5709</v>
      </c>
      <c r="AT555" s="175">
        <f>SUM(AT552:AT554)</f>
        <v>7788</v>
      </c>
      <c r="AU555" s="175">
        <f>SUM(AU552:AU554)</f>
        <v>11583</v>
      </c>
      <c r="AV555" s="165">
        <f>BP555-SUM(AS555,AT555,AU555)</f>
        <v>14018</v>
      </c>
      <c r="AW555" s="164"/>
      <c r="AX555" s="164"/>
      <c r="AY555" s="164"/>
      <c r="AZ555" s="176"/>
      <c r="BA555" s="177"/>
      <c r="BB555" s="177"/>
      <c r="BC555" s="164"/>
      <c r="BD555" s="176"/>
      <c r="BF555" s="197">
        <f t="shared" ref="BF555:BP555" si="83">SUM(BF552:BF554)</f>
        <v>1500</v>
      </c>
      <c r="BG555" s="197">
        <f t="shared" si="83"/>
        <v>2940</v>
      </c>
      <c r="BH555" s="197">
        <f t="shared" si="83"/>
        <v>3688</v>
      </c>
      <c r="BI555" s="197">
        <f t="shared" si="83"/>
        <v>10217</v>
      </c>
      <c r="BJ555" s="197">
        <f t="shared" si="83"/>
        <v>15934</v>
      </c>
      <c r="BK555" s="197">
        <f t="shared" si="83"/>
        <v>22112</v>
      </c>
      <c r="BL555" s="197">
        <f t="shared" si="83"/>
        <v>18485</v>
      </c>
      <c r="BM555" s="197">
        <f t="shared" si="83"/>
        <v>29146</v>
      </c>
      <c r="BN555" s="197">
        <f t="shared" si="83"/>
        <v>39370</v>
      </c>
      <c r="BO555" s="197">
        <f t="shared" si="83"/>
        <v>23200</v>
      </c>
      <c r="BP555" s="197">
        <f t="shared" si="83"/>
        <v>39098</v>
      </c>
      <c r="BQ555" s="170"/>
      <c r="BR555" s="170"/>
    </row>
    <row r="556" spans="1:70" outlineLevel="1" x14ac:dyDescent="0.35">
      <c r="A556" s="181"/>
      <c r="B556" s="240"/>
      <c r="C556" s="240"/>
      <c r="D556" s="240"/>
      <c r="E556" s="124"/>
      <c r="F556" s="124"/>
      <c r="G556" s="124"/>
      <c r="H556" s="125"/>
      <c r="I556" s="124"/>
      <c r="J556" s="124"/>
      <c r="K556" s="124"/>
      <c r="L556" s="125"/>
      <c r="M556" s="124"/>
      <c r="N556" s="124"/>
      <c r="O556" s="124"/>
      <c r="P556" s="125"/>
      <c r="Q556" s="124"/>
      <c r="R556" s="124"/>
      <c r="S556" s="124"/>
      <c r="T556" s="125"/>
      <c r="U556" s="124"/>
      <c r="V556" s="124"/>
      <c r="W556" s="124"/>
      <c r="X556" s="125"/>
      <c r="Y556" s="124"/>
      <c r="Z556" s="124"/>
      <c r="AA556" s="124"/>
      <c r="AB556" s="125"/>
      <c r="AC556" s="124"/>
      <c r="AD556" s="124"/>
      <c r="AE556" s="124"/>
      <c r="AF556" s="125"/>
      <c r="AG556" s="124"/>
      <c r="AH556" s="124"/>
      <c r="AI556" s="124"/>
      <c r="AJ556" s="125"/>
      <c r="AK556" s="124"/>
      <c r="AL556" s="124"/>
      <c r="AM556" s="124"/>
      <c r="AN556" s="125"/>
      <c r="AO556" s="124"/>
      <c r="AP556" s="124"/>
      <c r="AQ556" s="124"/>
      <c r="AR556" s="125"/>
      <c r="AS556" s="124"/>
      <c r="AT556" s="124"/>
      <c r="AU556" s="124"/>
      <c r="AV556" s="125"/>
      <c r="AW556" s="124"/>
      <c r="AX556" s="124"/>
      <c r="AY556" s="124"/>
      <c r="AZ556" s="125"/>
      <c r="BA556" s="124"/>
      <c r="BB556" s="124"/>
      <c r="BC556" s="124"/>
      <c r="BD556" s="125"/>
      <c r="BF556" s="130"/>
      <c r="BG556" s="130"/>
      <c r="BH556" s="130"/>
      <c r="BI556" s="130"/>
      <c r="BJ556" s="130"/>
      <c r="BK556" s="130"/>
      <c r="BL556" s="130"/>
      <c r="BM556" s="130"/>
      <c r="BN556" s="130"/>
      <c r="BO556" s="130"/>
      <c r="BP556" s="130"/>
      <c r="BQ556" s="130"/>
      <c r="BR556" s="130"/>
    </row>
    <row r="557" spans="1:70" outlineLevel="1" x14ac:dyDescent="0.35">
      <c r="A557" s="255" t="s">
        <v>688</v>
      </c>
      <c r="B557" s="256"/>
      <c r="C557" s="256"/>
      <c r="D557" s="256"/>
      <c r="E557" s="124"/>
      <c r="F557" s="124"/>
      <c r="G557" s="124"/>
      <c r="H557" s="125"/>
      <c r="I557" s="124"/>
      <c r="J557" s="124"/>
      <c r="K557" s="124"/>
      <c r="L557" s="125"/>
      <c r="M557" s="124"/>
      <c r="N557" s="124"/>
      <c r="O557" s="124"/>
      <c r="P557" s="125"/>
      <c r="Q557" s="124"/>
      <c r="R557" s="124"/>
      <c r="S557" s="124"/>
      <c r="T557" s="125"/>
      <c r="U557" s="124"/>
      <c r="V557" s="124"/>
      <c r="W557" s="124"/>
      <c r="X557" s="125"/>
      <c r="Y557" s="124"/>
      <c r="Z557" s="124"/>
      <c r="AA557" s="124"/>
      <c r="AB557" s="125"/>
      <c r="AC557" s="124"/>
      <c r="AD557" s="124"/>
      <c r="AE557" s="124"/>
      <c r="AF557" s="125"/>
      <c r="AG557" s="124"/>
      <c r="AH557" s="124"/>
      <c r="AI557" s="124"/>
      <c r="AJ557" s="125"/>
      <c r="AK557" s="124"/>
      <c r="AL557" s="124"/>
      <c r="AM557" s="124"/>
      <c r="AN557" s="125"/>
      <c r="AO557" s="124"/>
      <c r="AP557" s="124"/>
      <c r="AQ557" s="124"/>
      <c r="AR557" s="125"/>
      <c r="AS557" s="124"/>
      <c r="AT557" s="124"/>
      <c r="AU557" s="124"/>
      <c r="AV557" s="125"/>
      <c r="AW557" s="124"/>
      <c r="AX557" s="124"/>
      <c r="AY557" s="124"/>
      <c r="AZ557" s="125"/>
      <c r="BA557" s="124"/>
      <c r="BB557" s="124"/>
      <c r="BC557" s="124"/>
      <c r="BD557" s="125"/>
      <c r="BF557" s="130"/>
      <c r="BG557" s="130"/>
      <c r="BH557" s="130"/>
      <c r="BI557" s="130"/>
      <c r="BJ557" s="130"/>
      <c r="BK557" s="130"/>
      <c r="BL557" s="130"/>
      <c r="BM557" s="130"/>
      <c r="BN557" s="130"/>
      <c r="BO557" s="130"/>
      <c r="BP557" s="130"/>
      <c r="BQ557" s="130"/>
      <c r="BR557" s="130"/>
    </row>
    <row r="558" spans="1:70" outlineLevel="1" x14ac:dyDescent="0.35">
      <c r="A558" s="257" t="s">
        <v>691</v>
      </c>
      <c r="B558" s="109" t="s">
        <v>428</v>
      </c>
      <c r="C558" s="141" t="s">
        <v>369</v>
      </c>
      <c r="D558" s="109">
        <v>2541620</v>
      </c>
      <c r="E558" s="142">
        <v>1705</v>
      </c>
      <c r="F558" s="142">
        <v>1772</v>
      </c>
      <c r="G558" s="142">
        <v>1827</v>
      </c>
      <c r="H558" s="125"/>
      <c r="I558" s="142">
        <v>1977</v>
      </c>
      <c r="J558" s="142">
        <v>1997</v>
      </c>
      <c r="K558" s="142">
        <v>2028</v>
      </c>
      <c r="L558" s="125"/>
      <c r="M558" s="142">
        <v>2229</v>
      </c>
      <c r="N558" s="142">
        <v>2242</v>
      </c>
      <c r="O558" s="142">
        <v>2254</v>
      </c>
      <c r="P558" s="125"/>
      <c r="Q558" s="142">
        <v>2296</v>
      </c>
      <c r="R558" s="142">
        <v>2310</v>
      </c>
      <c r="S558" s="142">
        <v>2323</v>
      </c>
      <c r="T558" s="125"/>
      <c r="U558" s="142">
        <v>2356</v>
      </c>
      <c r="V558" s="142">
        <v>2366</v>
      </c>
      <c r="W558" s="142">
        <v>2377</v>
      </c>
      <c r="X558" s="125"/>
      <c r="Y558" s="142">
        <v>2402</v>
      </c>
      <c r="Z558" s="142">
        <v>2407</v>
      </c>
      <c r="AA558" s="142">
        <v>2411</v>
      </c>
      <c r="AB558" s="125"/>
      <c r="AC558" s="142">
        <v>2396</v>
      </c>
      <c r="AD558" s="142">
        <v>2405</v>
      </c>
      <c r="AE558" s="142">
        <v>2407</v>
      </c>
      <c r="AF558" s="125"/>
      <c r="AG558" s="142">
        <v>2407</v>
      </c>
      <c r="AH558" s="142">
        <v>2406</v>
      </c>
      <c r="AI558" s="142">
        <v>2406</v>
      </c>
      <c r="AJ558" s="125"/>
      <c r="AK558" s="142">
        <v>2406</v>
      </c>
      <c r="AL558" s="142">
        <v>2395</v>
      </c>
      <c r="AM558" s="142">
        <v>2382</v>
      </c>
      <c r="AN558" s="125"/>
      <c r="AO558" s="142">
        <v>2312</v>
      </c>
      <c r="AP558" s="142">
        <v>2294</v>
      </c>
      <c r="AQ558" s="142">
        <v>2276</v>
      </c>
      <c r="AR558" s="125"/>
      <c r="AS558" s="142">
        <v>2223</v>
      </c>
      <c r="AT558" s="142">
        <v>2217</v>
      </c>
      <c r="AU558" s="142">
        <v>2226</v>
      </c>
      <c r="AV558" s="125"/>
      <c r="AW558" s="124"/>
      <c r="AX558" s="124"/>
      <c r="AY558" s="124"/>
      <c r="AZ558" s="125"/>
      <c r="BA558" s="124"/>
      <c r="BB558" s="124"/>
      <c r="BC558" s="124"/>
      <c r="BD558" s="125"/>
      <c r="BF558" s="144">
        <v>1798</v>
      </c>
      <c r="BG558" s="144">
        <v>2053</v>
      </c>
      <c r="BH558" s="144">
        <v>2249</v>
      </c>
      <c r="BI558" s="144">
        <v>2317</v>
      </c>
      <c r="BJ558" s="144">
        <v>2373</v>
      </c>
      <c r="BK558" s="144">
        <v>2406</v>
      </c>
      <c r="BL558" s="144">
        <v>2404</v>
      </c>
      <c r="BM558" s="144">
        <v>2407</v>
      </c>
      <c r="BN558" s="144">
        <v>2383</v>
      </c>
      <c r="BO558" s="144">
        <v>2285</v>
      </c>
      <c r="BP558" s="144">
        <v>2220</v>
      </c>
      <c r="BQ558" s="130"/>
      <c r="BR558" s="130"/>
    </row>
    <row r="559" spans="1:70" ht="12" customHeight="1" outlineLevel="1" x14ac:dyDescent="0.35">
      <c r="A559" s="257" t="s">
        <v>696</v>
      </c>
      <c r="B559" s="109" t="s">
        <v>428</v>
      </c>
      <c r="C559" s="141" t="s">
        <v>369</v>
      </c>
      <c r="D559" s="109">
        <v>2541621</v>
      </c>
      <c r="E559" s="142">
        <v>681</v>
      </c>
      <c r="F559" s="142">
        <v>635</v>
      </c>
      <c r="G559" s="142">
        <v>603</v>
      </c>
      <c r="H559" s="125"/>
      <c r="I559" s="142">
        <v>568</v>
      </c>
      <c r="J559" s="142">
        <v>563</v>
      </c>
      <c r="K559" s="142">
        <v>559</v>
      </c>
      <c r="L559" s="125"/>
      <c r="M559" s="142">
        <v>555</v>
      </c>
      <c r="N559" s="142">
        <v>554</v>
      </c>
      <c r="O559" s="142">
        <v>554</v>
      </c>
      <c r="P559" s="125"/>
      <c r="Q559" s="142">
        <v>547</v>
      </c>
      <c r="R559" s="142">
        <v>546</v>
      </c>
      <c r="S559" s="142">
        <v>548</v>
      </c>
      <c r="T559" s="125"/>
      <c r="U559" s="142">
        <v>535</v>
      </c>
      <c r="V559" s="142">
        <v>534</v>
      </c>
      <c r="W559" s="142">
        <v>527</v>
      </c>
      <c r="X559" s="125"/>
      <c r="Y559" s="142">
        <v>504</v>
      </c>
      <c r="Z559" s="142">
        <v>488</v>
      </c>
      <c r="AA559" s="142">
        <v>474</v>
      </c>
      <c r="AB559" s="125"/>
      <c r="AC559" s="142">
        <v>460</v>
      </c>
      <c r="AD559" s="142">
        <v>450</v>
      </c>
      <c r="AE559" s="142">
        <v>447</v>
      </c>
      <c r="AF559" s="125"/>
      <c r="AG559" s="142">
        <v>444</v>
      </c>
      <c r="AH559" s="142">
        <v>444</v>
      </c>
      <c r="AI559" s="142">
        <v>444</v>
      </c>
      <c r="AJ559" s="125"/>
      <c r="AK559" s="142">
        <v>441</v>
      </c>
      <c r="AL559" s="142">
        <v>439</v>
      </c>
      <c r="AM559" s="142">
        <v>432</v>
      </c>
      <c r="AN559" s="125"/>
      <c r="AO559" s="142">
        <v>413</v>
      </c>
      <c r="AP559" s="142">
        <v>410</v>
      </c>
      <c r="AQ559" s="142">
        <v>406</v>
      </c>
      <c r="AR559" s="125"/>
      <c r="AS559" s="142">
        <v>364</v>
      </c>
      <c r="AT559" s="142">
        <v>351</v>
      </c>
      <c r="AU559" s="142">
        <v>350</v>
      </c>
      <c r="AV559" s="125"/>
      <c r="AW559" s="124"/>
      <c r="AX559" s="124"/>
      <c r="AY559" s="124"/>
      <c r="AZ559" s="125"/>
      <c r="BA559" s="124"/>
      <c r="BB559" s="124"/>
      <c r="BC559" s="124"/>
      <c r="BD559" s="125"/>
      <c r="BF559" s="144">
        <v>622</v>
      </c>
      <c r="BG559" s="144">
        <v>561</v>
      </c>
      <c r="BH559" s="144">
        <v>554</v>
      </c>
      <c r="BI559" s="144">
        <v>546</v>
      </c>
      <c r="BJ559" s="144">
        <v>528</v>
      </c>
      <c r="BK559" s="144">
        <v>484</v>
      </c>
      <c r="BL559" s="144">
        <v>450</v>
      </c>
      <c r="BM559" s="144">
        <v>444</v>
      </c>
      <c r="BN559" s="144">
        <v>432</v>
      </c>
      <c r="BO559" s="144">
        <v>402</v>
      </c>
      <c r="BP559" s="144">
        <v>354</v>
      </c>
      <c r="BQ559" s="130"/>
      <c r="BR559" s="130"/>
    </row>
    <row r="560" spans="1:70" outlineLevel="1" x14ac:dyDescent="0.35">
      <c r="A560" s="262" t="s">
        <v>697</v>
      </c>
      <c r="B560" s="263"/>
      <c r="C560" s="263"/>
      <c r="D560" s="263"/>
      <c r="E560" s="124"/>
      <c r="F560" s="124"/>
      <c r="G560" s="124"/>
      <c r="H560" s="125"/>
      <c r="I560" s="124"/>
      <c r="J560" s="124"/>
      <c r="K560" s="124"/>
      <c r="L560" s="125"/>
      <c r="M560" s="124"/>
      <c r="N560" s="124"/>
      <c r="O560" s="124"/>
      <c r="P560" s="125"/>
      <c r="Q560" s="124"/>
      <c r="R560" s="124"/>
      <c r="S560" s="124"/>
      <c r="T560" s="125"/>
      <c r="U560" s="124"/>
      <c r="V560" s="124"/>
      <c r="W560" s="124"/>
      <c r="X560" s="125"/>
      <c r="Y560" s="124"/>
      <c r="Z560" s="124"/>
      <c r="AA560" s="124"/>
      <c r="AB560" s="125"/>
      <c r="AC560" s="124"/>
      <c r="AD560" s="124"/>
      <c r="AE560" s="124"/>
      <c r="AF560" s="125"/>
      <c r="AG560" s="124"/>
      <c r="AH560" s="124"/>
      <c r="AI560" s="124"/>
      <c r="AJ560" s="125"/>
      <c r="AK560" s="124"/>
      <c r="AL560" s="124"/>
      <c r="AM560" s="124"/>
      <c r="AN560" s="125"/>
      <c r="AO560" s="124"/>
      <c r="AP560" s="124"/>
      <c r="AQ560" s="124"/>
      <c r="AR560" s="125"/>
      <c r="AS560" s="124"/>
      <c r="AT560" s="124"/>
      <c r="AU560" s="124"/>
      <c r="AV560" s="125"/>
      <c r="AW560" s="124"/>
      <c r="AX560" s="124"/>
      <c r="AY560" s="124"/>
      <c r="AZ560" s="125"/>
      <c r="BA560" s="124"/>
      <c r="BB560" s="124"/>
      <c r="BC560" s="124"/>
      <c r="BD560" s="125"/>
      <c r="BF560" s="130"/>
      <c r="BG560" s="130"/>
      <c r="BH560" s="130"/>
      <c r="BI560" s="130"/>
      <c r="BJ560" s="130"/>
      <c r="BK560" s="130"/>
      <c r="BL560" s="130"/>
      <c r="BM560" s="130"/>
      <c r="BN560" s="130"/>
      <c r="BO560" s="130"/>
      <c r="BP560" s="130"/>
      <c r="BQ560" s="130"/>
      <c r="BR560" s="130"/>
    </row>
    <row r="561" spans="1:70" outlineLevel="1" x14ac:dyDescent="0.35">
      <c r="A561" s="258" t="s">
        <v>698</v>
      </c>
      <c r="B561" s="109" t="s">
        <v>428</v>
      </c>
      <c r="C561" s="141" t="s">
        <v>368</v>
      </c>
      <c r="D561" s="109">
        <v>233488</v>
      </c>
      <c r="E561" s="142">
        <v>80</v>
      </c>
      <c r="F561" s="142">
        <v>73</v>
      </c>
      <c r="G561" s="142">
        <v>59</v>
      </c>
      <c r="H561" s="125"/>
      <c r="I561" s="142">
        <v>15</v>
      </c>
      <c r="J561" s="142">
        <v>13</v>
      </c>
      <c r="K561" s="142">
        <v>13</v>
      </c>
      <c r="L561" s="125"/>
      <c r="M561" s="142">
        <v>9</v>
      </c>
      <c r="N561" s="142">
        <v>8</v>
      </c>
      <c r="O561" s="142">
        <v>7</v>
      </c>
      <c r="P561" s="125"/>
      <c r="Q561" s="142">
        <v>5</v>
      </c>
      <c r="R561" s="142">
        <v>5</v>
      </c>
      <c r="S561" s="142">
        <v>4</v>
      </c>
      <c r="T561" s="125"/>
      <c r="U561" s="142">
        <v>5</v>
      </c>
      <c r="V561" s="142">
        <v>4</v>
      </c>
      <c r="W561" s="142">
        <v>3</v>
      </c>
      <c r="X561" s="125"/>
      <c r="Y561" s="142">
        <v>3</v>
      </c>
      <c r="Z561" s="142">
        <v>2</v>
      </c>
      <c r="AA561" s="142">
        <v>2</v>
      </c>
      <c r="AB561" s="125"/>
      <c r="AC561" s="142">
        <v>1</v>
      </c>
      <c r="AD561" s="124"/>
      <c r="AE561" s="124"/>
      <c r="AF561" s="125"/>
      <c r="AG561" s="124"/>
      <c r="AH561" s="124"/>
      <c r="AI561" s="124"/>
      <c r="AJ561" s="125"/>
      <c r="AK561" s="124"/>
      <c r="AL561" s="124"/>
      <c r="AM561" s="124"/>
      <c r="AN561" s="125"/>
      <c r="AO561" s="124"/>
      <c r="AP561" s="124"/>
      <c r="AQ561" s="124"/>
      <c r="AR561" s="125"/>
      <c r="AS561" s="124"/>
      <c r="AT561" s="124"/>
      <c r="AU561" s="124"/>
      <c r="AV561" s="125"/>
      <c r="AW561" s="124"/>
      <c r="AX561" s="124"/>
      <c r="AY561" s="124"/>
      <c r="AZ561" s="125"/>
      <c r="BA561" s="124"/>
      <c r="BB561" s="124"/>
      <c r="BC561" s="124"/>
      <c r="BD561" s="125"/>
      <c r="BF561" s="144">
        <v>65</v>
      </c>
      <c r="BG561" s="144">
        <v>13</v>
      </c>
      <c r="BH561" s="144">
        <v>8</v>
      </c>
      <c r="BI561" s="144">
        <v>6</v>
      </c>
      <c r="BJ561" s="144">
        <v>4</v>
      </c>
      <c r="BK561" s="144">
        <v>2</v>
      </c>
      <c r="BL561" s="130"/>
      <c r="BM561" s="130"/>
      <c r="BN561" s="130"/>
      <c r="BO561" s="130"/>
      <c r="BP561" s="130"/>
      <c r="BQ561" s="130"/>
      <c r="BR561" s="130"/>
    </row>
    <row r="562" spans="1:70" outlineLevel="1" x14ac:dyDescent="0.35">
      <c r="A562" s="258" t="s">
        <v>699</v>
      </c>
      <c r="B562" s="109" t="s">
        <v>428</v>
      </c>
      <c r="C562" s="141" t="s">
        <v>368</v>
      </c>
      <c r="D562" s="109">
        <v>233489</v>
      </c>
      <c r="E562" s="142">
        <v>29</v>
      </c>
      <c r="F562" s="142">
        <v>19</v>
      </c>
      <c r="G562" s="142">
        <v>33</v>
      </c>
      <c r="H562" s="125"/>
      <c r="I562" s="142">
        <v>41</v>
      </c>
      <c r="J562" s="142">
        <v>36</v>
      </c>
      <c r="K562" s="142">
        <v>36</v>
      </c>
      <c r="L562" s="125"/>
      <c r="M562" s="142">
        <v>37</v>
      </c>
      <c r="N562" s="142">
        <v>40</v>
      </c>
      <c r="O562" s="142">
        <v>42</v>
      </c>
      <c r="P562" s="125"/>
      <c r="Q562" s="142">
        <v>35</v>
      </c>
      <c r="R562" s="142">
        <v>35</v>
      </c>
      <c r="S562" s="142">
        <v>35</v>
      </c>
      <c r="T562" s="125"/>
      <c r="U562" s="142">
        <v>44</v>
      </c>
      <c r="V562" s="142">
        <v>45</v>
      </c>
      <c r="W562" s="142">
        <v>47</v>
      </c>
      <c r="X562" s="125"/>
      <c r="Y562" s="142">
        <v>36</v>
      </c>
      <c r="Z562" s="142">
        <v>33</v>
      </c>
      <c r="AA562" s="142">
        <v>26</v>
      </c>
      <c r="AB562" s="125"/>
      <c r="AC562" s="142">
        <v>12</v>
      </c>
      <c r="AD562" s="124"/>
      <c r="AE562" s="124"/>
      <c r="AF562" s="125"/>
      <c r="AG562" s="124"/>
      <c r="AH562" s="124"/>
      <c r="AI562" s="124"/>
      <c r="AJ562" s="125"/>
      <c r="AK562" s="124"/>
      <c r="AL562" s="124"/>
      <c r="AM562" s="124"/>
      <c r="AN562" s="125"/>
      <c r="AO562" s="124"/>
      <c r="AP562" s="124"/>
      <c r="AQ562" s="124"/>
      <c r="AR562" s="125"/>
      <c r="AS562" s="124"/>
      <c r="AT562" s="124"/>
      <c r="AU562" s="124"/>
      <c r="AV562" s="125"/>
      <c r="AW562" s="124"/>
      <c r="AX562" s="124"/>
      <c r="AY562" s="124"/>
      <c r="AZ562" s="125"/>
      <c r="BA562" s="124"/>
      <c r="BB562" s="124"/>
      <c r="BC562" s="124"/>
      <c r="BD562" s="125"/>
      <c r="BF562" s="144">
        <v>25</v>
      </c>
      <c r="BG562" s="144">
        <v>30</v>
      </c>
      <c r="BH562" s="144">
        <v>37</v>
      </c>
      <c r="BI562" s="144">
        <v>49</v>
      </c>
      <c r="BJ562" s="144">
        <v>49</v>
      </c>
      <c r="BK562" s="144">
        <v>29</v>
      </c>
      <c r="BL562" s="130"/>
      <c r="BM562" s="130"/>
      <c r="BN562" s="130"/>
      <c r="BO562" s="130"/>
      <c r="BP562" s="130"/>
      <c r="BQ562" s="130"/>
      <c r="BR562" s="130"/>
    </row>
    <row r="563" spans="1:70" outlineLevel="1" x14ac:dyDescent="0.35">
      <c r="A563" s="258" t="s">
        <v>700</v>
      </c>
      <c r="B563" s="109" t="s">
        <v>428</v>
      </c>
      <c r="C563" s="141" t="s">
        <v>368</v>
      </c>
      <c r="D563" s="109">
        <v>233490</v>
      </c>
      <c r="E563" s="142">
        <v>4</v>
      </c>
      <c r="F563" s="142">
        <v>3</v>
      </c>
      <c r="G563" s="142">
        <v>6</v>
      </c>
      <c r="H563" s="125"/>
      <c r="I563" s="142">
        <v>8</v>
      </c>
      <c r="J563" s="142">
        <v>6</v>
      </c>
      <c r="K563" s="142">
        <v>8</v>
      </c>
      <c r="L563" s="125"/>
      <c r="M563" s="142">
        <v>6</v>
      </c>
      <c r="N563" s="142">
        <v>6</v>
      </c>
      <c r="O563" s="142">
        <v>6</v>
      </c>
      <c r="P563" s="125"/>
      <c r="Q563" s="142">
        <v>5</v>
      </c>
      <c r="R563" s="142">
        <v>5</v>
      </c>
      <c r="S563" s="142">
        <v>4</v>
      </c>
      <c r="T563" s="125"/>
      <c r="U563" s="142">
        <v>3</v>
      </c>
      <c r="V563" s="142">
        <v>2</v>
      </c>
      <c r="W563" s="142">
        <v>2</v>
      </c>
      <c r="X563" s="125"/>
      <c r="Y563" s="124"/>
      <c r="Z563" s="124"/>
      <c r="AA563" s="124"/>
      <c r="AB563" s="125"/>
      <c r="AC563" s="124"/>
      <c r="AD563" s="124"/>
      <c r="AE563" s="124"/>
      <c r="AF563" s="125"/>
      <c r="AG563" s="124"/>
      <c r="AH563" s="124"/>
      <c r="AI563" s="124"/>
      <c r="AJ563" s="125"/>
      <c r="AK563" s="124"/>
      <c r="AL563" s="124"/>
      <c r="AM563" s="124"/>
      <c r="AN563" s="125"/>
      <c r="AO563" s="124"/>
      <c r="AP563" s="124"/>
      <c r="AQ563" s="124"/>
      <c r="AR563" s="125"/>
      <c r="AS563" s="124"/>
      <c r="AT563" s="124"/>
      <c r="AU563" s="124"/>
      <c r="AV563" s="125"/>
      <c r="AW563" s="124"/>
      <c r="AX563" s="124"/>
      <c r="AY563" s="124"/>
      <c r="AZ563" s="125"/>
      <c r="BA563" s="124"/>
      <c r="BB563" s="124"/>
      <c r="BC563" s="124"/>
      <c r="BD563" s="125"/>
      <c r="BF563" s="144">
        <v>7</v>
      </c>
      <c r="BG563" s="144">
        <v>7</v>
      </c>
      <c r="BH563" s="144">
        <v>5</v>
      </c>
      <c r="BI563" s="144">
        <v>5</v>
      </c>
      <c r="BJ563" s="130"/>
      <c r="BK563" s="130"/>
      <c r="BL563" s="130"/>
      <c r="BM563" s="130"/>
      <c r="BN563" s="130"/>
      <c r="BO563" s="130"/>
      <c r="BP563" s="130"/>
      <c r="BQ563" s="130"/>
      <c r="BR563" s="130"/>
    </row>
    <row r="564" spans="1:70" outlineLevel="1" x14ac:dyDescent="0.35">
      <c r="A564" s="258" t="s">
        <v>701</v>
      </c>
      <c r="B564" s="109" t="s">
        <v>428</v>
      </c>
      <c r="C564" s="141" t="s">
        <v>368</v>
      </c>
      <c r="D564" s="109">
        <v>233491</v>
      </c>
      <c r="E564" s="124"/>
      <c r="F564" s="124"/>
      <c r="G564" s="124"/>
      <c r="H564" s="125"/>
      <c r="I564" s="124"/>
      <c r="J564" s="124"/>
      <c r="K564" s="124"/>
      <c r="L564" s="125"/>
      <c r="M564" s="124"/>
      <c r="N564" s="124"/>
      <c r="O564" s="124"/>
      <c r="P564" s="125"/>
      <c r="Q564" s="124"/>
      <c r="R564" s="142">
        <v>3</v>
      </c>
      <c r="S564" s="142">
        <v>1</v>
      </c>
      <c r="T564" s="125"/>
      <c r="U564" s="142">
        <v>1</v>
      </c>
      <c r="V564" s="124"/>
      <c r="W564" s="124"/>
      <c r="X564" s="125"/>
      <c r="Y564" s="124"/>
      <c r="Z564" s="124"/>
      <c r="AA564" s="124"/>
      <c r="AB564" s="125"/>
      <c r="AC564" s="124"/>
      <c r="AD564" s="124"/>
      <c r="AE564" s="124"/>
      <c r="AF564" s="125"/>
      <c r="AG564" s="124"/>
      <c r="AH564" s="124"/>
      <c r="AI564" s="124"/>
      <c r="AJ564" s="125"/>
      <c r="AK564" s="124"/>
      <c r="AL564" s="124"/>
      <c r="AM564" s="124"/>
      <c r="AN564" s="125"/>
      <c r="AO564" s="124"/>
      <c r="AP564" s="124"/>
      <c r="AQ564" s="124"/>
      <c r="AR564" s="125"/>
      <c r="AS564" s="124"/>
      <c r="AT564" s="124"/>
      <c r="AU564" s="124"/>
      <c r="AV564" s="125"/>
      <c r="AW564" s="124"/>
      <c r="AX564" s="124"/>
      <c r="AY564" s="124"/>
      <c r="AZ564" s="125"/>
      <c r="BA564" s="124"/>
      <c r="BB564" s="124"/>
      <c r="BC564" s="124"/>
      <c r="BD564" s="125"/>
      <c r="BF564" s="130"/>
      <c r="BG564" s="130"/>
      <c r="BH564" s="130"/>
      <c r="BI564" s="144">
        <v>2</v>
      </c>
      <c r="BJ564" s="130"/>
      <c r="BK564" s="130"/>
      <c r="BL564" s="130"/>
      <c r="BM564" s="130"/>
      <c r="BN564" s="130"/>
      <c r="BO564" s="130"/>
      <c r="BP564" s="130"/>
      <c r="BQ564" s="130"/>
      <c r="BR564" s="130"/>
    </row>
    <row r="565" spans="1:70" outlineLevel="1" x14ac:dyDescent="0.35">
      <c r="A565" s="258" t="s">
        <v>702</v>
      </c>
      <c r="B565" s="109" t="s">
        <v>428</v>
      </c>
      <c r="C565" s="141" t="s">
        <v>369</v>
      </c>
      <c r="D565" s="109">
        <v>233492</v>
      </c>
      <c r="E565" s="124"/>
      <c r="F565" s="124"/>
      <c r="G565" s="124"/>
      <c r="H565" s="125"/>
      <c r="I565" s="124"/>
      <c r="J565" s="124"/>
      <c r="K565" s="124"/>
      <c r="L565" s="125"/>
      <c r="M565" s="124"/>
      <c r="N565" s="124"/>
      <c r="O565" s="124"/>
      <c r="P565" s="125"/>
      <c r="Q565" s="124"/>
      <c r="R565" s="124"/>
      <c r="S565" s="124"/>
      <c r="T565" s="125"/>
      <c r="U565" s="124"/>
      <c r="V565" s="124"/>
      <c r="W565" s="124"/>
      <c r="X565" s="125"/>
      <c r="Y565" s="124"/>
      <c r="Z565" s="124"/>
      <c r="AA565" s="124"/>
      <c r="AB565" s="125"/>
      <c r="AC565" s="124"/>
      <c r="AD565" s="124"/>
      <c r="AE565" s="124"/>
      <c r="AF565" s="125"/>
      <c r="AG565" s="124"/>
      <c r="AH565" s="124"/>
      <c r="AI565" s="124"/>
      <c r="AJ565" s="125"/>
      <c r="AK565" s="124"/>
      <c r="AL565" s="124"/>
      <c r="AM565" s="124"/>
      <c r="AN565" s="125"/>
      <c r="AO565" s="124"/>
      <c r="AP565" s="124"/>
      <c r="AQ565" s="124"/>
      <c r="AR565" s="125"/>
      <c r="AS565" s="124"/>
      <c r="AT565" s="124"/>
      <c r="AU565" s="124"/>
      <c r="AV565" s="125"/>
      <c r="AW565" s="124"/>
      <c r="AX565" s="124"/>
      <c r="AY565" s="124"/>
      <c r="AZ565" s="125"/>
      <c r="BA565" s="124"/>
      <c r="BB565" s="124"/>
      <c r="BC565" s="124"/>
      <c r="BD565" s="125"/>
      <c r="BF565" s="130"/>
      <c r="BG565" s="130"/>
      <c r="BH565" s="130"/>
      <c r="BI565" s="130"/>
      <c r="BJ565" s="144">
        <v>2</v>
      </c>
      <c r="BK565" s="130"/>
      <c r="BL565" s="130"/>
      <c r="BM565" s="130"/>
      <c r="BN565" s="130"/>
      <c r="BO565" s="130"/>
      <c r="BP565" s="130"/>
      <c r="BQ565" s="130"/>
      <c r="BR565" s="130"/>
    </row>
    <row r="566" spans="1:70" outlineLevel="1" x14ac:dyDescent="0.35">
      <c r="A566" s="260" t="s">
        <v>703</v>
      </c>
      <c r="B566" s="109" t="s">
        <v>428</v>
      </c>
      <c r="C566" s="141" t="s">
        <v>369</v>
      </c>
      <c r="D566" s="109">
        <v>2541622</v>
      </c>
      <c r="E566" s="124"/>
      <c r="F566" s="124"/>
      <c r="G566" s="124"/>
      <c r="H566" s="125"/>
      <c r="I566" s="124"/>
      <c r="J566" s="124"/>
      <c r="K566" s="124"/>
      <c r="L566" s="125"/>
      <c r="M566" s="124"/>
      <c r="N566" s="124"/>
      <c r="O566" s="124"/>
      <c r="P566" s="125"/>
      <c r="Q566" s="124"/>
      <c r="R566" s="124"/>
      <c r="S566" s="124"/>
      <c r="T566" s="125"/>
      <c r="U566" s="124"/>
      <c r="V566" s="124"/>
      <c r="W566" s="124"/>
      <c r="X566" s="125"/>
      <c r="Y566" s="124"/>
      <c r="Z566" s="124"/>
      <c r="AA566" s="124"/>
      <c r="AB566" s="125"/>
      <c r="AC566" s="124"/>
      <c r="AD566" s="142">
        <v>20</v>
      </c>
      <c r="AE566" s="142">
        <v>20</v>
      </c>
      <c r="AF566" s="125"/>
      <c r="AG566" s="142">
        <v>17</v>
      </c>
      <c r="AH566" s="142">
        <v>29</v>
      </c>
      <c r="AI566" s="142">
        <v>41</v>
      </c>
      <c r="AJ566" s="125"/>
      <c r="AK566" s="142">
        <v>35</v>
      </c>
      <c r="AL566" s="142">
        <v>43</v>
      </c>
      <c r="AM566" s="142">
        <v>45</v>
      </c>
      <c r="AN566" s="125"/>
      <c r="AO566" s="142">
        <v>17</v>
      </c>
      <c r="AP566" s="142">
        <v>9</v>
      </c>
      <c r="AQ566" s="142">
        <v>5</v>
      </c>
      <c r="AR566" s="125"/>
      <c r="AS566" s="142">
        <v>9</v>
      </c>
      <c r="AT566" s="142">
        <v>44</v>
      </c>
      <c r="AU566" s="142">
        <v>65</v>
      </c>
      <c r="AV566" s="125"/>
      <c r="AW566" s="124"/>
      <c r="AX566" s="124"/>
      <c r="AY566" s="124"/>
      <c r="AZ566" s="125"/>
      <c r="BA566" s="124"/>
      <c r="BB566" s="124"/>
      <c r="BC566" s="124"/>
      <c r="BD566" s="125"/>
      <c r="BF566" s="130"/>
      <c r="BG566" s="130"/>
      <c r="BH566" s="130"/>
      <c r="BI566" s="130"/>
      <c r="BJ566" s="130"/>
      <c r="BK566" s="130"/>
      <c r="BL566" s="144">
        <v>22</v>
      </c>
      <c r="BM566" s="144">
        <v>37</v>
      </c>
      <c r="BN566" s="144">
        <v>44</v>
      </c>
      <c r="BO566" s="144">
        <v>15</v>
      </c>
      <c r="BP566" s="144">
        <v>55</v>
      </c>
      <c r="BQ566" s="130"/>
      <c r="BR566" s="130"/>
    </row>
    <row r="567" spans="1:70" outlineLevel="1" x14ac:dyDescent="0.35">
      <c r="A567" s="259" t="s">
        <v>704</v>
      </c>
      <c r="B567" s="162" t="s">
        <v>428</v>
      </c>
      <c r="C567" s="163" t="s">
        <v>369</v>
      </c>
      <c r="D567" s="162">
        <v>2541623</v>
      </c>
      <c r="E567" s="175">
        <f>E558+E559+SUM(E561:E566)</f>
        <v>2499</v>
      </c>
      <c r="F567" s="175">
        <f>F558+F559+SUM(F561:F566)</f>
        <v>2502</v>
      </c>
      <c r="G567" s="175">
        <f>G558+G559+SUM(G561:G566)</f>
        <v>2528</v>
      </c>
      <c r="H567" s="176"/>
      <c r="I567" s="175">
        <f>I558+I559+SUM(I561:I566)</f>
        <v>2609</v>
      </c>
      <c r="J567" s="175">
        <f>J558+J559+SUM(J561:J566)</f>
        <v>2615</v>
      </c>
      <c r="K567" s="175">
        <f>K558+K559+SUM(K561:K566)</f>
        <v>2644</v>
      </c>
      <c r="L567" s="176"/>
      <c r="M567" s="175">
        <f>M558+M559+SUM(M561:M566)</f>
        <v>2836</v>
      </c>
      <c r="N567" s="175">
        <f>N558+N559+SUM(N561:N566)</f>
        <v>2850</v>
      </c>
      <c r="O567" s="175">
        <f>O558+O559+SUM(O561:O566)</f>
        <v>2863</v>
      </c>
      <c r="P567" s="176"/>
      <c r="Q567" s="175">
        <f>Q558+Q559+SUM(Q561:Q566)</f>
        <v>2888</v>
      </c>
      <c r="R567" s="175">
        <f>R558+R559+SUM(R561:R566)</f>
        <v>2904</v>
      </c>
      <c r="S567" s="175">
        <f>S558+S559+SUM(S561:S566)</f>
        <v>2915</v>
      </c>
      <c r="T567" s="176"/>
      <c r="U567" s="175">
        <f>U558+U559+SUM(U561:U566)</f>
        <v>2944</v>
      </c>
      <c r="V567" s="175">
        <f>V558+V559+SUM(V561:V566)</f>
        <v>2951</v>
      </c>
      <c r="W567" s="175">
        <f>W558+W559+SUM(W561:W566)</f>
        <v>2956</v>
      </c>
      <c r="X567" s="176"/>
      <c r="Y567" s="175">
        <f>Y558+Y559+SUM(Y561:Y566)</f>
        <v>2945</v>
      </c>
      <c r="Z567" s="175">
        <f>Z558+Z559+SUM(Z561:Z566)</f>
        <v>2930</v>
      </c>
      <c r="AA567" s="175">
        <f>AA558+AA559+SUM(AA561:AA566)</f>
        <v>2913</v>
      </c>
      <c r="AB567" s="176"/>
      <c r="AC567" s="175">
        <f>AC558+AC559+SUM(AC561:AC566)</f>
        <v>2869</v>
      </c>
      <c r="AD567" s="175">
        <f>AD558+AD559+SUM(AD561:AD566)</f>
        <v>2875</v>
      </c>
      <c r="AE567" s="175">
        <f>AE558+AE559+SUM(AE561:AE566)</f>
        <v>2874</v>
      </c>
      <c r="AF567" s="176"/>
      <c r="AG567" s="175">
        <f>AG558+AG559+SUM(AG561:AG566)</f>
        <v>2868</v>
      </c>
      <c r="AH567" s="175">
        <f>AH558+AH559+SUM(AH561:AH566)</f>
        <v>2879</v>
      </c>
      <c r="AI567" s="175">
        <f>AI558+AI559+SUM(AI561:AI566)</f>
        <v>2891</v>
      </c>
      <c r="AJ567" s="176"/>
      <c r="AK567" s="175">
        <f>AK558+AK559+SUM(AK561:AK566)</f>
        <v>2882</v>
      </c>
      <c r="AL567" s="175">
        <f>AL558+AL559+SUM(AL561:AL566)</f>
        <v>2877</v>
      </c>
      <c r="AM567" s="175">
        <f>AM558+AM559+SUM(AM561:AM566)</f>
        <v>2859</v>
      </c>
      <c r="AN567" s="176"/>
      <c r="AO567" s="175">
        <f>AO558+AO559+SUM(AO561:AO566)</f>
        <v>2742</v>
      </c>
      <c r="AP567" s="175">
        <f>AP558+AP559+SUM(AP561:AP566)</f>
        <v>2713</v>
      </c>
      <c r="AQ567" s="175">
        <f>AQ558+AQ559+SUM(AQ561:AQ566)</f>
        <v>2687</v>
      </c>
      <c r="AR567" s="176"/>
      <c r="AS567" s="175">
        <f>AS558+AS559+SUM(AS561:AS566)</f>
        <v>2596</v>
      </c>
      <c r="AT567" s="175">
        <f>AT558+AT559+SUM(AT561:AT566)</f>
        <v>2612</v>
      </c>
      <c r="AU567" s="175">
        <f>AU558+AU559+SUM(AU561:AU566)</f>
        <v>2641</v>
      </c>
      <c r="AV567" s="176"/>
      <c r="AW567" s="164"/>
      <c r="AX567" s="164"/>
      <c r="AY567" s="164"/>
      <c r="AZ567" s="176"/>
      <c r="BA567" s="177"/>
      <c r="BB567" s="177"/>
      <c r="BC567" s="164"/>
      <c r="BD567" s="176"/>
      <c r="BF567" s="197">
        <f t="shared" ref="BF567:BP567" si="84">BF558+BF559+SUM(BF561:BF566)</f>
        <v>2517</v>
      </c>
      <c r="BG567" s="197">
        <f t="shared" si="84"/>
        <v>2664</v>
      </c>
      <c r="BH567" s="197">
        <f t="shared" si="84"/>
        <v>2853</v>
      </c>
      <c r="BI567" s="197">
        <f t="shared" si="84"/>
        <v>2925</v>
      </c>
      <c r="BJ567" s="197">
        <f t="shared" si="84"/>
        <v>2956</v>
      </c>
      <c r="BK567" s="197">
        <f t="shared" si="84"/>
        <v>2921</v>
      </c>
      <c r="BL567" s="197">
        <f t="shared" si="84"/>
        <v>2876</v>
      </c>
      <c r="BM567" s="197">
        <f t="shared" si="84"/>
        <v>2888</v>
      </c>
      <c r="BN567" s="197">
        <f t="shared" si="84"/>
        <v>2859</v>
      </c>
      <c r="BO567" s="197">
        <f t="shared" si="84"/>
        <v>2702</v>
      </c>
      <c r="BP567" s="197">
        <f t="shared" si="84"/>
        <v>2629</v>
      </c>
      <c r="BQ567" s="170"/>
      <c r="BR567" s="170"/>
    </row>
    <row r="568" spans="1:70" outlineLevel="1" x14ac:dyDescent="0.35">
      <c r="A568" s="181"/>
      <c r="B568" s="240"/>
      <c r="C568" s="240"/>
      <c r="D568" s="240"/>
      <c r="E568" s="124"/>
      <c r="F568" s="124"/>
      <c r="G568" s="124"/>
      <c r="H568" s="125"/>
      <c r="I568" s="124"/>
      <c r="J568" s="124"/>
      <c r="K568" s="124"/>
      <c r="L568" s="125"/>
      <c r="M568" s="124"/>
      <c r="N568" s="124"/>
      <c r="O568" s="124"/>
      <c r="P568" s="125"/>
      <c r="Q568" s="124"/>
      <c r="R568" s="124"/>
      <c r="S568" s="124"/>
      <c r="T568" s="125"/>
      <c r="U568" s="124"/>
      <c r="V568" s="124"/>
      <c r="W568" s="124"/>
      <c r="X568" s="125"/>
      <c r="Y568" s="124"/>
      <c r="Z568" s="124"/>
      <c r="AA568" s="124"/>
      <c r="AB568" s="125"/>
      <c r="AC568" s="124"/>
      <c r="AD568" s="124"/>
      <c r="AE568" s="124"/>
      <c r="AF568" s="125"/>
      <c r="AG568" s="124"/>
      <c r="AH568" s="124"/>
      <c r="AI568" s="124"/>
      <c r="AJ568" s="125"/>
      <c r="AK568" s="124"/>
      <c r="AL568" s="124"/>
      <c r="AM568" s="124"/>
      <c r="AN568" s="125"/>
      <c r="AO568" s="124"/>
      <c r="AP568" s="124"/>
      <c r="AQ568" s="124"/>
      <c r="AR568" s="125"/>
      <c r="AS568" s="124"/>
      <c r="AT568" s="124"/>
      <c r="AU568" s="124"/>
      <c r="AV568" s="125"/>
      <c r="AW568" s="124"/>
      <c r="AX568" s="124"/>
      <c r="AY568" s="124"/>
      <c r="AZ568" s="125"/>
      <c r="BA568" s="124"/>
      <c r="BB568" s="124"/>
      <c r="BC568" s="124"/>
      <c r="BD568" s="125"/>
      <c r="BF568" s="130"/>
      <c r="BG568" s="130"/>
      <c r="BH568" s="130"/>
      <c r="BI568" s="130"/>
      <c r="BJ568" s="130"/>
      <c r="BK568" s="130"/>
      <c r="BL568" s="130"/>
      <c r="BM568" s="130"/>
      <c r="BN568" s="130"/>
      <c r="BO568" s="130"/>
      <c r="BP568" s="130"/>
      <c r="BQ568" s="130"/>
      <c r="BR568" s="130"/>
    </row>
    <row r="569" spans="1:70" ht="12" customHeight="1" outlineLevel="1" x14ac:dyDescent="0.35">
      <c r="A569" s="181" t="s">
        <v>692</v>
      </c>
      <c r="B569" s="109" t="s">
        <v>460</v>
      </c>
      <c r="C569" s="141" t="s">
        <v>369</v>
      </c>
      <c r="D569" s="109">
        <v>2541624</v>
      </c>
      <c r="E569" s="159">
        <v>0.09</v>
      </c>
      <c r="F569" s="159">
        <v>0.13</v>
      </c>
      <c r="G569" s="159">
        <v>0.17</v>
      </c>
      <c r="H569" s="158">
        <f>BF569-SUM(E569,F569,G569)</f>
        <v>0.20999999999999996</v>
      </c>
      <c r="I569" s="159">
        <v>0.25</v>
      </c>
      <c r="J569" s="159">
        <v>0.3</v>
      </c>
      <c r="K569" s="159">
        <v>0.3</v>
      </c>
      <c r="L569" s="158">
        <f>BG569-SUM(I569,J569,K569)</f>
        <v>0.25</v>
      </c>
      <c r="M569" s="159">
        <v>0.18</v>
      </c>
      <c r="N569" s="159">
        <v>0.25</v>
      </c>
      <c r="O569" s="159">
        <v>0.31</v>
      </c>
      <c r="P569" s="158">
        <f>BH569-SUM(M569,N569,O569)</f>
        <v>0.55000000000000004</v>
      </c>
      <c r="Q569" s="159">
        <v>0.52</v>
      </c>
      <c r="R569" s="159">
        <v>0.71</v>
      </c>
      <c r="S569" s="159">
        <v>0.82</v>
      </c>
      <c r="T569" s="158">
        <f>BI569-SUM(Q569,R569,S569)</f>
        <v>1.4400000000000004</v>
      </c>
      <c r="U569" s="159">
        <v>1.04</v>
      </c>
      <c r="V569" s="159">
        <v>1.32</v>
      </c>
      <c r="W569" s="159">
        <v>1.59</v>
      </c>
      <c r="X569" s="158">
        <f>BJ569-SUM(U569,V569,W569)</f>
        <v>1.4399999999999995</v>
      </c>
      <c r="Y569" s="159">
        <v>1.69</v>
      </c>
      <c r="Z569" s="159">
        <v>1.74</v>
      </c>
      <c r="AA569" s="159">
        <v>1.76</v>
      </c>
      <c r="AB569" s="158">
        <f>BK569-SUM(Y569,Z569,AA569)</f>
        <v>2.3800000000000008</v>
      </c>
      <c r="AC569" s="159">
        <v>0.85</v>
      </c>
      <c r="AD569" s="159">
        <v>0.91</v>
      </c>
      <c r="AE569" s="159">
        <v>2.12</v>
      </c>
      <c r="AF569" s="158">
        <f>BL569-SUM(AC569,AD569,AE569)</f>
        <v>2.5499999999999998</v>
      </c>
      <c r="AG569" s="159">
        <v>1.71</v>
      </c>
      <c r="AH569" s="159">
        <v>1.8</v>
      </c>
      <c r="AI569" s="159">
        <v>2.71</v>
      </c>
      <c r="AJ569" s="158">
        <f>BM569-SUM(AG569,AH569,AI569)</f>
        <v>3.87</v>
      </c>
      <c r="AK569" s="159">
        <v>3.3</v>
      </c>
      <c r="AL569" s="159">
        <v>3.61</v>
      </c>
      <c r="AM569" s="159">
        <v>3.22</v>
      </c>
      <c r="AN569" s="158">
        <f>BN569-SUM(AK569,AL569,AM569)</f>
        <v>3.6399999999999988</v>
      </c>
      <c r="AO569" s="159">
        <v>2.72</v>
      </c>
      <c r="AP569" s="159">
        <v>2.46</v>
      </c>
      <c r="AQ569" s="159">
        <v>1.64</v>
      </c>
      <c r="AR569" s="158">
        <f>BO569-SUM(AO569,AP569,AQ569)</f>
        <v>1.7700000000000005</v>
      </c>
      <c r="AS569" s="159">
        <v>2.2000000000000002</v>
      </c>
      <c r="AT569" s="159">
        <v>2.98</v>
      </c>
      <c r="AU569" s="159">
        <v>4.3899999999999997</v>
      </c>
      <c r="AV569" s="158">
        <f>BP569-SUM(AS569,AT569,AU569)</f>
        <v>5.2999999999999989</v>
      </c>
      <c r="AW569" s="124"/>
      <c r="AX569" s="124"/>
      <c r="AY569" s="124"/>
      <c r="AZ569" s="125"/>
      <c r="BA569" s="124"/>
      <c r="BB569" s="124"/>
      <c r="BC569" s="124"/>
      <c r="BD569" s="125"/>
      <c r="BF569" s="160">
        <v>0.6</v>
      </c>
      <c r="BG569" s="160">
        <v>1.1000000000000001</v>
      </c>
      <c r="BH569" s="160">
        <v>1.29</v>
      </c>
      <c r="BI569" s="160">
        <v>3.49</v>
      </c>
      <c r="BJ569" s="160">
        <v>5.39</v>
      </c>
      <c r="BK569" s="160">
        <v>7.57</v>
      </c>
      <c r="BL569" s="160">
        <v>6.43</v>
      </c>
      <c r="BM569" s="160">
        <v>10.09</v>
      </c>
      <c r="BN569" s="160">
        <v>13.77</v>
      </c>
      <c r="BO569" s="160">
        <v>8.59</v>
      </c>
      <c r="BP569" s="160">
        <v>14.87</v>
      </c>
      <c r="BQ569" s="130"/>
      <c r="BR569" s="130"/>
    </row>
    <row r="570" spans="1:70" outlineLevel="1" x14ac:dyDescent="0.35">
      <c r="A570" s="108"/>
      <c r="B570" s="109"/>
      <c r="C570" s="109"/>
      <c r="D570" s="109"/>
      <c r="E570" s="124"/>
      <c r="F570" s="124"/>
      <c r="G570" s="124"/>
      <c r="H570" s="125"/>
      <c r="I570" s="124"/>
      <c r="J570" s="124"/>
      <c r="K570" s="124"/>
      <c r="L570" s="125"/>
      <c r="M570" s="124"/>
      <c r="N570" s="124"/>
      <c r="O570" s="124"/>
      <c r="P570" s="125"/>
      <c r="Q570" s="124"/>
      <c r="R570" s="124"/>
      <c r="S570" s="124"/>
      <c r="T570" s="125"/>
      <c r="U570" s="124"/>
      <c r="V570" s="124"/>
      <c r="W570" s="124"/>
      <c r="X570" s="125"/>
      <c r="Y570" s="124"/>
      <c r="Z570" s="124"/>
      <c r="AA570" s="124"/>
      <c r="AB570" s="125"/>
      <c r="AC570" s="124"/>
      <c r="AD570" s="124"/>
      <c r="AE570" s="124"/>
      <c r="AF570" s="125"/>
      <c r="AG570" s="124"/>
      <c r="AH570" s="124"/>
      <c r="AI570" s="124"/>
      <c r="AJ570" s="125"/>
      <c r="AK570" s="124"/>
      <c r="AL570" s="124"/>
      <c r="AM570" s="124"/>
      <c r="AN570" s="125"/>
      <c r="AO570" s="124"/>
      <c r="AP570" s="124"/>
      <c r="AQ570" s="124"/>
      <c r="AR570" s="125"/>
      <c r="AS570" s="124"/>
      <c r="AT570" s="124"/>
      <c r="AU570" s="124"/>
      <c r="AV570" s="125"/>
      <c r="AW570" s="124"/>
      <c r="AX570" s="124"/>
      <c r="AY570" s="124"/>
      <c r="AZ570" s="125"/>
      <c r="BA570" s="124"/>
      <c r="BB570" s="124"/>
      <c r="BC570" s="124"/>
      <c r="BD570" s="125"/>
      <c r="BF570" s="130"/>
      <c r="BG570" s="130"/>
      <c r="BH570" s="130"/>
      <c r="BI570" s="130"/>
      <c r="BJ570" s="130"/>
      <c r="BK570" s="130"/>
      <c r="BL570" s="130"/>
      <c r="BM570" s="130"/>
      <c r="BN570" s="130"/>
      <c r="BO570" s="130"/>
      <c r="BP570" s="130"/>
      <c r="BQ570" s="130"/>
      <c r="BR570" s="130"/>
    </row>
    <row r="571" spans="1:70" outlineLevel="1" x14ac:dyDescent="0.35">
      <c r="A571" s="179" t="s">
        <v>675</v>
      </c>
      <c r="B571" s="180"/>
      <c r="C571" s="180"/>
      <c r="D571" s="180"/>
      <c r="E571" s="124"/>
      <c r="F571" s="124"/>
      <c r="G571" s="124"/>
      <c r="H571" s="125"/>
      <c r="I571" s="124"/>
      <c r="J571" s="124"/>
      <c r="K571" s="124"/>
      <c r="L571" s="125"/>
      <c r="M571" s="124"/>
      <c r="N571" s="124"/>
      <c r="O571" s="124"/>
      <c r="P571" s="125"/>
      <c r="Q571" s="124"/>
      <c r="R571" s="124"/>
      <c r="S571" s="124"/>
      <c r="T571" s="125"/>
      <c r="U571" s="124"/>
      <c r="V571" s="124"/>
      <c r="W571" s="124"/>
      <c r="X571" s="125"/>
      <c r="Y571" s="124"/>
      <c r="Z571" s="124"/>
      <c r="AA571" s="124"/>
      <c r="AB571" s="125"/>
      <c r="AC571" s="124"/>
      <c r="AD571" s="124"/>
      <c r="AE571" s="124"/>
      <c r="AF571" s="125"/>
      <c r="AG571" s="124"/>
      <c r="AH571" s="124"/>
      <c r="AI571" s="124"/>
      <c r="AJ571" s="125"/>
      <c r="AK571" s="124"/>
      <c r="AL571" s="124"/>
      <c r="AM571" s="124"/>
      <c r="AN571" s="125"/>
      <c r="AO571" s="124"/>
      <c r="AP571" s="124"/>
      <c r="AQ571" s="124"/>
      <c r="AR571" s="125"/>
      <c r="AS571" s="124"/>
      <c r="AT571" s="124"/>
      <c r="AU571" s="124"/>
      <c r="AV571" s="125"/>
      <c r="AW571" s="124"/>
      <c r="AX571" s="124"/>
      <c r="AY571" s="124"/>
      <c r="AZ571" s="125"/>
      <c r="BA571" s="124"/>
      <c r="BB571" s="124"/>
      <c r="BC571" s="124"/>
      <c r="BD571" s="125"/>
      <c r="BF571" s="130"/>
      <c r="BG571" s="130"/>
      <c r="BH571" s="130"/>
      <c r="BI571" s="130"/>
      <c r="BJ571" s="130"/>
      <c r="BK571" s="130"/>
      <c r="BL571" s="130"/>
      <c r="BM571" s="130"/>
      <c r="BN571" s="130"/>
      <c r="BO571" s="130"/>
      <c r="BP571" s="130"/>
      <c r="BQ571" s="130"/>
      <c r="BR571" s="130"/>
    </row>
    <row r="572" spans="1:70" outlineLevel="1" x14ac:dyDescent="0.35">
      <c r="A572" s="253" t="s">
        <v>684</v>
      </c>
      <c r="B572" s="254"/>
      <c r="C572" s="254"/>
      <c r="D572" s="254"/>
      <c r="E572" s="124"/>
      <c r="F572" s="124"/>
      <c r="G572" s="124"/>
      <c r="H572" s="125"/>
      <c r="I572" s="124"/>
      <c r="J572" s="124"/>
      <c r="K572" s="124"/>
      <c r="L572" s="125"/>
      <c r="M572" s="124"/>
      <c r="N572" s="124"/>
      <c r="O572" s="124"/>
      <c r="P572" s="125"/>
      <c r="Q572" s="124"/>
      <c r="R572" s="124"/>
      <c r="S572" s="124"/>
      <c r="T572" s="125"/>
      <c r="U572" s="124"/>
      <c r="V572" s="124"/>
      <c r="W572" s="124"/>
      <c r="X572" s="125"/>
      <c r="Y572" s="124"/>
      <c r="Z572" s="124"/>
      <c r="AA572" s="124"/>
      <c r="AB572" s="125"/>
      <c r="AC572" s="124"/>
      <c r="AD572" s="124"/>
      <c r="AE572" s="124"/>
      <c r="AF572" s="125"/>
      <c r="AG572" s="124"/>
      <c r="AH572" s="124"/>
      <c r="AI572" s="124"/>
      <c r="AJ572" s="125"/>
      <c r="AK572" s="124"/>
      <c r="AL572" s="124"/>
      <c r="AM572" s="124"/>
      <c r="AN572" s="125"/>
      <c r="AO572" s="124"/>
      <c r="AP572" s="124"/>
      <c r="AQ572" s="124"/>
      <c r="AR572" s="125"/>
      <c r="AS572" s="124"/>
      <c r="AT572" s="124"/>
      <c r="AU572" s="124"/>
      <c r="AV572" s="125"/>
      <c r="AW572" s="124"/>
      <c r="AX572" s="124"/>
      <c r="AY572" s="124"/>
      <c r="AZ572" s="125"/>
      <c r="BA572" s="124"/>
      <c r="BB572" s="124"/>
      <c r="BC572" s="124"/>
      <c r="BD572" s="125"/>
      <c r="BF572" s="130"/>
      <c r="BG572" s="130"/>
      <c r="BH572" s="130"/>
      <c r="BI572" s="130"/>
      <c r="BJ572" s="130"/>
      <c r="BK572" s="130"/>
      <c r="BL572" s="130"/>
      <c r="BM572" s="130"/>
      <c r="BN572" s="130"/>
      <c r="BO572" s="130"/>
      <c r="BP572" s="130"/>
      <c r="BQ572" s="130"/>
      <c r="BR572" s="130"/>
    </row>
    <row r="573" spans="1:70" outlineLevel="1" x14ac:dyDescent="0.35">
      <c r="A573" s="255" t="s">
        <v>685</v>
      </c>
      <c r="B573" s="256"/>
      <c r="C573" s="256"/>
      <c r="D573" s="256"/>
      <c r="E573" s="124"/>
      <c r="F573" s="124"/>
      <c r="G573" s="124"/>
      <c r="H573" s="125"/>
      <c r="I573" s="124"/>
      <c r="J573" s="124"/>
      <c r="K573" s="124"/>
      <c r="L573" s="125"/>
      <c r="M573" s="124"/>
      <c r="N573" s="124"/>
      <c r="O573" s="124"/>
      <c r="P573" s="125"/>
      <c r="Q573" s="124"/>
      <c r="R573" s="124"/>
      <c r="S573" s="124"/>
      <c r="T573" s="125"/>
      <c r="U573" s="124"/>
      <c r="V573" s="124"/>
      <c r="W573" s="124"/>
      <c r="X573" s="125"/>
      <c r="Y573" s="124"/>
      <c r="Z573" s="124"/>
      <c r="AA573" s="124"/>
      <c r="AB573" s="125"/>
      <c r="AC573" s="124"/>
      <c r="AD573" s="124"/>
      <c r="AE573" s="124"/>
      <c r="AF573" s="125"/>
      <c r="AG573" s="124"/>
      <c r="AH573" s="124"/>
      <c r="AI573" s="124"/>
      <c r="AJ573" s="125"/>
      <c r="AK573" s="124"/>
      <c r="AL573" s="124"/>
      <c r="AM573" s="124"/>
      <c r="AN573" s="125"/>
      <c r="AO573" s="124"/>
      <c r="AP573" s="124"/>
      <c r="AQ573" s="124"/>
      <c r="AR573" s="125"/>
      <c r="AS573" s="124"/>
      <c r="AT573" s="124"/>
      <c r="AU573" s="124"/>
      <c r="AV573" s="125"/>
      <c r="AW573" s="124"/>
      <c r="AX573" s="124"/>
      <c r="AY573" s="124"/>
      <c r="AZ573" s="125"/>
      <c r="BA573" s="124"/>
      <c r="BB573" s="124"/>
      <c r="BC573" s="124"/>
      <c r="BD573" s="125"/>
      <c r="BF573" s="130"/>
      <c r="BG573" s="130"/>
      <c r="BH573" s="130"/>
      <c r="BI573" s="130"/>
      <c r="BJ573" s="130"/>
      <c r="BK573" s="130"/>
      <c r="BL573" s="130"/>
      <c r="BM573" s="130"/>
      <c r="BN573" s="130"/>
      <c r="BO573" s="130"/>
      <c r="BP573" s="130"/>
      <c r="BQ573" s="130"/>
      <c r="BR573" s="130"/>
    </row>
    <row r="574" spans="1:70" outlineLevel="1" x14ac:dyDescent="0.35">
      <c r="A574" s="257" t="s">
        <v>516</v>
      </c>
      <c r="B574" s="109" t="s">
        <v>428</v>
      </c>
      <c r="C574" s="141" t="s">
        <v>369</v>
      </c>
      <c r="D574" s="109">
        <v>3221776</v>
      </c>
      <c r="E574" s="142">
        <v>63</v>
      </c>
      <c r="F574" s="142">
        <v>88</v>
      </c>
      <c r="G574" s="142">
        <v>105</v>
      </c>
      <c r="H574" s="125">
        <f>BF574-SUM(E574,F574,G574)</f>
        <v>130</v>
      </c>
      <c r="I574" s="142">
        <v>144</v>
      </c>
      <c r="J574" s="142">
        <v>174</v>
      </c>
      <c r="K574" s="142">
        <v>174</v>
      </c>
      <c r="L574" s="125">
        <f>BG574-SUM(I574,J574,K574)</f>
        <v>140</v>
      </c>
      <c r="M574" s="142">
        <v>102</v>
      </c>
      <c r="N574" s="142">
        <v>143</v>
      </c>
      <c r="O574" s="142">
        <v>177</v>
      </c>
      <c r="P574" s="125">
        <f>BH574-SUM(M574,N574,O574)</f>
        <v>307</v>
      </c>
      <c r="Q574" s="142">
        <v>291</v>
      </c>
      <c r="R574" s="142">
        <v>393</v>
      </c>
      <c r="S574" s="142">
        <v>454</v>
      </c>
      <c r="T574" s="125">
        <f>BI574-SUM(Q574,R574,S574)</f>
        <v>809</v>
      </c>
      <c r="U574" s="142">
        <v>567</v>
      </c>
      <c r="V574" s="142">
        <v>717</v>
      </c>
      <c r="W574" s="142">
        <v>854</v>
      </c>
      <c r="X574" s="125">
        <f>BJ574-SUM(U574,V574,W574)</f>
        <v>762</v>
      </c>
      <c r="Y574" s="142">
        <v>865</v>
      </c>
      <c r="Z574" s="142">
        <v>860</v>
      </c>
      <c r="AA574" s="142">
        <v>844</v>
      </c>
      <c r="AB574" s="125">
        <f>BK574-SUM(Y574,Z574,AA574)</f>
        <v>1132</v>
      </c>
      <c r="AC574" s="142">
        <v>391</v>
      </c>
      <c r="AD574" s="142">
        <v>412</v>
      </c>
      <c r="AE574" s="142">
        <v>953</v>
      </c>
      <c r="AF574" s="125">
        <f>BL574-SUM(AC574,AD574,AE574)</f>
        <v>1160</v>
      </c>
      <c r="AG574" s="142">
        <v>764</v>
      </c>
      <c r="AH574" s="142">
        <v>807</v>
      </c>
      <c r="AI574" s="142">
        <v>1223</v>
      </c>
      <c r="AJ574" s="125">
        <f>BM574-SUM(AG574,AH574,AI574)</f>
        <v>1745</v>
      </c>
      <c r="AK574" s="142">
        <v>1472</v>
      </c>
      <c r="AL574" s="142">
        <v>1609</v>
      </c>
      <c r="AM574" s="142">
        <v>1412</v>
      </c>
      <c r="AN574" s="125">
        <f>BN574-SUM(AK574,AL574,AM574)</f>
        <v>1549</v>
      </c>
      <c r="AO574" s="142">
        <v>1131</v>
      </c>
      <c r="AP574" s="142">
        <v>1014</v>
      </c>
      <c r="AQ574" s="142">
        <v>666</v>
      </c>
      <c r="AR574" s="125">
        <f>BO574-SUM(AO574,AP574,AQ574)</f>
        <v>660</v>
      </c>
      <c r="AS574" s="142">
        <v>804</v>
      </c>
      <c r="AT574" s="142">
        <v>1063</v>
      </c>
      <c r="AU574" s="142">
        <v>1576</v>
      </c>
      <c r="AV574" s="125">
        <f>BP574-SUM(AS574,AT574,AU574)</f>
        <v>1933</v>
      </c>
      <c r="AW574" s="124"/>
      <c r="AX574" s="124"/>
      <c r="AY574" s="124"/>
      <c r="AZ574" s="125"/>
      <c r="BA574" s="124"/>
      <c r="BB574" s="124"/>
      <c r="BC574" s="124"/>
      <c r="BD574" s="125"/>
      <c r="BF574" s="144">
        <v>386</v>
      </c>
      <c r="BG574" s="144">
        <v>632</v>
      </c>
      <c r="BH574" s="144">
        <v>729</v>
      </c>
      <c r="BI574" s="144">
        <v>1947</v>
      </c>
      <c r="BJ574" s="144">
        <v>2900</v>
      </c>
      <c r="BK574" s="144">
        <v>3701</v>
      </c>
      <c r="BL574" s="144">
        <v>2916</v>
      </c>
      <c r="BM574" s="144">
        <v>4539</v>
      </c>
      <c r="BN574" s="144">
        <v>6042</v>
      </c>
      <c r="BO574" s="144">
        <v>3471</v>
      </c>
      <c r="BP574" s="144">
        <v>5376</v>
      </c>
      <c r="BQ574" s="130"/>
      <c r="BR574" s="130"/>
    </row>
    <row r="575" spans="1:70" outlineLevel="1" x14ac:dyDescent="0.35">
      <c r="A575" s="258" t="s">
        <v>686</v>
      </c>
      <c r="B575" s="109" t="s">
        <v>428</v>
      </c>
      <c r="C575" s="141" t="s">
        <v>369</v>
      </c>
      <c r="D575" s="109">
        <v>4979947</v>
      </c>
      <c r="E575" s="142">
        <v>1</v>
      </c>
      <c r="F575" s="142">
        <v>0</v>
      </c>
      <c r="G575" s="142">
        <v>1</v>
      </c>
      <c r="H575" s="125">
        <f>BF575-SUM(E575,F575,G575)</f>
        <v>0</v>
      </c>
      <c r="I575" s="142">
        <v>1</v>
      </c>
      <c r="J575" s="142">
        <v>1</v>
      </c>
      <c r="K575" s="142">
        <v>1</v>
      </c>
      <c r="L575" s="125">
        <f>BG575-SUM(I575,J575,K575)</f>
        <v>0</v>
      </c>
      <c r="M575" s="142">
        <v>1</v>
      </c>
      <c r="N575" s="142">
        <v>1</v>
      </c>
      <c r="O575" s="142">
        <v>1</v>
      </c>
      <c r="P575" s="125">
        <f>BH575-SUM(M575,N575,O575)</f>
        <v>1</v>
      </c>
      <c r="Q575" s="142">
        <v>1</v>
      </c>
      <c r="R575" s="142">
        <v>1</v>
      </c>
      <c r="S575" s="142">
        <v>1</v>
      </c>
      <c r="T575" s="125">
        <f>BI575-SUM(Q575,R575,S575)</f>
        <v>2</v>
      </c>
      <c r="U575" s="142">
        <v>1</v>
      </c>
      <c r="V575" s="142">
        <v>0</v>
      </c>
      <c r="W575" s="142">
        <v>0</v>
      </c>
      <c r="X575" s="125">
        <f>BJ575-SUM(U575,V575,W575)</f>
        <v>1</v>
      </c>
      <c r="Y575" s="124"/>
      <c r="Z575" s="124"/>
      <c r="AA575" s="124"/>
      <c r="AB575" s="125"/>
      <c r="AC575" s="124"/>
      <c r="AD575" s="124"/>
      <c r="AE575" s="124"/>
      <c r="AF575" s="125"/>
      <c r="AG575" s="124"/>
      <c r="AH575" s="124"/>
      <c r="AI575" s="124"/>
      <c r="AJ575" s="125"/>
      <c r="AK575" s="124"/>
      <c r="AL575" s="124"/>
      <c r="AM575" s="124"/>
      <c r="AN575" s="125"/>
      <c r="AO575" s="124"/>
      <c r="AP575" s="124"/>
      <c r="AQ575" s="124"/>
      <c r="AR575" s="125"/>
      <c r="AS575" s="124"/>
      <c r="AT575" s="124"/>
      <c r="AU575" s="124"/>
      <c r="AV575" s="125"/>
      <c r="AW575" s="124"/>
      <c r="AX575" s="124"/>
      <c r="AY575" s="124"/>
      <c r="AZ575" s="125"/>
      <c r="BA575" s="124"/>
      <c r="BB575" s="124"/>
      <c r="BC575" s="124"/>
      <c r="BD575" s="125"/>
      <c r="BF575" s="144">
        <v>2</v>
      </c>
      <c r="BG575" s="144">
        <v>3</v>
      </c>
      <c r="BH575" s="144">
        <v>4</v>
      </c>
      <c r="BI575" s="144">
        <v>5</v>
      </c>
      <c r="BJ575" s="144">
        <v>2</v>
      </c>
      <c r="BK575" s="130"/>
      <c r="BL575" s="130"/>
      <c r="BM575" s="130"/>
      <c r="BN575" s="130"/>
      <c r="BO575" s="130"/>
      <c r="BP575" s="130"/>
      <c r="BQ575" s="130"/>
      <c r="BR575" s="130"/>
    </row>
    <row r="576" spans="1:70" ht="12" customHeight="1" outlineLevel="1" x14ac:dyDescent="0.35">
      <c r="A576" s="259" t="s">
        <v>687</v>
      </c>
      <c r="B576" s="162" t="s">
        <v>428</v>
      </c>
      <c r="C576" s="163" t="s">
        <v>369</v>
      </c>
      <c r="D576" s="162">
        <v>4979948</v>
      </c>
      <c r="E576" s="175">
        <f>E574-E575</f>
        <v>62</v>
      </c>
      <c r="F576" s="175">
        <f>F574-F575</f>
        <v>88</v>
      </c>
      <c r="G576" s="175">
        <f>G574-G575</f>
        <v>104</v>
      </c>
      <c r="H576" s="165">
        <f>BF576-SUM(E576,F576,G576)</f>
        <v>130</v>
      </c>
      <c r="I576" s="175">
        <f>I574-I575</f>
        <v>143</v>
      </c>
      <c r="J576" s="175">
        <f>J574-J575</f>
        <v>173</v>
      </c>
      <c r="K576" s="175">
        <f>K574-K575</f>
        <v>173</v>
      </c>
      <c r="L576" s="165">
        <f>BG576-SUM(I576,J576,K576)</f>
        <v>140</v>
      </c>
      <c r="M576" s="175">
        <f>M574-M575</f>
        <v>101</v>
      </c>
      <c r="N576" s="175">
        <f>N574-N575</f>
        <v>142</v>
      </c>
      <c r="O576" s="175">
        <f>O574-O575</f>
        <v>176</v>
      </c>
      <c r="P576" s="165">
        <f>BH576-SUM(M576,N576,O576)</f>
        <v>306</v>
      </c>
      <c r="Q576" s="175">
        <f>Q574-Q575</f>
        <v>290</v>
      </c>
      <c r="R576" s="175">
        <f>R574-R575</f>
        <v>392</v>
      </c>
      <c r="S576" s="175">
        <f>S574-S575</f>
        <v>453</v>
      </c>
      <c r="T576" s="165">
        <f>BI576-SUM(Q576,R576,S576)</f>
        <v>807</v>
      </c>
      <c r="U576" s="175">
        <f>U574-U575</f>
        <v>566</v>
      </c>
      <c r="V576" s="175">
        <f>V574-V575</f>
        <v>717</v>
      </c>
      <c r="W576" s="175">
        <f>W574-W575</f>
        <v>854</v>
      </c>
      <c r="X576" s="165">
        <f>BJ576-SUM(U576,V576,W576)</f>
        <v>761</v>
      </c>
      <c r="Y576" s="175">
        <f>Y574-Y575</f>
        <v>865</v>
      </c>
      <c r="Z576" s="175">
        <f>Z574-Z575</f>
        <v>860</v>
      </c>
      <c r="AA576" s="175">
        <f>AA574-AA575</f>
        <v>844</v>
      </c>
      <c r="AB576" s="165">
        <f>BK576-SUM(Y576,Z576,AA576)</f>
        <v>1132</v>
      </c>
      <c r="AC576" s="175">
        <f>AC574-AC575</f>
        <v>391</v>
      </c>
      <c r="AD576" s="175">
        <f>AD574-AD575</f>
        <v>412</v>
      </c>
      <c r="AE576" s="175">
        <f>AE574-AE575</f>
        <v>953</v>
      </c>
      <c r="AF576" s="165">
        <f>BL576-SUM(AC576,AD576,AE576)</f>
        <v>1160</v>
      </c>
      <c r="AG576" s="164"/>
      <c r="AH576" s="164"/>
      <c r="AI576" s="164"/>
      <c r="AJ576" s="165"/>
      <c r="AK576" s="164"/>
      <c r="AL576" s="164"/>
      <c r="AM576" s="164"/>
      <c r="AN576" s="176"/>
      <c r="AO576" s="177"/>
      <c r="AP576" s="164"/>
      <c r="AQ576" s="164"/>
      <c r="AR576" s="176"/>
      <c r="AS576" s="164"/>
      <c r="AT576" s="164"/>
      <c r="AU576" s="164"/>
      <c r="AV576" s="176"/>
      <c r="AW576" s="164"/>
      <c r="AX576" s="164"/>
      <c r="AY576" s="164"/>
      <c r="AZ576" s="176"/>
      <c r="BA576" s="177"/>
      <c r="BB576" s="177"/>
      <c r="BC576" s="164"/>
      <c r="BD576" s="176"/>
      <c r="BF576" s="197">
        <f t="shared" ref="BF576:BM576" si="85">BF574-BF575</f>
        <v>384</v>
      </c>
      <c r="BG576" s="197">
        <f t="shared" si="85"/>
        <v>629</v>
      </c>
      <c r="BH576" s="197">
        <f t="shared" si="85"/>
        <v>725</v>
      </c>
      <c r="BI576" s="197">
        <f t="shared" si="85"/>
        <v>1942</v>
      </c>
      <c r="BJ576" s="197">
        <f t="shared" si="85"/>
        <v>2898</v>
      </c>
      <c r="BK576" s="197">
        <f t="shared" si="85"/>
        <v>3701</v>
      </c>
      <c r="BL576" s="197">
        <f t="shared" si="85"/>
        <v>2916</v>
      </c>
      <c r="BM576" s="197">
        <f t="shared" si="85"/>
        <v>4539</v>
      </c>
      <c r="BN576" s="178"/>
      <c r="BO576" s="178"/>
      <c r="BP576" s="178"/>
      <c r="BQ576" s="178"/>
      <c r="BR576" s="178"/>
    </row>
    <row r="577" spans="1:70" outlineLevel="1" x14ac:dyDescent="0.35">
      <c r="A577" s="181"/>
      <c r="B577" s="240"/>
      <c r="C577" s="240"/>
      <c r="D577" s="240"/>
      <c r="E577" s="124"/>
      <c r="F577" s="124"/>
      <c r="G577" s="124"/>
      <c r="H577" s="125"/>
      <c r="I577" s="124"/>
      <c r="J577" s="124"/>
      <c r="K577" s="124"/>
      <c r="L577" s="125"/>
      <c r="M577" s="124"/>
      <c r="N577" s="124"/>
      <c r="O577" s="124"/>
      <c r="P577" s="125"/>
      <c r="Q577" s="124"/>
      <c r="R577" s="124"/>
      <c r="S577" s="124"/>
      <c r="T577" s="125"/>
      <c r="U577" s="124"/>
      <c r="V577" s="124"/>
      <c r="W577" s="124"/>
      <c r="X577" s="125"/>
      <c r="Y577" s="124"/>
      <c r="Z577" s="124"/>
      <c r="AA577" s="124"/>
      <c r="AB577" s="125"/>
      <c r="AC577" s="124"/>
      <c r="AD577" s="124"/>
      <c r="AE577" s="124"/>
      <c r="AF577" s="125"/>
      <c r="AG577" s="124"/>
      <c r="AH577" s="124"/>
      <c r="AI577" s="124"/>
      <c r="AJ577" s="125"/>
      <c r="AK577" s="124"/>
      <c r="AL577" s="124"/>
      <c r="AM577" s="124"/>
      <c r="AN577" s="125"/>
      <c r="AO577" s="124"/>
      <c r="AP577" s="124"/>
      <c r="AQ577" s="124"/>
      <c r="AR577" s="125"/>
      <c r="AS577" s="124"/>
      <c r="AT577" s="124"/>
      <c r="AU577" s="124"/>
      <c r="AV577" s="125"/>
      <c r="AW577" s="124"/>
      <c r="AX577" s="124"/>
      <c r="AY577" s="124"/>
      <c r="AZ577" s="125"/>
      <c r="BA577" s="124"/>
      <c r="BB577" s="124"/>
      <c r="BC577" s="124"/>
      <c r="BD577" s="125"/>
      <c r="BF577" s="130"/>
      <c r="BG577" s="130"/>
      <c r="BH577" s="130"/>
      <c r="BI577" s="130"/>
      <c r="BJ577" s="130"/>
      <c r="BK577" s="130"/>
      <c r="BL577" s="130"/>
      <c r="BM577" s="130"/>
      <c r="BN577" s="130"/>
      <c r="BO577" s="130"/>
      <c r="BP577" s="130"/>
      <c r="BQ577" s="130"/>
      <c r="BR577" s="130"/>
    </row>
    <row r="578" spans="1:70" outlineLevel="1" x14ac:dyDescent="0.35">
      <c r="A578" s="255" t="s">
        <v>688</v>
      </c>
      <c r="B578" s="256"/>
      <c r="C578" s="256"/>
      <c r="D578" s="256"/>
      <c r="E578" s="124"/>
      <c r="F578" s="124"/>
      <c r="G578" s="124"/>
      <c r="H578" s="125"/>
      <c r="I578" s="124"/>
      <c r="J578" s="124"/>
      <c r="K578" s="124"/>
      <c r="L578" s="125"/>
      <c r="M578" s="124"/>
      <c r="N578" s="124"/>
      <c r="O578" s="124"/>
      <c r="P578" s="125"/>
      <c r="Q578" s="124"/>
      <c r="R578" s="124"/>
      <c r="S578" s="124"/>
      <c r="T578" s="125"/>
      <c r="U578" s="124"/>
      <c r="V578" s="124"/>
      <c r="W578" s="124"/>
      <c r="X578" s="125"/>
      <c r="Y578" s="124"/>
      <c r="Z578" s="124"/>
      <c r="AA578" s="124"/>
      <c r="AB578" s="125"/>
      <c r="AC578" s="124"/>
      <c r="AD578" s="124"/>
      <c r="AE578" s="124"/>
      <c r="AF578" s="125"/>
      <c r="AG578" s="124"/>
      <c r="AH578" s="124"/>
      <c r="AI578" s="124"/>
      <c r="AJ578" s="125"/>
      <c r="AK578" s="124"/>
      <c r="AL578" s="124"/>
      <c r="AM578" s="124"/>
      <c r="AN578" s="125"/>
      <c r="AO578" s="124"/>
      <c r="AP578" s="124"/>
      <c r="AQ578" s="124"/>
      <c r="AR578" s="125"/>
      <c r="AS578" s="124"/>
      <c r="AT578" s="124"/>
      <c r="AU578" s="124"/>
      <c r="AV578" s="125"/>
      <c r="AW578" s="124"/>
      <c r="AX578" s="124"/>
      <c r="AY578" s="124"/>
      <c r="AZ578" s="125"/>
      <c r="BA578" s="124"/>
      <c r="BB578" s="124"/>
      <c r="BC578" s="124"/>
      <c r="BD578" s="125"/>
      <c r="BF578" s="130"/>
      <c r="BG578" s="130"/>
      <c r="BH578" s="130"/>
      <c r="BI578" s="130"/>
      <c r="BJ578" s="130"/>
      <c r="BK578" s="130"/>
      <c r="BL578" s="130"/>
      <c r="BM578" s="130"/>
      <c r="BN578" s="130"/>
      <c r="BO578" s="130"/>
      <c r="BP578" s="130"/>
      <c r="BQ578" s="130"/>
      <c r="BR578" s="130"/>
    </row>
    <row r="579" spans="1:70" outlineLevel="1" x14ac:dyDescent="0.35">
      <c r="A579" s="257" t="s">
        <v>689</v>
      </c>
      <c r="B579" s="109" t="s">
        <v>428</v>
      </c>
      <c r="C579" s="141" t="s">
        <v>369</v>
      </c>
      <c r="D579" s="109">
        <v>2635977</v>
      </c>
      <c r="E579" s="142">
        <v>691</v>
      </c>
      <c r="F579" s="142">
        <v>644</v>
      </c>
      <c r="G579" s="142">
        <v>611</v>
      </c>
      <c r="H579" s="125"/>
      <c r="I579" s="142">
        <v>574</v>
      </c>
      <c r="J579" s="142">
        <v>568</v>
      </c>
      <c r="K579" s="142">
        <v>567</v>
      </c>
      <c r="L579" s="125"/>
      <c r="M579" s="142">
        <v>561</v>
      </c>
      <c r="N579" s="142">
        <v>559</v>
      </c>
      <c r="O579" s="142">
        <v>558</v>
      </c>
      <c r="P579" s="125"/>
      <c r="Q579" s="142">
        <v>550</v>
      </c>
      <c r="R579" s="142">
        <v>548</v>
      </c>
      <c r="S579" s="142">
        <v>550</v>
      </c>
      <c r="T579" s="125"/>
      <c r="U579" s="142">
        <v>537</v>
      </c>
      <c r="V579" s="142">
        <v>535</v>
      </c>
      <c r="W579" s="142">
        <v>528</v>
      </c>
      <c r="X579" s="125"/>
      <c r="Y579" s="142">
        <v>504</v>
      </c>
      <c r="Z579" s="142">
        <v>488</v>
      </c>
      <c r="AA579" s="142">
        <v>474</v>
      </c>
      <c r="AB579" s="125"/>
      <c r="AC579" s="124"/>
      <c r="AD579" s="124"/>
      <c r="AE579" s="124"/>
      <c r="AF579" s="125"/>
      <c r="AG579" s="124"/>
      <c r="AH579" s="124"/>
      <c r="AI579" s="124"/>
      <c r="AJ579" s="125"/>
      <c r="AK579" s="124"/>
      <c r="AL579" s="124"/>
      <c r="AM579" s="124"/>
      <c r="AN579" s="125"/>
      <c r="AO579" s="124"/>
      <c r="AP579" s="124"/>
      <c r="AQ579" s="124"/>
      <c r="AR579" s="125"/>
      <c r="AS579" s="124"/>
      <c r="AT579" s="124"/>
      <c r="AU579" s="124"/>
      <c r="AV579" s="125"/>
      <c r="AW579" s="124"/>
      <c r="AX579" s="124"/>
      <c r="AY579" s="124"/>
      <c r="AZ579" s="125"/>
      <c r="BA579" s="124"/>
      <c r="BB579" s="124"/>
      <c r="BC579" s="124"/>
      <c r="BD579" s="125"/>
      <c r="BF579" s="144">
        <v>631</v>
      </c>
      <c r="BG579" s="144">
        <v>568</v>
      </c>
      <c r="BH579" s="144">
        <v>559</v>
      </c>
      <c r="BI579" s="144">
        <v>548</v>
      </c>
      <c r="BJ579" s="144">
        <v>528</v>
      </c>
      <c r="BK579" s="144">
        <v>484</v>
      </c>
      <c r="BL579" s="144">
        <v>450</v>
      </c>
      <c r="BM579" s="130"/>
      <c r="BN579" s="130"/>
      <c r="BO579" s="130"/>
      <c r="BP579" s="130"/>
      <c r="BQ579" s="130"/>
      <c r="BR579" s="130"/>
    </row>
    <row r="580" spans="1:70" outlineLevel="1" x14ac:dyDescent="0.35">
      <c r="A580" s="258" t="s">
        <v>690</v>
      </c>
      <c r="B580" s="109" t="s">
        <v>428</v>
      </c>
      <c r="C580" s="141" t="s">
        <v>368</v>
      </c>
      <c r="D580" s="109">
        <v>233500</v>
      </c>
      <c r="E580" s="142">
        <v>10</v>
      </c>
      <c r="F580" s="142">
        <v>9</v>
      </c>
      <c r="G580" s="142">
        <v>8</v>
      </c>
      <c r="H580" s="125"/>
      <c r="I580" s="142">
        <v>6</v>
      </c>
      <c r="J580" s="142">
        <v>5</v>
      </c>
      <c r="K580" s="142">
        <v>8</v>
      </c>
      <c r="L580" s="125"/>
      <c r="M580" s="142">
        <v>6</v>
      </c>
      <c r="N580" s="142">
        <v>5</v>
      </c>
      <c r="O580" s="142">
        <v>4</v>
      </c>
      <c r="P580" s="125"/>
      <c r="Q580" s="142">
        <v>3</v>
      </c>
      <c r="R580" s="142">
        <v>2</v>
      </c>
      <c r="S580" s="142">
        <v>2</v>
      </c>
      <c r="T580" s="125"/>
      <c r="U580" s="142">
        <v>2</v>
      </c>
      <c r="V580" s="142">
        <v>1</v>
      </c>
      <c r="W580" s="142">
        <v>1</v>
      </c>
      <c r="X580" s="125"/>
      <c r="Y580" s="124"/>
      <c r="Z580" s="124"/>
      <c r="AA580" s="124"/>
      <c r="AB580" s="125"/>
      <c r="AC580" s="124"/>
      <c r="AD580" s="124"/>
      <c r="AE580" s="124"/>
      <c r="AF580" s="125"/>
      <c r="AG580" s="124"/>
      <c r="AH580" s="124"/>
      <c r="AI580" s="124"/>
      <c r="AJ580" s="125"/>
      <c r="AK580" s="124"/>
      <c r="AL580" s="124"/>
      <c r="AM580" s="124"/>
      <c r="AN580" s="125"/>
      <c r="AO580" s="124"/>
      <c r="AP580" s="124"/>
      <c r="AQ580" s="124"/>
      <c r="AR580" s="125"/>
      <c r="AS580" s="124"/>
      <c r="AT580" s="124"/>
      <c r="AU580" s="124"/>
      <c r="AV580" s="125"/>
      <c r="AW580" s="124"/>
      <c r="AX580" s="124"/>
      <c r="AY580" s="124"/>
      <c r="AZ580" s="125"/>
      <c r="BA580" s="124"/>
      <c r="BB580" s="124"/>
      <c r="BC580" s="124"/>
      <c r="BD580" s="125"/>
      <c r="BF580" s="144">
        <v>9</v>
      </c>
      <c r="BG580" s="144">
        <v>7</v>
      </c>
      <c r="BH580" s="144">
        <v>5</v>
      </c>
      <c r="BI580" s="144">
        <v>2</v>
      </c>
      <c r="BJ580" s="130"/>
      <c r="BK580" s="130"/>
      <c r="BL580" s="130"/>
      <c r="BM580" s="130"/>
      <c r="BN580" s="130"/>
      <c r="BO580" s="130"/>
      <c r="BP580" s="130"/>
      <c r="BQ580" s="130"/>
      <c r="BR580" s="130"/>
    </row>
    <row r="581" spans="1:70" ht="12" customHeight="1" outlineLevel="1" x14ac:dyDescent="0.35">
      <c r="A581" s="259" t="s">
        <v>705</v>
      </c>
      <c r="B581" s="162" t="s">
        <v>428</v>
      </c>
      <c r="C581" s="163" t="s">
        <v>369</v>
      </c>
      <c r="D581" s="162">
        <v>2635978</v>
      </c>
      <c r="E581" s="175">
        <f>E579-E580</f>
        <v>681</v>
      </c>
      <c r="F581" s="175">
        <f>F579-F580</f>
        <v>635</v>
      </c>
      <c r="G581" s="175">
        <f>G579-G580</f>
        <v>603</v>
      </c>
      <c r="H581" s="176"/>
      <c r="I581" s="175">
        <f>I579-I580</f>
        <v>568</v>
      </c>
      <c r="J581" s="175">
        <f>J579-J580</f>
        <v>563</v>
      </c>
      <c r="K581" s="175">
        <f>K579-K580</f>
        <v>559</v>
      </c>
      <c r="L581" s="176"/>
      <c r="M581" s="175">
        <f>M579-M580</f>
        <v>555</v>
      </c>
      <c r="N581" s="175">
        <f>N579-N580</f>
        <v>554</v>
      </c>
      <c r="O581" s="175">
        <f>O579-O580</f>
        <v>554</v>
      </c>
      <c r="P581" s="176"/>
      <c r="Q581" s="175">
        <f>Q579-Q580</f>
        <v>547</v>
      </c>
      <c r="R581" s="175">
        <f>R579-R580</f>
        <v>546</v>
      </c>
      <c r="S581" s="175">
        <f>S579-S580</f>
        <v>548</v>
      </c>
      <c r="T581" s="176"/>
      <c r="U581" s="175">
        <f>U579-U580</f>
        <v>535</v>
      </c>
      <c r="V581" s="175">
        <f>V579-V580</f>
        <v>534</v>
      </c>
      <c r="W581" s="175">
        <f>W579-W580</f>
        <v>527</v>
      </c>
      <c r="X581" s="176"/>
      <c r="Y581" s="175">
        <f>Y579-Y580</f>
        <v>504</v>
      </c>
      <c r="Z581" s="175">
        <f>Z579-Z580</f>
        <v>488</v>
      </c>
      <c r="AA581" s="175">
        <f>AA579-AA580</f>
        <v>474</v>
      </c>
      <c r="AB581" s="176"/>
      <c r="AC581" s="200">
        <v>460</v>
      </c>
      <c r="AD581" s="200">
        <v>450</v>
      </c>
      <c r="AE581" s="200">
        <v>447</v>
      </c>
      <c r="AF581" s="176"/>
      <c r="AG581" s="200">
        <v>444</v>
      </c>
      <c r="AH581" s="200">
        <v>444</v>
      </c>
      <c r="AI581" s="200">
        <v>444</v>
      </c>
      <c r="AJ581" s="176"/>
      <c r="AK581" s="200">
        <v>441</v>
      </c>
      <c r="AL581" s="200">
        <v>439</v>
      </c>
      <c r="AM581" s="200">
        <v>432</v>
      </c>
      <c r="AN581" s="176"/>
      <c r="AO581" s="200">
        <v>413</v>
      </c>
      <c r="AP581" s="200">
        <v>410</v>
      </c>
      <c r="AQ581" s="200">
        <v>406</v>
      </c>
      <c r="AR581" s="176"/>
      <c r="AS581" s="200">
        <v>364</v>
      </c>
      <c r="AT581" s="200">
        <v>351</v>
      </c>
      <c r="AU581" s="200">
        <v>350</v>
      </c>
      <c r="AV581" s="176"/>
      <c r="AW581" s="164"/>
      <c r="AX581" s="164"/>
      <c r="AY581" s="164"/>
      <c r="AZ581" s="176"/>
      <c r="BA581" s="177"/>
      <c r="BB581" s="177"/>
      <c r="BC581" s="164"/>
      <c r="BD581" s="176"/>
      <c r="BF581" s="197">
        <f t="shared" ref="BF581:BL581" si="86">BF579-BF580</f>
        <v>622</v>
      </c>
      <c r="BG581" s="197">
        <f t="shared" si="86"/>
        <v>561</v>
      </c>
      <c r="BH581" s="197">
        <f t="shared" si="86"/>
        <v>554</v>
      </c>
      <c r="BI581" s="197">
        <f t="shared" si="86"/>
        <v>546</v>
      </c>
      <c r="BJ581" s="197">
        <f t="shared" si="86"/>
        <v>528</v>
      </c>
      <c r="BK581" s="197">
        <f t="shared" si="86"/>
        <v>484</v>
      </c>
      <c r="BL581" s="197">
        <f t="shared" si="86"/>
        <v>450</v>
      </c>
      <c r="BM581" s="201">
        <v>444</v>
      </c>
      <c r="BN581" s="201">
        <v>432</v>
      </c>
      <c r="BO581" s="201">
        <v>402</v>
      </c>
      <c r="BP581" s="201">
        <v>354</v>
      </c>
      <c r="BQ581" s="170"/>
      <c r="BR581" s="170"/>
    </row>
    <row r="582" spans="1:70" outlineLevel="1" x14ac:dyDescent="0.35">
      <c r="A582" s="181"/>
      <c r="B582" s="240"/>
      <c r="C582" s="240"/>
      <c r="D582" s="240"/>
      <c r="E582" s="124"/>
      <c r="F582" s="124"/>
      <c r="G582" s="124"/>
      <c r="H582" s="125"/>
      <c r="I582" s="124"/>
      <c r="J582" s="124"/>
      <c r="K582" s="124"/>
      <c r="L582" s="125"/>
      <c r="M582" s="124"/>
      <c r="N582" s="124"/>
      <c r="O582" s="124"/>
      <c r="P582" s="125"/>
      <c r="Q582" s="124"/>
      <c r="R582" s="124"/>
      <c r="S582" s="124"/>
      <c r="T582" s="125"/>
      <c r="U582" s="124"/>
      <c r="V582" s="124"/>
      <c r="W582" s="124"/>
      <c r="X582" s="125"/>
      <c r="Y582" s="124"/>
      <c r="Z582" s="124"/>
      <c r="AA582" s="124"/>
      <c r="AB582" s="125"/>
      <c r="AC582" s="124"/>
      <c r="AD582" s="124"/>
      <c r="AE582" s="124"/>
      <c r="AF582" s="125"/>
      <c r="AG582" s="124"/>
      <c r="AH582" s="124"/>
      <c r="AI582" s="124"/>
      <c r="AJ582" s="125"/>
      <c r="AK582" s="124"/>
      <c r="AL582" s="124"/>
      <c r="AM582" s="124"/>
      <c r="AN582" s="125"/>
      <c r="AO582" s="124"/>
      <c r="AP582" s="124"/>
      <c r="AQ582" s="124"/>
      <c r="AR582" s="125"/>
      <c r="AS582" s="124"/>
      <c r="AT582" s="124"/>
      <c r="AU582" s="124"/>
      <c r="AV582" s="125"/>
      <c r="AW582" s="124"/>
      <c r="AX582" s="124"/>
      <c r="AY582" s="124"/>
      <c r="AZ582" s="125"/>
      <c r="BA582" s="124"/>
      <c r="BB582" s="124"/>
      <c r="BC582" s="124"/>
      <c r="BD582" s="125"/>
      <c r="BF582" s="130"/>
      <c r="BG582" s="130"/>
      <c r="BH582" s="130"/>
      <c r="BI582" s="130"/>
      <c r="BJ582" s="130"/>
      <c r="BK582" s="130"/>
      <c r="BL582" s="130"/>
      <c r="BM582" s="130"/>
      <c r="BN582" s="130"/>
      <c r="BO582" s="130"/>
      <c r="BP582" s="130"/>
      <c r="BQ582" s="130"/>
      <c r="BR582" s="130"/>
    </row>
    <row r="583" spans="1:70" outlineLevel="1" x14ac:dyDescent="0.35">
      <c r="A583" s="181" t="s">
        <v>684</v>
      </c>
      <c r="B583" s="109" t="s">
        <v>460</v>
      </c>
      <c r="C583" s="141" t="s">
        <v>369</v>
      </c>
      <c r="D583" s="109">
        <v>2541629</v>
      </c>
      <c r="E583" s="159">
        <v>0.09</v>
      </c>
      <c r="F583" s="159">
        <v>0.14000000000000001</v>
      </c>
      <c r="G583" s="159">
        <v>0.17</v>
      </c>
      <c r="H583" s="158">
        <f>BF583-SUM(E583,F583,G583)</f>
        <v>0.21999999999999997</v>
      </c>
      <c r="I583" s="159">
        <v>0.25</v>
      </c>
      <c r="J583" s="159">
        <v>0.31</v>
      </c>
      <c r="K583" s="159">
        <v>0.31</v>
      </c>
      <c r="L583" s="158">
        <f>BG583-SUM(I583,J583,K583)</f>
        <v>0.25</v>
      </c>
      <c r="M583" s="159">
        <v>0.18</v>
      </c>
      <c r="N583" s="159">
        <v>0.26</v>
      </c>
      <c r="O583" s="159">
        <v>0.32</v>
      </c>
      <c r="P583" s="158">
        <f>BH583-SUM(M583,N583,O583)</f>
        <v>0.55000000000000004</v>
      </c>
      <c r="Q583" s="159">
        <v>0.53</v>
      </c>
      <c r="R583" s="159">
        <v>0.72</v>
      </c>
      <c r="S583" s="159">
        <v>0.83</v>
      </c>
      <c r="T583" s="158">
        <f>BI583-SUM(Q583,R583,S583)</f>
        <v>1.48</v>
      </c>
      <c r="U583" s="159">
        <v>1.06</v>
      </c>
      <c r="V583" s="159">
        <v>1.34</v>
      </c>
      <c r="W583" s="159">
        <v>1.62</v>
      </c>
      <c r="X583" s="158">
        <f>BJ583-SUM(U583,V583,W583)</f>
        <v>1.4699999999999998</v>
      </c>
      <c r="Y583" s="159">
        <v>1.72</v>
      </c>
      <c r="Z583" s="159">
        <v>1.76</v>
      </c>
      <c r="AA583" s="159">
        <v>1.78</v>
      </c>
      <c r="AB583" s="158">
        <f>BK583-SUM(Y583,Z583,AA583)</f>
        <v>2.3900000000000006</v>
      </c>
      <c r="AC583" s="159">
        <v>0.85</v>
      </c>
      <c r="AD583" s="159">
        <v>0.92</v>
      </c>
      <c r="AE583" s="159">
        <v>2.13</v>
      </c>
      <c r="AF583" s="158">
        <f>BL583-SUM(AC583,AD583,AE583)</f>
        <v>2.5800000000000005</v>
      </c>
      <c r="AG583" s="159">
        <v>1.72</v>
      </c>
      <c r="AH583" s="159">
        <v>1.82</v>
      </c>
      <c r="AI583" s="159">
        <v>2.75</v>
      </c>
      <c r="AJ583" s="158">
        <f>BM583-SUM(AG583,AH583,AI583)</f>
        <v>3.9300000000000006</v>
      </c>
      <c r="AK583" s="159">
        <v>3.34</v>
      </c>
      <c r="AL583" s="159">
        <v>3.67</v>
      </c>
      <c r="AM583" s="159">
        <v>3.27</v>
      </c>
      <c r="AN583" s="158">
        <f>BN583-SUM(AK583,AL583,AM583)</f>
        <v>3.7100000000000009</v>
      </c>
      <c r="AO583" s="159">
        <v>2.74</v>
      </c>
      <c r="AP583" s="159">
        <v>2.4700000000000002</v>
      </c>
      <c r="AQ583" s="159">
        <v>1.64</v>
      </c>
      <c r="AR583" s="158">
        <f>BO583-SUM(AO583,AP583,AQ583)</f>
        <v>1.7800000000000002</v>
      </c>
      <c r="AS583" s="159">
        <v>2.21</v>
      </c>
      <c r="AT583" s="159">
        <v>3.03</v>
      </c>
      <c r="AU583" s="159">
        <v>4.5</v>
      </c>
      <c r="AV583" s="158">
        <f>BP583-SUM(AS583,AT583,AU583)</f>
        <v>5.4499999999999993</v>
      </c>
      <c r="AW583" s="124"/>
      <c r="AX583" s="124"/>
      <c r="AY583" s="124"/>
      <c r="AZ583" s="125"/>
      <c r="BA583" s="124"/>
      <c r="BB583" s="124"/>
      <c r="BC583" s="124"/>
      <c r="BD583" s="125"/>
      <c r="BF583" s="160">
        <v>0.62</v>
      </c>
      <c r="BG583" s="160">
        <v>1.1200000000000001</v>
      </c>
      <c r="BH583" s="160">
        <v>1.31</v>
      </c>
      <c r="BI583" s="160">
        <v>3.56</v>
      </c>
      <c r="BJ583" s="160">
        <v>5.49</v>
      </c>
      <c r="BK583" s="160">
        <v>7.65</v>
      </c>
      <c r="BL583" s="160">
        <v>6.48</v>
      </c>
      <c r="BM583" s="160">
        <v>10.220000000000001</v>
      </c>
      <c r="BN583" s="160">
        <v>13.99</v>
      </c>
      <c r="BO583" s="160">
        <v>8.6300000000000008</v>
      </c>
      <c r="BP583" s="160">
        <v>15.19</v>
      </c>
      <c r="BQ583" s="130"/>
      <c r="BR583" s="130"/>
    </row>
    <row r="584" spans="1:70" outlineLevel="1" x14ac:dyDescent="0.35">
      <c r="A584" s="181"/>
      <c r="B584" s="240"/>
      <c r="C584" s="240"/>
      <c r="D584" s="240"/>
      <c r="E584" s="124"/>
      <c r="F584" s="124"/>
      <c r="G584" s="124"/>
      <c r="H584" s="125"/>
      <c r="I584" s="124"/>
      <c r="J584" s="124"/>
      <c r="K584" s="124"/>
      <c r="L584" s="125"/>
      <c r="M584" s="124"/>
      <c r="N584" s="124"/>
      <c r="O584" s="124"/>
      <c r="P584" s="125"/>
      <c r="Q584" s="124"/>
      <c r="R584" s="124"/>
      <c r="S584" s="124"/>
      <c r="T584" s="125"/>
      <c r="U584" s="124"/>
      <c r="V584" s="124"/>
      <c r="W584" s="124"/>
      <c r="X584" s="125"/>
      <c r="Y584" s="124"/>
      <c r="Z584" s="124"/>
      <c r="AA584" s="124"/>
      <c r="AB584" s="125"/>
      <c r="AC584" s="124"/>
      <c r="AD584" s="124"/>
      <c r="AE584" s="124"/>
      <c r="AF584" s="125"/>
      <c r="AG584" s="124"/>
      <c r="AH584" s="124"/>
      <c r="AI584" s="124"/>
      <c r="AJ584" s="125"/>
      <c r="AK584" s="124"/>
      <c r="AL584" s="124"/>
      <c r="AM584" s="124"/>
      <c r="AN584" s="125"/>
      <c r="AO584" s="124"/>
      <c r="AP584" s="124"/>
      <c r="AQ584" s="124"/>
      <c r="AR584" s="125"/>
      <c r="AS584" s="124"/>
      <c r="AT584" s="124"/>
      <c r="AU584" s="124"/>
      <c r="AV584" s="125"/>
      <c r="AW584" s="124"/>
      <c r="AX584" s="124"/>
      <c r="AY584" s="124"/>
      <c r="AZ584" s="125"/>
      <c r="BA584" s="124"/>
      <c r="BB584" s="124"/>
      <c r="BC584" s="124"/>
      <c r="BD584" s="125"/>
      <c r="BF584" s="130"/>
      <c r="BG584" s="130"/>
      <c r="BH584" s="130"/>
      <c r="BI584" s="130"/>
      <c r="BJ584" s="130"/>
      <c r="BK584" s="130"/>
      <c r="BL584" s="130"/>
      <c r="BM584" s="130"/>
      <c r="BN584" s="130"/>
      <c r="BO584" s="130"/>
      <c r="BP584" s="130"/>
      <c r="BQ584" s="130"/>
      <c r="BR584" s="130"/>
    </row>
    <row r="585" spans="1:70" ht="12" customHeight="1" outlineLevel="1" x14ac:dyDescent="0.35">
      <c r="A585" s="253" t="s">
        <v>692</v>
      </c>
      <c r="B585" s="254"/>
      <c r="C585" s="254"/>
      <c r="D585" s="254"/>
      <c r="E585" s="124"/>
      <c r="F585" s="124"/>
      <c r="G585" s="124"/>
      <c r="H585" s="125"/>
      <c r="I585" s="124"/>
      <c r="J585" s="124"/>
      <c r="K585" s="124"/>
      <c r="L585" s="125"/>
      <c r="M585" s="124"/>
      <c r="N585" s="124"/>
      <c r="O585" s="124"/>
      <c r="P585" s="125"/>
      <c r="Q585" s="124"/>
      <c r="R585" s="124"/>
      <c r="S585" s="124"/>
      <c r="T585" s="125"/>
      <c r="U585" s="124"/>
      <c r="V585" s="124"/>
      <c r="W585" s="124"/>
      <c r="X585" s="125"/>
      <c r="Y585" s="124"/>
      <c r="Z585" s="124"/>
      <c r="AA585" s="124"/>
      <c r="AB585" s="125"/>
      <c r="AC585" s="124"/>
      <c r="AD585" s="124"/>
      <c r="AE585" s="124"/>
      <c r="AF585" s="125"/>
      <c r="AG585" s="124"/>
      <c r="AH585" s="124"/>
      <c r="AI585" s="124"/>
      <c r="AJ585" s="125"/>
      <c r="AK585" s="124"/>
      <c r="AL585" s="124"/>
      <c r="AM585" s="124"/>
      <c r="AN585" s="125"/>
      <c r="AO585" s="124"/>
      <c r="AP585" s="124"/>
      <c r="AQ585" s="124"/>
      <c r="AR585" s="125"/>
      <c r="AS585" s="124"/>
      <c r="AT585" s="124"/>
      <c r="AU585" s="124"/>
      <c r="AV585" s="125"/>
      <c r="AW585" s="124"/>
      <c r="AX585" s="124"/>
      <c r="AY585" s="124"/>
      <c r="AZ585" s="125"/>
      <c r="BA585" s="124"/>
      <c r="BB585" s="124"/>
      <c r="BC585" s="124"/>
      <c r="BD585" s="125"/>
      <c r="BF585" s="130"/>
      <c r="BG585" s="130"/>
      <c r="BH585" s="130"/>
      <c r="BI585" s="130"/>
      <c r="BJ585" s="130"/>
      <c r="BK585" s="130"/>
      <c r="BL585" s="130"/>
      <c r="BM585" s="130"/>
      <c r="BN585" s="130"/>
      <c r="BO585" s="130"/>
      <c r="BP585" s="130"/>
      <c r="BQ585" s="130"/>
      <c r="BR585" s="130"/>
    </row>
    <row r="586" spans="1:70" outlineLevel="1" x14ac:dyDescent="0.35">
      <c r="A586" s="255" t="s">
        <v>685</v>
      </c>
      <c r="B586" s="256"/>
      <c r="C586" s="256"/>
      <c r="D586" s="256"/>
      <c r="E586" s="124"/>
      <c r="F586" s="124"/>
      <c r="G586" s="124"/>
      <c r="H586" s="125"/>
      <c r="I586" s="124"/>
      <c r="J586" s="124"/>
      <c r="K586" s="124"/>
      <c r="L586" s="125"/>
      <c r="M586" s="124"/>
      <c r="N586" s="124"/>
      <c r="O586" s="124"/>
      <c r="P586" s="125"/>
      <c r="Q586" s="124"/>
      <c r="R586" s="124"/>
      <c r="S586" s="124"/>
      <c r="T586" s="125"/>
      <c r="U586" s="124"/>
      <c r="V586" s="124"/>
      <c r="W586" s="124"/>
      <c r="X586" s="125"/>
      <c r="Y586" s="124"/>
      <c r="Z586" s="124"/>
      <c r="AA586" s="124"/>
      <c r="AB586" s="125"/>
      <c r="AC586" s="124"/>
      <c r="AD586" s="124"/>
      <c r="AE586" s="124"/>
      <c r="AF586" s="125"/>
      <c r="AG586" s="124"/>
      <c r="AH586" s="124"/>
      <c r="AI586" s="124"/>
      <c r="AJ586" s="125"/>
      <c r="AK586" s="124"/>
      <c r="AL586" s="124"/>
      <c r="AM586" s="124"/>
      <c r="AN586" s="125"/>
      <c r="AO586" s="124"/>
      <c r="AP586" s="124"/>
      <c r="AQ586" s="124"/>
      <c r="AR586" s="125"/>
      <c r="AS586" s="124"/>
      <c r="AT586" s="124"/>
      <c r="AU586" s="124"/>
      <c r="AV586" s="125"/>
      <c r="AW586" s="124"/>
      <c r="AX586" s="124"/>
      <c r="AY586" s="124"/>
      <c r="AZ586" s="125"/>
      <c r="BA586" s="124"/>
      <c r="BB586" s="124"/>
      <c r="BC586" s="124"/>
      <c r="BD586" s="125"/>
      <c r="BF586" s="130"/>
      <c r="BG586" s="130"/>
      <c r="BH586" s="130"/>
      <c r="BI586" s="130"/>
      <c r="BJ586" s="130"/>
      <c r="BK586" s="130"/>
      <c r="BL586" s="130"/>
      <c r="BM586" s="130"/>
      <c r="BN586" s="130"/>
      <c r="BO586" s="130"/>
      <c r="BP586" s="130"/>
      <c r="BQ586" s="130"/>
      <c r="BR586" s="130"/>
    </row>
    <row r="587" spans="1:70" outlineLevel="1" x14ac:dyDescent="0.35">
      <c r="A587" s="257" t="s">
        <v>516</v>
      </c>
      <c r="B587" s="109" t="s">
        <v>428</v>
      </c>
      <c r="C587" s="141" t="s">
        <v>369</v>
      </c>
      <c r="D587" s="109">
        <v>3221779</v>
      </c>
      <c r="E587" s="142">
        <v>62</v>
      </c>
      <c r="F587" s="142">
        <v>88</v>
      </c>
      <c r="G587" s="142">
        <v>104</v>
      </c>
      <c r="H587" s="125">
        <f>BF587-SUM(E587,F587,G587)</f>
        <v>130</v>
      </c>
      <c r="I587" s="142">
        <v>143</v>
      </c>
      <c r="J587" s="142">
        <v>173</v>
      </c>
      <c r="K587" s="142">
        <v>173</v>
      </c>
      <c r="L587" s="125">
        <f>BG587-SUM(I587,J587,K587)</f>
        <v>140</v>
      </c>
      <c r="M587" s="142">
        <v>101</v>
      </c>
      <c r="N587" s="142">
        <v>142</v>
      </c>
      <c r="O587" s="142">
        <v>176</v>
      </c>
      <c r="P587" s="125">
        <f>BH587-SUM(M587,N587,O587)</f>
        <v>306</v>
      </c>
      <c r="Q587" s="142">
        <v>290</v>
      </c>
      <c r="R587" s="142">
        <v>392</v>
      </c>
      <c r="S587" s="142">
        <v>453</v>
      </c>
      <c r="T587" s="125">
        <f>BI587-SUM(Q587,R587,S587)</f>
        <v>807</v>
      </c>
      <c r="U587" s="142">
        <v>566</v>
      </c>
      <c r="V587" s="142">
        <v>717</v>
      </c>
      <c r="W587" s="142">
        <v>854</v>
      </c>
      <c r="X587" s="125">
        <f>BJ587-SUM(U587,V587,W587)</f>
        <v>761</v>
      </c>
      <c r="Y587" s="142">
        <v>865</v>
      </c>
      <c r="Z587" s="142">
        <v>860</v>
      </c>
      <c r="AA587" s="142">
        <v>844</v>
      </c>
      <c r="AB587" s="125">
        <f>BK587-SUM(Y587,Z587,AA587)</f>
        <v>1132</v>
      </c>
      <c r="AC587" s="142">
        <v>391</v>
      </c>
      <c r="AD587" s="142">
        <v>412</v>
      </c>
      <c r="AE587" s="142">
        <v>953</v>
      </c>
      <c r="AF587" s="125">
        <f>BL587-SUM(AC587,AD587,AE587)</f>
        <v>1160</v>
      </c>
      <c r="AG587" s="142">
        <v>764</v>
      </c>
      <c r="AH587" s="142">
        <v>807</v>
      </c>
      <c r="AI587" s="142">
        <v>1223</v>
      </c>
      <c r="AJ587" s="125">
        <f>BM587-SUM(AG587,AH587,AI587)</f>
        <v>1745</v>
      </c>
      <c r="AK587" s="142">
        <v>1472</v>
      </c>
      <c r="AL587" s="142">
        <v>1609</v>
      </c>
      <c r="AM587" s="142">
        <v>1412</v>
      </c>
      <c r="AN587" s="125">
        <f>BN587-SUM(AK587,AL587,AM587)</f>
        <v>1549</v>
      </c>
      <c r="AO587" s="142">
        <v>1131</v>
      </c>
      <c r="AP587" s="142">
        <v>1014</v>
      </c>
      <c r="AQ587" s="142">
        <v>666</v>
      </c>
      <c r="AR587" s="125">
        <f>BO587-SUM(AO587,AP587,AQ587)</f>
        <v>660</v>
      </c>
      <c r="AS587" s="142">
        <v>804</v>
      </c>
      <c r="AT587" s="142">
        <v>1063</v>
      </c>
      <c r="AU587" s="142">
        <v>1576</v>
      </c>
      <c r="AV587" s="125">
        <f>BP587-SUM(AS587,AT587,AU587)</f>
        <v>1933</v>
      </c>
      <c r="AW587" s="124"/>
      <c r="AX587" s="124"/>
      <c r="AY587" s="124"/>
      <c r="AZ587" s="125"/>
      <c r="BA587" s="124"/>
      <c r="BB587" s="124"/>
      <c r="BC587" s="124"/>
      <c r="BD587" s="125"/>
      <c r="BF587" s="144">
        <v>384</v>
      </c>
      <c r="BG587" s="144">
        <v>629</v>
      </c>
      <c r="BH587" s="144">
        <v>725</v>
      </c>
      <c r="BI587" s="144">
        <v>1942</v>
      </c>
      <c r="BJ587" s="144">
        <v>2898</v>
      </c>
      <c r="BK587" s="144">
        <v>3701</v>
      </c>
      <c r="BL587" s="144">
        <v>2916</v>
      </c>
      <c r="BM587" s="144">
        <v>4539</v>
      </c>
      <c r="BN587" s="144">
        <v>6042</v>
      </c>
      <c r="BO587" s="144">
        <v>3471</v>
      </c>
      <c r="BP587" s="144">
        <v>5376</v>
      </c>
      <c r="BQ587" s="130"/>
      <c r="BR587" s="130"/>
    </row>
    <row r="588" spans="1:70" outlineLevel="1" x14ac:dyDescent="0.35">
      <c r="A588" s="258" t="s">
        <v>706</v>
      </c>
      <c r="B588" s="109" t="s">
        <v>428</v>
      </c>
      <c r="C588" s="141" t="s">
        <v>369</v>
      </c>
      <c r="D588" s="109">
        <v>3221780</v>
      </c>
      <c r="E588" s="142">
        <v>7</v>
      </c>
      <c r="F588" s="142">
        <v>10</v>
      </c>
      <c r="G588" s="142">
        <v>13</v>
      </c>
      <c r="H588" s="125">
        <f>BF588-SUM(E588,F588,G588)</f>
        <v>9</v>
      </c>
      <c r="I588" s="142">
        <v>7</v>
      </c>
      <c r="J588" s="142">
        <v>7</v>
      </c>
      <c r="K588" s="142">
        <v>7</v>
      </c>
      <c r="L588" s="125">
        <f>BG588-SUM(I588,J588,K588)</f>
        <v>2</v>
      </c>
      <c r="M588" s="142">
        <v>3</v>
      </c>
      <c r="N588" s="142">
        <v>3</v>
      </c>
      <c r="O588" s="142">
        <v>3</v>
      </c>
      <c r="P588" s="125">
        <f>BH588-SUM(M588,N588,O588)</f>
        <v>6</v>
      </c>
      <c r="Q588" s="142">
        <v>2</v>
      </c>
      <c r="R588" s="142">
        <v>4</v>
      </c>
      <c r="S588" s="142">
        <v>2</v>
      </c>
      <c r="T588" s="125">
        <f>BI588-SUM(Q588,R588,S588)</f>
        <v>6</v>
      </c>
      <c r="U588" s="142">
        <v>2</v>
      </c>
      <c r="V588" s="142">
        <v>-2</v>
      </c>
      <c r="W588" s="142">
        <v>-5</v>
      </c>
      <c r="X588" s="125">
        <f>BJ588-SUM(U588,V588,W588)</f>
        <v>-8</v>
      </c>
      <c r="Y588" s="142">
        <v>-5</v>
      </c>
      <c r="Z588" s="142">
        <v>-4</v>
      </c>
      <c r="AA588" s="142">
        <v>-4</v>
      </c>
      <c r="AB588" s="125">
        <f>BK588-SUM(Y588,Z588,AA588)</f>
        <v>-3</v>
      </c>
      <c r="AC588" s="142">
        <v>0</v>
      </c>
      <c r="AD588" s="142">
        <v>-2</v>
      </c>
      <c r="AE588" s="142">
        <v>-6</v>
      </c>
      <c r="AF588" s="125">
        <f>BL588-SUM(AC588,AD588,AE588)</f>
        <v>-10</v>
      </c>
      <c r="AG588" s="142">
        <v>-5</v>
      </c>
      <c r="AH588" s="142">
        <v>-8</v>
      </c>
      <c r="AI588" s="142">
        <v>-18</v>
      </c>
      <c r="AJ588" s="125">
        <f>BM588-SUM(AG588,AH588,AI588)</f>
        <v>-27</v>
      </c>
      <c r="AK588" s="142">
        <v>-18</v>
      </c>
      <c r="AL588" s="142">
        <v>-24</v>
      </c>
      <c r="AM588" s="142">
        <v>-22</v>
      </c>
      <c r="AN588" s="125">
        <f>BN588-SUM(AK588,AL588,AM588)</f>
        <v>-29</v>
      </c>
      <c r="AO588" s="142">
        <v>-7</v>
      </c>
      <c r="AP588" s="142">
        <v>-4</v>
      </c>
      <c r="AQ588" s="142">
        <v>-1</v>
      </c>
      <c r="AR588" s="125">
        <f>BO588-SUM(AO588,AP588,AQ588)</f>
        <v>-7</v>
      </c>
      <c r="AS588" s="142">
        <v>-3</v>
      </c>
      <c r="AT588" s="142">
        <v>-18</v>
      </c>
      <c r="AU588" s="142">
        <v>-38</v>
      </c>
      <c r="AV588" s="125">
        <f>BP588-SUM(AS588,AT588,AU588)</f>
        <v>-53</v>
      </c>
      <c r="AW588" s="124"/>
      <c r="AX588" s="124"/>
      <c r="AY588" s="124"/>
      <c r="AZ588" s="125"/>
      <c r="BA588" s="124"/>
      <c r="BB588" s="124"/>
      <c r="BC588" s="124"/>
      <c r="BD588" s="125"/>
      <c r="BF588" s="144">
        <v>39</v>
      </c>
      <c r="BG588" s="144">
        <v>23</v>
      </c>
      <c r="BH588" s="144">
        <v>15</v>
      </c>
      <c r="BI588" s="144">
        <v>14</v>
      </c>
      <c r="BJ588" s="144">
        <v>-13</v>
      </c>
      <c r="BK588" s="144">
        <v>-16</v>
      </c>
      <c r="BL588" s="144">
        <v>-18</v>
      </c>
      <c r="BM588" s="144">
        <v>-58</v>
      </c>
      <c r="BN588" s="144">
        <v>-93</v>
      </c>
      <c r="BO588" s="144">
        <v>-19</v>
      </c>
      <c r="BP588" s="144">
        <v>-112</v>
      </c>
      <c r="BQ588" s="130"/>
      <c r="BR588" s="130"/>
    </row>
    <row r="589" spans="1:70" outlineLevel="1" x14ac:dyDescent="0.35">
      <c r="A589" s="259" t="s">
        <v>707</v>
      </c>
      <c r="B589" s="162" t="s">
        <v>428</v>
      </c>
      <c r="C589" s="163" t="s">
        <v>369</v>
      </c>
      <c r="D589" s="162">
        <v>3221781</v>
      </c>
      <c r="E589" s="175">
        <f>E587+E588</f>
        <v>69</v>
      </c>
      <c r="F589" s="175">
        <f>F587+F588</f>
        <v>98</v>
      </c>
      <c r="G589" s="175">
        <f>G587+G588</f>
        <v>117</v>
      </c>
      <c r="H589" s="165">
        <f>BF589-SUM(E589,F589,G589)</f>
        <v>139</v>
      </c>
      <c r="I589" s="175">
        <f>I587+I588</f>
        <v>150</v>
      </c>
      <c r="J589" s="175">
        <f>J587+J588</f>
        <v>180</v>
      </c>
      <c r="K589" s="175">
        <f>K587+K588</f>
        <v>180</v>
      </c>
      <c r="L589" s="165">
        <f>BG589-SUM(I589,J589,K589)</f>
        <v>142</v>
      </c>
      <c r="M589" s="175">
        <f>M587+M588</f>
        <v>104</v>
      </c>
      <c r="N589" s="175">
        <f>N587+N588</f>
        <v>145</v>
      </c>
      <c r="O589" s="175">
        <f>O587+O588</f>
        <v>179</v>
      </c>
      <c r="P589" s="165">
        <f>BH589-SUM(M589,N589,O589)</f>
        <v>312</v>
      </c>
      <c r="Q589" s="175">
        <f>Q587+Q588</f>
        <v>292</v>
      </c>
      <c r="R589" s="175">
        <f>R587+R588</f>
        <v>396</v>
      </c>
      <c r="S589" s="175">
        <f>S587+S588</f>
        <v>455</v>
      </c>
      <c r="T589" s="165">
        <f>BI589-SUM(Q589,R589,S589)</f>
        <v>813</v>
      </c>
      <c r="U589" s="175">
        <f>U587+U588</f>
        <v>568</v>
      </c>
      <c r="V589" s="175">
        <f>V587+V588</f>
        <v>715</v>
      </c>
      <c r="W589" s="175">
        <f>W587+W588</f>
        <v>849</v>
      </c>
      <c r="X589" s="165">
        <f>BJ589-SUM(U589,V589,W589)</f>
        <v>753</v>
      </c>
      <c r="Y589" s="175">
        <f>Y587+Y588</f>
        <v>860</v>
      </c>
      <c r="Z589" s="175">
        <f>Z587+Z588</f>
        <v>856</v>
      </c>
      <c r="AA589" s="175">
        <f>AA587+AA588</f>
        <v>840</v>
      </c>
      <c r="AB589" s="165">
        <f>BK589-SUM(Y589,Z589,AA589)</f>
        <v>1129</v>
      </c>
      <c r="AC589" s="175">
        <f>AC587+AC588</f>
        <v>391</v>
      </c>
      <c r="AD589" s="175">
        <f>AD587+AD588</f>
        <v>410</v>
      </c>
      <c r="AE589" s="175">
        <f>AE587+AE588</f>
        <v>947</v>
      </c>
      <c r="AF589" s="165">
        <f>BL589-SUM(AC589,AD589,AE589)</f>
        <v>1150</v>
      </c>
      <c r="AG589" s="175">
        <f>AG587+AG588</f>
        <v>759</v>
      </c>
      <c r="AH589" s="175">
        <f>AH587+AH588</f>
        <v>799</v>
      </c>
      <c r="AI589" s="175">
        <f>AI587+AI588</f>
        <v>1205</v>
      </c>
      <c r="AJ589" s="165">
        <f>BM589-SUM(AG589,AH589,AI589)</f>
        <v>1718</v>
      </c>
      <c r="AK589" s="175">
        <f>AK587+AK588</f>
        <v>1454</v>
      </c>
      <c r="AL589" s="175">
        <f>AL587+AL588</f>
        <v>1585</v>
      </c>
      <c r="AM589" s="175">
        <f>AM587+AM588</f>
        <v>1390</v>
      </c>
      <c r="AN589" s="165">
        <f>BN589-SUM(AK589,AL589,AM589)</f>
        <v>1520</v>
      </c>
      <c r="AO589" s="175">
        <f>AO587+AO588</f>
        <v>1124</v>
      </c>
      <c r="AP589" s="175">
        <f>AP587+AP588</f>
        <v>1010</v>
      </c>
      <c r="AQ589" s="175">
        <f>AQ587+AQ588</f>
        <v>665</v>
      </c>
      <c r="AR589" s="165">
        <f>BO589-SUM(AO589,AP589,AQ589)</f>
        <v>653</v>
      </c>
      <c r="AS589" s="175">
        <f>AS587+AS588</f>
        <v>801</v>
      </c>
      <c r="AT589" s="175">
        <f>AT587+AT588</f>
        <v>1045</v>
      </c>
      <c r="AU589" s="175">
        <f>AU587+AU588</f>
        <v>1538</v>
      </c>
      <c r="AV589" s="165">
        <f>BP589-SUM(AS589,AT589,AU589)</f>
        <v>1880</v>
      </c>
      <c r="AW589" s="164"/>
      <c r="AX589" s="164"/>
      <c r="AY589" s="164"/>
      <c r="AZ589" s="176"/>
      <c r="BA589" s="177"/>
      <c r="BB589" s="177"/>
      <c r="BC589" s="164"/>
      <c r="BD589" s="176"/>
      <c r="BF589" s="197">
        <f t="shared" ref="BF589:BP589" si="87">BF587+BF588</f>
        <v>423</v>
      </c>
      <c r="BG589" s="197">
        <f t="shared" si="87"/>
        <v>652</v>
      </c>
      <c r="BH589" s="197">
        <f t="shared" si="87"/>
        <v>740</v>
      </c>
      <c r="BI589" s="197">
        <f t="shared" si="87"/>
        <v>1956</v>
      </c>
      <c r="BJ589" s="197">
        <f t="shared" si="87"/>
        <v>2885</v>
      </c>
      <c r="BK589" s="197">
        <f t="shared" si="87"/>
        <v>3685</v>
      </c>
      <c r="BL589" s="197">
        <f t="shared" si="87"/>
        <v>2898</v>
      </c>
      <c r="BM589" s="197">
        <f t="shared" si="87"/>
        <v>4481</v>
      </c>
      <c r="BN589" s="197">
        <f t="shared" si="87"/>
        <v>5949</v>
      </c>
      <c r="BO589" s="197">
        <f t="shared" si="87"/>
        <v>3452</v>
      </c>
      <c r="BP589" s="197">
        <f t="shared" si="87"/>
        <v>5264</v>
      </c>
      <c r="BQ589" s="170"/>
      <c r="BR589" s="170"/>
    </row>
    <row r="590" spans="1:70" ht="12" customHeight="1" outlineLevel="1" x14ac:dyDescent="0.35">
      <c r="A590" s="181"/>
      <c r="B590" s="240"/>
      <c r="C590" s="240"/>
      <c r="D590" s="240"/>
      <c r="E590" s="124"/>
      <c r="F590" s="124"/>
      <c r="G590" s="124"/>
      <c r="H590" s="125"/>
      <c r="I590" s="124"/>
      <c r="J590" s="124"/>
      <c r="K590" s="124"/>
      <c r="L590" s="125"/>
      <c r="M590" s="124"/>
      <c r="N590" s="124"/>
      <c r="O590" s="124"/>
      <c r="P590" s="125"/>
      <c r="Q590" s="124"/>
      <c r="R590" s="124"/>
      <c r="S590" s="124"/>
      <c r="T590" s="125"/>
      <c r="U590" s="124"/>
      <c r="V590" s="124"/>
      <c r="W590" s="124"/>
      <c r="X590" s="125"/>
      <c r="Y590" s="124"/>
      <c r="Z590" s="124"/>
      <c r="AA590" s="124"/>
      <c r="AB590" s="125"/>
      <c r="AC590" s="124"/>
      <c r="AD590" s="124"/>
      <c r="AE590" s="124"/>
      <c r="AF590" s="125"/>
      <c r="AG590" s="124"/>
      <c r="AH590" s="124"/>
      <c r="AI590" s="124"/>
      <c r="AJ590" s="125"/>
      <c r="AK590" s="124"/>
      <c r="AL590" s="124"/>
      <c r="AM590" s="124"/>
      <c r="AN590" s="125"/>
      <c r="AO590" s="124"/>
      <c r="AP590" s="124"/>
      <c r="AQ590" s="124"/>
      <c r="AR590" s="125"/>
      <c r="AS590" s="124"/>
      <c r="AT590" s="124"/>
      <c r="AU590" s="124"/>
      <c r="AV590" s="125"/>
      <c r="AW590" s="124"/>
      <c r="AX590" s="124"/>
      <c r="AY590" s="124"/>
      <c r="AZ590" s="125"/>
      <c r="BA590" s="124"/>
      <c r="BB590" s="124"/>
      <c r="BC590" s="124"/>
      <c r="BD590" s="125"/>
      <c r="BF590" s="130"/>
      <c r="BG590" s="130"/>
      <c r="BH590" s="130"/>
      <c r="BI590" s="130"/>
      <c r="BJ590" s="130"/>
      <c r="BK590" s="130"/>
      <c r="BL590" s="130"/>
      <c r="BM590" s="130"/>
      <c r="BN590" s="130"/>
      <c r="BO590" s="130"/>
      <c r="BP590" s="130"/>
      <c r="BQ590" s="130"/>
      <c r="BR590" s="130"/>
    </row>
    <row r="591" spans="1:70" outlineLevel="1" x14ac:dyDescent="0.35">
      <c r="A591" s="255" t="s">
        <v>688</v>
      </c>
      <c r="B591" s="256"/>
      <c r="C591" s="256"/>
      <c r="D591" s="256"/>
      <c r="E591" s="124"/>
      <c r="F591" s="124"/>
      <c r="G591" s="124"/>
      <c r="H591" s="125"/>
      <c r="I591" s="124"/>
      <c r="J591" s="124"/>
      <c r="K591" s="124"/>
      <c r="L591" s="125"/>
      <c r="M591" s="124"/>
      <c r="N591" s="124"/>
      <c r="O591" s="124"/>
      <c r="P591" s="125"/>
      <c r="Q591" s="124"/>
      <c r="R591" s="124"/>
      <c r="S591" s="124"/>
      <c r="T591" s="125"/>
      <c r="U591" s="124"/>
      <c r="V591" s="124"/>
      <c r="W591" s="124"/>
      <c r="X591" s="125"/>
      <c r="Y591" s="124"/>
      <c r="Z591" s="124"/>
      <c r="AA591" s="124"/>
      <c r="AB591" s="125"/>
      <c r="AC591" s="124"/>
      <c r="AD591" s="124"/>
      <c r="AE591" s="124"/>
      <c r="AF591" s="125"/>
      <c r="AG591" s="124"/>
      <c r="AH591" s="124"/>
      <c r="AI591" s="124"/>
      <c r="AJ591" s="125"/>
      <c r="AK591" s="124"/>
      <c r="AL591" s="124"/>
      <c r="AM591" s="124"/>
      <c r="AN591" s="125"/>
      <c r="AO591" s="124"/>
      <c r="AP591" s="124"/>
      <c r="AQ591" s="124"/>
      <c r="AR591" s="125"/>
      <c r="AS591" s="124"/>
      <c r="AT591" s="124"/>
      <c r="AU591" s="124"/>
      <c r="AV591" s="125"/>
      <c r="AW591" s="124"/>
      <c r="AX591" s="124"/>
      <c r="AY591" s="124"/>
      <c r="AZ591" s="125"/>
      <c r="BA591" s="124"/>
      <c r="BB591" s="124"/>
      <c r="BC591" s="124"/>
      <c r="BD591" s="125"/>
      <c r="BF591" s="130"/>
      <c r="BG591" s="130"/>
      <c r="BH591" s="130"/>
      <c r="BI591" s="130"/>
      <c r="BJ591" s="130"/>
      <c r="BK591" s="130"/>
      <c r="BL591" s="130"/>
      <c r="BM591" s="130"/>
      <c r="BN591" s="130"/>
      <c r="BO591" s="130"/>
      <c r="BP591" s="130"/>
      <c r="BQ591" s="130"/>
      <c r="BR591" s="130"/>
    </row>
    <row r="592" spans="1:70" outlineLevel="1" x14ac:dyDescent="0.35">
      <c r="A592" s="257" t="s">
        <v>705</v>
      </c>
      <c r="B592" s="109" t="s">
        <v>428</v>
      </c>
      <c r="C592" s="141" t="s">
        <v>369</v>
      </c>
      <c r="D592" s="109">
        <v>2541633</v>
      </c>
      <c r="E592" s="142">
        <v>681</v>
      </c>
      <c r="F592" s="142">
        <v>635</v>
      </c>
      <c r="G592" s="142">
        <v>603</v>
      </c>
      <c r="H592" s="125"/>
      <c r="I592" s="142">
        <v>568</v>
      </c>
      <c r="J592" s="142">
        <v>563</v>
      </c>
      <c r="K592" s="142">
        <v>559</v>
      </c>
      <c r="L592" s="125"/>
      <c r="M592" s="142">
        <v>555</v>
      </c>
      <c r="N592" s="142">
        <v>554</v>
      </c>
      <c r="O592" s="142">
        <v>554</v>
      </c>
      <c r="P592" s="125"/>
      <c r="Q592" s="142">
        <v>547</v>
      </c>
      <c r="R592" s="142">
        <v>546</v>
      </c>
      <c r="S592" s="142">
        <v>548</v>
      </c>
      <c r="T592" s="125"/>
      <c r="U592" s="142">
        <v>535</v>
      </c>
      <c r="V592" s="142">
        <v>534</v>
      </c>
      <c r="W592" s="142">
        <v>527</v>
      </c>
      <c r="X592" s="125"/>
      <c r="Y592" s="142">
        <v>504</v>
      </c>
      <c r="Z592" s="142">
        <v>488</v>
      </c>
      <c r="AA592" s="142">
        <v>474</v>
      </c>
      <c r="AB592" s="125"/>
      <c r="AC592" s="142">
        <v>460</v>
      </c>
      <c r="AD592" s="142">
        <v>450</v>
      </c>
      <c r="AE592" s="142">
        <v>447</v>
      </c>
      <c r="AF592" s="125"/>
      <c r="AG592" s="142">
        <v>444</v>
      </c>
      <c r="AH592" s="142">
        <v>444</v>
      </c>
      <c r="AI592" s="142">
        <v>444</v>
      </c>
      <c r="AJ592" s="125"/>
      <c r="AK592" s="142">
        <v>441</v>
      </c>
      <c r="AL592" s="142">
        <v>439</v>
      </c>
      <c r="AM592" s="142">
        <v>432</v>
      </c>
      <c r="AN592" s="125"/>
      <c r="AO592" s="142">
        <v>413</v>
      </c>
      <c r="AP592" s="142">
        <v>410</v>
      </c>
      <c r="AQ592" s="142">
        <v>406</v>
      </c>
      <c r="AR592" s="125"/>
      <c r="AS592" s="142">
        <v>364</v>
      </c>
      <c r="AT592" s="142">
        <v>351</v>
      </c>
      <c r="AU592" s="142">
        <v>350</v>
      </c>
      <c r="AV592" s="125"/>
      <c r="AW592" s="124"/>
      <c r="AX592" s="124"/>
      <c r="AY592" s="124"/>
      <c r="AZ592" s="125"/>
      <c r="BA592" s="124"/>
      <c r="BB592" s="124"/>
      <c r="BC592" s="124"/>
      <c r="BD592" s="125"/>
      <c r="BF592" s="144">
        <v>622</v>
      </c>
      <c r="BG592" s="144">
        <v>561</v>
      </c>
      <c r="BH592" s="144">
        <v>554</v>
      </c>
      <c r="BI592" s="144">
        <v>546</v>
      </c>
      <c r="BJ592" s="144">
        <v>528</v>
      </c>
      <c r="BK592" s="144">
        <v>484</v>
      </c>
      <c r="BL592" s="144">
        <v>450</v>
      </c>
      <c r="BM592" s="144">
        <v>444</v>
      </c>
      <c r="BN592" s="144">
        <v>432</v>
      </c>
      <c r="BO592" s="144">
        <v>402</v>
      </c>
      <c r="BP592" s="144">
        <v>354</v>
      </c>
      <c r="BQ592" s="130"/>
      <c r="BR592" s="130"/>
    </row>
    <row r="593" spans="1:70" outlineLevel="1" x14ac:dyDescent="0.35">
      <c r="A593" s="262" t="s">
        <v>697</v>
      </c>
      <c r="B593" s="263"/>
      <c r="C593" s="263"/>
      <c r="D593" s="263"/>
      <c r="E593" s="124"/>
      <c r="F593" s="124"/>
      <c r="G593" s="124"/>
      <c r="H593" s="125"/>
      <c r="I593" s="124"/>
      <c r="J593" s="124"/>
      <c r="K593" s="124"/>
      <c r="L593" s="125"/>
      <c r="M593" s="124"/>
      <c r="N593" s="124"/>
      <c r="O593" s="124"/>
      <c r="P593" s="125"/>
      <c r="Q593" s="124"/>
      <c r="R593" s="124"/>
      <c r="S593" s="124"/>
      <c r="T593" s="125"/>
      <c r="U593" s="124"/>
      <c r="V593" s="124"/>
      <c r="W593" s="124"/>
      <c r="X593" s="125"/>
      <c r="Y593" s="124"/>
      <c r="Z593" s="124"/>
      <c r="AA593" s="124"/>
      <c r="AB593" s="125"/>
      <c r="AC593" s="124"/>
      <c r="AD593" s="124"/>
      <c r="AE593" s="124"/>
      <c r="AF593" s="125"/>
      <c r="AG593" s="124"/>
      <c r="AH593" s="124"/>
      <c r="AI593" s="124"/>
      <c r="AJ593" s="125"/>
      <c r="AK593" s="124"/>
      <c r="AL593" s="124"/>
      <c r="AM593" s="124"/>
      <c r="AN593" s="125"/>
      <c r="AO593" s="124"/>
      <c r="AP593" s="124"/>
      <c r="AQ593" s="124"/>
      <c r="AR593" s="125"/>
      <c r="AS593" s="124"/>
      <c r="AT593" s="124"/>
      <c r="AU593" s="124"/>
      <c r="AV593" s="125"/>
      <c r="AW593" s="124"/>
      <c r="AX593" s="124"/>
      <c r="AY593" s="124"/>
      <c r="AZ593" s="125"/>
      <c r="BA593" s="124"/>
      <c r="BB593" s="124"/>
      <c r="BC593" s="124"/>
      <c r="BD593" s="125"/>
      <c r="BF593" s="130"/>
      <c r="BG593" s="130"/>
      <c r="BH593" s="130"/>
      <c r="BI593" s="130"/>
      <c r="BJ593" s="130"/>
      <c r="BK593" s="130"/>
      <c r="BL593" s="130"/>
      <c r="BM593" s="130"/>
      <c r="BN593" s="130"/>
      <c r="BO593" s="130"/>
      <c r="BP593" s="130"/>
      <c r="BQ593" s="130"/>
      <c r="BR593" s="130"/>
    </row>
    <row r="594" spans="1:70" ht="12" customHeight="1" outlineLevel="1" x14ac:dyDescent="0.35">
      <c r="A594" s="258" t="s">
        <v>698</v>
      </c>
      <c r="B594" s="109" t="s">
        <v>428</v>
      </c>
      <c r="C594" s="141" t="s">
        <v>368</v>
      </c>
      <c r="D594" s="109">
        <v>233507</v>
      </c>
      <c r="E594" s="142">
        <v>80</v>
      </c>
      <c r="F594" s="142">
        <v>73</v>
      </c>
      <c r="G594" s="142">
        <v>59</v>
      </c>
      <c r="H594" s="125"/>
      <c r="I594" s="142">
        <v>15</v>
      </c>
      <c r="J594" s="142">
        <v>13</v>
      </c>
      <c r="K594" s="142">
        <v>13</v>
      </c>
      <c r="L594" s="125"/>
      <c r="M594" s="142">
        <v>9</v>
      </c>
      <c r="N594" s="142">
        <v>8</v>
      </c>
      <c r="O594" s="142">
        <v>7</v>
      </c>
      <c r="P594" s="125"/>
      <c r="Q594" s="142">
        <v>5</v>
      </c>
      <c r="R594" s="142">
        <v>5</v>
      </c>
      <c r="S594" s="142">
        <v>4</v>
      </c>
      <c r="T594" s="125"/>
      <c r="U594" s="142">
        <v>5</v>
      </c>
      <c r="V594" s="142">
        <v>4</v>
      </c>
      <c r="W594" s="142">
        <v>3</v>
      </c>
      <c r="X594" s="125"/>
      <c r="Y594" s="142">
        <v>3</v>
      </c>
      <c r="Z594" s="142">
        <v>2</v>
      </c>
      <c r="AA594" s="142">
        <v>2</v>
      </c>
      <c r="AB594" s="125"/>
      <c r="AC594" s="142">
        <v>1</v>
      </c>
      <c r="AD594" s="124"/>
      <c r="AE594" s="124"/>
      <c r="AF594" s="125"/>
      <c r="AG594" s="124"/>
      <c r="AH594" s="124"/>
      <c r="AI594" s="124"/>
      <c r="AJ594" s="125"/>
      <c r="AK594" s="124"/>
      <c r="AL594" s="124"/>
      <c r="AM594" s="124"/>
      <c r="AN594" s="125"/>
      <c r="AO594" s="124"/>
      <c r="AP594" s="124"/>
      <c r="AQ594" s="124"/>
      <c r="AR594" s="125"/>
      <c r="AS594" s="124"/>
      <c r="AT594" s="124"/>
      <c r="AU594" s="124"/>
      <c r="AV594" s="125"/>
      <c r="AW594" s="124"/>
      <c r="AX594" s="124"/>
      <c r="AY594" s="124"/>
      <c r="AZ594" s="125"/>
      <c r="BA594" s="124"/>
      <c r="BB594" s="124"/>
      <c r="BC594" s="124"/>
      <c r="BD594" s="125"/>
      <c r="BF594" s="144">
        <v>65</v>
      </c>
      <c r="BG594" s="144">
        <v>13</v>
      </c>
      <c r="BH594" s="144">
        <v>8</v>
      </c>
      <c r="BI594" s="144">
        <v>6</v>
      </c>
      <c r="BJ594" s="144">
        <v>4</v>
      </c>
      <c r="BK594" s="144">
        <v>2</v>
      </c>
      <c r="BL594" s="130"/>
      <c r="BM594" s="130"/>
      <c r="BN594" s="130"/>
      <c r="BO594" s="130"/>
      <c r="BP594" s="130"/>
      <c r="BQ594" s="130"/>
      <c r="BR594" s="130"/>
    </row>
    <row r="595" spans="1:70" outlineLevel="1" x14ac:dyDescent="0.35">
      <c r="A595" s="258" t="s">
        <v>699</v>
      </c>
      <c r="B595" s="109" t="s">
        <v>428</v>
      </c>
      <c r="C595" s="141" t="s">
        <v>368</v>
      </c>
      <c r="D595" s="109">
        <v>233508</v>
      </c>
      <c r="E595" s="142">
        <v>29</v>
      </c>
      <c r="F595" s="142">
        <v>19</v>
      </c>
      <c r="G595" s="142">
        <v>33</v>
      </c>
      <c r="H595" s="125"/>
      <c r="I595" s="142">
        <v>20</v>
      </c>
      <c r="J595" s="142">
        <v>17</v>
      </c>
      <c r="K595" s="142">
        <v>14</v>
      </c>
      <c r="L595" s="125"/>
      <c r="M595" s="142">
        <v>11</v>
      </c>
      <c r="N595" s="142">
        <v>11</v>
      </c>
      <c r="O595" s="142">
        <v>8</v>
      </c>
      <c r="P595" s="125"/>
      <c r="Q595" s="142">
        <v>5</v>
      </c>
      <c r="R595" s="142">
        <v>5</v>
      </c>
      <c r="S595" s="142">
        <v>3</v>
      </c>
      <c r="T595" s="125"/>
      <c r="U595" s="142">
        <v>3</v>
      </c>
      <c r="V595" s="142">
        <v>3</v>
      </c>
      <c r="W595" s="142">
        <v>2</v>
      </c>
      <c r="X595" s="125"/>
      <c r="Y595" s="142">
        <v>1</v>
      </c>
      <c r="Z595" s="142">
        <v>1</v>
      </c>
      <c r="AA595" s="124"/>
      <c r="AB595" s="125"/>
      <c r="AC595" s="142">
        <v>1</v>
      </c>
      <c r="AD595" s="124"/>
      <c r="AE595" s="124"/>
      <c r="AF595" s="125"/>
      <c r="AG595" s="124"/>
      <c r="AH595" s="124"/>
      <c r="AI595" s="124"/>
      <c r="AJ595" s="125"/>
      <c r="AK595" s="124"/>
      <c r="AL595" s="124"/>
      <c r="AM595" s="124"/>
      <c r="AN595" s="125"/>
      <c r="AO595" s="124"/>
      <c r="AP595" s="124"/>
      <c r="AQ595" s="124"/>
      <c r="AR595" s="125"/>
      <c r="AS595" s="124"/>
      <c r="AT595" s="124"/>
      <c r="AU595" s="124"/>
      <c r="AV595" s="125"/>
      <c r="AW595" s="124"/>
      <c r="AX595" s="124"/>
      <c r="AY595" s="124"/>
      <c r="AZ595" s="125"/>
      <c r="BA595" s="124"/>
      <c r="BB595" s="124"/>
      <c r="BC595" s="124"/>
      <c r="BD595" s="125"/>
      <c r="BF595" s="144">
        <v>15</v>
      </c>
      <c r="BG595" s="144">
        <v>13</v>
      </c>
      <c r="BH595" s="144">
        <v>9</v>
      </c>
      <c r="BI595" s="144">
        <v>5</v>
      </c>
      <c r="BJ595" s="144">
        <v>3</v>
      </c>
      <c r="BK595" s="144">
        <v>1</v>
      </c>
      <c r="BL595" s="130"/>
      <c r="BM595" s="130"/>
      <c r="BN595" s="130"/>
      <c r="BO595" s="130"/>
      <c r="BP595" s="130"/>
      <c r="BQ595" s="130"/>
      <c r="BR595" s="130"/>
    </row>
    <row r="596" spans="1:70" outlineLevel="1" x14ac:dyDescent="0.35">
      <c r="A596" s="258" t="s">
        <v>708</v>
      </c>
      <c r="B596" s="109" t="s">
        <v>428</v>
      </c>
      <c r="C596" s="141" t="s">
        <v>369</v>
      </c>
      <c r="D596" s="109">
        <v>233509</v>
      </c>
      <c r="E596" s="124"/>
      <c r="F596" s="124"/>
      <c r="G596" s="124"/>
      <c r="H596" s="125"/>
      <c r="I596" s="124"/>
      <c r="J596" s="124"/>
      <c r="K596" s="124"/>
      <c r="L596" s="125"/>
      <c r="M596" s="124"/>
      <c r="N596" s="124"/>
      <c r="O596" s="124"/>
      <c r="P596" s="125"/>
      <c r="Q596" s="124"/>
      <c r="R596" s="124"/>
      <c r="S596" s="124"/>
      <c r="T596" s="125"/>
      <c r="U596" s="124"/>
      <c r="V596" s="124"/>
      <c r="W596" s="124"/>
      <c r="X596" s="125"/>
      <c r="Y596" s="124"/>
      <c r="Z596" s="124"/>
      <c r="AA596" s="124"/>
      <c r="AB596" s="125"/>
      <c r="AC596" s="124"/>
      <c r="AD596" s="124"/>
      <c r="AE596" s="124"/>
      <c r="AF596" s="125"/>
      <c r="AG596" s="124"/>
      <c r="AH596" s="124"/>
      <c r="AI596" s="124"/>
      <c r="AJ596" s="125"/>
      <c r="AK596" s="124"/>
      <c r="AL596" s="124"/>
      <c r="AM596" s="124"/>
      <c r="AN596" s="125"/>
      <c r="AO596" s="124"/>
      <c r="AP596" s="124"/>
      <c r="AQ596" s="124"/>
      <c r="AR596" s="125"/>
      <c r="AS596" s="124"/>
      <c r="AT596" s="124"/>
      <c r="AU596" s="124"/>
      <c r="AV596" s="125"/>
      <c r="AW596" s="124"/>
      <c r="AX596" s="124"/>
      <c r="AY596" s="124"/>
      <c r="AZ596" s="125"/>
      <c r="BA596" s="124"/>
      <c r="BB596" s="124"/>
      <c r="BC596" s="124"/>
      <c r="BD596" s="125"/>
      <c r="BF596" s="130"/>
      <c r="BG596" s="130"/>
      <c r="BH596" s="130"/>
      <c r="BI596" s="130"/>
      <c r="BJ596" s="130"/>
      <c r="BK596" s="130"/>
      <c r="BL596" s="144">
        <v>1</v>
      </c>
      <c r="BM596" s="130"/>
      <c r="BN596" s="130"/>
      <c r="BO596" s="130"/>
      <c r="BP596" s="130"/>
      <c r="BQ596" s="130"/>
      <c r="BR596" s="130"/>
    </row>
    <row r="597" spans="1:70" outlineLevel="1" x14ac:dyDescent="0.35">
      <c r="A597" s="258" t="s">
        <v>700</v>
      </c>
      <c r="B597" s="109" t="s">
        <v>428</v>
      </c>
      <c r="C597" s="141" t="s">
        <v>368</v>
      </c>
      <c r="D597" s="109">
        <v>233510</v>
      </c>
      <c r="E597" s="142">
        <v>4</v>
      </c>
      <c r="F597" s="142">
        <v>3</v>
      </c>
      <c r="G597" s="142">
        <v>6</v>
      </c>
      <c r="H597" s="125"/>
      <c r="I597" s="142">
        <v>5</v>
      </c>
      <c r="J597" s="142">
        <v>4</v>
      </c>
      <c r="K597" s="142">
        <v>5</v>
      </c>
      <c r="L597" s="125"/>
      <c r="M597" s="142">
        <v>3</v>
      </c>
      <c r="N597" s="142">
        <v>2</v>
      </c>
      <c r="O597" s="142">
        <v>2</v>
      </c>
      <c r="P597" s="125"/>
      <c r="Q597" s="142">
        <v>1</v>
      </c>
      <c r="R597" s="142">
        <v>1</v>
      </c>
      <c r="S597" s="142">
        <v>1</v>
      </c>
      <c r="T597" s="125"/>
      <c r="U597" s="142">
        <v>1</v>
      </c>
      <c r="V597" s="142">
        <v>1</v>
      </c>
      <c r="W597" s="142">
        <v>1</v>
      </c>
      <c r="X597" s="125"/>
      <c r="Y597" s="124"/>
      <c r="Z597" s="124"/>
      <c r="AA597" s="124"/>
      <c r="AB597" s="125"/>
      <c r="AC597" s="124"/>
      <c r="AD597" s="124"/>
      <c r="AE597" s="124"/>
      <c r="AF597" s="125"/>
      <c r="AG597" s="124"/>
      <c r="AH597" s="124"/>
      <c r="AI597" s="124"/>
      <c r="AJ597" s="125"/>
      <c r="AK597" s="124"/>
      <c r="AL597" s="124"/>
      <c r="AM597" s="124"/>
      <c r="AN597" s="125"/>
      <c r="AO597" s="124"/>
      <c r="AP597" s="124"/>
      <c r="AQ597" s="124"/>
      <c r="AR597" s="125"/>
      <c r="AS597" s="124"/>
      <c r="AT597" s="124"/>
      <c r="AU597" s="124"/>
      <c r="AV597" s="125"/>
      <c r="AW597" s="124"/>
      <c r="AX597" s="124"/>
      <c r="AY597" s="124"/>
      <c r="AZ597" s="125"/>
      <c r="BA597" s="124"/>
      <c r="BB597" s="124"/>
      <c r="BC597" s="124"/>
      <c r="BD597" s="125"/>
      <c r="BF597" s="144">
        <v>7</v>
      </c>
      <c r="BG597" s="144">
        <v>4</v>
      </c>
      <c r="BH597" s="144">
        <v>2</v>
      </c>
      <c r="BI597" s="144">
        <v>1</v>
      </c>
      <c r="BJ597" s="130"/>
      <c r="BK597" s="130"/>
      <c r="BL597" s="130"/>
      <c r="BM597" s="130"/>
      <c r="BN597" s="130"/>
      <c r="BO597" s="130"/>
      <c r="BP597" s="130"/>
      <c r="BQ597" s="130"/>
      <c r="BR597" s="130"/>
    </row>
    <row r="598" spans="1:70" outlineLevel="1" x14ac:dyDescent="0.35">
      <c r="A598" s="258" t="s">
        <v>709</v>
      </c>
      <c r="B598" s="109" t="s">
        <v>428</v>
      </c>
      <c r="C598" s="141" t="s">
        <v>368</v>
      </c>
      <c r="D598" s="109">
        <v>233511</v>
      </c>
      <c r="E598" s="124"/>
      <c r="F598" s="124"/>
      <c r="G598" s="124"/>
      <c r="H598" s="125"/>
      <c r="I598" s="124"/>
      <c r="J598" s="124"/>
      <c r="K598" s="124"/>
      <c r="L598" s="125"/>
      <c r="M598" s="124"/>
      <c r="N598" s="124"/>
      <c r="O598" s="124"/>
      <c r="P598" s="125"/>
      <c r="Q598" s="124"/>
      <c r="R598" s="142">
        <v>3</v>
      </c>
      <c r="S598" s="142">
        <v>1</v>
      </c>
      <c r="T598" s="125"/>
      <c r="U598" s="142">
        <v>1</v>
      </c>
      <c r="V598" s="124"/>
      <c r="W598" s="124"/>
      <c r="X598" s="125"/>
      <c r="Y598" s="124"/>
      <c r="Z598" s="124"/>
      <c r="AA598" s="124"/>
      <c r="AB598" s="125"/>
      <c r="AC598" s="124"/>
      <c r="AD598" s="124"/>
      <c r="AE598" s="124"/>
      <c r="AF598" s="125"/>
      <c r="AG598" s="124"/>
      <c r="AH598" s="124"/>
      <c r="AI598" s="124"/>
      <c r="AJ598" s="125"/>
      <c r="AK598" s="124"/>
      <c r="AL598" s="124"/>
      <c r="AM598" s="124"/>
      <c r="AN598" s="125"/>
      <c r="AO598" s="124"/>
      <c r="AP598" s="124"/>
      <c r="AQ598" s="124"/>
      <c r="AR598" s="125"/>
      <c r="AS598" s="124"/>
      <c r="AT598" s="124"/>
      <c r="AU598" s="124"/>
      <c r="AV598" s="125"/>
      <c r="AW598" s="124"/>
      <c r="AX598" s="124"/>
      <c r="AY598" s="124"/>
      <c r="AZ598" s="125"/>
      <c r="BA598" s="124"/>
      <c r="BB598" s="124"/>
      <c r="BC598" s="124"/>
      <c r="BD598" s="125"/>
      <c r="BF598" s="130"/>
      <c r="BG598" s="130"/>
      <c r="BH598" s="130"/>
      <c r="BI598" s="144">
        <v>2</v>
      </c>
      <c r="BJ598" s="130"/>
      <c r="BK598" s="130"/>
      <c r="BL598" s="130"/>
      <c r="BM598" s="130"/>
      <c r="BN598" s="130"/>
      <c r="BO598" s="130"/>
      <c r="BP598" s="130"/>
      <c r="BQ598" s="130"/>
      <c r="BR598" s="130"/>
    </row>
    <row r="599" spans="1:70" outlineLevel="1" x14ac:dyDescent="0.35">
      <c r="A599" s="259" t="s">
        <v>710</v>
      </c>
      <c r="B599" s="162" t="s">
        <v>428</v>
      </c>
      <c r="C599" s="163" t="s">
        <v>369</v>
      </c>
      <c r="D599" s="162">
        <v>2541634</v>
      </c>
      <c r="E599" s="175">
        <f>E592+SUM(E594:E598)</f>
        <v>794</v>
      </c>
      <c r="F599" s="175">
        <f>F592+SUM(F594:F598)</f>
        <v>730</v>
      </c>
      <c r="G599" s="175">
        <f>G592+SUM(G594:G598)</f>
        <v>701</v>
      </c>
      <c r="H599" s="176"/>
      <c r="I599" s="175">
        <f>I592+SUM(I594:I598)</f>
        <v>608</v>
      </c>
      <c r="J599" s="175">
        <f>J592+SUM(J594:J598)</f>
        <v>597</v>
      </c>
      <c r="K599" s="175">
        <f>K592+SUM(K594:K598)</f>
        <v>591</v>
      </c>
      <c r="L599" s="176"/>
      <c r="M599" s="175">
        <f>M592+SUM(M594:M598)</f>
        <v>578</v>
      </c>
      <c r="N599" s="175">
        <f>N592+SUM(N594:N598)</f>
        <v>575</v>
      </c>
      <c r="O599" s="175">
        <f>O592+SUM(O594:O598)</f>
        <v>571</v>
      </c>
      <c r="P599" s="176"/>
      <c r="Q599" s="175">
        <f>Q592+SUM(Q594:Q598)</f>
        <v>558</v>
      </c>
      <c r="R599" s="175">
        <f>R592+SUM(R594:R598)</f>
        <v>560</v>
      </c>
      <c r="S599" s="175">
        <f>S592+SUM(S594:S598)</f>
        <v>557</v>
      </c>
      <c r="T599" s="176"/>
      <c r="U599" s="175">
        <f>U592+SUM(U594:U598)</f>
        <v>545</v>
      </c>
      <c r="V599" s="175">
        <f>V592+SUM(V594:V598)</f>
        <v>542</v>
      </c>
      <c r="W599" s="175">
        <f>W592+SUM(W594:W598)</f>
        <v>533</v>
      </c>
      <c r="X599" s="176"/>
      <c r="Y599" s="175">
        <f>Y592+SUM(Y594:Y598)</f>
        <v>508</v>
      </c>
      <c r="Z599" s="175">
        <f>Z592+SUM(Z594:Z598)</f>
        <v>491</v>
      </c>
      <c r="AA599" s="175">
        <f>AA592+SUM(AA594:AA598)</f>
        <v>476</v>
      </c>
      <c r="AB599" s="176"/>
      <c r="AC599" s="175">
        <f>AC592+SUM(AC594:AC598)</f>
        <v>462</v>
      </c>
      <c r="AD599" s="175">
        <f>AD592+SUM(AD594:AD598)</f>
        <v>450</v>
      </c>
      <c r="AE599" s="175">
        <f>AE592+SUM(AE594:AE598)</f>
        <v>447</v>
      </c>
      <c r="AF599" s="176"/>
      <c r="AG599" s="175">
        <f>AG592+SUM(AG594:AG598)</f>
        <v>444</v>
      </c>
      <c r="AH599" s="175">
        <f>AH592+SUM(AH594:AH598)</f>
        <v>444</v>
      </c>
      <c r="AI599" s="175">
        <f>AI592+SUM(AI594:AI598)</f>
        <v>444</v>
      </c>
      <c r="AJ599" s="176"/>
      <c r="AK599" s="175">
        <f>AK592+SUM(AK594:AK598)</f>
        <v>441</v>
      </c>
      <c r="AL599" s="175">
        <f>AL592+SUM(AL594:AL598)</f>
        <v>439</v>
      </c>
      <c r="AM599" s="175">
        <f>AM592+SUM(AM594:AM598)</f>
        <v>432</v>
      </c>
      <c r="AN599" s="176"/>
      <c r="AO599" s="175">
        <f>AO592+SUM(AO594:AO598)</f>
        <v>413</v>
      </c>
      <c r="AP599" s="175">
        <f>AP592+SUM(AP594:AP598)</f>
        <v>410</v>
      </c>
      <c r="AQ599" s="175">
        <f>AQ592+SUM(AQ594:AQ598)</f>
        <v>406</v>
      </c>
      <c r="AR599" s="176"/>
      <c r="AS599" s="175">
        <f>AS592+SUM(AS594:AS598)</f>
        <v>364</v>
      </c>
      <c r="AT599" s="175">
        <f>AT592+SUM(AT594:AT598)</f>
        <v>351</v>
      </c>
      <c r="AU599" s="175">
        <f>AU592+SUM(AU594:AU598)</f>
        <v>350</v>
      </c>
      <c r="AV599" s="176"/>
      <c r="AW599" s="164"/>
      <c r="AX599" s="164"/>
      <c r="AY599" s="164"/>
      <c r="AZ599" s="176"/>
      <c r="BA599" s="177"/>
      <c r="BB599" s="177"/>
      <c r="BC599" s="164"/>
      <c r="BD599" s="176"/>
      <c r="BF599" s="197">
        <f t="shared" ref="BF599:BP599" si="88">BF592+SUM(BF594:BF598)</f>
        <v>709</v>
      </c>
      <c r="BG599" s="197">
        <f t="shared" si="88"/>
        <v>591</v>
      </c>
      <c r="BH599" s="197">
        <f t="shared" si="88"/>
        <v>573</v>
      </c>
      <c r="BI599" s="197">
        <f t="shared" si="88"/>
        <v>560</v>
      </c>
      <c r="BJ599" s="197">
        <f t="shared" si="88"/>
        <v>535</v>
      </c>
      <c r="BK599" s="197">
        <f t="shared" si="88"/>
        <v>487</v>
      </c>
      <c r="BL599" s="197">
        <f t="shared" si="88"/>
        <v>451</v>
      </c>
      <c r="BM599" s="197">
        <f t="shared" si="88"/>
        <v>444</v>
      </c>
      <c r="BN599" s="197">
        <f t="shared" si="88"/>
        <v>432</v>
      </c>
      <c r="BO599" s="197">
        <f t="shared" si="88"/>
        <v>402</v>
      </c>
      <c r="BP599" s="197">
        <f t="shared" si="88"/>
        <v>354</v>
      </c>
      <c r="BQ599" s="170"/>
      <c r="BR599" s="170"/>
    </row>
    <row r="600" spans="1:70" ht="12" customHeight="1" outlineLevel="1" x14ac:dyDescent="0.35">
      <c r="A600" s="181"/>
      <c r="B600" s="240"/>
      <c r="C600" s="240"/>
      <c r="D600" s="240"/>
      <c r="E600" s="124"/>
      <c r="F600" s="124"/>
      <c r="G600" s="124"/>
      <c r="H600" s="125"/>
      <c r="I600" s="124"/>
      <c r="J600" s="124"/>
      <c r="K600" s="124"/>
      <c r="L600" s="125"/>
      <c r="M600" s="124"/>
      <c r="N600" s="124"/>
      <c r="O600" s="124"/>
      <c r="P600" s="125"/>
      <c r="Q600" s="124"/>
      <c r="R600" s="124"/>
      <c r="S600" s="124"/>
      <c r="T600" s="125"/>
      <c r="U600" s="124"/>
      <c r="V600" s="124"/>
      <c r="W600" s="124"/>
      <c r="X600" s="125"/>
      <c r="Y600" s="124"/>
      <c r="Z600" s="124"/>
      <c r="AA600" s="124"/>
      <c r="AB600" s="125"/>
      <c r="AC600" s="124"/>
      <c r="AD600" s="124"/>
      <c r="AE600" s="124"/>
      <c r="AF600" s="125"/>
      <c r="AG600" s="124"/>
      <c r="AH600" s="124"/>
      <c r="AI600" s="124"/>
      <c r="AJ600" s="125"/>
      <c r="AK600" s="124"/>
      <c r="AL600" s="124"/>
      <c r="AM600" s="124"/>
      <c r="AN600" s="125"/>
      <c r="AO600" s="124"/>
      <c r="AP600" s="124"/>
      <c r="AQ600" s="124"/>
      <c r="AR600" s="125"/>
      <c r="AS600" s="124"/>
      <c r="AT600" s="124"/>
      <c r="AU600" s="124"/>
      <c r="AV600" s="125"/>
      <c r="AW600" s="124"/>
      <c r="AX600" s="124"/>
      <c r="AY600" s="124"/>
      <c r="AZ600" s="125"/>
      <c r="BA600" s="124"/>
      <c r="BB600" s="124"/>
      <c r="BC600" s="124"/>
      <c r="BD600" s="125"/>
      <c r="BF600" s="130"/>
      <c r="BG600" s="130"/>
      <c r="BH600" s="130"/>
      <c r="BI600" s="130"/>
      <c r="BJ600" s="130"/>
      <c r="BK600" s="130"/>
      <c r="BL600" s="130"/>
      <c r="BM600" s="130"/>
      <c r="BN600" s="130"/>
      <c r="BO600" s="130"/>
      <c r="BP600" s="130"/>
      <c r="BQ600" s="130"/>
      <c r="BR600" s="130"/>
    </row>
    <row r="601" spans="1:70" outlineLevel="1" x14ac:dyDescent="0.35">
      <c r="A601" s="181" t="s">
        <v>692</v>
      </c>
      <c r="B601" s="109" t="s">
        <v>460</v>
      </c>
      <c r="C601" s="141" t="s">
        <v>369</v>
      </c>
      <c r="D601" s="109">
        <v>2541635</v>
      </c>
      <c r="E601" s="159">
        <v>0.09</v>
      </c>
      <c r="F601" s="159">
        <v>0.13</v>
      </c>
      <c r="G601" s="159">
        <v>0.17</v>
      </c>
      <c r="H601" s="158">
        <f>BF601-SUM(E601,F601,G601)</f>
        <v>0.20999999999999996</v>
      </c>
      <c r="I601" s="159">
        <v>0.25</v>
      </c>
      <c r="J601" s="159">
        <v>0.3</v>
      </c>
      <c r="K601" s="159">
        <v>0.3</v>
      </c>
      <c r="L601" s="158">
        <f>BG601-SUM(I601,J601,K601)</f>
        <v>0.25</v>
      </c>
      <c r="M601" s="159">
        <v>0.18</v>
      </c>
      <c r="N601" s="159">
        <v>0.25</v>
      </c>
      <c r="O601" s="159">
        <v>0.31</v>
      </c>
      <c r="P601" s="158">
        <f>BH601-SUM(M601,N601,O601)</f>
        <v>0.55000000000000004</v>
      </c>
      <c r="Q601" s="159">
        <v>0.52</v>
      </c>
      <c r="R601" s="159">
        <v>0.71</v>
      </c>
      <c r="S601" s="159">
        <v>0.82</v>
      </c>
      <c r="T601" s="158">
        <f>BI601-SUM(Q601,R601,S601)</f>
        <v>1.4400000000000004</v>
      </c>
      <c r="U601" s="159">
        <v>1.04</v>
      </c>
      <c r="V601" s="159">
        <v>1.32</v>
      </c>
      <c r="W601" s="159">
        <v>1.59</v>
      </c>
      <c r="X601" s="158">
        <f>BJ601-SUM(U601,V601,W601)</f>
        <v>1.4399999999999995</v>
      </c>
      <c r="Y601" s="159">
        <v>1.69</v>
      </c>
      <c r="Z601" s="159">
        <v>1.74</v>
      </c>
      <c r="AA601" s="159">
        <v>1.76</v>
      </c>
      <c r="AB601" s="158">
        <f>BK601-SUM(Y601,Z601,AA601)</f>
        <v>2.3800000000000008</v>
      </c>
      <c r="AC601" s="159">
        <v>0.85</v>
      </c>
      <c r="AD601" s="159">
        <v>0.91</v>
      </c>
      <c r="AE601" s="159">
        <v>2.12</v>
      </c>
      <c r="AF601" s="158">
        <f>BL601-SUM(AC601,AD601,AE601)</f>
        <v>2.5499999999999998</v>
      </c>
      <c r="AG601" s="159">
        <v>1.71</v>
      </c>
      <c r="AH601" s="159">
        <v>1.8</v>
      </c>
      <c r="AI601" s="159">
        <v>2.71</v>
      </c>
      <c r="AJ601" s="158">
        <f>BM601-SUM(AG601,AH601,AI601)</f>
        <v>3.87</v>
      </c>
      <c r="AK601" s="159">
        <v>3.3</v>
      </c>
      <c r="AL601" s="159">
        <v>3.61</v>
      </c>
      <c r="AM601" s="159">
        <v>3.22</v>
      </c>
      <c r="AN601" s="158">
        <f>BN601-SUM(AK601,AL601,AM601)</f>
        <v>3.6399999999999988</v>
      </c>
      <c r="AO601" s="159">
        <v>2.72</v>
      </c>
      <c r="AP601" s="159">
        <v>2.46</v>
      </c>
      <c r="AQ601" s="159">
        <v>1.64</v>
      </c>
      <c r="AR601" s="158">
        <f>BO601-SUM(AO601,AP601,AQ601)</f>
        <v>1.7700000000000005</v>
      </c>
      <c r="AS601" s="159">
        <v>2.2000000000000002</v>
      </c>
      <c r="AT601" s="159">
        <v>2.98</v>
      </c>
      <c r="AU601" s="159">
        <v>4.3899999999999997</v>
      </c>
      <c r="AV601" s="158">
        <f>BP601-SUM(AS601,AT601,AU601)</f>
        <v>5.2999999999999989</v>
      </c>
      <c r="AW601" s="124"/>
      <c r="AX601" s="124"/>
      <c r="AY601" s="124"/>
      <c r="AZ601" s="125"/>
      <c r="BA601" s="124"/>
      <c r="BB601" s="124"/>
      <c r="BC601" s="124"/>
      <c r="BD601" s="125"/>
      <c r="BF601" s="160">
        <v>0.6</v>
      </c>
      <c r="BG601" s="160">
        <v>1.1000000000000001</v>
      </c>
      <c r="BH601" s="160">
        <v>1.29</v>
      </c>
      <c r="BI601" s="160">
        <v>3.49</v>
      </c>
      <c r="BJ601" s="160">
        <v>5.39</v>
      </c>
      <c r="BK601" s="160">
        <v>7.57</v>
      </c>
      <c r="BL601" s="160">
        <v>6.43</v>
      </c>
      <c r="BM601" s="160">
        <v>10.09</v>
      </c>
      <c r="BN601" s="160">
        <v>13.77</v>
      </c>
      <c r="BO601" s="160">
        <v>8.59</v>
      </c>
      <c r="BP601" s="160">
        <v>14.87</v>
      </c>
      <c r="BQ601" s="130"/>
      <c r="BR601" s="130"/>
    </row>
    <row r="602" spans="1:70" outlineLevel="1" x14ac:dyDescent="0.35">
      <c r="A602" s="108"/>
      <c r="B602" s="109"/>
      <c r="C602" s="109"/>
      <c r="D602" s="109"/>
      <c r="E602" s="124"/>
      <c r="F602" s="124"/>
      <c r="G602" s="124"/>
      <c r="H602" s="125"/>
      <c r="I602" s="124"/>
      <c r="J602" s="124"/>
      <c r="K602" s="124"/>
      <c r="L602" s="125"/>
      <c r="M602" s="124"/>
      <c r="N602" s="124"/>
      <c r="O602" s="124"/>
      <c r="P602" s="125"/>
      <c r="Q602" s="124"/>
      <c r="R602" s="124"/>
      <c r="S602" s="124"/>
      <c r="T602" s="125"/>
      <c r="U602" s="124"/>
      <c r="V602" s="124"/>
      <c r="W602" s="124"/>
      <c r="X602" s="125"/>
      <c r="Y602" s="124"/>
      <c r="Z602" s="124"/>
      <c r="AA602" s="124"/>
      <c r="AB602" s="125"/>
      <c r="AC602" s="124"/>
      <c r="AD602" s="124"/>
      <c r="AE602" s="124"/>
      <c r="AF602" s="125"/>
      <c r="AG602" s="124"/>
      <c r="AH602" s="124"/>
      <c r="AI602" s="124"/>
      <c r="AJ602" s="125"/>
      <c r="AK602" s="124"/>
      <c r="AL602" s="124"/>
      <c r="AM602" s="124"/>
      <c r="AN602" s="125"/>
      <c r="AO602" s="124"/>
      <c r="AP602" s="124"/>
      <c r="AQ602" s="124"/>
      <c r="AR602" s="125"/>
      <c r="AS602" s="124"/>
      <c r="AT602" s="124"/>
      <c r="AU602" s="124"/>
      <c r="AV602" s="125"/>
      <c r="AW602" s="124"/>
      <c r="AX602" s="124"/>
      <c r="AY602" s="124"/>
      <c r="AZ602" s="125"/>
      <c r="BA602" s="124"/>
      <c r="BB602" s="124"/>
      <c r="BC602" s="124"/>
      <c r="BD602" s="125"/>
      <c r="BF602" s="130"/>
      <c r="BG602" s="130"/>
      <c r="BH602" s="130"/>
      <c r="BI602" s="130"/>
      <c r="BJ602" s="130"/>
      <c r="BK602" s="130"/>
      <c r="BL602" s="130"/>
      <c r="BM602" s="130"/>
      <c r="BN602" s="130"/>
      <c r="BO602" s="130"/>
      <c r="BP602" s="130"/>
      <c r="BQ602" s="130"/>
      <c r="BR602" s="130"/>
    </row>
    <row r="603" spans="1:70" outlineLevel="1" x14ac:dyDescent="0.35">
      <c r="A603" s="179" t="s">
        <v>684</v>
      </c>
      <c r="B603" s="180"/>
      <c r="C603" s="180"/>
      <c r="D603" s="180"/>
      <c r="E603" s="124"/>
      <c r="F603" s="124"/>
      <c r="G603" s="124"/>
      <c r="H603" s="125"/>
      <c r="I603" s="124"/>
      <c r="J603" s="124"/>
      <c r="K603" s="124"/>
      <c r="L603" s="125"/>
      <c r="M603" s="124"/>
      <c r="N603" s="124"/>
      <c r="O603" s="124"/>
      <c r="P603" s="125"/>
      <c r="Q603" s="124"/>
      <c r="R603" s="124"/>
      <c r="S603" s="124"/>
      <c r="T603" s="125"/>
      <c r="U603" s="124"/>
      <c r="V603" s="124"/>
      <c r="W603" s="124"/>
      <c r="X603" s="125"/>
      <c r="Y603" s="124"/>
      <c r="Z603" s="124"/>
      <c r="AA603" s="124"/>
      <c r="AB603" s="125"/>
      <c r="AC603" s="124"/>
      <c r="AD603" s="124"/>
      <c r="AE603" s="124"/>
      <c r="AF603" s="125"/>
      <c r="AG603" s="124"/>
      <c r="AH603" s="124"/>
      <c r="AI603" s="124"/>
      <c r="AJ603" s="125"/>
      <c r="AK603" s="124"/>
      <c r="AL603" s="124"/>
      <c r="AM603" s="124"/>
      <c r="AN603" s="125"/>
      <c r="AO603" s="124"/>
      <c r="AP603" s="124"/>
      <c r="AQ603" s="124"/>
      <c r="AR603" s="125"/>
      <c r="AS603" s="124"/>
      <c r="AT603" s="124"/>
      <c r="AU603" s="124"/>
      <c r="AV603" s="125"/>
      <c r="AW603" s="124"/>
      <c r="AX603" s="124"/>
      <c r="AY603" s="124"/>
      <c r="AZ603" s="125"/>
      <c r="BA603" s="124"/>
      <c r="BB603" s="124"/>
      <c r="BC603" s="124"/>
      <c r="BD603" s="125"/>
      <c r="BF603" s="130"/>
      <c r="BG603" s="130"/>
      <c r="BH603" s="130"/>
      <c r="BI603" s="130"/>
      <c r="BJ603" s="130"/>
      <c r="BK603" s="130"/>
      <c r="BL603" s="130"/>
      <c r="BM603" s="130"/>
      <c r="BN603" s="130"/>
      <c r="BO603" s="130"/>
      <c r="BP603" s="130"/>
      <c r="BQ603" s="130"/>
      <c r="BR603" s="130"/>
    </row>
    <row r="604" spans="1:70" outlineLevel="1" x14ac:dyDescent="0.35">
      <c r="A604" s="253" t="s">
        <v>685</v>
      </c>
      <c r="B604" s="254"/>
      <c r="C604" s="254"/>
      <c r="D604" s="254"/>
      <c r="E604" s="124"/>
      <c r="F604" s="124"/>
      <c r="G604" s="124"/>
      <c r="H604" s="125"/>
      <c r="I604" s="124"/>
      <c r="J604" s="124"/>
      <c r="K604" s="124"/>
      <c r="L604" s="125"/>
      <c r="M604" s="124"/>
      <c r="N604" s="124"/>
      <c r="O604" s="124"/>
      <c r="P604" s="125"/>
      <c r="Q604" s="124"/>
      <c r="R604" s="124"/>
      <c r="S604" s="124"/>
      <c r="T604" s="125"/>
      <c r="U604" s="124"/>
      <c r="V604" s="124"/>
      <c r="W604" s="124"/>
      <c r="X604" s="125"/>
      <c r="Y604" s="124"/>
      <c r="Z604" s="124"/>
      <c r="AA604" s="124"/>
      <c r="AB604" s="125"/>
      <c r="AC604" s="124"/>
      <c r="AD604" s="124"/>
      <c r="AE604" s="124"/>
      <c r="AF604" s="125"/>
      <c r="AG604" s="124"/>
      <c r="AH604" s="124"/>
      <c r="AI604" s="124"/>
      <c r="AJ604" s="125"/>
      <c r="AK604" s="124"/>
      <c r="AL604" s="124"/>
      <c r="AM604" s="124"/>
      <c r="AN604" s="125"/>
      <c r="AO604" s="124"/>
      <c r="AP604" s="124"/>
      <c r="AQ604" s="124"/>
      <c r="AR604" s="125"/>
      <c r="AS604" s="124"/>
      <c r="AT604" s="124"/>
      <c r="AU604" s="124"/>
      <c r="AV604" s="125"/>
      <c r="AW604" s="124"/>
      <c r="AX604" s="124"/>
      <c r="AY604" s="124"/>
      <c r="AZ604" s="125"/>
      <c r="BA604" s="124"/>
      <c r="BB604" s="124"/>
      <c r="BC604" s="124"/>
      <c r="BD604" s="125"/>
      <c r="BF604" s="130"/>
      <c r="BG604" s="130"/>
      <c r="BH604" s="130"/>
      <c r="BI604" s="130"/>
      <c r="BJ604" s="130"/>
      <c r="BK604" s="130"/>
      <c r="BL604" s="130"/>
      <c r="BM604" s="130"/>
      <c r="BN604" s="130"/>
      <c r="BO604" s="130"/>
      <c r="BP604" s="130"/>
      <c r="BQ604" s="130"/>
      <c r="BR604" s="130"/>
    </row>
    <row r="605" spans="1:70" outlineLevel="1" x14ac:dyDescent="0.35">
      <c r="A605" s="257" t="s">
        <v>711</v>
      </c>
      <c r="B605" s="109" t="s">
        <v>428</v>
      </c>
      <c r="C605" s="141" t="s">
        <v>369</v>
      </c>
      <c r="D605" s="109">
        <v>5701268</v>
      </c>
      <c r="E605" s="124"/>
      <c r="F605" s="124"/>
      <c r="G605" s="124"/>
      <c r="H605" s="125"/>
      <c r="I605" s="124"/>
      <c r="J605" s="124"/>
      <c r="K605" s="124"/>
      <c r="L605" s="125"/>
      <c r="M605" s="124"/>
      <c r="N605" s="124"/>
      <c r="O605" s="124"/>
      <c r="P605" s="125"/>
      <c r="Q605" s="124"/>
      <c r="R605" s="124"/>
      <c r="S605" s="124"/>
      <c r="T605" s="125"/>
      <c r="U605" s="124"/>
      <c r="V605" s="124"/>
      <c r="W605" s="124"/>
      <c r="X605" s="125"/>
      <c r="Y605" s="124"/>
      <c r="Z605" s="124"/>
      <c r="AA605" s="124"/>
      <c r="AB605" s="125"/>
      <c r="AC605" s="124"/>
      <c r="AD605" s="124"/>
      <c r="AE605" s="124"/>
      <c r="AF605" s="125"/>
      <c r="AG605" s="124"/>
      <c r="AH605" s="124"/>
      <c r="AI605" s="124"/>
      <c r="AJ605" s="125"/>
      <c r="AK605" s="124"/>
      <c r="AL605" s="124"/>
      <c r="AM605" s="124"/>
      <c r="AN605" s="125"/>
      <c r="AO605" s="124"/>
      <c r="AP605" s="124"/>
      <c r="AQ605" s="124"/>
      <c r="AR605" s="125"/>
      <c r="AS605" s="124"/>
      <c r="AT605" s="124"/>
      <c r="AU605" s="124"/>
      <c r="AV605" s="125"/>
      <c r="AW605" s="142">
        <v>1273</v>
      </c>
      <c r="AX605" s="142">
        <v>1266</v>
      </c>
      <c r="AY605" s="142">
        <v>1263</v>
      </c>
      <c r="AZ605" s="125">
        <f>BQ605-SUM(AW605,AX605,AY605)</f>
        <v>1270</v>
      </c>
      <c r="BA605" s="142">
        <v>1329</v>
      </c>
      <c r="BB605" s="142">
        <v>1327</v>
      </c>
      <c r="BC605" s="142">
        <v>1330</v>
      </c>
      <c r="BD605" s="125">
        <f>BR605-SUM(BA605,BB605,BC605)</f>
        <v>1338</v>
      </c>
      <c r="BF605" s="130"/>
      <c r="BG605" s="130"/>
      <c r="BH605" s="130"/>
      <c r="BI605" s="130"/>
      <c r="BJ605" s="130"/>
      <c r="BK605" s="130"/>
      <c r="BL605" s="130"/>
      <c r="BM605" s="130"/>
      <c r="BN605" s="130"/>
      <c r="BO605" s="130"/>
      <c r="BP605" s="130"/>
      <c r="BQ605" s="144">
        <v>5072</v>
      </c>
      <c r="BR605" s="144">
        <v>5324</v>
      </c>
    </row>
    <row r="606" spans="1:70" outlineLevel="1" x14ac:dyDescent="0.35">
      <c r="A606" s="257" t="s">
        <v>712</v>
      </c>
      <c r="B606" s="109" t="s">
        <v>428</v>
      </c>
      <c r="C606" s="141" t="s">
        <v>369</v>
      </c>
      <c r="D606" s="109">
        <v>5701269</v>
      </c>
      <c r="E606" s="124"/>
      <c r="F606" s="124"/>
      <c r="G606" s="124"/>
      <c r="H606" s="125"/>
      <c r="I606" s="124"/>
      <c r="J606" s="124"/>
      <c r="K606" s="124"/>
      <c r="L606" s="125"/>
      <c r="M606" s="124"/>
      <c r="N606" s="124"/>
      <c r="O606" s="124"/>
      <c r="P606" s="125"/>
      <c r="Q606" s="124"/>
      <c r="R606" s="124"/>
      <c r="S606" s="124"/>
      <c r="T606" s="125"/>
      <c r="U606" s="124"/>
      <c r="V606" s="124"/>
      <c r="W606" s="124"/>
      <c r="X606" s="125"/>
      <c r="Y606" s="124"/>
      <c r="Z606" s="124"/>
      <c r="AA606" s="124"/>
      <c r="AB606" s="125"/>
      <c r="AC606" s="124"/>
      <c r="AD606" s="124"/>
      <c r="AE606" s="124"/>
      <c r="AF606" s="125"/>
      <c r="AG606" s="124"/>
      <c r="AH606" s="124"/>
      <c r="AI606" s="124"/>
      <c r="AJ606" s="125"/>
      <c r="AK606" s="124"/>
      <c r="AL606" s="124"/>
      <c r="AM606" s="124"/>
      <c r="AN606" s="125"/>
      <c r="AO606" s="124"/>
      <c r="AP606" s="124"/>
      <c r="AQ606" s="124"/>
      <c r="AR606" s="125"/>
      <c r="AS606" s="124"/>
      <c r="AT606" s="124"/>
      <c r="AU606" s="124"/>
      <c r="AV606" s="125"/>
      <c r="AW606" s="142">
        <v>11096</v>
      </c>
      <c r="AX606" s="142">
        <v>12199</v>
      </c>
      <c r="AY606" s="142">
        <v>14425</v>
      </c>
      <c r="AZ606" s="125">
        <f>BQ606-SUM(AW606,AX606,AY606)</f>
        <v>19568</v>
      </c>
      <c r="BA606" s="142">
        <v>15315</v>
      </c>
      <c r="BB606" s="142">
        <v>17010</v>
      </c>
      <c r="BC606" s="142">
        <v>1379</v>
      </c>
      <c r="BD606" s="125">
        <f>BR606-SUM(BA606,BB606,BC606)</f>
        <v>21430</v>
      </c>
      <c r="BF606" s="130"/>
      <c r="BG606" s="130"/>
      <c r="BH606" s="130"/>
      <c r="BI606" s="130"/>
      <c r="BJ606" s="130"/>
      <c r="BK606" s="130"/>
      <c r="BL606" s="130"/>
      <c r="BM606" s="130"/>
      <c r="BN606" s="130"/>
      <c r="BO606" s="130"/>
      <c r="BP606" s="130"/>
      <c r="BQ606" s="144">
        <v>57288</v>
      </c>
      <c r="BR606" s="144">
        <v>55134</v>
      </c>
    </row>
    <row r="607" spans="1:70" ht="12" customHeight="1" outlineLevel="1" x14ac:dyDescent="0.35">
      <c r="A607" s="264" t="s">
        <v>713</v>
      </c>
      <c r="B607" s="162" t="s">
        <v>428</v>
      </c>
      <c r="C607" s="163" t="s">
        <v>369</v>
      </c>
      <c r="D607" s="162">
        <v>5701270</v>
      </c>
      <c r="E607" s="164"/>
      <c r="F607" s="164"/>
      <c r="G607" s="164"/>
      <c r="H607" s="176"/>
      <c r="I607" s="164"/>
      <c r="J607" s="164"/>
      <c r="K607" s="164"/>
      <c r="L607" s="176"/>
      <c r="M607" s="164"/>
      <c r="N607" s="164"/>
      <c r="O607" s="164"/>
      <c r="P607" s="176"/>
      <c r="Q607" s="164"/>
      <c r="R607" s="164"/>
      <c r="S607" s="164"/>
      <c r="T607" s="176"/>
      <c r="U607" s="164"/>
      <c r="V607" s="164"/>
      <c r="W607" s="164"/>
      <c r="X607" s="176"/>
      <c r="Y607" s="164"/>
      <c r="Z607" s="164"/>
      <c r="AA607" s="164"/>
      <c r="AB607" s="176"/>
      <c r="AC607" s="164"/>
      <c r="AD607" s="164"/>
      <c r="AE607" s="164"/>
      <c r="AF607" s="176"/>
      <c r="AG607" s="164"/>
      <c r="AH607" s="164"/>
      <c r="AI607" s="164"/>
      <c r="AJ607" s="176"/>
      <c r="AK607" s="164"/>
      <c r="AL607" s="164"/>
      <c r="AM607" s="164"/>
      <c r="AN607" s="176"/>
      <c r="AO607" s="164"/>
      <c r="AP607" s="164"/>
      <c r="AQ607" s="164"/>
      <c r="AR607" s="176"/>
      <c r="AS607" s="164"/>
      <c r="AT607" s="164"/>
      <c r="AU607" s="164"/>
      <c r="AV607" s="176"/>
      <c r="AW607" s="175">
        <f>SUM(AW605:AW606)</f>
        <v>12369</v>
      </c>
      <c r="AX607" s="175">
        <f>SUM(AX605:AX606)</f>
        <v>13465</v>
      </c>
      <c r="AY607" s="175">
        <f>SUM(AY605:AY606)</f>
        <v>15688</v>
      </c>
      <c r="AZ607" s="165">
        <f>BQ607-SUM(AW607,AX607,AY607)</f>
        <v>20838</v>
      </c>
      <c r="BA607" s="175">
        <f>SUM(BA605:BA606)</f>
        <v>16644</v>
      </c>
      <c r="BB607" s="175">
        <f>SUM(BB605:BB606)</f>
        <v>18337</v>
      </c>
      <c r="BC607" s="175">
        <f>SUM(BC605:BC606)</f>
        <v>2709</v>
      </c>
      <c r="BD607" s="165">
        <f>BR607-SUM(BA607,BB607,BC607)</f>
        <v>22768</v>
      </c>
      <c r="BF607" s="170"/>
      <c r="BG607" s="170"/>
      <c r="BH607" s="170"/>
      <c r="BI607" s="170"/>
      <c r="BJ607" s="170"/>
      <c r="BK607" s="170"/>
      <c r="BL607" s="170"/>
      <c r="BM607" s="170"/>
      <c r="BN607" s="170"/>
      <c r="BO607" s="170"/>
      <c r="BP607" s="170"/>
      <c r="BQ607" s="197">
        <f>SUM(BQ605:BQ606)</f>
        <v>62360</v>
      </c>
      <c r="BR607" s="197">
        <f>SUM(BR605:BR606)</f>
        <v>60458</v>
      </c>
    </row>
    <row r="608" spans="1:70" outlineLevel="1" x14ac:dyDescent="0.35">
      <c r="A608" s="238"/>
      <c r="B608" s="265"/>
      <c r="C608" s="265"/>
      <c r="D608" s="265"/>
      <c r="E608" s="124"/>
      <c r="F608" s="124"/>
      <c r="G608" s="124"/>
      <c r="H608" s="125"/>
      <c r="I608" s="124"/>
      <c r="J608" s="124"/>
      <c r="K608" s="124"/>
      <c r="L608" s="125"/>
      <c r="M608" s="124"/>
      <c r="N608" s="124"/>
      <c r="O608" s="124"/>
      <c r="P608" s="125"/>
      <c r="Q608" s="124"/>
      <c r="R608" s="124"/>
      <c r="S608" s="124"/>
      <c r="T608" s="125"/>
      <c r="U608" s="124"/>
      <c r="V608" s="124"/>
      <c r="W608" s="124"/>
      <c r="X608" s="125"/>
      <c r="Y608" s="124"/>
      <c r="Z608" s="124"/>
      <c r="AA608" s="124"/>
      <c r="AB608" s="125"/>
      <c r="AC608" s="124"/>
      <c r="AD608" s="124"/>
      <c r="AE608" s="124"/>
      <c r="AF608" s="125"/>
      <c r="AG608" s="124"/>
      <c r="AH608" s="124"/>
      <c r="AI608" s="124"/>
      <c r="AJ608" s="125"/>
      <c r="AK608" s="124"/>
      <c r="AL608" s="124"/>
      <c r="AM608" s="124"/>
      <c r="AN608" s="125"/>
      <c r="AO608" s="124"/>
      <c r="AP608" s="124"/>
      <c r="AQ608" s="124"/>
      <c r="AR608" s="125"/>
      <c r="AS608" s="124"/>
      <c r="AT608" s="124"/>
      <c r="AU608" s="124"/>
      <c r="AV608" s="125"/>
      <c r="AW608" s="232"/>
      <c r="AX608" s="124"/>
      <c r="AY608" s="124"/>
      <c r="AZ608" s="125"/>
      <c r="BA608" s="124"/>
      <c r="BB608" s="124"/>
      <c r="BC608" s="124"/>
      <c r="BD608" s="125"/>
      <c r="BF608" s="130"/>
      <c r="BG608" s="130"/>
      <c r="BH608" s="130"/>
      <c r="BI608" s="130"/>
      <c r="BJ608" s="130"/>
      <c r="BK608" s="130"/>
      <c r="BL608" s="130"/>
      <c r="BM608" s="130"/>
      <c r="BN608" s="130"/>
      <c r="BO608" s="130"/>
      <c r="BP608" s="130"/>
      <c r="BQ608" s="130"/>
      <c r="BR608" s="130"/>
    </row>
    <row r="609" spans="1:70" outlineLevel="1" x14ac:dyDescent="0.35">
      <c r="A609" s="253" t="s">
        <v>688</v>
      </c>
      <c r="B609" s="254"/>
      <c r="C609" s="254"/>
      <c r="D609" s="254"/>
      <c r="E609" s="124"/>
      <c r="F609" s="124"/>
      <c r="G609" s="124"/>
      <c r="H609" s="125"/>
      <c r="I609" s="124"/>
      <c r="J609" s="124"/>
      <c r="K609" s="124"/>
      <c r="L609" s="125"/>
      <c r="M609" s="124"/>
      <c r="N609" s="124"/>
      <c r="O609" s="124"/>
      <c r="P609" s="125"/>
      <c r="Q609" s="124"/>
      <c r="R609" s="124"/>
      <c r="S609" s="124"/>
      <c r="T609" s="125"/>
      <c r="U609" s="124"/>
      <c r="V609" s="124"/>
      <c r="W609" s="124"/>
      <c r="X609" s="125"/>
      <c r="Y609" s="124"/>
      <c r="Z609" s="124"/>
      <c r="AA609" s="124"/>
      <c r="AB609" s="125"/>
      <c r="AC609" s="124"/>
      <c r="AD609" s="124"/>
      <c r="AE609" s="124"/>
      <c r="AF609" s="125"/>
      <c r="AG609" s="124"/>
      <c r="AH609" s="124"/>
      <c r="AI609" s="124"/>
      <c r="AJ609" s="125"/>
      <c r="AK609" s="124"/>
      <c r="AL609" s="124"/>
      <c r="AM609" s="124"/>
      <c r="AN609" s="125"/>
      <c r="AO609" s="124"/>
      <c r="AP609" s="124"/>
      <c r="AQ609" s="124"/>
      <c r="AR609" s="125"/>
      <c r="AS609" s="124"/>
      <c r="AT609" s="124"/>
      <c r="AU609" s="124"/>
      <c r="AV609" s="125"/>
      <c r="AW609" s="232"/>
      <c r="AX609" s="124"/>
      <c r="AY609" s="124"/>
      <c r="AZ609" s="125"/>
      <c r="BA609" s="124"/>
      <c r="BB609" s="124"/>
      <c r="BC609" s="124"/>
      <c r="BD609" s="125"/>
      <c r="BF609" s="130"/>
      <c r="BG609" s="130"/>
      <c r="BH609" s="130"/>
      <c r="BI609" s="130"/>
      <c r="BJ609" s="130"/>
      <c r="BK609" s="130"/>
      <c r="BL609" s="130"/>
      <c r="BM609" s="130"/>
      <c r="BN609" s="130"/>
      <c r="BO609" s="130"/>
      <c r="BP609" s="130"/>
      <c r="BQ609" s="130"/>
      <c r="BR609" s="130"/>
    </row>
    <row r="610" spans="1:70" outlineLevel="1" x14ac:dyDescent="0.35">
      <c r="A610" s="238" t="s">
        <v>714</v>
      </c>
      <c r="B610" s="109" t="s">
        <v>428</v>
      </c>
      <c r="C610" s="141" t="s">
        <v>369</v>
      </c>
      <c r="D610" s="109">
        <v>5701271</v>
      </c>
      <c r="E610" s="124"/>
      <c r="F610" s="124"/>
      <c r="G610" s="124"/>
      <c r="H610" s="125"/>
      <c r="I610" s="124"/>
      <c r="J610" s="124"/>
      <c r="K610" s="124"/>
      <c r="L610" s="125"/>
      <c r="M610" s="124"/>
      <c r="N610" s="124"/>
      <c r="O610" s="124"/>
      <c r="P610" s="125"/>
      <c r="Q610" s="124"/>
      <c r="R610" s="124"/>
      <c r="S610" s="124"/>
      <c r="T610" s="125"/>
      <c r="U610" s="124"/>
      <c r="V610" s="124"/>
      <c r="W610" s="124"/>
      <c r="X610" s="125"/>
      <c r="Y610" s="124"/>
      <c r="Z610" s="124"/>
      <c r="AA610" s="124"/>
      <c r="AB610" s="125"/>
      <c r="AC610" s="124"/>
      <c r="AD610" s="124"/>
      <c r="AE610" s="124"/>
      <c r="AF610" s="125"/>
      <c r="AG610" s="124"/>
      <c r="AH610" s="124"/>
      <c r="AI610" s="124"/>
      <c r="AJ610" s="125"/>
      <c r="AK610" s="124"/>
      <c r="AL610" s="124"/>
      <c r="AM610" s="124"/>
      <c r="AN610" s="125"/>
      <c r="AO610" s="124"/>
      <c r="AP610" s="124"/>
      <c r="AQ610" s="124"/>
      <c r="AR610" s="125"/>
      <c r="AS610" s="124"/>
      <c r="AT610" s="124"/>
      <c r="AU610" s="124"/>
      <c r="AV610" s="125"/>
      <c r="AW610" s="142">
        <v>2545</v>
      </c>
      <c r="AX610" s="142">
        <v>2534</v>
      </c>
      <c r="AY610" s="142">
        <v>2529</v>
      </c>
      <c r="AZ610" s="125"/>
      <c r="BA610" s="142">
        <v>2527</v>
      </c>
      <c r="BB610" s="142">
        <v>2518</v>
      </c>
      <c r="BC610" s="142">
        <v>2517</v>
      </c>
      <c r="BD610" s="125"/>
      <c r="BF610" s="130"/>
      <c r="BG610" s="130"/>
      <c r="BH610" s="130"/>
      <c r="BI610" s="130"/>
      <c r="BJ610" s="130"/>
      <c r="BK610" s="130"/>
      <c r="BL610" s="130"/>
      <c r="BM610" s="130"/>
      <c r="BN610" s="130"/>
      <c r="BO610" s="130"/>
      <c r="BP610" s="130"/>
      <c r="BQ610" s="144">
        <v>2534</v>
      </c>
      <c r="BR610" s="144">
        <v>2521</v>
      </c>
    </row>
    <row r="611" spans="1:70" ht="12" customHeight="1" outlineLevel="1" x14ac:dyDescent="0.35">
      <c r="A611" s="238" t="s">
        <v>684</v>
      </c>
      <c r="B611" s="109" t="s">
        <v>460</v>
      </c>
      <c r="C611" s="141" t="s">
        <v>369</v>
      </c>
      <c r="D611" s="109">
        <v>5701272</v>
      </c>
      <c r="E611" s="124"/>
      <c r="F611" s="124"/>
      <c r="G611" s="124"/>
      <c r="H611" s="125"/>
      <c r="I611" s="124"/>
      <c r="J611" s="124"/>
      <c r="K611" s="124"/>
      <c r="L611" s="125"/>
      <c r="M611" s="124"/>
      <c r="N611" s="124"/>
      <c r="O611" s="124"/>
      <c r="P611" s="125"/>
      <c r="Q611" s="124"/>
      <c r="R611" s="124"/>
      <c r="S611" s="124"/>
      <c r="T611" s="125"/>
      <c r="U611" s="124"/>
      <c r="V611" s="124"/>
      <c r="W611" s="124"/>
      <c r="X611" s="125"/>
      <c r="Y611" s="124"/>
      <c r="Z611" s="124"/>
      <c r="AA611" s="124"/>
      <c r="AB611" s="125"/>
      <c r="AC611" s="124"/>
      <c r="AD611" s="124"/>
      <c r="AE611" s="124"/>
      <c r="AF611" s="125"/>
      <c r="AG611" s="124"/>
      <c r="AH611" s="124"/>
      <c r="AI611" s="124"/>
      <c r="AJ611" s="125"/>
      <c r="AK611" s="124"/>
      <c r="AL611" s="124"/>
      <c r="AM611" s="124"/>
      <c r="AN611" s="125"/>
      <c r="AO611" s="124"/>
      <c r="AP611" s="124"/>
      <c r="AQ611" s="124"/>
      <c r="AR611" s="125"/>
      <c r="AS611" s="124"/>
      <c r="AT611" s="124"/>
      <c r="AU611" s="124"/>
      <c r="AV611" s="125"/>
      <c r="AW611" s="159">
        <v>4.8600000000000003</v>
      </c>
      <c r="AX611" s="159">
        <v>5.31</v>
      </c>
      <c r="AY611" s="159">
        <v>6.2</v>
      </c>
      <c r="AZ611" s="158">
        <f>BQ611-SUM(AW611,AX611,AY611)</f>
        <v>8.2399999999999984</v>
      </c>
      <c r="BA611" s="159">
        <v>6.59</v>
      </c>
      <c r="BB611" s="159">
        <v>7.28</v>
      </c>
      <c r="BC611" s="159">
        <v>1.08</v>
      </c>
      <c r="BD611" s="158">
        <f>BR611-SUM(BA611,BB611,BC611)</f>
        <v>9.0299999999999994</v>
      </c>
      <c r="BF611" s="130"/>
      <c r="BG611" s="130"/>
      <c r="BH611" s="130"/>
      <c r="BI611" s="130"/>
      <c r="BJ611" s="130"/>
      <c r="BK611" s="130"/>
      <c r="BL611" s="130"/>
      <c r="BM611" s="130"/>
      <c r="BN611" s="130"/>
      <c r="BO611" s="130"/>
      <c r="BP611" s="130"/>
      <c r="BQ611" s="160">
        <v>24.61</v>
      </c>
      <c r="BR611" s="160">
        <v>23.98</v>
      </c>
    </row>
    <row r="612" spans="1:70" outlineLevel="1" x14ac:dyDescent="0.35">
      <c r="A612" s="238"/>
      <c r="B612" s="265"/>
      <c r="C612" s="265"/>
      <c r="D612" s="265"/>
      <c r="E612" s="124"/>
      <c r="F612" s="124"/>
      <c r="G612" s="124"/>
      <c r="H612" s="125"/>
      <c r="I612" s="124"/>
      <c r="J612" s="124"/>
      <c r="K612" s="124"/>
      <c r="L612" s="125"/>
      <c r="M612" s="124"/>
      <c r="N612" s="124"/>
      <c r="O612" s="124"/>
      <c r="P612" s="125"/>
      <c r="Q612" s="124"/>
      <c r="R612" s="124"/>
      <c r="S612" s="124"/>
      <c r="T612" s="125"/>
      <c r="U612" s="124"/>
      <c r="V612" s="124"/>
      <c r="W612" s="124"/>
      <c r="X612" s="125"/>
      <c r="Y612" s="124"/>
      <c r="Z612" s="124"/>
      <c r="AA612" s="124"/>
      <c r="AB612" s="125"/>
      <c r="AC612" s="124"/>
      <c r="AD612" s="124"/>
      <c r="AE612" s="124"/>
      <c r="AF612" s="125"/>
      <c r="AG612" s="124"/>
      <c r="AH612" s="124"/>
      <c r="AI612" s="124"/>
      <c r="AJ612" s="125"/>
      <c r="AK612" s="124"/>
      <c r="AL612" s="124"/>
      <c r="AM612" s="124"/>
      <c r="AN612" s="125"/>
      <c r="AO612" s="124"/>
      <c r="AP612" s="124"/>
      <c r="AQ612" s="124"/>
      <c r="AR612" s="125"/>
      <c r="AS612" s="124"/>
      <c r="AT612" s="124"/>
      <c r="AU612" s="124"/>
      <c r="AV612" s="125"/>
      <c r="AW612" s="124"/>
      <c r="AX612" s="124"/>
      <c r="AY612" s="124"/>
      <c r="AZ612" s="125"/>
      <c r="BA612" s="124"/>
      <c r="BB612" s="124"/>
      <c r="BC612" s="124"/>
      <c r="BD612" s="125"/>
      <c r="BF612" s="130"/>
      <c r="BG612" s="130"/>
      <c r="BH612" s="130"/>
      <c r="BI612" s="130"/>
      <c r="BJ612" s="130"/>
      <c r="BK612" s="130"/>
      <c r="BL612" s="130"/>
      <c r="BM612" s="130"/>
      <c r="BN612" s="130"/>
      <c r="BO612" s="130"/>
      <c r="BP612" s="130"/>
      <c r="BQ612" s="130"/>
      <c r="BR612" s="130"/>
    </row>
    <row r="613" spans="1:70" outlineLevel="1" x14ac:dyDescent="0.35">
      <c r="A613" s="179" t="s">
        <v>692</v>
      </c>
      <c r="B613" s="180"/>
      <c r="C613" s="180"/>
      <c r="D613" s="180"/>
      <c r="E613" s="124"/>
      <c r="F613" s="124"/>
      <c r="G613" s="124"/>
      <c r="H613" s="125"/>
      <c r="I613" s="124"/>
      <c r="J613" s="124"/>
      <c r="K613" s="124"/>
      <c r="L613" s="125"/>
      <c r="M613" s="124"/>
      <c r="N613" s="124"/>
      <c r="O613" s="124"/>
      <c r="P613" s="125"/>
      <c r="Q613" s="124"/>
      <c r="R613" s="124"/>
      <c r="S613" s="124"/>
      <c r="T613" s="125"/>
      <c r="U613" s="124"/>
      <c r="V613" s="124"/>
      <c r="W613" s="124"/>
      <c r="X613" s="125"/>
      <c r="Y613" s="124"/>
      <c r="Z613" s="124"/>
      <c r="AA613" s="124"/>
      <c r="AB613" s="125"/>
      <c r="AC613" s="124"/>
      <c r="AD613" s="124"/>
      <c r="AE613" s="124"/>
      <c r="AF613" s="125"/>
      <c r="AG613" s="124"/>
      <c r="AH613" s="124"/>
      <c r="AI613" s="124"/>
      <c r="AJ613" s="125"/>
      <c r="AK613" s="124"/>
      <c r="AL613" s="124"/>
      <c r="AM613" s="124"/>
      <c r="AN613" s="125"/>
      <c r="AO613" s="124"/>
      <c r="AP613" s="124"/>
      <c r="AQ613" s="124"/>
      <c r="AR613" s="125"/>
      <c r="AS613" s="124"/>
      <c r="AT613" s="124"/>
      <c r="AU613" s="124"/>
      <c r="AV613" s="125"/>
      <c r="AW613" s="124"/>
      <c r="AX613" s="124"/>
      <c r="AY613" s="124"/>
      <c r="AZ613" s="125"/>
      <c r="BA613" s="124"/>
      <c r="BB613" s="124"/>
      <c r="BC613" s="124"/>
      <c r="BD613" s="125"/>
      <c r="BF613" s="130"/>
      <c r="BG613" s="130"/>
      <c r="BH613" s="130"/>
      <c r="BI613" s="130"/>
      <c r="BJ613" s="130"/>
      <c r="BK613" s="130"/>
      <c r="BL613" s="130"/>
      <c r="BM613" s="130"/>
      <c r="BN613" s="130"/>
      <c r="BO613" s="130"/>
      <c r="BP613" s="130"/>
      <c r="BQ613" s="130"/>
      <c r="BR613" s="130"/>
    </row>
    <row r="614" spans="1:70" outlineLevel="1" x14ac:dyDescent="0.35">
      <c r="A614" s="253" t="s">
        <v>685</v>
      </c>
      <c r="B614" s="254"/>
      <c r="C614" s="254"/>
      <c r="D614" s="254"/>
      <c r="E614" s="124"/>
      <c r="F614" s="124"/>
      <c r="G614" s="124"/>
      <c r="H614" s="125"/>
      <c r="I614" s="124"/>
      <c r="J614" s="124"/>
      <c r="K614" s="124"/>
      <c r="L614" s="125"/>
      <c r="M614" s="124"/>
      <c r="N614" s="124"/>
      <c r="O614" s="124"/>
      <c r="P614" s="125"/>
      <c r="Q614" s="124"/>
      <c r="R614" s="124"/>
      <c r="S614" s="124"/>
      <c r="T614" s="125"/>
      <c r="U614" s="124"/>
      <c r="V614" s="124"/>
      <c r="W614" s="124"/>
      <c r="X614" s="125"/>
      <c r="Y614" s="124"/>
      <c r="Z614" s="124"/>
      <c r="AA614" s="124"/>
      <c r="AB614" s="125"/>
      <c r="AC614" s="124"/>
      <c r="AD614" s="124"/>
      <c r="AE614" s="124"/>
      <c r="AF614" s="125"/>
      <c r="AG614" s="124"/>
      <c r="AH614" s="124"/>
      <c r="AI614" s="124"/>
      <c r="AJ614" s="125"/>
      <c r="AK614" s="124"/>
      <c r="AL614" s="124"/>
      <c r="AM614" s="124"/>
      <c r="AN614" s="125"/>
      <c r="AO614" s="124"/>
      <c r="AP614" s="124"/>
      <c r="AQ614" s="124"/>
      <c r="AR614" s="125"/>
      <c r="AS614" s="124"/>
      <c r="AT614" s="124"/>
      <c r="AU614" s="124"/>
      <c r="AV614" s="125"/>
      <c r="AW614" s="124"/>
      <c r="AX614" s="124"/>
      <c r="AY614" s="124"/>
      <c r="AZ614" s="125"/>
      <c r="BA614" s="124"/>
      <c r="BB614" s="124"/>
      <c r="BC614" s="124"/>
      <c r="BD614" s="125"/>
      <c r="BF614" s="130"/>
      <c r="BG614" s="130"/>
      <c r="BH614" s="130"/>
      <c r="BI614" s="130"/>
      <c r="BJ614" s="130"/>
      <c r="BK614" s="130"/>
      <c r="BL614" s="130"/>
      <c r="BM614" s="130"/>
      <c r="BN614" s="130"/>
      <c r="BO614" s="130"/>
      <c r="BP614" s="130"/>
      <c r="BQ614" s="130"/>
      <c r="BR614" s="130"/>
    </row>
    <row r="615" spans="1:70" ht="12" customHeight="1" outlineLevel="1" x14ac:dyDescent="0.35">
      <c r="A615" s="238" t="s">
        <v>715</v>
      </c>
      <c r="B615" s="109" t="s">
        <v>428</v>
      </c>
      <c r="C615" s="141" t="s">
        <v>369</v>
      </c>
      <c r="D615" s="109">
        <v>5701273</v>
      </c>
      <c r="E615" s="124"/>
      <c r="F615" s="124"/>
      <c r="G615" s="124"/>
      <c r="H615" s="125"/>
      <c r="I615" s="124"/>
      <c r="J615" s="124"/>
      <c r="K615" s="124"/>
      <c r="L615" s="125"/>
      <c r="M615" s="124"/>
      <c r="N615" s="124"/>
      <c r="O615" s="124"/>
      <c r="P615" s="125"/>
      <c r="Q615" s="124"/>
      <c r="R615" s="124"/>
      <c r="S615" s="124"/>
      <c r="T615" s="125"/>
      <c r="U615" s="124"/>
      <c r="V615" s="124"/>
      <c r="W615" s="124"/>
      <c r="X615" s="125"/>
      <c r="Y615" s="124"/>
      <c r="Z615" s="124"/>
      <c r="AA615" s="124"/>
      <c r="AB615" s="125"/>
      <c r="AC615" s="124"/>
      <c r="AD615" s="124"/>
      <c r="AE615" s="124"/>
      <c r="AF615" s="125"/>
      <c r="AG615" s="124"/>
      <c r="AH615" s="124"/>
      <c r="AI615" s="124"/>
      <c r="AJ615" s="125"/>
      <c r="AK615" s="124"/>
      <c r="AL615" s="124"/>
      <c r="AM615" s="124"/>
      <c r="AN615" s="125"/>
      <c r="AO615" s="124"/>
      <c r="AP615" s="124"/>
      <c r="AQ615" s="124"/>
      <c r="AR615" s="125"/>
      <c r="AS615" s="124"/>
      <c r="AT615" s="124"/>
      <c r="AU615" s="124"/>
      <c r="AV615" s="125"/>
      <c r="AW615" s="142">
        <v>12369</v>
      </c>
      <c r="AX615" s="142">
        <v>13465</v>
      </c>
      <c r="AY615" s="142">
        <v>15688</v>
      </c>
      <c r="AZ615" s="125">
        <f>BQ615-SUM(AW615,AX615,AY615)</f>
        <v>20838</v>
      </c>
      <c r="BA615" s="142">
        <v>16644</v>
      </c>
      <c r="BB615" s="142">
        <v>18337</v>
      </c>
      <c r="BC615" s="142">
        <v>2709</v>
      </c>
      <c r="BD615" s="125">
        <f>BR615-SUM(BA615,BB615,BC615)</f>
        <v>22768</v>
      </c>
      <c r="BF615" s="130"/>
      <c r="BG615" s="130"/>
      <c r="BH615" s="130"/>
      <c r="BI615" s="130"/>
      <c r="BJ615" s="130"/>
      <c r="BK615" s="130"/>
      <c r="BL615" s="130"/>
      <c r="BM615" s="130"/>
      <c r="BN615" s="130"/>
      <c r="BO615" s="130"/>
      <c r="BP615" s="130"/>
      <c r="BQ615" s="144">
        <v>62360</v>
      </c>
      <c r="BR615" s="144">
        <v>60458</v>
      </c>
    </row>
    <row r="616" spans="1:70" outlineLevel="1" x14ac:dyDescent="0.35">
      <c r="A616" s="253" t="s">
        <v>688</v>
      </c>
      <c r="B616" s="254"/>
      <c r="C616" s="254"/>
      <c r="D616" s="254"/>
      <c r="E616" s="124"/>
      <c r="F616" s="124"/>
      <c r="G616" s="124"/>
      <c r="H616" s="125"/>
      <c r="I616" s="124"/>
      <c r="J616" s="124"/>
      <c r="K616" s="124"/>
      <c r="L616" s="125"/>
      <c r="M616" s="124"/>
      <c r="N616" s="124"/>
      <c r="O616" s="124"/>
      <c r="P616" s="125"/>
      <c r="Q616" s="124"/>
      <c r="R616" s="124"/>
      <c r="S616" s="124"/>
      <c r="T616" s="125"/>
      <c r="U616" s="124"/>
      <c r="V616" s="124"/>
      <c r="W616" s="124"/>
      <c r="X616" s="125"/>
      <c r="Y616" s="124"/>
      <c r="Z616" s="124"/>
      <c r="AA616" s="124"/>
      <c r="AB616" s="125"/>
      <c r="AC616" s="124"/>
      <c r="AD616" s="124"/>
      <c r="AE616" s="124"/>
      <c r="AF616" s="125"/>
      <c r="AG616" s="124"/>
      <c r="AH616" s="124"/>
      <c r="AI616" s="124"/>
      <c r="AJ616" s="125"/>
      <c r="AK616" s="124"/>
      <c r="AL616" s="124"/>
      <c r="AM616" s="124"/>
      <c r="AN616" s="125"/>
      <c r="AO616" s="124"/>
      <c r="AP616" s="124"/>
      <c r="AQ616" s="124"/>
      <c r="AR616" s="125"/>
      <c r="AS616" s="124"/>
      <c r="AT616" s="124"/>
      <c r="AU616" s="124"/>
      <c r="AV616" s="125"/>
      <c r="AW616" s="124"/>
      <c r="AX616" s="124"/>
      <c r="AY616" s="124"/>
      <c r="AZ616" s="125"/>
      <c r="BA616" s="124"/>
      <c r="BB616" s="124"/>
      <c r="BC616" s="124"/>
      <c r="BD616" s="125"/>
      <c r="BF616" s="130"/>
      <c r="BG616" s="130"/>
      <c r="BH616" s="130"/>
      <c r="BI616" s="130"/>
      <c r="BJ616" s="130"/>
      <c r="BK616" s="130"/>
      <c r="BL616" s="130"/>
      <c r="BM616" s="130"/>
      <c r="BN616" s="130"/>
      <c r="BO616" s="130"/>
      <c r="BP616" s="130"/>
      <c r="BQ616" s="130"/>
      <c r="BR616" s="130"/>
    </row>
    <row r="617" spans="1:70" outlineLevel="1" x14ac:dyDescent="0.35">
      <c r="A617" s="257" t="s">
        <v>714</v>
      </c>
      <c r="B617" s="109" t="s">
        <v>428</v>
      </c>
      <c r="C617" s="141" t="s">
        <v>369</v>
      </c>
      <c r="D617" s="109">
        <v>5701274</v>
      </c>
      <c r="E617" s="124"/>
      <c r="F617" s="124"/>
      <c r="G617" s="124"/>
      <c r="H617" s="125"/>
      <c r="I617" s="124"/>
      <c r="J617" s="124"/>
      <c r="K617" s="124"/>
      <c r="L617" s="125"/>
      <c r="M617" s="124"/>
      <c r="N617" s="124"/>
      <c r="O617" s="124"/>
      <c r="P617" s="125"/>
      <c r="Q617" s="124"/>
      <c r="R617" s="124"/>
      <c r="S617" s="124"/>
      <c r="T617" s="125"/>
      <c r="U617" s="124"/>
      <c r="V617" s="124"/>
      <c r="W617" s="124"/>
      <c r="X617" s="125"/>
      <c r="Y617" s="124"/>
      <c r="Z617" s="124"/>
      <c r="AA617" s="124"/>
      <c r="AB617" s="125"/>
      <c r="AC617" s="124"/>
      <c r="AD617" s="124"/>
      <c r="AE617" s="124"/>
      <c r="AF617" s="125"/>
      <c r="AG617" s="124"/>
      <c r="AH617" s="124"/>
      <c r="AI617" s="124"/>
      <c r="AJ617" s="125"/>
      <c r="AK617" s="124"/>
      <c r="AL617" s="124"/>
      <c r="AM617" s="124"/>
      <c r="AN617" s="125"/>
      <c r="AO617" s="124"/>
      <c r="AP617" s="124"/>
      <c r="AQ617" s="124"/>
      <c r="AR617" s="125"/>
      <c r="AS617" s="124"/>
      <c r="AT617" s="124"/>
      <c r="AU617" s="124"/>
      <c r="AV617" s="125"/>
      <c r="AW617" s="142">
        <v>2545</v>
      </c>
      <c r="AX617" s="142">
        <v>2534</v>
      </c>
      <c r="AY617" s="142">
        <v>2529</v>
      </c>
      <c r="AZ617" s="125"/>
      <c r="BA617" s="142">
        <v>2527</v>
      </c>
      <c r="BB617" s="142">
        <v>2518</v>
      </c>
      <c r="BC617" s="142">
        <v>2517</v>
      </c>
      <c r="BD617" s="125"/>
      <c r="BF617" s="130"/>
      <c r="BG617" s="130"/>
      <c r="BH617" s="130"/>
      <c r="BI617" s="130"/>
      <c r="BJ617" s="130"/>
      <c r="BK617" s="130"/>
      <c r="BL617" s="130"/>
      <c r="BM617" s="130"/>
      <c r="BN617" s="130"/>
      <c r="BO617" s="130"/>
      <c r="BP617" s="130"/>
      <c r="BQ617" s="144">
        <v>2534</v>
      </c>
      <c r="BR617" s="144">
        <v>2521</v>
      </c>
    </row>
    <row r="618" spans="1:70" outlineLevel="1" x14ac:dyDescent="0.35">
      <c r="A618" s="257" t="s">
        <v>716</v>
      </c>
      <c r="B618" s="109" t="s">
        <v>428</v>
      </c>
      <c r="C618" s="141" t="s">
        <v>369</v>
      </c>
      <c r="D618" s="109">
        <v>5701275</v>
      </c>
      <c r="E618" s="124"/>
      <c r="F618" s="124"/>
      <c r="G618" s="124"/>
      <c r="H618" s="125"/>
      <c r="I618" s="124"/>
      <c r="J618" s="124"/>
      <c r="K618" s="124"/>
      <c r="L618" s="125"/>
      <c r="M618" s="124"/>
      <c r="N618" s="124"/>
      <c r="O618" s="124"/>
      <c r="P618" s="125"/>
      <c r="Q618" s="124"/>
      <c r="R618" s="124"/>
      <c r="S618" s="124"/>
      <c r="T618" s="125"/>
      <c r="U618" s="124"/>
      <c r="V618" s="124"/>
      <c r="W618" s="124"/>
      <c r="X618" s="125"/>
      <c r="Y618" s="124"/>
      <c r="Z618" s="124"/>
      <c r="AA618" s="124"/>
      <c r="AB618" s="125"/>
      <c r="AC618" s="124"/>
      <c r="AD618" s="124"/>
      <c r="AE618" s="124"/>
      <c r="AF618" s="125"/>
      <c r="AG618" s="124"/>
      <c r="AH618" s="124"/>
      <c r="AI618" s="124"/>
      <c r="AJ618" s="125"/>
      <c r="AK618" s="124"/>
      <c r="AL618" s="124"/>
      <c r="AM618" s="124"/>
      <c r="AN618" s="125"/>
      <c r="AO618" s="124"/>
      <c r="AP618" s="124"/>
      <c r="AQ618" s="124"/>
      <c r="AR618" s="125"/>
      <c r="AS618" s="124"/>
      <c r="AT618" s="124"/>
      <c r="AU618" s="124"/>
      <c r="AV618" s="125"/>
      <c r="AW618" s="142">
        <v>80</v>
      </c>
      <c r="AX618" s="142">
        <v>76</v>
      </c>
      <c r="AY618" s="142">
        <v>71</v>
      </c>
      <c r="AZ618" s="125"/>
      <c r="BA618" s="142">
        <v>63</v>
      </c>
      <c r="BB618" s="142">
        <v>52</v>
      </c>
      <c r="BC618" s="142">
        <v>55</v>
      </c>
      <c r="BD618" s="125"/>
      <c r="BF618" s="130"/>
      <c r="BG618" s="130"/>
      <c r="BH618" s="130"/>
      <c r="BI618" s="130"/>
      <c r="BJ618" s="130"/>
      <c r="BK618" s="130"/>
      <c r="BL618" s="130"/>
      <c r="BM618" s="130"/>
      <c r="BN618" s="130"/>
      <c r="BO618" s="130"/>
      <c r="BP618" s="130"/>
      <c r="BQ618" s="144">
        <v>80</v>
      </c>
      <c r="BR618" s="144">
        <v>53</v>
      </c>
    </row>
    <row r="619" spans="1:70" ht="12" customHeight="1" outlineLevel="1" x14ac:dyDescent="0.35">
      <c r="A619" s="264" t="s">
        <v>717</v>
      </c>
      <c r="B619" s="162" t="s">
        <v>428</v>
      </c>
      <c r="C619" s="163" t="s">
        <v>369</v>
      </c>
      <c r="D619" s="162">
        <v>5701276</v>
      </c>
      <c r="E619" s="164"/>
      <c r="F619" s="164"/>
      <c r="G619" s="164"/>
      <c r="H619" s="165"/>
      <c r="I619" s="164"/>
      <c r="J619" s="164"/>
      <c r="K619" s="164"/>
      <c r="L619" s="165"/>
      <c r="M619" s="164"/>
      <c r="N619" s="164"/>
      <c r="O619" s="164"/>
      <c r="P619" s="165"/>
      <c r="Q619" s="164"/>
      <c r="R619" s="164"/>
      <c r="S619" s="164"/>
      <c r="T619" s="165"/>
      <c r="U619" s="164"/>
      <c r="V619" s="164"/>
      <c r="W619" s="164"/>
      <c r="X619" s="165"/>
      <c r="Y619" s="164"/>
      <c r="Z619" s="164"/>
      <c r="AA619" s="164"/>
      <c r="AB619" s="165"/>
      <c r="AC619" s="164"/>
      <c r="AD619" s="164"/>
      <c r="AE619" s="164"/>
      <c r="AF619" s="165"/>
      <c r="AG619" s="164"/>
      <c r="AH619" s="164"/>
      <c r="AI619" s="164"/>
      <c r="AJ619" s="165"/>
      <c r="AK619" s="164"/>
      <c r="AL619" s="164"/>
      <c r="AM619" s="164"/>
      <c r="AN619" s="165"/>
      <c r="AO619" s="164"/>
      <c r="AP619" s="164"/>
      <c r="AQ619" s="164"/>
      <c r="AR619" s="165"/>
      <c r="AS619" s="164"/>
      <c r="AT619" s="164"/>
      <c r="AU619" s="164"/>
      <c r="AV619" s="165"/>
      <c r="AW619" s="175">
        <f>SUM(AW617:AW618)</f>
        <v>2625</v>
      </c>
      <c r="AX619" s="175">
        <f>SUM(AX617:AX618)</f>
        <v>2610</v>
      </c>
      <c r="AY619" s="175">
        <f>SUM(AY617:AY618)</f>
        <v>2600</v>
      </c>
      <c r="AZ619" s="165"/>
      <c r="BA619" s="175">
        <f>SUM(BA617:BA618)</f>
        <v>2590</v>
      </c>
      <c r="BB619" s="175">
        <f>SUM(BB617:BB618)</f>
        <v>2570</v>
      </c>
      <c r="BC619" s="175">
        <f>SUM(BC617:BC618)</f>
        <v>2572</v>
      </c>
      <c r="BD619" s="165"/>
      <c r="BF619" s="170"/>
      <c r="BG619" s="170"/>
      <c r="BH619" s="170"/>
      <c r="BI619" s="170"/>
      <c r="BJ619" s="170"/>
      <c r="BK619" s="170"/>
      <c r="BL619" s="170"/>
      <c r="BM619" s="170"/>
      <c r="BN619" s="170"/>
      <c r="BO619" s="170"/>
      <c r="BP619" s="170"/>
      <c r="BQ619" s="197">
        <f>SUM(BQ617:BQ618)</f>
        <v>2614</v>
      </c>
      <c r="BR619" s="197">
        <f>SUM(BR617:BR618)</f>
        <v>2574</v>
      </c>
    </row>
    <row r="620" spans="1:70" outlineLevel="1" x14ac:dyDescent="0.35">
      <c r="A620" s="238"/>
      <c r="B620" s="265"/>
      <c r="C620" s="265"/>
      <c r="D620" s="265"/>
      <c r="E620" s="124"/>
      <c r="F620" s="124"/>
      <c r="G620" s="124"/>
      <c r="H620" s="125"/>
      <c r="I620" s="124"/>
      <c r="J620" s="124"/>
      <c r="K620" s="124"/>
      <c r="L620" s="125"/>
      <c r="M620" s="124"/>
      <c r="N620" s="124"/>
      <c r="O620" s="124"/>
      <c r="P620" s="125"/>
      <c r="Q620" s="124"/>
      <c r="R620" s="124"/>
      <c r="S620" s="124"/>
      <c r="T620" s="125"/>
      <c r="U620" s="124"/>
      <c r="V620" s="124"/>
      <c r="W620" s="124"/>
      <c r="X620" s="125"/>
      <c r="Y620" s="124"/>
      <c r="Z620" s="124"/>
      <c r="AA620" s="124"/>
      <c r="AB620" s="125"/>
      <c r="AC620" s="124"/>
      <c r="AD620" s="124"/>
      <c r="AE620" s="124"/>
      <c r="AF620" s="125"/>
      <c r="AG620" s="124"/>
      <c r="AH620" s="124"/>
      <c r="AI620" s="124"/>
      <c r="AJ620" s="125"/>
      <c r="AK620" s="124"/>
      <c r="AL620" s="124"/>
      <c r="AM620" s="124"/>
      <c r="AN620" s="125"/>
      <c r="AO620" s="124"/>
      <c r="AP620" s="124"/>
      <c r="AQ620" s="124"/>
      <c r="AR620" s="125"/>
      <c r="AS620" s="124"/>
      <c r="AT620" s="124"/>
      <c r="AU620" s="124"/>
      <c r="AV620" s="125"/>
      <c r="AW620" s="124"/>
      <c r="AX620" s="124"/>
      <c r="AY620" s="124"/>
      <c r="AZ620" s="125"/>
      <c r="BA620" s="124"/>
      <c r="BB620" s="124"/>
      <c r="BC620" s="124"/>
      <c r="BD620" s="125"/>
      <c r="BF620" s="130"/>
      <c r="BG620" s="130"/>
      <c r="BH620" s="130"/>
      <c r="BI620" s="130"/>
      <c r="BJ620" s="130"/>
      <c r="BK620" s="130"/>
      <c r="BL620" s="130"/>
      <c r="BM620" s="130"/>
      <c r="BN620" s="130"/>
      <c r="BO620" s="130"/>
      <c r="BP620" s="130"/>
      <c r="BQ620" s="130"/>
      <c r="BR620" s="130"/>
    </row>
    <row r="621" spans="1:70" outlineLevel="1" x14ac:dyDescent="0.35">
      <c r="A621" s="238" t="s">
        <v>692</v>
      </c>
      <c r="B621" s="109" t="s">
        <v>460</v>
      </c>
      <c r="C621" s="141" t="s">
        <v>369</v>
      </c>
      <c r="D621" s="109">
        <v>5701277</v>
      </c>
      <c r="E621" s="124"/>
      <c r="F621" s="124"/>
      <c r="G621" s="124"/>
      <c r="H621" s="125"/>
      <c r="I621" s="124"/>
      <c r="J621" s="124"/>
      <c r="K621" s="124"/>
      <c r="L621" s="125"/>
      <c r="M621" s="124"/>
      <c r="N621" s="124"/>
      <c r="O621" s="124"/>
      <c r="P621" s="125"/>
      <c r="Q621" s="124"/>
      <c r="R621" s="124"/>
      <c r="S621" s="124"/>
      <c r="T621" s="125"/>
      <c r="U621" s="124"/>
      <c r="V621" s="124"/>
      <c r="W621" s="124"/>
      <c r="X621" s="125"/>
      <c r="Y621" s="124"/>
      <c r="Z621" s="124"/>
      <c r="AA621" s="124"/>
      <c r="AB621" s="125"/>
      <c r="AC621" s="124"/>
      <c r="AD621" s="124"/>
      <c r="AE621" s="124"/>
      <c r="AF621" s="125"/>
      <c r="AG621" s="124"/>
      <c r="AH621" s="124"/>
      <c r="AI621" s="124"/>
      <c r="AJ621" s="125"/>
      <c r="AK621" s="124"/>
      <c r="AL621" s="124"/>
      <c r="AM621" s="124"/>
      <c r="AN621" s="125"/>
      <c r="AO621" s="124"/>
      <c r="AP621" s="124"/>
      <c r="AQ621" s="124"/>
      <c r="AR621" s="125"/>
      <c r="AS621" s="124"/>
      <c r="AT621" s="124"/>
      <c r="AU621" s="124"/>
      <c r="AV621" s="125"/>
      <c r="AW621" s="159">
        <v>4.71</v>
      </c>
      <c r="AX621" s="159">
        <v>5.16</v>
      </c>
      <c r="AY621" s="159">
        <v>6.03</v>
      </c>
      <c r="AZ621" s="158">
        <f>BQ621-SUM(AW621,AX621,AY621)</f>
        <v>7.9599999999999973</v>
      </c>
      <c r="BA621" s="159">
        <v>6.43</v>
      </c>
      <c r="BB621" s="159">
        <v>7.14</v>
      </c>
      <c r="BC621" s="159">
        <v>1.05</v>
      </c>
      <c r="BD621" s="158">
        <f>BR621-SUM(BA621,BB621,BC621)</f>
        <v>8.8699999999999974</v>
      </c>
      <c r="BF621" s="130"/>
      <c r="BG621" s="130"/>
      <c r="BH621" s="130"/>
      <c r="BI621" s="130"/>
      <c r="BJ621" s="130"/>
      <c r="BK621" s="130"/>
      <c r="BL621" s="130"/>
      <c r="BM621" s="130"/>
      <c r="BN621" s="130"/>
      <c r="BO621" s="130"/>
      <c r="BP621" s="130"/>
      <c r="BQ621" s="160">
        <v>23.86</v>
      </c>
      <c r="BR621" s="160">
        <v>23.49</v>
      </c>
    </row>
    <row r="622" spans="1:70" outlineLevel="1" x14ac:dyDescent="0.35">
      <c r="A622" s="108"/>
      <c r="B622" s="109"/>
      <c r="C622" s="109"/>
      <c r="D622" s="109"/>
      <c r="E622" s="124"/>
      <c r="F622" s="124"/>
      <c r="G622" s="124"/>
      <c r="H622" s="125"/>
      <c r="I622" s="124"/>
      <c r="J622" s="124"/>
      <c r="K622" s="124"/>
      <c r="L622" s="125"/>
      <c r="M622" s="124"/>
      <c r="N622" s="124"/>
      <c r="O622" s="124"/>
      <c r="P622" s="125"/>
      <c r="Q622" s="124"/>
      <c r="R622" s="124"/>
      <c r="S622" s="124"/>
      <c r="T622" s="125"/>
      <c r="U622" s="124"/>
      <c r="V622" s="124"/>
      <c r="W622" s="124"/>
      <c r="X622" s="125"/>
      <c r="Y622" s="124"/>
      <c r="Z622" s="124"/>
      <c r="AA622" s="124"/>
      <c r="AB622" s="125"/>
      <c r="AC622" s="124"/>
      <c r="AD622" s="124"/>
      <c r="AE622" s="124"/>
      <c r="AF622" s="125"/>
      <c r="AG622" s="124"/>
      <c r="AH622" s="124"/>
      <c r="AI622" s="124"/>
      <c r="AJ622" s="125"/>
      <c r="AK622" s="124"/>
      <c r="AL622" s="124"/>
      <c r="AM622" s="124"/>
      <c r="AN622" s="125"/>
      <c r="AO622" s="124"/>
      <c r="AP622" s="124"/>
      <c r="AQ622" s="124"/>
      <c r="AR622" s="125"/>
      <c r="AS622" s="124"/>
      <c r="AT622" s="124"/>
      <c r="AU622" s="124"/>
      <c r="AV622" s="125"/>
      <c r="AW622" s="124"/>
      <c r="AX622" s="124"/>
      <c r="AY622" s="124"/>
      <c r="AZ622" s="125"/>
      <c r="BA622" s="124"/>
      <c r="BB622" s="124"/>
      <c r="BC622" s="124"/>
      <c r="BD622" s="125"/>
      <c r="BF622" s="130"/>
      <c r="BG622" s="130"/>
      <c r="BH622" s="130"/>
      <c r="BI622" s="130"/>
      <c r="BJ622" s="130"/>
      <c r="BK622" s="130"/>
      <c r="BL622" s="130"/>
      <c r="BM622" s="130"/>
      <c r="BN622" s="130"/>
      <c r="BO622" s="130"/>
      <c r="BP622" s="130"/>
      <c r="BQ622" s="130"/>
      <c r="BR622" s="130"/>
    </row>
    <row r="623" spans="1:70" outlineLevel="1" x14ac:dyDescent="0.35">
      <c r="A623" s="190" t="s">
        <v>718</v>
      </c>
      <c r="B623" s="191"/>
      <c r="C623" s="191"/>
      <c r="D623" s="191"/>
      <c r="E623" s="124"/>
      <c r="F623" s="124"/>
      <c r="G623" s="124"/>
      <c r="H623" s="125"/>
      <c r="I623" s="124"/>
      <c r="J623" s="124"/>
      <c r="K623" s="124"/>
      <c r="L623" s="125"/>
      <c r="M623" s="124"/>
      <c r="N623" s="124"/>
      <c r="O623" s="124"/>
      <c r="P623" s="125"/>
      <c r="Q623" s="124"/>
      <c r="R623" s="124"/>
      <c r="S623" s="124"/>
      <c r="T623" s="125"/>
      <c r="U623" s="124"/>
      <c r="V623" s="124"/>
      <c r="W623" s="124"/>
      <c r="X623" s="125"/>
      <c r="Y623" s="124"/>
      <c r="Z623" s="124"/>
      <c r="AA623" s="124"/>
      <c r="AB623" s="125"/>
      <c r="AC623" s="124"/>
      <c r="AD623" s="124"/>
      <c r="AE623" s="124"/>
      <c r="AF623" s="125"/>
      <c r="AG623" s="124"/>
      <c r="AH623" s="124"/>
      <c r="AI623" s="124"/>
      <c r="AJ623" s="125"/>
      <c r="AK623" s="124"/>
      <c r="AL623" s="124"/>
      <c r="AM623" s="124"/>
      <c r="AN623" s="125"/>
      <c r="AO623" s="124"/>
      <c r="AP623" s="124"/>
      <c r="AQ623" s="124"/>
      <c r="AR623" s="125"/>
      <c r="AS623" s="124"/>
      <c r="AT623" s="124"/>
      <c r="AU623" s="124"/>
      <c r="AV623" s="125"/>
      <c r="AW623" s="124"/>
      <c r="AX623" s="124"/>
      <c r="AY623" s="124"/>
      <c r="AZ623" s="125"/>
      <c r="BA623" s="124"/>
      <c r="BB623" s="124"/>
      <c r="BC623" s="124"/>
      <c r="BD623" s="125"/>
      <c r="BF623" s="130"/>
      <c r="BG623" s="130"/>
      <c r="BH623" s="130"/>
      <c r="BI623" s="130"/>
      <c r="BJ623" s="130"/>
      <c r="BK623" s="130"/>
      <c r="BL623" s="130"/>
      <c r="BM623" s="130"/>
      <c r="BN623" s="130"/>
      <c r="BO623" s="130"/>
      <c r="BP623" s="130"/>
      <c r="BQ623" s="130"/>
      <c r="BR623" s="130"/>
    </row>
    <row r="624" spans="1:70" outlineLevel="1" x14ac:dyDescent="0.35">
      <c r="A624" s="193" t="s">
        <v>719</v>
      </c>
      <c r="B624" s="194"/>
      <c r="C624" s="194"/>
      <c r="D624" s="194"/>
      <c r="E624" s="124"/>
      <c r="F624" s="124"/>
      <c r="G624" s="124"/>
      <c r="H624" s="125"/>
      <c r="I624" s="124"/>
      <c r="J624" s="124"/>
      <c r="K624" s="124"/>
      <c r="L624" s="125"/>
      <c r="M624" s="124"/>
      <c r="N624" s="124"/>
      <c r="O624" s="124"/>
      <c r="P624" s="125"/>
      <c r="Q624" s="124"/>
      <c r="R624" s="124"/>
      <c r="S624" s="124"/>
      <c r="T624" s="125"/>
      <c r="U624" s="124"/>
      <c r="V624" s="124"/>
      <c r="W624" s="124"/>
      <c r="X624" s="125"/>
      <c r="Y624" s="124"/>
      <c r="Z624" s="124"/>
      <c r="AA624" s="124"/>
      <c r="AB624" s="125"/>
      <c r="AC624" s="124"/>
      <c r="AD624" s="124"/>
      <c r="AE624" s="124"/>
      <c r="AF624" s="125"/>
      <c r="AG624" s="124"/>
      <c r="AH624" s="124"/>
      <c r="AI624" s="124"/>
      <c r="AJ624" s="125"/>
      <c r="AK624" s="124"/>
      <c r="AL624" s="124"/>
      <c r="AM624" s="124"/>
      <c r="AN624" s="125"/>
      <c r="AO624" s="124"/>
      <c r="AP624" s="124"/>
      <c r="AQ624" s="124"/>
      <c r="AR624" s="125"/>
      <c r="AS624" s="124"/>
      <c r="AT624" s="124"/>
      <c r="AU624" s="124"/>
      <c r="AV624" s="125"/>
      <c r="AW624" s="124"/>
      <c r="AX624" s="124"/>
      <c r="AY624" s="124"/>
      <c r="AZ624" s="125"/>
      <c r="BA624" s="124"/>
      <c r="BB624" s="124"/>
      <c r="BC624" s="124"/>
      <c r="BD624" s="125"/>
      <c r="BF624" s="130"/>
      <c r="BG624" s="130"/>
      <c r="BH624" s="130"/>
      <c r="BI624" s="130"/>
      <c r="BJ624" s="130"/>
      <c r="BK624" s="130"/>
      <c r="BL624" s="130"/>
      <c r="BM624" s="130"/>
      <c r="BN624" s="130"/>
      <c r="BO624" s="130"/>
      <c r="BP624" s="130"/>
      <c r="BQ624" s="130"/>
      <c r="BR624" s="130"/>
    </row>
    <row r="625" spans="1:70" ht="12" customHeight="1" outlineLevel="1" x14ac:dyDescent="0.35">
      <c r="A625" s="266" t="s">
        <v>720</v>
      </c>
      <c r="B625" s="267"/>
      <c r="C625" s="267"/>
      <c r="D625" s="267"/>
      <c r="E625" s="124"/>
      <c r="F625" s="124"/>
      <c r="G625" s="124"/>
      <c r="H625" s="125"/>
      <c r="I625" s="124"/>
      <c r="J625" s="124"/>
      <c r="K625" s="124"/>
      <c r="L625" s="125"/>
      <c r="M625" s="124"/>
      <c r="N625" s="124"/>
      <c r="O625" s="124"/>
      <c r="P625" s="125"/>
      <c r="Q625" s="124"/>
      <c r="R625" s="124"/>
      <c r="S625" s="124"/>
      <c r="T625" s="125"/>
      <c r="U625" s="124"/>
      <c r="V625" s="124"/>
      <c r="W625" s="124"/>
      <c r="X625" s="125"/>
      <c r="Y625" s="124"/>
      <c r="Z625" s="124"/>
      <c r="AA625" s="124"/>
      <c r="AB625" s="125"/>
      <c r="AC625" s="124"/>
      <c r="AD625" s="124"/>
      <c r="AE625" s="124"/>
      <c r="AF625" s="125"/>
      <c r="AG625" s="124"/>
      <c r="AH625" s="124"/>
      <c r="AI625" s="124"/>
      <c r="AJ625" s="125"/>
      <c r="AK625" s="124"/>
      <c r="AL625" s="124"/>
      <c r="AM625" s="124"/>
      <c r="AN625" s="125"/>
      <c r="AO625" s="124"/>
      <c r="AP625" s="124"/>
      <c r="AQ625" s="124"/>
      <c r="AR625" s="125"/>
      <c r="AS625" s="124"/>
      <c r="AT625" s="124"/>
      <c r="AU625" s="124"/>
      <c r="AV625" s="125"/>
      <c r="AW625" s="124"/>
      <c r="AX625" s="124"/>
      <c r="AY625" s="124"/>
      <c r="AZ625" s="125"/>
      <c r="BA625" s="124"/>
      <c r="BB625" s="124"/>
      <c r="BC625" s="124"/>
      <c r="BD625" s="125"/>
      <c r="BF625" s="130"/>
      <c r="BG625" s="130"/>
      <c r="BH625" s="130"/>
      <c r="BI625" s="130"/>
      <c r="BJ625" s="130"/>
      <c r="BK625" s="130"/>
      <c r="BL625" s="130"/>
      <c r="BM625" s="130"/>
      <c r="BN625" s="130"/>
      <c r="BO625" s="130"/>
      <c r="BP625" s="130"/>
      <c r="BQ625" s="130"/>
      <c r="BR625" s="130"/>
    </row>
    <row r="626" spans="1:70" outlineLevel="1" x14ac:dyDescent="0.35">
      <c r="A626" s="268" t="s">
        <v>721</v>
      </c>
      <c r="B626" s="109" t="s">
        <v>428</v>
      </c>
      <c r="C626" s="141" t="s">
        <v>369</v>
      </c>
      <c r="D626" s="109">
        <v>2541656</v>
      </c>
      <c r="E626" s="124"/>
      <c r="F626" s="124"/>
      <c r="G626" s="124"/>
      <c r="H626" s="125"/>
      <c r="I626" s="124"/>
      <c r="J626" s="124"/>
      <c r="K626" s="124"/>
      <c r="L626" s="143">
        <v>2056</v>
      </c>
      <c r="M626" s="142">
        <v>2056</v>
      </c>
      <c r="N626" s="142">
        <v>2056</v>
      </c>
      <c r="O626" s="142">
        <v>2056</v>
      </c>
      <c r="P626" s="143">
        <v>2056</v>
      </c>
      <c r="Q626" s="142">
        <v>2056</v>
      </c>
      <c r="R626" s="142">
        <v>2056</v>
      </c>
      <c r="S626" s="142">
        <v>2056</v>
      </c>
      <c r="T626" s="143">
        <v>2056</v>
      </c>
      <c r="U626" s="142">
        <v>2056</v>
      </c>
      <c r="V626" s="142">
        <v>2056</v>
      </c>
      <c r="W626" s="142">
        <v>2056</v>
      </c>
      <c r="X626" s="143">
        <v>2056</v>
      </c>
      <c r="Y626" s="142">
        <v>2056</v>
      </c>
      <c r="Z626" s="142">
        <v>2056</v>
      </c>
      <c r="AA626" s="142">
        <v>2056</v>
      </c>
      <c r="AB626" s="143">
        <v>2056</v>
      </c>
      <c r="AC626" s="142">
        <v>2056</v>
      </c>
      <c r="AD626" s="142">
        <v>2056</v>
      </c>
      <c r="AE626" s="142">
        <v>2056</v>
      </c>
      <c r="AF626" s="143">
        <v>2056</v>
      </c>
      <c r="AG626" s="142">
        <v>2056</v>
      </c>
      <c r="AH626" s="142">
        <v>2056</v>
      </c>
      <c r="AI626" s="142">
        <v>2056</v>
      </c>
      <c r="AJ626" s="143">
        <v>2057</v>
      </c>
      <c r="AK626" s="142">
        <v>2057</v>
      </c>
      <c r="AL626" s="142">
        <v>2057</v>
      </c>
      <c r="AM626" s="142">
        <v>2057</v>
      </c>
      <c r="AN626" s="143">
        <v>2057</v>
      </c>
      <c r="AO626" s="124"/>
      <c r="AP626" s="124"/>
      <c r="AQ626" s="124"/>
      <c r="AR626" s="125"/>
      <c r="AS626" s="124"/>
      <c r="AT626" s="124"/>
      <c r="AU626" s="124"/>
      <c r="AV626" s="125"/>
      <c r="AW626" s="124"/>
      <c r="AX626" s="124"/>
      <c r="AY626" s="124"/>
      <c r="AZ626" s="125"/>
      <c r="BA626" s="124"/>
      <c r="BB626" s="124"/>
      <c r="BC626" s="124"/>
      <c r="BD626" s="125"/>
      <c r="BF626" s="130"/>
      <c r="BG626" s="144">
        <v>2056</v>
      </c>
      <c r="BH626" s="144">
        <v>2056</v>
      </c>
      <c r="BI626" s="144">
        <v>2056</v>
      </c>
      <c r="BJ626" s="144">
        <v>2056</v>
      </c>
      <c r="BK626" s="144">
        <v>2056</v>
      </c>
      <c r="BL626" s="144">
        <v>2056</v>
      </c>
      <c r="BM626" s="144">
        <v>2057</v>
      </c>
      <c r="BN626" s="144">
        <v>2057</v>
      </c>
      <c r="BO626" s="130"/>
      <c r="BP626" s="130"/>
      <c r="BQ626" s="130"/>
      <c r="BR626" s="130"/>
    </row>
    <row r="627" spans="1:70" outlineLevel="1" x14ac:dyDescent="0.35">
      <c r="A627" s="269" t="s">
        <v>722</v>
      </c>
      <c r="B627" s="109" t="s">
        <v>428</v>
      </c>
      <c r="C627" s="141" t="s">
        <v>369</v>
      </c>
      <c r="D627" s="109">
        <v>2541657</v>
      </c>
      <c r="E627" s="124"/>
      <c r="F627" s="124"/>
      <c r="G627" s="124"/>
      <c r="H627" s="125"/>
      <c r="I627" s="124"/>
      <c r="J627" s="124"/>
      <c r="K627" s="124"/>
      <c r="L627" s="143">
        <v>-85</v>
      </c>
      <c r="M627" s="142">
        <v>-159</v>
      </c>
      <c r="N627" s="142">
        <v>-234</v>
      </c>
      <c r="O627" s="142">
        <v>-308</v>
      </c>
      <c r="P627" s="143">
        <v>-382</v>
      </c>
      <c r="Q627" s="142">
        <v>-456</v>
      </c>
      <c r="R627" s="142">
        <v>-530</v>
      </c>
      <c r="S627" s="142">
        <v>-604</v>
      </c>
      <c r="T627" s="143">
        <v>-678</v>
      </c>
      <c r="U627" s="142">
        <v>-752</v>
      </c>
      <c r="V627" s="142">
        <v>-826</v>
      </c>
      <c r="W627" s="142">
        <v>-898</v>
      </c>
      <c r="X627" s="143">
        <v>-971</v>
      </c>
      <c r="Y627" s="142">
        <v>-1043</v>
      </c>
      <c r="Z627" s="142">
        <v>-1116</v>
      </c>
      <c r="AA627" s="142">
        <v>-1188</v>
      </c>
      <c r="AB627" s="143">
        <v>-1260</v>
      </c>
      <c r="AC627" s="142">
        <v>-1332</v>
      </c>
      <c r="AD627" s="142">
        <v>-1405</v>
      </c>
      <c r="AE627" s="142">
        <v>-1477</v>
      </c>
      <c r="AF627" s="143">
        <v>-1550</v>
      </c>
      <c r="AG627" s="142">
        <v>-1622</v>
      </c>
      <c r="AH627" s="142">
        <v>-1694</v>
      </c>
      <c r="AI627" s="142">
        <v>-1767</v>
      </c>
      <c r="AJ627" s="143">
        <v>-1840</v>
      </c>
      <c r="AK627" s="142">
        <v>-1912</v>
      </c>
      <c r="AL627" s="142">
        <v>-1984</v>
      </c>
      <c r="AM627" s="142">
        <v>-2057</v>
      </c>
      <c r="AN627" s="143">
        <v>-2057</v>
      </c>
      <c r="AO627" s="124"/>
      <c r="AP627" s="124"/>
      <c r="AQ627" s="124"/>
      <c r="AR627" s="125"/>
      <c r="AS627" s="124"/>
      <c r="AT627" s="124"/>
      <c r="AU627" s="124"/>
      <c r="AV627" s="125"/>
      <c r="AW627" s="124"/>
      <c r="AX627" s="124"/>
      <c r="AY627" s="124"/>
      <c r="AZ627" s="125"/>
      <c r="BA627" s="124"/>
      <c r="BB627" s="124"/>
      <c r="BC627" s="124"/>
      <c r="BD627" s="125"/>
      <c r="BF627" s="130"/>
      <c r="BG627" s="144">
        <v>-85</v>
      </c>
      <c r="BH627" s="144">
        <v>-382</v>
      </c>
      <c r="BI627" s="144">
        <v>-678</v>
      </c>
      <c r="BJ627" s="144">
        <v>-971</v>
      </c>
      <c r="BK627" s="144">
        <v>-1260</v>
      </c>
      <c r="BL627" s="144">
        <v>-1550</v>
      </c>
      <c r="BM627" s="144">
        <v>-1840</v>
      </c>
      <c r="BN627" s="144">
        <v>-2057</v>
      </c>
      <c r="BO627" s="130"/>
      <c r="BP627" s="130"/>
      <c r="BQ627" s="130"/>
      <c r="BR627" s="130"/>
    </row>
    <row r="628" spans="1:70" outlineLevel="1" x14ac:dyDescent="0.35">
      <c r="A628" s="270" t="s">
        <v>723</v>
      </c>
      <c r="B628" s="162" t="s">
        <v>428</v>
      </c>
      <c r="C628" s="163" t="s">
        <v>368</v>
      </c>
      <c r="D628" s="162">
        <v>2399902</v>
      </c>
      <c r="E628" s="164"/>
      <c r="F628" s="164"/>
      <c r="G628" s="164"/>
      <c r="H628" s="165"/>
      <c r="I628" s="164"/>
      <c r="J628" s="164"/>
      <c r="K628" s="164"/>
      <c r="L628" s="174">
        <f t="shared" ref="L628:AL628" si="89">SUM(L626:L627)</f>
        <v>1971</v>
      </c>
      <c r="M628" s="175">
        <f t="shared" si="89"/>
        <v>1897</v>
      </c>
      <c r="N628" s="175">
        <f t="shared" si="89"/>
        <v>1822</v>
      </c>
      <c r="O628" s="175">
        <f t="shared" si="89"/>
        <v>1748</v>
      </c>
      <c r="P628" s="174">
        <f t="shared" si="89"/>
        <v>1674</v>
      </c>
      <c r="Q628" s="175">
        <f t="shared" si="89"/>
        <v>1600</v>
      </c>
      <c r="R628" s="175">
        <f t="shared" si="89"/>
        <v>1526</v>
      </c>
      <c r="S628" s="175">
        <f t="shared" si="89"/>
        <v>1452</v>
      </c>
      <c r="T628" s="174">
        <f t="shared" si="89"/>
        <v>1378</v>
      </c>
      <c r="U628" s="175">
        <f t="shared" si="89"/>
        <v>1304</v>
      </c>
      <c r="V628" s="175">
        <f t="shared" si="89"/>
        <v>1230</v>
      </c>
      <c r="W628" s="175">
        <f t="shared" si="89"/>
        <v>1158</v>
      </c>
      <c r="X628" s="174">
        <f t="shared" si="89"/>
        <v>1085</v>
      </c>
      <c r="Y628" s="175">
        <f t="shared" si="89"/>
        <v>1013</v>
      </c>
      <c r="Z628" s="175">
        <f t="shared" si="89"/>
        <v>940</v>
      </c>
      <c r="AA628" s="175">
        <f t="shared" si="89"/>
        <v>868</v>
      </c>
      <c r="AB628" s="174">
        <f t="shared" si="89"/>
        <v>796</v>
      </c>
      <c r="AC628" s="175">
        <f t="shared" si="89"/>
        <v>724</v>
      </c>
      <c r="AD628" s="175">
        <f t="shared" si="89"/>
        <v>651</v>
      </c>
      <c r="AE628" s="175">
        <f t="shared" si="89"/>
        <v>579</v>
      </c>
      <c r="AF628" s="174">
        <f t="shared" si="89"/>
        <v>506</v>
      </c>
      <c r="AG628" s="175">
        <f t="shared" si="89"/>
        <v>434</v>
      </c>
      <c r="AH628" s="175">
        <f t="shared" si="89"/>
        <v>362</v>
      </c>
      <c r="AI628" s="175">
        <f t="shared" si="89"/>
        <v>289</v>
      </c>
      <c r="AJ628" s="174">
        <f t="shared" si="89"/>
        <v>217</v>
      </c>
      <c r="AK628" s="175">
        <f t="shared" si="89"/>
        <v>145</v>
      </c>
      <c r="AL628" s="175">
        <f t="shared" si="89"/>
        <v>73</v>
      </c>
      <c r="AM628" s="164"/>
      <c r="AN628" s="176"/>
      <c r="AO628" s="177"/>
      <c r="AP628" s="164"/>
      <c r="AQ628" s="164"/>
      <c r="AR628" s="176"/>
      <c r="AS628" s="164"/>
      <c r="AT628" s="164"/>
      <c r="AU628" s="164"/>
      <c r="AV628" s="176"/>
      <c r="AW628" s="164"/>
      <c r="AX628" s="164"/>
      <c r="AY628" s="164"/>
      <c r="AZ628" s="176"/>
      <c r="BA628" s="177"/>
      <c r="BB628" s="177"/>
      <c r="BC628" s="164"/>
      <c r="BD628" s="176"/>
      <c r="BF628" s="170"/>
      <c r="BG628" s="197">
        <f t="shared" ref="BG628:BM628" si="90">SUM(BG626:BG627)</f>
        <v>1971</v>
      </c>
      <c r="BH628" s="197">
        <f t="shared" si="90"/>
        <v>1674</v>
      </c>
      <c r="BI628" s="197">
        <f t="shared" si="90"/>
        <v>1378</v>
      </c>
      <c r="BJ628" s="197">
        <f t="shared" si="90"/>
        <v>1085</v>
      </c>
      <c r="BK628" s="197">
        <f t="shared" si="90"/>
        <v>796</v>
      </c>
      <c r="BL628" s="197">
        <f t="shared" si="90"/>
        <v>506</v>
      </c>
      <c r="BM628" s="197">
        <f t="shared" si="90"/>
        <v>217</v>
      </c>
      <c r="BN628" s="178"/>
      <c r="BO628" s="178"/>
      <c r="BP628" s="178"/>
      <c r="BQ628" s="178"/>
      <c r="BR628" s="178"/>
    </row>
    <row r="629" spans="1:70" ht="12" customHeight="1" outlineLevel="1" x14ac:dyDescent="0.35">
      <c r="A629" s="195"/>
      <c r="B629" s="271"/>
      <c r="C629" s="271"/>
      <c r="D629" s="271"/>
      <c r="E629" s="124"/>
      <c r="F629" s="124"/>
      <c r="G629" s="124"/>
      <c r="H629" s="125"/>
      <c r="I629" s="124"/>
      <c r="J629" s="124"/>
      <c r="K629" s="124"/>
      <c r="L629" s="125"/>
      <c r="M629" s="124"/>
      <c r="N629" s="124"/>
      <c r="O629" s="124"/>
      <c r="P629" s="125"/>
      <c r="Q629" s="124"/>
      <c r="R629" s="124"/>
      <c r="S629" s="124"/>
      <c r="T629" s="125"/>
      <c r="U629" s="124"/>
      <c r="V629" s="124"/>
      <c r="W629" s="124"/>
      <c r="X629" s="125"/>
      <c r="Y629" s="124"/>
      <c r="Z629" s="124"/>
      <c r="AA629" s="124"/>
      <c r="AB629" s="125"/>
      <c r="AC629" s="124"/>
      <c r="AD629" s="124"/>
      <c r="AE629" s="124"/>
      <c r="AF629" s="125"/>
      <c r="AG629" s="124"/>
      <c r="AH629" s="124"/>
      <c r="AI629" s="124"/>
      <c r="AJ629" s="125"/>
      <c r="AK629" s="124"/>
      <c r="AL629" s="124"/>
      <c r="AM629" s="124"/>
      <c r="AN629" s="125"/>
      <c r="AO629" s="124"/>
      <c r="AP629" s="124"/>
      <c r="AQ629" s="124"/>
      <c r="AR629" s="125"/>
      <c r="AS629" s="124"/>
      <c r="AT629" s="124"/>
      <c r="AU629" s="124"/>
      <c r="AV629" s="125"/>
      <c r="AW629" s="124"/>
      <c r="AX629" s="124"/>
      <c r="AY629" s="124"/>
      <c r="AZ629" s="125"/>
      <c r="BA629" s="124"/>
      <c r="BB629" s="124"/>
      <c r="BC629" s="124"/>
      <c r="BD629" s="125"/>
      <c r="BF629" s="130"/>
      <c r="BG629" s="130"/>
      <c r="BH629" s="130"/>
      <c r="BI629" s="130"/>
      <c r="BJ629" s="130"/>
      <c r="BK629" s="130"/>
      <c r="BL629" s="130"/>
      <c r="BM629" s="130"/>
      <c r="BN629" s="130"/>
      <c r="BO629" s="130"/>
      <c r="BP629" s="130"/>
      <c r="BQ629" s="130"/>
      <c r="BR629" s="130"/>
    </row>
    <row r="630" spans="1:70" outlineLevel="1" x14ac:dyDescent="0.35">
      <c r="A630" s="266" t="s">
        <v>724</v>
      </c>
      <c r="B630" s="267"/>
      <c r="C630" s="267"/>
      <c r="D630" s="267"/>
      <c r="E630" s="124"/>
      <c r="F630" s="124"/>
      <c r="G630" s="124"/>
      <c r="H630" s="125"/>
      <c r="I630" s="124"/>
      <c r="J630" s="124"/>
      <c r="K630" s="124"/>
      <c r="L630" s="125"/>
      <c r="M630" s="124"/>
      <c r="N630" s="124"/>
      <c r="O630" s="124"/>
      <c r="P630" s="125"/>
      <c r="Q630" s="124"/>
      <c r="R630" s="124"/>
      <c r="S630" s="124"/>
      <c r="T630" s="125"/>
      <c r="U630" s="124"/>
      <c r="V630" s="124"/>
      <c r="W630" s="124"/>
      <c r="X630" s="125"/>
      <c r="Y630" s="124"/>
      <c r="Z630" s="124"/>
      <c r="AA630" s="124"/>
      <c r="AB630" s="125"/>
      <c r="AC630" s="124"/>
      <c r="AD630" s="124"/>
      <c r="AE630" s="124"/>
      <c r="AF630" s="125"/>
      <c r="AG630" s="124"/>
      <c r="AH630" s="124"/>
      <c r="AI630" s="124"/>
      <c r="AJ630" s="125"/>
      <c r="AK630" s="124"/>
      <c r="AL630" s="124"/>
      <c r="AM630" s="124"/>
      <c r="AN630" s="125"/>
      <c r="AO630" s="124"/>
      <c r="AP630" s="124"/>
      <c r="AQ630" s="124"/>
      <c r="AR630" s="125"/>
      <c r="AS630" s="124"/>
      <c r="AT630" s="124"/>
      <c r="AU630" s="124"/>
      <c r="AV630" s="125"/>
      <c r="AW630" s="124"/>
      <c r="AX630" s="124"/>
      <c r="AY630" s="124"/>
      <c r="AZ630" s="125"/>
      <c r="BA630" s="124"/>
      <c r="BB630" s="124"/>
      <c r="BC630" s="124"/>
      <c r="BD630" s="125"/>
      <c r="BF630" s="130"/>
      <c r="BG630" s="130"/>
      <c r="BH630" s="130"/>
      <c r="BI630" s="130"/>
      <c r="BJ630" s="130"/>
      <c r="BK630" s="130"/>
      <c r="BL630" s="130"/>
      <c r="BM630" s="130"/>
      <c r="BN630" s="130"/>
      <c r="BO630" s="130"/>
      <c r="BP630" s="130"/>
      <c r="BQ630" s="130"/>
      <c r="BR630" s="130"/>
    </row>
    <row r="631" spans="1:70" outlineLevel="1" x14ac:dyDescent="0.35">
      <c r="A631" s="268" t="s">
        <v>721</v>
      </c>
      <c r="B631" s="109" t="s">
        <v>428</v>
      </c>
      <c r="C631" s="141" t="s">
        <v>369</v>
      </c>
      <c r="D631" s="109">
        <v>2541658</v>
      </c>
      <c r="E631" s="142">
        <v>157</v>
      </c>
      <c r="F631" s="142">
        <v>187</v>
      </c>
      <c r="G631" s="142">
        <v>201</v>
      </c>
      <c r="H631" s="143">
        <v>227</v>
      </c>
      <c r="I631" s="142">
        <v>227</v>
      </c>
      <c r="J631" s="142">
        <v>241</v>
      </c>
      <c r="K631" s="142">
        <v>518</v>
      </c>
      <c r="L631" s="143">
        <v>813</v>
      </c>
      <c r="M631" s="142">
        <v>827</v>
      </c>
      <c r="N631" s="142">
        <v>838</v>
      </c>
      <c r="O631" s="142">
        <v>843</v>
      </c>
      <c r="P631" s="143">
        <v>831</v>
      </c>
      <c r="Q631" s="142">
        <v>892</v>
      </c>
      <c r="R631" s="142">
        <v>897</v>
      </c>
      <c r="S631" s="142">
        <v>915</v>
      </c>
      <c r="T631" s="143">
        <v>931</v>
      </c>
      <c r="U631" s="142">
        <v>931</v>
      </c>
      <c r="V631" s="142">
        <v>931</v>
      </c>
      <c r="W631" s="142">
        <v>968</v>
      </c>
      <c r="X631" s="143">
        <v>972</v>
      </c>
      <c r="Y631" s="142">
        <v>992</v>
      </c>
      <c r="Z631" s="142">
        <v>988</v>
      </c>
      <c r="AA631" s="142">
        <v>1002</v>
      </c>
      <c r="AB631" s="143">
        <v>1002</v>
      </c>
      <c r="AC631" s="142">
        <v>1014</v>
      </c>
      <c r="AD631" s="142">
        <v>1014</v>
      </c>
      <c r="AE631" s="142">
        <v>1018</v>
      </c>
      <c r="AF631" s="143">
        <v>1158</v>
      </c>
      <c r="AG631" s="142">
        <v>1213</v>
      </c>
      <c r="AH631" s="142">
        <v>1288</v>
      </c>
      <c r="AI631" s="142">
        <v>1293</v>
      </c>
      <c r="AJ631" s="143">
        <v>1297</v>
      </c>
      <c r="AK631" s="142">
        <v>1297</v>
      </c>
      <c r="AL631" s="142">
        <v>1401</v>
      </c>
      <c r="AM631" s="142">
        <v>1379</v>
      </c>
      <c r="AN631" s="143">
        <v>1412</v>
      </c>
      <c r="AO631" s="142">
        <v>1534</v>
      </c>
      <c r="AP631" s="142">
        <v>630</v>
      </c>
      <c r="AQ631" s="142">
        <v>604</v>
      </c>
      <c r="AR631" s="143">
        <v>507</v>
      </c>
      <c r="AS631" s="142">
        <v>513</v>
      </c>
      <c r="AT631" s="142">
        <v>464</v>
      </c>
      <c r="AU631" s="142">
        <v>466</v>
      </c>
      <c r="AV631" s="143">
        <v>478</v>
      </c>
      <c r="AW631" s="142">
        <v>504</v>
      </c>
      <c r="AX631" s="142">
        <v>479</v>
      </c>
      <c r="AY631" s="142">
        <v>445</v>
      </c>
      <c r="AZ631" s="143">
        <v>442</v>
      </c>
      <c r="BA631" s="124"/>
      <c r="BB631" s="124"/>
      <c r="BC631" s="142">
        <v>566</v>
      </c>
      <c r="BD631" s="143">
        <v>1151</v>
      </c>
      <c r="BF631" s="144">
        <v>227</v>
      </c>
      <c r="BG631" s="144">
        <v>813</v>
      </c>
      <c r="BH631" s="144">
        <v>831</v>
      </c>
      <c r="BI631" s="144">
        <v>931</v>
      </c>
      <c r="BJ631" s="144">
        <v>972</v>
      </c>
      <c r="BK631" s="144">
        <v>1002</v>
      </c>
      <c r="BL631" s="144">
        <v>1158</v>
      </c>
      <c r="BM631" s="144">
        <v>1297</v>
      </c>
      <c r="BN631" s="144">
        <v>1412</v>
      </c>
      <c r="BO631" s="144">
        <v>507</v>
      </c>
      <c r="BP631" s="144">
        <v>478</v>
      </c>
      <c r="BQ631" s="144">
        <v>442</v>
      </c>
      <c r="BR631" s="144">
        <v>1151</v>
      </c>
    </row>
    <row r="632" spans="1:70" outlineLevel="1" x14ac:dyDescent="0.35">
      <c r="A632" s="269" t="s">
        <v>722</v>
      </c>
      <c r="B632" s="109" t="s">
        <v>428</v>
      </c>
      <c r="C632" s="141" t="s">
        <v>369</v>
      </c>
      <c r="D632" s="109">
        <v>2541659</v>
      </c>
      <c r="E632" s="142">
        <v>-38</v>
      </c>
      <c r="F632" s="142">
        <v>-46</v>
      </c>
      <c r="G632" s="142">
        <v>-55</v>
      </c>
      <c r="H632" s="143">
        <v>-65</v>
      </c>
      <c r="I632" s="142">
        <v>-75</v>
      </c>
      <c r="J632" s="142">
        <v>-86</v>
      </c>
      <c r="K632" s="142">
        <v>-104</v>
      </c>
      <c r="L632" s="143">
        <v>-144</v>
      </c>
      <c r="M632" s="142">
        <v>-187</v>
      </c>
      <c r="N632" s="142">
        <v>-229</v>
      </c>
      <c r="O632" s="142">
        <v>-273</v>
      </c>
      <c r="P632" s="143">
        <v>-310</v>
      </c>
      <c r="Q632" s="142">
        <v>-354</v>
      </c>
      <c r="R632" s="142">
        <v>-406</v>
      </c>
      <c r="S632" s="142">
        <v>-462</v>
      </c>
      <c r="T632" s="143">
        <v>-518</v>
      </c>
      <c r="U632" s="142">
        <v>-566</v>
      </c>
      <c r="V632" s="142">
        <v>-614</v>
      </c>
      <c r="W632" s="142">
        <v>-664</v>
      </c>
      <c r="X632" s="143">
        <v>-711</v>
      </c>
      <c r="Y632" s="142">
        <v>-759</v>
      </c>
      <c r="Z632" s="142">
        <v>-796</v>
      </c>
      <c r="AA632" s="142">
        <v>-834</v>
      </c>
      <c r="AB632" s="143">
        <v>-871</v>
      </c>
      <c r="AC632" s="142">
        <v>-909</v>
      </c>
      <c r="AD632" s="142">
        <v>-945</v>
      </c>
      <c r="AE632" s="142">
        <v>-974</v>
      </c>
      <c r="AF632" s="143">
        <v>-986</v>
      </c>
      <c r="AG632" s="142">
        <v>-1007</v>
      </c>
      <c r="AH632" s="142">
        <v>-1032</v>
      </c>
      <c r="AI632" s="142">
        <v>-1060</v>
      </c>
      <c r="AJ632" s="143">
        <v>-1088</v>
      </c>
      <c r="AK632" s="142">
        <v>-1114</v>
      </c>
      <c r="AL632" s="142">
        <v>-1144</v>
      </c>
      <c r="AM632" s="142">
        <v>-1145</v>
      </c>
      <c r="AN632" s="143">
        <v>-1169</v>
      </c>
      <c r="AO632" s="142">
        <v>-1194</v>
      </c>
      <c r="AP632" s="142">
        <v>-225</v>
      </c>
      <c r="AQ632" s="142">
        <v>-255</v>
      </c>
      <c r="AR632" s="143">
        <v>-144</v>
      </c>
      <c r="AS632" s="142">
        <v>-154</v>
      </c>
      <c r="AT632" s="142">
        <v>-131</v>
      </c>
      <c r="AU632" s="142">
        <v>-155</v>
      </c>
      <c r="AV632" s="143">
        <v>-182</v>
      </c>
      <c r="AW632" s="142">
        <v>-211</v>
      </c>
      <c r="AX632" s="142">
        <v>-235</v>
      </c>
      <c r="AY632" s="142">
        <v>-225</v>
      </c>
      <c r="AZ632" s="143">
        <v>-247</v>
      </c>
      <c r="BA632" s="124"/>
      <c r="BB632" s="124"/>
      <c r="BC632" s="142">
        <v>-197</v>
      </c>
      <c r="BD632" s="143">
        <v>-235</v>
      </c>
      <c r="BF632" s="144">
        <v>-65</v>
      </c>
      <c r="BG632" s="144">
        <v>-144</v>
      </c>
      <c r="BH632" s="144">
        <v>-310</v>
      </c>
      <c r="BI632" s="144">
        <v>-518</v>
      </c>
      <c r="BJ632" s="144">
        <v>-711</v>
      </c>
      <c r="BK632" s="144">
        <v>-871</v>
      </c>
      <c r="BL632" s="144">
        <v>-986</v>
      </c>
      <c r="BM632" s="144">
        <v>-1088</v>
      </c>
      <c r="BN632" s="144">
        <v>-1169</v>
      </c>
      <c r="BO632" s="144">
        <v>-144</v>
      </c>
      <c r="BP632" s="144">
        <v>-182</v>
      </c>
      <c r="BQ632" s="144">
        <v>-247</v>
      </c>
      <c r="BR632" s="144">
        <v>-235</v>
      </c>
    </row>
    <row r="633" spans="1:70" outlineLevel="1" x14ac:dyDescent="0.35">
      <c r="A633" s="270" t="s">
        <v>723</v>
      </c>
      <c r="B633" s="162" t="s">
        <v>428</v>
      </c>
      <c r="C633" s="163" t="s">
        <v>369</v>
      </c>
      <c r="D633" s="162">
        <v>2541660</v>
      </c>
      <c r="E633" s="175">
        <f t="shared" ref="E633:AZ633" si="91">SUM(E631:E632)</f>
        <v>119</v>
      </c>
      <c r="F633" s="175">
        <f t="shared" si="91"/>
        <v>141</v>
      </c>
      <c r="G633" s="175">
        <f t="shared" si="91"/>
        <v>146</v>
      </c>
      <c r="H633" s="174">
        <f t="shared" si="91"/>
        <v>162</v>
      </c>
      <c r="I633" s="175">
        <f t="shared" si="91"/>
        <v>152</v>
      </c>
      <c r="J633" s="175">
        <f t="shared" si="91"/>
        <v>155</v>
      </c>
      <c r="K633" s="175">
        <f t="shared" si="91"/>
        <v>414</v>
      </c>
      <c r="L633" s="174">
        <f t="shared" si="91"/>
        <v>669</v>
      </c>
      <c r="M633" s="175">
        <f t="shared" si="91"/>
        <v>640</v>
      </c>
      <c r="N633" s="175">
        <f t="shared" si="91"/>
        <v>609</v>
      </c>
      <c r="O633" s="175">
        <f t="shared" si="91"/>
        <v>570</v>
      </c>
      <c r="P633" s="174">
        <f t="shared" si="91"/>
        <v>521</v>
      </c>
      <c r="Q633" s="175">
        <f t="shared" si="91"/>
        <v>538</v>
      </c>
      <c r="R633" s="175">
        <f t="shared" si="91"/>
        <v>491</v>
      </c>
      <c r="S633" s="175">
        <f t="shared" si="91"/>
        <v>453</v>
      </c>
      <c r="T633" s="174">
        <f t="shared" si="91"/>
        <v>413</v>
      </c>
      <c r="U633" s="175">
        <f t="shared" si="91"/>
        <v>365</v>
      </c>
      <c r="V633" s="175">
        <f t="shared" si="91"/>
        <v>317</v>
      </c>
      <c r="W633" s="175">
        <f t="shared" si="91"/>
        <v>304</v>
      </c>
      <c r="X633" s="174">
        <f t="shared" si="91"/>
        <v>261</v>
      </c>
      <c r="Y633" s="175">
        <f t="shared" si="91"/>
        <v>233</v>
      </c>
      <c r="Z633" s="175">
        <f t="shared" si="91"/>
        <v>192</v>
      </c>
      <c r="AA633" s="175">
        <f t="shared" si="91"/>
        <v>168</v>
      </c>
      <c r="AB633" s="174">
        <f t="shared" si="91"/>
        <v>131</v>
      </c>
      <c r="AC633" s="175">
        <f t="shared" si="91"/>
        <v>105</v>
      </c>
      <c r="AD633" s="175">
        <f t="shared" si="91"/>
        <v>69</v>
      </c>
      <c r="AE633" s="175">
        <f t="shared" si="91"/>
        <v>44</v>
      </c>
      <c r="AF633" s="174">
        <f t="shared" si="91"/>
        <v>172</v>
      </c>
      <c r="AG633" s="175">
        <f t="shared" si="91"/>
        <v>206</v>
      </c>
      <c r="AH633" s="175">
        <f t="shared" si="91"/>
        <v>256</v>
      </c>
      <c r="AI633" s="175">
        <f t="shared" si="91"/>
        <v>233</v>
      </c>
      <c r="AJ633" s="174">
        <f t="shared" si="91"/>
        <v>209</v>
      </c>
      <c r="AK633" s="175">
        <f t="shared" si="91"/>
        <v>183</v>
      </c>
      <c r="AL633" s="175">
        <f t="shared" si="91"/>
        <v>257</v>
      </c>
      <c r="AM633" s="175">
        <f t="shared" si="91"/>
        <v>234</v>
      </c>
      <c r="AN633" s="174">
        <f t="shared" si="91"/>
        <v>243</v>
      </c>
      <c r="AO633" s="175">
        <f t="shared" si="91"/>
        <v>340</v>
      </c>
      <c r="AP633" s="175">
        <f t="shared" si="91"/>
        <v>405</v>
      </c>
      <c r="AQ633" s="175">
        <f t="shared" si="91"/>
        <v>349</v>
      </c>
      <c r="AR633" s="174">
        <f t="shared" si="91"/>
        <v>363</v>
      </c>
      <c r="AS633" s="175">
        <f t="shared" si="91"/>
        <v>359</v>
      </c>
      <c r="AT633" s="175">
        <f t="shared" si="91"/>
        <v>333</v>
      </c>
      <c r="AU633" s="175">
        <f t="shared" si="91"/>
        <v>311</v>
      </c>
      <c r="AV633" s="174">
        <f t="shared" si="91"/>
        <v>296</v>
      </c>
      <c r="AW633" s="175">
        <f t="shared" si="91"/>
        <v>293</v>
      </c>
      <c r="AX633" s="175">
        <f t="shared" si="91"/>
        <v>244</v>
      </c>
      <c r="AY633" s="175">
        <f t="shared" si="91"/>
        <v>220</v>
      </c>
      <c r="AZ633" s="174">
        <f t="shared" si="91"/>
        <v>195</v>
      </c>
      <c r="BA633" s="164"/>
      <c r="BB633" s="164"/>
      <c r="BC633" s="175">
        <f>SUM(BC631:BC632)</f>
        <v>369</v>
      </c>
      <c r="BD633" s="174">
        <f>SUM(BD631:BD632)</f>
        <v>916</v>
      </c>
      <c r="BF633" s="197">
        <f t="shared" ref="BF633:BR633" si="92">SUM(BF631:BF632)</f>
        <v>162</v>
      </c>
      <c r="BG633" s="197">
        <f t="shared" si="92"/>
        <v>669</v>
      </c>
      <c r="BH633" s="197">
        <f t="shared" si="92"/>
        <v>521</v>
      </c>
      <c r="BI633" s="197">
        <f t="shared" si="92"/>
        <v>413</v>
      </c>
      <c r="BJ633" s="197">
        <f t="shared" si="92"/>
        <v>261</v>
      </c>
      <c r="BK633" s="197">
        <f t="shared" si="92"/>
        <v>131</v>
      </c>
      <c r="BL633" s="197">
        <f t="shared" si="92"/>
        <v>172</v>
      </c>
      <c r="BM633" s="197">
        <f t="shared" si="92"/>
        <v>209</v>
      </c>
      <c r="BN633" s="197">
        <f t="shared" si="92"/>
        <v>243</v>
      </c>
      <c r="BO633" s="197">
        <f t="shared" si="92"/>
        <v>363</v>
      </c>
      <c r="BP633" s="197">
        <f t="shared" si="92"/>
        <v>296</v>
      </c>
      <c r="BQ633" s="197">
        <f t="shared" si="92"/>
        <v>195</v>
      </c>
      <c r="BR633" s="197">
        <f t="shared" si="92"/>
        <v>916</v>
      </c>
    </row>
    <row r="634" spans="1:70" outlineLevel="1" x14ac:dyDescent="0.35">
      <c r="A634" s="195"/>
      <c r="B634" s="271"/>
      <c r="C634" s="271"/>
      <c r="D634" s="271"/>
      <c r="E634" s="124"/>
      <c r="F634" s="124"/>
      <c r="G634" s="124"/>
      <c r="H634" s="125"/>
      <c r="I634" s="124"/>
      <c r="J634" s="124"/>
      <c r="K634" s="124"/>
      <c r="L634" s="125"/>
      <c r="M634" s="124"/>
      <c r="N634" s="124"/>
      <c r="O634" s="124"/>
      <c r="P634" s="125"/>
      <c r="Q634" s="124"/>
      <c r="R634" s="124"/>
      <c r="S634" s="124"/>
      <c r="T634" s="125"/>
      <c r="U634" s="124"/>
      <c r="V634" s="124"/>
      <c r="W634" s="124"/>
      <c r="X634" s="125"/>
      <c r="Y634" s="124"/>
      <c r="Z634" s="124"/>
      <c r="AA634" s="124"/>
      <c r="AB634" s="125"/>
      <c r="AC634" s="124"/>
      <c r="AD634" s="124"/>
      <c r="AE634" s="124"/>
      <c r="AF634" s="125"/>
      <c r="AG634" s="124"/>
      <c r="AH634" s="124"/>
      <c r="AI634" s="124"/>
      <c r="AJ634" s="125"/>
      <c r="AK634" s="124"/>
      <c r="AL634" s="124"/>
      <c r="AM634" s="124"/>
      <c r="AN634" s="125"/>
      <c r="AO634" s="124"/>
      <c r="AP634" s="124"/>
      <c r="AQ634" s="124"/>
      <c r="AR634" s="125"/>
      <c r="AS634" s="124"/>
      <c r="AT634" s="124"/>
      <c r="AU634" s="124"/>
      <c r="AV634" s="125"/>
      <c r="AW634" s="124"/>
      <c r="AX634" s="124"/>
      <c r="AY634" s="124"/>
      <c r="AZ634" s="125"/>
      <c r="BA634" s="124"/>
      <c r="BB634" s="124"/>
      <c r="BC634" s="124"/>
      <c r="BD634" s="125"/>
      <c r="BF634" s="130"/>
      <c r="BG634" s="130"/>
      <c r="BH634" s="130"/>
      <c r="BI634" s="130"/>
      <c r="BJ634" s="130"/>
      <c r="BK634" s="130"/>
      <c r="BL634" s="130"/>
      <c r="BM634" s="130"/>
      <c r="BN634" s="130"/>
      <c r="BO634" s="130"/>
      <c r="BP634" s="130"/>
      <c r="BQ634" s="130"/>
      <c r="BR634" s="130"/>
    </row>
    <row r="635" spans="1:70" outlineLevel="1" x14ac:dyDescent="0.35">
      <c r="A635" s="266" t="s">
        <v>725</v>
      </c>
      <c r="B635" s="267"/>
      <c r="C635" s="267"/>
      <c r="D635" s="267"/>
      <c r="E635" s="124"/>
      <c r="F635" s="124"/>
      <c r="G635" s="124"/>
      <c r="H635" s="125"/>
      <c r="I635" s="124"/>
      <c r="J635" s="124"/>
      <c r="K635" s="124"/>
      <c r="L635" s="125"/>
      <c r="M635" s="124"/>
      <c r="N635" s="124"/>
      <c r="O635" s="124"/>
      <c r="P635" s="125"/>
      <c r="Q635" s="124"/>
      <c r="R635" s="124"/>
      <c r="S635" s="124"/>
      <c r="T635" s="125"/>
      <c r="U635" s="124"/>
      <c r="V635" s="124"/>
      <c r="W635" s="124"/>
      <c r="X635" s="125"/>
      <c r="Y635" s="124"/>
      <c r="Z635" s="124"/>
      <c r="AA635" s="124"/>
      <c r="AB635" s="125"/>
      <c r="AC635" s="124"/>
      <c r="AD635" s="124"/>
      <c r="AE635" s="124"/>
      <c r="AF635" s="125"/>
      <c r="AG635" s="124"/>
      <c r="AH635" s="124"/>
      <c r="AI635" s="124"/>
      <c r="AJ635" s="125"/>
      <c r="AK635" s="124"/>
      <c r="AL635" s="124"/>
      <c r="AM635" s="124"/>
      <c r="AN635" s="125"/>
      <c r="AO635" s="124"/>
      <c r="AP635" s="124"/>
      <c r="AQ635" s="124"/>
      <c r="AR635" s="125"/>
      <c r="AS635" s="124"/>
      <c r="AT635" s="124"/>
      <c r="AU635" s="124"/>
      <c r="AV635" s="125"/>
      <c r="AW635" s="124"/>
      <c r="AX635" s="124"/>
      <c r="AY635" s="124"/>
      <c r="AZ635" s="125"/>
      <c r="BA635" s="124"/>
      <c r="BB635" s="124"/>
      <c r="BC635" s="124"/>
      <c r="BD635" s="125"/>
      <c r="BF635" s="130"/>
      <c r="BG635" s="130"/>
      <c r="BH635" s="130"/>
      <c r="BI635" s="130"/>
      <c r="BJ635" s="130"/>
      <c r="BK635" s="130"/>
      <c r="BL635" s="130"/>
      <c r="BM635" s="130"/>
      <c r="BN635" s="130"/>
      <c r="BO635" s="130"/>
      <c r="BP635" s="130"/>
      <c r="BQ635" s="130"/>
      <c r="BR635" s="130"/>
    </row>
    <row r="636" spans="1:70" ht="12" customHeight="1" outlineLevel="1" x14ac:dyDescent="0.35">
      <c r="A636" s="268" t="s">
        <v>721</v>
      </c>
      <c r="B636" s="109" t="s">
        <v>428</v>
      </c>
      <c r="C636" s="141" t="s">
        <v>369</v>
      </c>
      <c r="D636" s="109">
        <v>2541661</v>
      </c>
      <c r="E636" s="142">
        <v>738</v>
      </c>
      <c r="F636" s="142">
        <v>738</v>
      </c>
      <c r="G636" s="142">
        <v>739</v>
      </c>
      <c r="H636" s="143">
        <v>773</v>
      </c>
      <c r="I636" s="142">
        <v>773</v>
      </c>
      <c r="J636" s="142">
        <v>773</v>
      </c>
      <c r="K636" s="142">
        <v>773</v>
      </c>
      <c r="L636" s="143">
        <v>773</v>
      </c>
      <c r="M636" s="142">
        <v>778</v>
      </c>
      <c r="N636" s="142">
        <v>778</v>
      </c>
      <c r="O636" s="142">
        <v>785</v>
      </c>
      <c r="P636" s="143">
        <v>785</v>
      </c>
      <c r="Q636" s="142">
        <v>785</v>
      </c>
      <c r="R636" s="142">
        <v>785</v>
      </c>
      <c r="S636" s="142">
        <v>785</v>
      </c>
      <c r="T636" s="143">
        <v>785</v>
      </c>
      <c r="U636" s="142">
        <v>785</v>
      </c>
      <c r="V636" s="142">
        <v>785</v>
      </c>
      <c r="W636" s="142">
        <v>785</v>
      </c>
      <c r="X636" s="143">
        <v>785</v>
      </c>
      <c r="Y636" s="142">
        <v>785</v>
      </c>
      <c r="Z636" s="142">
        <v>785</v>
      </c>
      <c r="AA636" s="142">
        <v>805</v>
      </c>
      <c r="AB636" s="143">
        <v>805</v>
      </c>
      <c r="AC636" s="142">
        <v>805</v>
      </c>
      <c r="AD636" s="142">
        <v>805</v>
      </c>
      <c r="AE636" s="142">
        <v>805</v>
      </c>
      <c r="AF636" s="143">
        <v>805</v>
      </c>
      <c r="AG636" s="142">
        <v>805</v>
      </c>
      <c r="AH636" s="142">
        <v>805</v>
      </c>
      <c r="AI636" s="142">
        <v>805</v>
      </c>
      <c r="AJ636" s="143">
        <v>805</v>
      </c>
      <c r="AK636" s="142">
        <v>805</v>
      </c>
      <c r="AL636" s="142">
        <v>827</v>
      </c>
      <c r="AM636" s="142">
        <v>827</v>
      </c>
      <c r="AN636" s="143">
        <v>827</v>
      </c>
      <c r="AO636" s="142">
        <v>827</v>
      </c>
      <c r="AP636" s="142">
        <v>390</v>
      </c>
      <c r="AQ636" s="142">
        <v>379</v>
      </c>
      <c r="AR636" s="143">
        <v>380</v>
      </c>
      <c r="AS636" s="142">
        <v>365</v>
      </c>
      <c r="AT636" s="142">
        <v>347</v>
      </c>
      <c r="AU636" s="142">
        <v>321</v>
      </c>
      <c r="AV636" s="143">
        <v>287</v>
      </c>
      <c r="AW636" s="142">
        <v>346</v>
      </c>
      <c r="AX636" s="142">
        <v>334</v>
      </c>
      <c r="AY636" s="142">
        <v>304</v>
      </c>
      <c r="AZ636" s="143">
        <v>252</v>
      </c>
      <c r="BA636" s="124"/>
      <c r="BB636" s="124"/>
      <c r="BC636" s="142">
        <v>235</v>
      </c>
      <c r="BD636" s="143">
        <v>224</v>
      </c>
      <c r="BF636" s="144">
        <v>773</v>
      </c>
      <c r="BG636" s="144">
        <v>773</v>
      </c>
      <c r="BH636" s="144">
        <v>785</v>
      </c>
      <c r="BI636" s="144">
        <v>785</v>
      </c>
      <c r="BJ636" s="144">
        <v>785</v>
      </c>
      <c r="BK636" s="144">
        <v>805</v>
      </c>
      <c r="BL636" s="144">
        <v>805</v>
      </c>
      <c r="BM636" s="144">
        <v>805</v>
      </c>
      <c r="BN636" s="144">
        <v>827</v>
      </c>
      <c r="BO636" s="144">
        <v>380</v>
      </c>
      <c r="BP636" s="144">
        <v>287</v>
      </c>
      <c r="BQ636" s="144">
        <v>252</v>
      </c>
      <c r="BR636" s="144">
        <v>224</v>
      </c>
    </row>
    <row r="637" spans="1:70" ht="12" customHeight="1" outlineLevel="1" x14ac:dyDescent="0.35">
      <c r="A637" s="269" t="s">
        <v>722</v>
      </c>
      <c r="B637" s="109" t="s">
        <v>428</v>
      </c>
      <c r="C637" s="141" t="s">
        <v>369</v>
      </c>
      <c r="D637" s="109">
        <v>2541662</v>
      </c>
      <c r="E637" s="142">
        <v>-74</v>
      </c>
      <c r="F637" s="142">
        <v>-97</v>
      </c>
      <c r="G637" s="142">
        <v>-120</v>
      </c>
      <c r="H637" s="143">
        <v>-142</v>
      </c>
      <c r="I637" s="142">
        <v>-167</v>
      </c>
      <c r="J637" s="142">
        <v>-191</v>
      </c>
      <c r="K637" s="142">
        <v>-215</v>
      </c>
      <c r="L637" s="143">
        <v>-239</v>
      </c>
      <c r="M637" s="142">
        <v>-262</v>
      </c>
      <c r="N637" s="142">
        <v>-286</v>
      </c>
      <c r="O637" s="142">
        <v>-309</v>
      </c>
      <c r="P637" s="143">
        <v>-333</v>
      </c>
      <c r="Q637" s="142">
        <v>-356</v>
      </c>
      <c r="R637" s="142">
        <v>-378</v>
      </c>
      <c r="S637" s="142">
        <v>-399</v>
      </c>
      <c r="T637" s="143">
        <v>-420</v>
      </c>
      <c r="U637" s="142">
        <v>-441</v>
      </c>
      <c r="V637" s="142">
        <v>-461</v>
      </c>
      <c r="W637" s="142">
        <v>-481</v>
      </c>
      <c r="X637" s="143">
        <v>-499</v>
      </c>
      <c r="Y637" s="142">
        <v>-516</v>
      </c>
      <c r="Z637" s="142">
        <v>-532</v>
      </c>
      <c r="AA637" s="142">
        <v>-548</v>
      </c>
      <c r="AB637" s="143">
        <v>-565</v>
      </c>
      <c r="AC637" s="142">
        <v>-580</v>
      </c>
      <c r="AD637" s="142">
        <v>-596</v>
      </c>
      <c r="AE637" s="142">
        <v>-611</v>
      </c>
      <c r="AF637" s="143">
        <v>-625</v>
      </c>
      <c r="AG637" s="142">
        <v>-638</v>
      </c>
      <c r="AH637" s="142">
        <v>-652</v>
      </c>
      <c r="AI637" s="142">
        <v>-665</v>
      </c>
      <c r="AJ637" s="143">
        <v>-677</v>
      </c>
      <c r="AK637" s="142">
        <v>-688</v>
      </c>
      <c r="AL637" s="142">
        <v>-699</v>
      </c>
      <c r="AM637" s="142">
        <v>-711</v>
      </c>
      <c r="AN637" s="143">
        <v>-722</v>
      </c>
      <c r="AO637" s="142">
        <v>-731</v>
      </c>
      <c r="AP637" s="142">
        <v>-301</v>
      </c>
      <c r="AQ637" s="142">
        <v>-300</v>
      </c>
      <c r="AR637" s="143">
        <v>-289</v>
      </c>
      <c r="AS637" s="142">
        <v>-284</v>
      </c>
      <c r="AT637" s="142">
        <v>-276</v>
      </c>
      <c r="AU637" s="142">
        <v>-259</v>
      </c>
      <c r="AV637" s="143">
        <v>-233</v>
      </c>
      <c r="AW637" s="142">
        <v>-238</v>
      </c>
      <c r="AX637" s="142">
        <v>-226</v>
      </c>
      <c r="AY637" s="142">
        <v>-207</v>
      </c>
      <c r="AZ637" s="143">
        <v>-165</v>
      </c>
      <c r="BA637" s="124"/>
      <c r="BB637" s="124"/>
      <c r="BC637" s="142">
        <v>-146</v>
      </c>
      <c r="BD637" s="143">
        <v>-143</v>
      </c>
      <c r="BF637" s="144">
        <v>-142</v>
      </c>
      <c r="BG637" s="144">
        <v>-239</v>
      </c>
      <c r="BH637" s="144">
        <v>-333</v>
      </c>
      <c r="BI637" s="144">
        <v>-420</v>
      </c>
      <c r="BJ637" s="144">
        <v>-499</v>
      </c>
      <c r="BK637" s="144">
        <v>-565</v>
      </c>
      <c r="BL637" s="144">
        <v>-625</v>
      </c>
      <c r="BM637" s="144">
        <v>-677</v>
      </c>
      <c r="BN637" s="144">
        <v>-722</v>
      </c>
      <c r="BO637" s="144">
        <v>-289</v>
      </c>
      <c r="BP637" s="144">
        <v>-233</v>
      </c>
      <c r="BQ637" s="144">
        <v>-165</v>
      </c>
      <c r="BR637" s="144">
        <v>-143</v>
      </c>
    </row>
    <row r="638" spans="1:70" outlineLevel="1" x14ac:dyDescent="0.35">
      <c r="A638" s="270" t="s">
        <v>723</v>
      </c>
      <c r="B638" s="162" t="s">
        <v>428</v>
      </c>
      <c r="C638" s="163" t="s">
        <v>369</v>
      </c>
      <c r="D638" s="162">
        <v>2541663</v>
      </c>
      <c r="E638" s="175">
        <f t="shared" ref="E638:AZ638" si="93">SUM(E636:E637)</f>
        <v>664</v>
      </c>
      <c r="F638" s="175">
        <f t="shared" si="93"/>
        <v>641</v>
      </c>
      <c r="G638" s="175">
        <f t="shared" si="93"/>
        <v>619</v>
      </c>
      <c r="H638" s="174">
        <f t="shared" si="93"/>
        <v>631</v>
      </c>
      <c r="I638" s="175">
        <f t="shared" si="93"/>
        <v>606</v>
      </c>
      <c r="J638" s="175">
        <f t="shared" si="93"/>
        <v>582</v>
      </c>
      <c r="K638" s="175">
        <f t="shared" si="93"/>
        <v>558</v>
      </c>
      <c r="L638" s="174">
        <f t="shared" si="93"/>
        <v>534</v>
      </c>
      <c r="M638" s="175">
        <f t="shared" si="93"/>
        <v>516</v>
      </c>
      <c r="N638" s="175">
        <f t="shared" si="93"/>
        <v>492</v>
      </c>
      <c r="O638" s="175">
        <f t="shared" si="93"/>
        <v>476</v>
      </c>
      <c r="P638" s="174">
        <f t="shared" si="93"/>
        <v>452</v>
      </c>
      <c r="Q638" s="175">
        <f t="shared" si="93"/>
        <v>429</v>
      </c>
      <c r="R638" s="175">
        <f t="shared" si="93"/>
        <v>407</v>
      </c>
      <c r="S638" s="175">
        <f t="shared" si="93"/>
        <v>386</v>
      </c>
      <c r="T638" s="174">
        <f t="shared" si="93"/>
        <v>365</v>
      </c>
      <c r="U638" s="175">
        <f t="shared" si="93"/>
        <v>344</v>
      </c>
      <c r="V638" s="175">
        <f t="shared" si="93"/>
        <v>324</v>
      </c>
      <c r="W638" s="175">
        <f t="shared" si="93"/>
        <v>304</v>
      </c>
      <c r="X638" s="174">
        <f t="shared" si="93"/>
        <v>286</v>
      </c>
      <c r="Y638" s="175">
        <f t="shared" si="93"/>
        <v>269</v>
      </c>
      <c r="Z638" s="175">
        <f t="shared" si="93"/>
        <v>253</v>
      </c>
      <c r="AA638" s="175">
        <f t="shared" si="93"/>
        <v>257</v>
      </c>
      <c r="AB638" s="174">
        <f t="shared" si="93"/>
        <v>240</v>
      </c>
      <c r="AC638" s="175">
        <f t="shared" si="93"/>
        <v>225</v>
      </c>
      <c r="AD638" s="175">
        <f t="shared" si="93"/>
        <v>209</v>
      </c>
      <c r="AE638" s="175">
        <f t="shared" si="93"/>
        <v>194</v>
      </c>
      <c r="AF638" s="174">
        <f t="shared" si="93"/>
        <v>180</v>
      </c>
      <c r="AG638" s="175">
        <f t="shared" si="93"/>
        <v>167</v>
      </c>
      <c r="AH638" s="175">
        <f t="shared" si="93"/>
        <v>153</v>
      </c>
      <c r="AI638" s="175">
        <f t="shared" si="93"/>
        <v>140</v>
      </c>
      <c r="AJ638" s="174">
        <f t="shared" si="93"/>
        <v>128</v>
      </c>
      <c r="AK638" s="175">
        <f t="shared" si="93"/>
        <v>117</v>
      </c>
      <c r="AL638" s="175">
        <f t="shared" si="93"/>
        <v>128</v>
      </c>
      <c r="AM638" s="175">
        <f t="shared" si="93"/>
        <v>116</v>
      </c>
      <c r="AN638" s="174">
        <f t="shared" si="93"/>
        <v>105</v>
      </c>
      <c r="AO638" s="175">
        <f t="shared" si="93"/>
        <v>96</v>
      </c>
      <c r="AP638" s="175">
        <f t="shared" si="93"/>
        <v>89</v>
      </c>
      <c r="AQ638" s="175">
        <f t="shared" si="93"/>
        <v>79</v>
      </c>
      <c r="AR638" s="174">
        <f t="shared" si="93"/>
        <v>91</v>
      </c>
      <c r="AS638" s="175">
        <f t="shared" si="93"/>
        <v>81</v>
      </c>
      <c r="AT638" s="175">
        <f t="shared" si="93"/>
        <v>71</v>
      </c>
      <c r="AU638" s="175">
        <f t="shared" si="93"/>
        <v>62</v>
      </c>
      <c r="AV638" s="174">
        <f t="shared" si="93"/>
        <v>54</v>
      </c>
      <c r="AW638" s="175">
        <f t="shared" si="93"/>
        <v>108</v>
      </c>
      <c r="AX638" s="175">
        <f t="shared" si="93"/>
        <v>108</v>
      </c>
      <c r="AY638" s="175">
        <f t="shared" si="93"/>
        <v>97</v>
      </c>
      <c r="AZ638" s="174">
        <f t="shared" si="93"/>
        <v>87</v>
      </c>
      <c r="BA638" s="164"/>
      <c r="BB638" s="164"/>
      <c r="BC638" s="175">
        <f>SUM(BC636:BC637)</f>
        <v>89</v>
      </c>
      <c r="BD638" s="174">
        <f>SUM(BD636:BD637)</f>
        <v>81</v>
      </c>
      <c r="BF638" s="197">
        <f t="shared" ref="BF638:BR638" si="94">SUM(BF636:BF637)</f>
        <v>631</v>
      </c>
      <c r="BG638" s="197">
        <f t="shared" si="94"/>
        <v>534</v>
      </c>
      <c r="BH638" s="197">
        <f t="shared" si="94"/>
        <v>452</v>
      </c>
      <c r="BI638" s="197">
        <f t="shared" si="94"/>
        <v>365</v>
      </c>
      <c r="BJ638" s="197">
        <f t="shared" si="94"/>
        <v>286</v>
      </c>
      <c r="BK638" s="197">
        <f t="shared" si="94"/>
        <v>240</v>
      </c>
      <c r="BL638" s="197">
        <f t="shared" si="94"/>
        <v>180</v>
      </c>
      <c r="BM638" s="197">
        <f t="shared" si="94"/>
        <v>128</v>
      </c>
      <c r="BN638" s="197">
        <f t="shared" si="94"/>
        <v>105</v>
      </c>
      <c r="BO638" s="197">
        <f t="shared" si="94"/>
        <v>91</v>
      </c>
      <c r="BP638" s="197">
        <f t="shared" si="94"/>
        <v>54</v>
      </c>
      <c r="BQ638" s="197">
        <f t="shared" si="94"/>
        <v>87</v>
      </c>
      <c r="BR638" s="197">
        <f t="shared" si="94"/>
        <v>81</v>
      </c>
    </row>
    <row r="639" spans="1:70" outlineLevel="1" x14ac:dyDescent="0.35">
      <c r="A639" s="195"/>
      <c r="B639" s="271"/>
      <c r="C639" s="271"/>
      <c r="D639" s="271"/>
      <c r="E639" s="124"/>
      <c r="F639" s="124"/>
      <c r="G639" s="124"/>
      <c r="H639" s="125"/>
      <c r="I639" s="124"/>
      <c r="J639" s="124"/>
      <c r="K639" s="124"/>
      <c r="L639" s="125"/>
      <c r="M639" s="124"/>
      <c r="N639" s="124"/>
      <c r="O639" s="124"/>
      <c r="P639" s="125"/>
      <c r="Q639" s="124"/>
      <c r="R639" s="124"/>
      <c r="S639" s="124"/>
      <c r="T639" s="125"/>
      <c r="U639" s="124"/>
      <c r="V639" s="124"/>
      <c r="W639" s="124"/>
      <c r="X639" s="125"/>
      <c r="Y639" s="124"/>
      <c r="Z639" s="124"/>
      <c r="AA639" s="124"/>
      <c r="AB639" s="125"/>
      <c r="AC639" s="124"/>
      <c r="AD639" s="124"/>
      <c r="AE639" s="124"/>
      <c r="AF639" s="125"/>
      <c r="AG639" s="124"/>
      <c r="AH639" s="124"/>
      <c r="AI639" s="124"/>
      <c r="AJ639" s="125"/>
      <c r="AK639" s="124"/>
      <c r="AL639" s="124"/>
      <c r="AM639" s="124"/>
      <c r="AN639" s="125"/>
      <c r="AO639" s="124"/>
      <c r="AP639" s="124"/>
      <c r="AQ639" s="124"/>
      <c r="AR639" s="125"/>
      <c r="AS639" s="124"/>
      <c r="AT639" s="124"/>
      <c r="AU639" s="124"/>
      <c r="AV639" s="125"/>
      <c r="AW639" s="124"/>
      <c r="AX639" s="124"/>
      <c r="AY639" s="124"/>
      <c r="AZ639" s="125"/>
      <c r="BA639" s="124"/>
      <c r="BB639" s="124"/>
      <c r="BC639" s="124"/>
      <c r="BD639" s="125"/>
      <c r="BF639" s="130"/>
      <c r="BG639" s="130"/>
      <c r="BH639" s="130"/>
      <c r="BI639" s="130"/>
      <c r="BJ639" s="130"/>
      <c r="BK639" s="130"/>
      <c r="BL639" s="130"/>
      <c r="BM639" s="130"/>
      <c r="BN639" s="130"/>
      <c r="BO639" s="130"/>
      <c r="BP639" s="130"/>
      <c r="BQ639" s="130"/>
      <c r="BR639" s="130"/>
    </row>
    <row r="640" spans="1:70" outlineLevel="1" x14ac:dyDescent="0.35">
      <c r="A640" s="266" t="s">
        <v>726</v>
      </c>
      <c r="B640" s="267"/>
      <c r="C640" s="267"/>
      <c r="D640" s="267"/>
      <c r="E640" s="124"/>
      <c r="F640" s="124"/>
      <c r="G640" s="124"/>
      <c r="H640" s="125"/>
      <c r="I640" s="124"/>
      <c r="J640" s="124"/>
      <c r="K640" s="124"/>
      <c r="L640" s="125"/>
      <c r="M640" s="124"/>
      <c r="N640" s="124"/>
      <c r="O640" s="124"/>
      <c r="P640" s="125"/>
      <c r="Q640" s="124"/>
      <c r="R640" s="124"/>
      <c r="S640" s="124"/>
      <c r="T640" s="125"/>
      <c r="U640" s="124"/>
      <c r="V640" s="124"/>
      <c r="W640" s="124"/>
      <c r="X640" s="125"/>
      <c r="Y640" s="124"/>
      <c r="Z640" s="124"/>
      <c r="AA640" s="124"/>
      <c r="AB640" s="125"/>
      <c r="AC640" s="124"/>
      <c r="AD640" s="124"/>
      <c r="AE640" s="124"/>
      <c r="AF640" s="125"/>
      <c r="AG640" s="124"/>
      <c r="AH640" s="124"/>
      <c r="AI640" s="124"/>
      <c r="AJ640" s="125"/>
      <c r="AK640" s="124"/>
      <c r="AL640" s="124"/>
      <c r="AM640" s="124"/>
      <c r="AN640" s="125"/>
      <c r="AO640" s="124"/>
      <c r="AP640" s="124"/>
      <c r="AQ640" s="124"/>
      <c r="AR640" s="125"/>
      <c r="AS640" s="124"/>
      <c r="AT640" s="124"/>
      <c r="AU640" s="124"/>
      <c r="AV640" s="125"/>
      <c r="AW640" s="124"/>
      <c r="AX640" s="124"/>
      <c r="AY640" s="124"/>
      <c r="AZ640" s="125"/>
      <c r="BA640" s="124"/>
      <c r="BB640" s="124"/>
      <c r="BC640" s="124"/>
      <c r="BD640" s="125"/>
      <c r="BF640" s="130"/>
      <c r="BG640" s="130"/>
      <c r="BH640" s="130"/>
      <c r="BI640" s="130"/>
      <c r="BJ640" s="130"/>
      <c r="BK640" s="130"/>
      <c r="BL640" s="130"/>
      <c r="BM640" s="130"/>
      <c r="BN640" s="130"/>
      <c r="BO640" s="130"/>
      <c r="BP640" s="130"/>
      <c r="BQ640" s="130"/>
      <c r="BR640" s="130"/>
    </row>
    <row r="641" spans="1:70" outlineLevel="1" x14ac:dyDescent="0.35">
      <c r="A641" s="268" t="s">
        <v>721</v>
      </c>
      <c r="B641" s="109" t="s">
        <v>428</v>
      </c>
      <c r="C641" s="141" t="s">
        <v>369</v>
      </c>
      <c r="D641" s="109">
        <v>6888876</v>
      </c>
      <c r="E641" s="124"/>
      <c r="F641" s="124"/>
      <c r="G641" s="124"/>
      <c r="H641" s="125"/>
      <c r="I641" s="124"/>
      <c r="J641" s="124"/>
      <c r="K641" s="124"/>
      <c r="L641" s="125"/>
      <c r="M641" s="124"/>
      <c r="N641" s="124"/>
      <c r="O641" s="124"/>
      <c r="P641" s="125"/>
      <c r="Q641" s="124"/>
      <c r="R641" s="124"/>
      <c r="S641" s="124"/>
      <c r="T641" s="125"/>
      <c r="U641" s="124"/>
      <c r="V641" s="124"/>
      <c r="W641" s="124"/>
      <c r="X641" s="125"/>
      <c r="Y641" s="124"/>
      <c r="Z641" s="124"/>
      <c r="AA641" s="124"/>
      <c r="AB641" s="125"/>
      <c r="AC641" s="124"/>
      <c r="AD641" s="124"/>
      <c r="AE641" s="124"/>
      <c r="AF641" s="125"/>
      <c r="AG641" s="124"/>
      <c r="AH641" s="124"/>
      <c r="AI641" s="124"/>
      <c r="AJ641" s="125"/>
      <c r="AK641" s="124"/>
      <c r="AL641" s="124"/>
      <c r="AM641" s="124"/>
      <c r="AN641" s="125"/>
      <c r="AO641" s="124"/>
      <c r="AP641" s="124"/>
      <c r="AQ641" s="124"/>
      <c r="AR641" s="125"/>
      <c r="AS641" s="124"/>
      <c r="AT641" s="124"/>
      <c r="AU641" s="124"/>
      <c r="AV641" s="125"/>
      <c r="AW641" s="124"/>
      <c r="AX641" s="124"/>
      <c r="AY641" s="124"/>
      <c r="AZ641" s="143">
        <v>250</v>
      </c>
      <c r="BA641" s="124"/>
      <c r="BB641" s="124"/>
      <c r="BC641" s="142">
        <v>2538</v>
      </c>
      <c r="BD641" s="143">
        <v>2601</v>
      </c>
      <c r="BF641" s="130"/>
      <c r="BG641" s="130"/>
      <c r="BH641" s="130"/>
      <c r="BI641" s="130"/>
      <c r="BJ641" s="130"/>
      <c r="BK641" s="130"/>
      <c r="BL641" s="130"/>
      <c r="BM641" s="130"/>
      <c r="BN641" s="130"/>
      <c r="BO641" s="130"/>
      <c r="BP641" s="130"/>
      <c r="BQ641" s="144">
        <v>250</v>
      </c>
      <c r="BR641" s="144">
        <v>2601</v>
      </c>
    </row>
    <row r="642" spans="1:70" outlineLevel="1" x14ac:dyDescent="0.35">
      <c r="A642" s="269" t="s">
        <v>722</v>
      </c>
      <c r="B642" s="109" t="s">
        <v>428</v>
      </c>
      <c r="C642" s="141" t="s">
        <v>369</v>
      </c>
      <c r="D642" s="109">
        <v>6888877</v>
      </c>
      <c r="E642" s="124"/>
      <c r="F642" s="124"/>
      <c r="G642" s="124"/>
      <c r="H642" s="125"/>
      <c r="I642" s="124"/>
      <c r="J642" s="124"/>
      <c r="K642" s="124"/>
      <c r="L642" s="125"/>
      <c r="M642" s="124"/>
      <c r="N642" s="124"/>
      <c r="O642" s="124"/>
      <c r="P642" s="125"/>
      <c r="Q642" s="124"/>
      <c r="R642" s="124"/>
      <c r="S642" s="124"/>
      <c r="T642" s="125"/>
      <c r="U642" s="124"/>
      <c r="V642" s="124"/>
      <c r="W642" s="124"/>
      <c r="X642" s="125"/>
      <c r="Y642" s="124"/>
      <c r="Z642" s="124"/>
      <c r="AA642" s="124"/>
      <c r="AB642" s="125"/>
      <c r="AC642" s="124"/>
      <c r="AD642" s="124"/>
      <c r="AE642" s="124"/>
      <c r="AF642" s="125"/>
      <c r="AG642" s="124"/>
      <c r="AH642" s="124"/>
      <c r="AI642" s="124"/>
      <c r="AJ642" s="125"/>
      <c r="AK642" s="124"/>
      <c r="AL642" s="124"/>
      <c r="AM642" s="124"/>
      <c r="AN642" s="125"/>
      <c r="AO642" s="124"/>
      <c r="AP642" s="124"/>
      <c r="AQ642" s="124"/>
      <c r="AR642" s="125"/>
      <c r="AS642" s="124"/>
      <c r="AT642" s="124"/>
      <c r="AU642" s="124"/>
      <c r="AV642" s="125"/>
      <c r="AW642" s="124"/>
      <c r="AX642" s="124"/>
      <c r="AY642" s="124"/>
      <c r="AZ642" s="143">
        <v>-58</v>
      </c>
      <c r="BA642" s="124"/>
      <c r="BB642" s="124"/>
      <c r="BC642" s="142">
        <v>-251</v>
      </c>
      <c r="BD642" s="143">
        <v>-400</v>
      </c>
      <c r="BF642" s="130"/>
      <c r="BG642" s="130"/>
      <c r="BH642" s="130"/>
      <c r="BI642" s="130"/>
      <c r="BJ642" s="130"/>
      <c r="BK642" s="130"/>
      <c r="BL642" s="130"/>
      <c r="BM642" s="130"/>
      <c r="BN642" s="130"/>
      <c r="BO642" s="130"/>
      <c r="BP642" s="130"/>
      <c r="BQ642" s="144">
        <v>-58</v>
      </c>
      <c r="BR642" s="144">
        <v>-400</v>
      </c>
    </row>
    <row r="643" spans="1:70" outlineLevel="1" x14ac:dyDescent="0.35">
      <c r="A643" s="270" t="s">
        <v>723</v>
      </c>
      <c r="B643" s="162" t="s">
        <v>428</v>
      </c>
      <c r="C643" s="163" t="s">
        <v>369</v>
      </c>
      <c r="D643" s="162">
        <v>6888878</v>
      </c>
      <c r="E643" s="177"/>
      <c r="F643" s="177"/>
      <c r="G643" s="177"/>
      <c r="H643" s="176"/>
      <c r="I643" s="177"/>
      <c r="J643" s="177"/>
      <c r="K643" s="177"/>
      <c r="L643" s="176"/>
      <c r="M643" s="177"/>
      <c r="N643" s="177"/>
      <c r="O643" s="177"/>
      <c r="P643" s="176"/>
      <c r="Q643" s="177"/>
      <c r="R643" s="177"/>
      <c r="S643" s="177"/>
      <c r="T643" s="176"/>
      <c r="U643" s="177"/>
      <c r="V643" s="177"/>
      <c r="W643" s="177"/>
      <c r="X643" s="176"/>
      <c r="Y643" s="177"/>
      <c r="Z643" s="177"/>
      <c r="AA643" s="177"/>
      <c r="AB643" s="176"/>
      <c r="AC643" s="177"/>
      <c r="AD643" s="177"/>
      <c r="AE643" s="177"/>
      <c r="AF643" s="176"/>
      <c r="AG643" s="177"/>
      <c r="AH643" s="177"/>
      <c r="AI643" s="177"/>
      <c r="AJ643" s="176"/>
      <c r="AK643" s="177"/>
      <c r="AL643" s="177"/>
      <c r="AM643" s="177"/>
      <c r="AN643" s="176"/>
      <c r="AO643" s="177"/>
      <c r="AP643" s="177"/>
      <c r="AQ643" s="177"/>
      <c r="AR643" s="176"/>
      <c r="AS643" s="177"/>
      <c r="AT643" s="177"/>
      <c r="AU643" s="177"/>
      <c r="AV643" s="176"/>
      <c r="AW643" s="177"/>
      <c r="AX643" s="177"/>
      <c r="AY643" s="177"/>
      <c r="AZ643" s="174">
        <f>SUM(AZ641:AZ642)</f>
        <v>192</v>
      </c>
      <c r="BA643" s="164"/>
      <c r="BB643" s="164"/>
      <c r="BC643" s="175">
        <f>SUM(BC641:BC642)</f>
        <v>2287</v>
      </c>
      <c r="BD643" s="174">
        <f>SUM(BD641:BD642)</f>
        <v>2201</v>
      </c>
      <c r="BF643" s="178"/>
      <c r="BG643" s="178"/>
      <c r="BH643" s="178"/>
      <c r="BI643" s="178"/>
      <c r="BJ643" s="178"/>
      <c r="BK643" s="178"/>
      <c r="BL643" s="178"/>
      <c r="BM643" s="178"/>
      <c r="BN643" s="178"/>
      <c r="BO643" s="178"/>
      <c r="BP643" s="178"/>
      <c r="BQ643" s="197">
        <f>SUM(BQ641:BQ642)</f>
        <v>192</v>
      </c>
      <c r="BR643" s="197">
        <f>SUM(BR641:BR642)</f>
        <v>2201</v>
      </c>
    </row>
    <row r="644" spans="1:70" outlineLevel="1" x14ac:dyDescent="0.35">
      <c r="A644" s="195"/>
      <c r="B644" s="271"/>
      <c r="C644" s="271"/>
      <c r="D644" s="271"/>
      <c r="E644" s="124"/>
      <c r="F644" s="124"/>
      <c r="G644" s="124"/>
      <c r="H644" s="125"/>
      <c r="I644" s="124"/>
      <c r="J644" s="124"/>
      <c r="K644" s="124"/>
      <c r="L644" s="125"/>
      <c r="M644" s="124"/>
      <c r="N644" s="124"/>
      <c r="O644" s="124"/>
      <c r="P644" s="125"/>
      <c r="Q644" s="124"/>
      <c r="R644" s="124"/>
      <c r="S644" s="124"/>
      <c r="T644" s="125"/>
      <c r="U644" s="124"/>
      <c r="V644" s="124"/>
      <c r="W644" s="124"/>
      <c r="X644" s="125"/>
      <c r="Y644" s="124"/>
      <c r="Z644" s="124"/>
      <c r="AA644" s="124"/>
      <c r="AB644" s="125"/>
      <c r="AC644" s="124"/>
      <c r="AD644" s="124"/>
      <c r="AE644" s="124"/>
      <c r="AF644" s="125"/>
      <c r="AG644" s="124"/>
      <c r="AH644" s="124"/>
      <c r="AI644" s="124"/>
      <c r="AJ644" s="125"/>
      <c r="AK644" s="124"/>
      <c r="AL644" s="124"/>
      <c r="AM644" s="124"/>
      <c r="AN644" s="125"/>
      <c r="AO644" s="124"/>
      <c r="AP644" s="124"/>
      <c r="AQ644" s="124"/>
      <c r="AR644" s="125"/>
      <c r="AS644" s="124"/>
      <c r="AT644" s="124"/>
      <c r="AU644" s="124"/>
      <c r="AV644" s="125"/>
      <c r="AW644" s="124"/>
      <c r="AX644" s="124"/>
      <c r="AY644" s="124"/>
      <c r="AZ644" s="125"/>
      <c r="BA644" s="124"/>
      <c r="BB644" s="124"/>
      <c r="BC644" s="124"/>
      <c r="BD644" s="125"/>
      <c r="BF644" s="130"/>
      <c r="BG644" s="130"/>
      <c r="BH644" s="130"/>
      <c r="BI644" s="130"/>
      <c r="BJ644" s="130"/>
      <c r="BK644" s="130"/>
      <c r="BL644" s="130"/>
      <c r="BM644" s="130"/>
      <c r="BN644" s="130"/>
      <c r="BO644" s="130"/>
      <c r="BP644" s="130"/>
      <c r="BQ644" s="130"/>
      <c r="BR644" s="130"/>
    </row>
    <row r="645" spans="1:70" outlineLevel="1" x14ac:dyDescent="0.35">
      <c r="A645" s="266" t="s">
        <v>727</v>
      </c>
      <c r="B645" s="267"/>
      <c r="C645" s="267"/>
      <c r="D645" s="267"/>
      <c r="E645" s="124"/>
      <c r="F645" s="124"/>
      <c r="G645" s="124"/>
      <c r="H645" s="125"/>
      <c r="I645" s="124"/>
      <c r="J645" s="124"/>
      <c r="K645" s="124"/>
      <c r="L645" s="125"/>
      <c r="M645" s="124"/>
      <c r="N645" s="124"/>
      <c r="O645" s="124"/>
      <c r="P645" s="125"/>
      <c r="Q645" s="124"/>
      <c r="R645" s="124"/>
      <c r="S645" s="124"/>
      <c r="T645" s="125"/>
      <c r="U645" s="124"/>
      <c r="V645" s="124"/>
      <c r="W645" s="124"/>
      <c r="X645" s="125"/>
      <c r="Y645" s="124"/>
      <c r="Z645" s="124"/>
      <c r="AA645" s="124"/>
      <c r="AB645" s="125"/>
      <c r="AC645" s="124"/>
      <c r="AD645" s="124"/>
      <c r="AE645" s="124"/>
      <c r="AF645" s="125"/>
      <c r="AG645" s="124"/>
      <c r="AH645" s="124"/>
      <c r="AI645" s="124"/>
      <c r="AJ645" s="125"/>
      <c r="AK645" s="124"/>
      <c r="AL645" s="124"/>
      <c r="AM645" s="124"/>
      <c r="AN645" s="125"/>
      <c r="AO645" s="124"/>
      <c r="AP645" s="124"/>
      <c r="AQ645" s="124"/>
      <c r="AR645" s="125"/>
      <c r="AS645" s="124"/>
      <c r="AT645" s="124"/>
      <c r="AU645" s="124"/>
      <c r="AV645" s="125"/>
      <c r="AW645" s="124"/>
      <c r="AX645" s="124"/>
      <c r="AY645" s="124"/>
      <c r="AZ645" s="125"/>
      <c r="BA645" s="124"/>
      <c r="BB645" s="124"/>
      <c r="BC645" s="124"/>
      <c r="BD645" s="125"/>
      <c r="BF645" s="130"/>
      <c r="BG645" s="130"/>
      <c r="BH645" s="130"/>
      <c r="BI645" s="130"/>
      <c r="BJ645" s="130"/>
      <c r="BK645" s="130"/>
      <c r="BL645" s="130"/>
      <c r="BM645" s="130"/>
      <c r="BN645" s="130"/>
      <c r="BO645" s="130"/>
      <c r="BP645" s="130"/>
      <c r="BQ645" s="130"/>
      <c r="BR645" s="130"/>
    </row>
    <row r="646" spans="1:70" outlineLevel="1" x14ac:dyDescent="0.35">
      <c r="A646" s="268" t="s">
        <v>721</v>
      </c>
      <c r="B646" s="109" t="s">
        <v>428</v>
      </c>
      <c r="C646" s="141" t="s">
        <v>369</v>
      </c>
      <c r="D646" s="109">
        <v>2541664</v>
      </c>
      <c r="E646" s="124"/>
      <c r="F646" s="124"/>
      <c r="G646" s="124"/>
      <c r="H646" s="125"/>
      <c r="I646" s="124"/>
      <c r="J646" s="124"/>
      <c r="K646" s="124"/>
      <c r="L646" s="143">
        <v>632</v>
      </c>
      <c r="M646" s="142">
        <v>632</v>
      </c>
      <c r="N646" s="142">
        <v>632</v>
      </c>
      <c r="O646" s="142">
        <v>632</v>
      </c>
      <c r="P646" s="143">
        <v>629</v>
      </c>
      <c r="Q646" s="142">
        <v>629</v>
      </c>
      <c r="R646" s="142">
        <v>629</v>
      </c>
      <c r="S646" s="142">
        <v>629</v>
      </c>
      <c r="T646" s="143">
        <v>629</v>
      </c>
      <c r="U646" s="142">
        <v>629</v>
      </c>
      <c r="V646" s="142">
        <v>629</v>
      </c>
      <c r="W646" s="142">
        <v>629</v>
      </c>
      <c r="X646" s="143">
        <v>629</v>
      </c>
      <c r="Y646" s="142">
        <v>629</v>
      </c>
      <c r="Z646" s="142">
        <v>629</v>
      </c>
      <c r="AA646" s="142">
        <v>629</v>
      </c>
      <c r="AB646" s="143">
        <v>629</v>
      </c>
      <c r="AC646" s="142">
        <v>629</v>
      </c>
      <c r="AD646" s="142">
        <v>629</v>
      </c>
      <c r="AE646" s="142">
        <v>629</v>
      </c>
      <c r="AF646" s="143">
        <v>635</v>
      </c>
      <c r="AG646" s="142">
        <v>635</v>
      </c>
      <c r="AH646" s="142">
        <v>638</v>
      </c>
      <c r="AI646" s="142">
        <v>641</v>
      </c>
      <c r="AJ646" s="143">
        <v>636</v>
      </c>
      <c r="AK646" s="142">
        <v>636</v>
      </c>
      <c r="AL646" s="142">
        <v>641</v>
      </c>
      <c r="AM646" s="142">
        <v>644</v>
      </c>
      <c r="AN646" s="143">
        <v>644</v>
      </c>
      <c r="AO646" s="142">
        <v>623</v>
      </c>
      <c r="AP646" s="142">
        <v>23</v>
      </c>
      <c r="AQ646" s="142">
        <v>11</v>
      </c>
      <c r="AR646" s="143">
        <v>11</v>
      </c>
      <c r="AS646" s="124"/>
      <c r="AT646" s="124"/>
      <c r="AU646" s="124"/>
      <c r="AV646" s="125"/>
      <c r="AW646" s="124"/>
      <c r="AX646" s="124"/>
      <c r="AY646" s="124"/>
      <c r="AZ646" s="125"/>
      <c r="BA646" s="124"/>
      <c r="BB646" s="124"/>
      <c r="BC646" s="124"/>
      <c r="BD646" s="125"/>
      <c r="BF646" s="130"/>
      <c r="BG646" s="144">
        <v>632</v>
      </c>
      <c r="BH646" s="144">
        <v>629</v>
      </c>
      <c r="BI646" s="144">
        <v>629</v>
      </c>
      <c r="BJ646" s="144">
        <v>629</v>
      </c>
      <c r="BK646" s="144">
        <v>629</v>
      </c>
      <c r="BL646" s="144">
        <v>635</v>
      </c>
      <c r="BM646" s="144">
        <v>636</v>
      </c>
      <c r="BN646" s="144">
        <v>644</v>
      </c>
      <c r="BO646" s="144">
        <v>11</v>
      </c>
      <c r="BP646" s="130"/>
      <c r="BQ646" s="130"/>
      <c r="BR646" s="130"/>
    </row>
    <row r="647" spans="1:70" ht="12" customHeight="1" outlineLevel="1" x14ac:dyDescent="0.35">
      <c r="A647" s="269" t="s">
        <v>722</v>
      </c>
      <c r="B647" s="109" t="s">
        <v>428</v>
      </c>
      <c r="C647" s="141" t="s">
        <v>369</v>
      </c>
      <c r="D647" s="109">
        <v>2541665</v>
      </c>
      <c r="E647" s="124"/>
      <c r="F647" s="124"/>
      <c r="G647" s="124"/>
      <c r="H647" s="125"/>
      <c r="I647" s="124"/>
      <c r="J647" s="124"/>
      <c r="K647" s="124"/>
      <c r="L647" s="143">
        <v>-46</v>
      </c>
      <c r="M647" s="142">
        <v>-75</v>
      </c>
      <c r="N647" s="142">
        <v>-105</v>
      </c>
      <c r="O647" s="142">
        <v>-134</v>
      </c>
      <c r="P647" s="143">
        <v>-163</v>
      </c>
      <c r="Q647" s="142">
        <v>-193</v>
      </c>
      <c r="R647" s="142">
        <v>-229</v>
      </c>
      <c r="S647" s="142">
        <v>-265</v>
      </c>
      <c r="T647" s="143">
        <v>-293</v>
      </c>
      <c r="U647" s="142">
        <v>-321</v>
      </c>
      <c r="V647" s="142">
        <v>-350</v>
      </c>
      <c r="W647" s="142">
        <v>-378</v>
      </c>
      <c r="X647" s="143">
        <v>-406</v>
      </c>
      <c r="Y647" s="142">
        <v>-433</v>
      </c>
      <c r="Z647" s="142">
        <v>-461</v>
      </c>
      <c r="AA647" s="142">
        <v>-489</v>
      </c>
      <c r="AB647" s="143">
        <v>-517</v>
      </c>
      <c r="AC647" s="142">
        <v>-545</v>
      </c>
      <c r="AD647" s="142">
        <v>-572</v>
      </c>
      <c r="AE647" s="142">
        <v>-600</v>
      </c>
      <c r="AF647" s="143">
        <v>-604</v>
      </c>
      <c r="AG647" s="142">
        <v>-609</v>
      </c>
      <c r="AH647" s="142">
        <v>-614</v>
      </c>
      <c r="AI647" s="142">
        <v>-618</v>
      </c>
      <c r="AJ647" s="143">
        <v>-622</v>
      </c>
      <c r="AK647" s="142">
        <v>-626</v>
      </c>
      <c r="AL647" s="142">
        <v>-631</v>
      </c>
      <c r="AM647" s="142">
        <v>-632</v>
      </c>
      <c r="AN647" s="143">
        <v>-633</v>
      </c>
      <c r="AO647" s="142">
        <v>-602</v>
      </c>
      <c r="AP647" s="142">
        <v>-3</v>
      </c>
      <c r="AQ647" s="142">
        <v>-2</v>
      </c>
      <c r="AR647" s="143">
        <v>-3</v>
      </c>
      <c r="AS647" s="124"/>
      <c r="AT647" s="124"/>
      <c r="AU647" s="124"/>
      <c r="AV647" s="125"/>
      <c r="AW647" s="124"/>
      <c r="AX647" s="124"/>
      <c r="AY647" s="124"/>
      <c r="AZ647" s="125"/>
      <c r="BA647" s="124"/>
      <c r="BB647" s="124"/>
      <c r="BC647" s="124"/>
      <c r="BD647" s="125"/>
      <c r="BF647" s="130"/>
      <c r="BG647" s="144">
        <v>-46</v>
      </c>
      <c r="BH647" s="144">
        <v>-163</v>
      </c>
      <c r="BI647" s="144">
        <v>-293</v>
      </c>
      <c r="BJ647" s="144">
        <v>-406</v>
      </c>
      <c r="BK647" s="144">
        <v>-517</v>
      </c>
      <c r="BL647" s="144">
        <v>-604</v>
      </c>
      <c r="BM647" s="144">
        <v>-622</v>
      </c>
      <c r="BN647" s="144">
        <v>-633</v>
      </c>
      <c r="BO647" s="144">
        <v>-3</v>
      </c>
      <c r="BP647" s="130"/>
      <c r="BQ647" s="130"/>
      <c r="BR647" s="130"/>
    </row>
    <row r="648" spans="1:70" outlineLevel="1" x14ac:dyDescent="0.35">
      <c r="A648" s="270" t="s">
        <v>723</v>
      </c>
      <c r="B648" s="162" t="s">
        <v>428</v>
      </c>
      <c r="C648" s="163" t="s">
        <v>369</v>
      </c>
      <c r="D648" s="162">
        <v>2541666</v>
      </c>
      <c r="E648" s="177"/>
      <c r="F648" s="177"/>
      <c r="G648" s="177"/>
      <c r="H648" s="176"/>
      <c r="I648" s="177"/>
      <c r="J648" s="177"/>
      <c r="K648" s="177"/>
      <c r="L648" s="174">
        <f t="shared" ref="L648:AR648" si="95">SUM(L646:L647)</f>
        <v>586</v>
      </c>
      <c r="M648" s="175">
        <f t="shared" si="95"/>
        <v>557</v>
      </c>
      <c r="N648" s="175">
        <f t="shared" si="95"/>
        <v>527</v>
      </c>
      <c r="O648" s="175">
        <f t="shared" si="95"/>
        <v>498</v>
      </c>
      <c r="P648" s="174">
        <f t="shared" si="95"/>
        <v>466</v>
      </c>
      <c r="Q648" s="175">
        <f t="shared" si="95"/>
        <v>436</v>
      </c>
      <c r="R648" s="175">
        <f t="shared" si="95"/>
        <v>400</v>
      </c>
      <c r="S648" s="175">
        <f t="shared" si="95"/>
        <v>364</v>
      </c>
      <c r="T648" s="174">
        <f t="shared" si="95"/>
        <v>336</v>
      </c>
      <c r="U648" s="175">
        <f t="shared" si="95"/>
        <v>308</v>
      </c>
      <c r="V648" s="175">
        <f t="shared" si="95"/>
        <v>279</v>
      </c>
      <c r="W648" s="175">
        <f t="shared" si="95"/>
        <v>251</v>
      </c>
      <c r="X648" s="174">
        <f t="shared" si="95"/>
        <v>223</v>
      </c>
      <c r="Y648" s="175">
        <f t="shared" si="95"/>
        <v>196</v>
      </c>
      <c r="Z648" s="175">
        <f t="shared" si="95"/>
        <v>168</v>
      </c>
      <c r="AA648" s="175">
        <f t="shared" si="95"/>
        <v>140</v>
      </c>
      <c r="AB648" s="174">
        <f t="shared" si="95"/>
        <v>112</v>
      </c>
      <c r="AC648" s="175">
        <f t="shared" si="95"/>
        <v>84</v>
      </c>
      <c r="AD648" s="175">
        <f t="shared" si="95"/>
        <v>57</v>
      </c>
      <c r="AE648" s="175">
        <f t="shared" si="95"/>
        <v>29</v>
      </c>
      <c r="AF648" s="174">
        <f t="shared" si="95"/>
        <v>31</v>
      </c>
      <c r="AG648" s="175">
        <f t="shared" si="95"/>
        <v>26</v>
      </c>
      <c r="AH648" s="175">
        <f t="shared" si="95"/>
        <v>24</v>
      </c>
      <c r="AI648" s="175">
        <f t="shared" si="95"/>
        <v>23</v>
      </c>
      <c r="AJ648" s="174">
        <f t="shared" si="95"/>
        <v>14</v>
      </c>
      <c r="AK648" s="175">
        <f t="shared" si="95"/>
        <v>10</v>
      </c>
      <c r="AL648" s="175">
        <f t="shared" si="95"/>
        <v>10</v>
      </c>
      <c r="AM648" s="175">
        <f t="shared" si="95"/>
        <v>12</v>
      </c>
      <c r="AN648" s="174">
        <f t="shared" si="95"/>
        <v>11</v>
      </c>
      <c r="AO648" s="175">
        <f t="shared" si="95"/>
        <v>21</v>
      </c>
      <c r="AP648" s="175">
        <f t="shared" si="95"/>
        <v>20</v>
      </c>
      <c r="AQ648" s="175">
        <f t="shared" si="95"/>
        <v>9</v>
      </c>
      <c r="AR648" s="174">
        <f t="shared" si="95"/>
        <v>8</v>
      </c>
      <c r="AS648" s="164"/>
      <c r="AT648" s="164"/>
      <c r="AU648" s="164"/>
      <c r="AV648" s="165"/>
      <c r="AW648" s="164"/>
      <c r="AX648" s="164"/>
      <c r="AY648" s="164"/>
      <c r="AZ648" s="165"/>
      <c r="BA648" s="164"/>
      <c r="BB648" s="164"/>
      <c r="BC648" s="164"/>
      <c r="BD648" s="165"/>
      <c r="BF648" s="178"/>
      <c r="BG648" s="197">
        <f t="shared" ref="BG648:BO648" si="96">SUM(BG646:BG647)</f>
        <v>586</v>
      </c>
      <c r="BH648" s="197">
        <f t="shared" si="96"/>
        <v>466</v>
      </c>
      <c r="BI648" s="197">
        <f t="shared" si="96"/>
        <v>336</v>
      </c>
      <c r="BJ648" s="197">
        <f t="shared" si="96"/>
        <v>223</v>
      </c>
      <c r="BK648" s="197">
        <f t="shared" si="96"/>
        <v>112</v>
      </c>
      <c r="BL648" s="197">
        <f t="shared" si="96"/>
        <v>31</v>
      </c>
      <c r="BM648" s="197">
        <f t="shared" si="96"/>
        <v>14</v>
      </c>
      <c r="BN648" s="197">
        <f t="shared" si="96"/>
        <v>11</v>
      </c>
      <c r="BO648" s="197">
        <f t="shared" si="96"/>
        <v>8</v>
      </c>
      <c r="BP648" s="178"/>
      <c r="BQ648" s="178"/>
      <c r="BR648" s="178"/>
    </row>
    <row r="649" spans="1:70" outlineLevel="1" x14ac:dyDescent="0.35">
      <c r="A649" s="195"/>
      <c r="B649" s="271"/>
      <c r="C649" s="271"/>
      <c r="D649" s="271"/>
      <c r="E649" s="124"/>
      <c r="F649" s="124"/>
      <c r="G649" s="124"/>
      <c r="H649" s="125"/>
      <c r="I649" s="124"/>
      <c r="J649" s="124"/>
      <c r="K649" s="124"/>
      <c r="L649" s="125"/>
      <c r="M649" s="124"/>
      <c r="N649" s="124"/>
      <c r="O649" s="124"/>
      <c r="P649" s="125"/>
      <c r="Q649" s="124"/>
      <c r="R649" s="124"/>
      <c r="S649" s="124"/>
      <c r="T649" s="125"/>
      <c r="U649" s="124"/>
      <c r="V649" s="124"/>
      <c r="W649" s="124"/>
      <c r="X649" s="125"/>
      <c r="Y649" s="124"/>
      <c r="Z649" s="124"/>
      <c r="AA649" s="124"/>
      <c r="AB649" s="125"/>
      <c r="AC649" s="124"/>
      <c r="AD649" s="124"/>
      <c r="AE649" s="124"/>
      <c r="AF649" s="125"/>
      <c r="AG649" s="124"/>
      <c r="AH649" s="124"/>
      <c r="AI649" s="124"/>
      <c r="AJ649" s="125"/>
      <c r="AK649" s="124"/>
      <c r="AL649" s="124"/>
      <c r="AM649" s="124"/>
      <c r="AN649" s="125"/>
      <c r="AO649" s="124"/>
      <c r="AP649" s="124"/>
      <c r="AQ649" s="124"/>
      <c r="AR649" s="125"/>
      <c r="AS649" s="124"/>
      <c r="AT649" s="124"/>
      <c r="AU649" s="124"/>
      <c r="AV649" s="125"/>
      <c r="AW649" s="124"/>
      <c r="AX649" s="124"/>
      <c r="AY649" s="124"/>
      <c r="AZ649" s="125"/>
      <c r="BA649" s="124"/>
      <c r="BB649" s="124"/>
      <c r="BC649" s="124"/>
      <c r="BD649" s="125"/>
      <c r="BF649" s="130"/>
      <c r="BG649" s="130"/>
      <c r="BH649" s="130"/>
      <c r="BI649" s="130"/>
      <c r="BJ649" s="130"/>
      <c r="BK649" s="130"/>
      <c r="BL649" s="130"/>
      <c r="BM649" s="130"/>
      <c r="BN649" s="130"/>
      <c r="BO649" s="130"/>
      <c r="BP649" s="130"/>
      <c r="BQ649" s="130"/>
      <c r="BR649" s="130"/>
    </row>
    <row r="650" spans="1:70" outlineLevel="1" x14ac:dyDescent="0.35">
      <c r="A650" s="266" t="s">
        <v>86</v>
      </c>
      <c r="B650" s="267"/>
      <c r="C650" s="267"/>
      <c r="D650" s="267"/>
      <c r="E650" s="124"/>
      <c r="F650" s="124"/>
      <c r="G650" s="124"/>
      <c r="H650" s="125"/>
      <c r="I650" s="124"/>
      <c r="J650" s="124"/>
      <c r="K650" s="124"/>
      <c r="L650" s="125"/>
      <c r="M650" s="124"/>
      <c r="N650" s="124"/>
      <c r="O650" s="124"/>
      <c r="P650" s="125"/>
      <c r="Q650" s="124"/>
      <c r="R650" s="124"/>
      <c r="S650" s="124"/>
      <c r="T650" s="125"/>
      <c r="U650" s="124"/>
      <c r="V650" s="124"/>
      <c r="W650" s="124"/>
      <c r="X650" s="125"/>
      <c r="Y650" s="124"/>
      <c r="Z650" s="124"/>
      <c r="AA650" s="124"/>
      <c r="AB650" s="125"/>
      <c r="AC650" s="124"/>
      <c r="AD650" s="124"/>
      <c r="AE650" s="124"/>
      <c r="AF650" s="125"/>
      <c r="AG650" s="124"/>
      <c r="AH650" s="124"/>
      <c r="AI650" s="124"/>
      <c r="AJ650" s="125"/>
      <c r="AK650" s="124"/>
      <c r="AL650" s="124"/>
      <c r="AM650" s="124"/>
      <c r="AN650" s="125"/>
      <c r="AO650" s="124"/>
      <c r="AP650" s="124"/>
      <c r="AQ650" s="124"/>
      <c r="AR650" s="125"/>
      <c r="AS650" s="124"/>
      <c r="AT650" s="124"/>
      <c r="AU650" s="124"/>
      <c r="AV650" s="125"/>
      <c r="AW650" s="124"/>
      <c r="AX650" s="124"/>
      <c r="AY650" s="124"/>
      <c r="AZ650" s="125"/>
      <c r="BA650" s="124"/>
      <c r="BB650" s="124"/>
      <c r="BC650" s="124"/>
      <c r="BD650" s="125"/>
      <c r="BF650" s="130"/>
      <c r="BG650" s="130"/>
      <c r="BH650" s="130"/>
      <c r="BI650" s="130"/>
      <c r="BJ650" s="130"/>
      <c r="BK650" s="130"/>
      <c r="BL650" s="130"/>
      <c r="BM650" s="130"/>
      <c r="BN650" s="130"/>
      <c r="BO650" s="130"/>
      <c r="BP650" s="130"/>
      <c r="BQ650" s="130"/>
      <c r="BR650" s="130"/>
    </row>
    <row r="651" spans="1:70" outlineLevel="1" x14ac:dyDescent="0.35">
      <c r="A651" s="268" t="s">
        <v>721</v>
      </c>
      <c r="B651" s="109" t="s">
        <v>428</v>
      </c>
      <c r="C651" s="141" t="s">
        <v>368</v>
      </c>
      <c r="D651" s="109">
        <v>2541667</v>
      </c>
      <c r="E651" s="124"/>
      <c r="F651" s="124"/>
      <c r="G651" s="124"/>
      <c r="H651" s="125"/>
      <c r="I651" s="124"/>
      <c r="J651" s="124"/>
      <c r="K651" s="124"/>
      <c r="L651" s="143">
        <v>164</v>
      </c>
      <c r="M651" s="142">
        <v>169</v>
      </c>
      <c r="N651" s="142">
        <v>169</v>
      </c>
      <c r="O651" s="142">
        <v>169</v>
      </c>
      <c r="P651" s="143">
        <v>162</v>
      </c>
      <c r="Q651" s="142">
        <v>162</v>
      </c>
      <c r="R651" s="142">
        <v>162</v>
      </c>
      <c r="S651" s="142">
        <v>162</v>
      </c>
      <c r="T651" s="143">
        <v>162</v>
      </c>
      <c r="U651" s="142">
        <v>162</v>
      </c>
      <c r="V651" s="142">
        <v>162</v>
      </c>
      <c r="W651" s="142">
        <v>162</v>
      </c>
      <c r="X651" s="143">
        <v>162</v>
      </c>
      <c r="Y651" s="142">
        <v>162</v>
      </c>
      <c r="Z651" s="142">
        <v>162</v>
      </c>
      <c r="AA651" s="142">
        <v>162</v>
      </c>
      <c r="AB651" s="143">
        <v>162</v>
      </c>
      <c r="AC651" s="142">
        <v>162</v>
      </c>
      <c r="AD651" s="142">
        <v>162</v>
      </c>
      <c r="AE651" s="142">
        <v>162</v>
      </c>
      <c r="AF651" s="143">
        <v>162</v>
      </c>
      <c r="AG651" s="142">
        <v>162</v>
      </c>
      <c r="AH651" s="142">
        <v>223</v>
      </c>
      <c r="AI651" s="142">
        <v>223</v>
      </c>
      <c r="AJ651" s="143">
        <v>223</v>
      </c>
      <c r="AK651" s="142">
        <v>223</v>
      </c>
      <c r="AL651" s="142">
        <v>223</v>
      </c>
      <c r="AM651" s="142">
        <v>161</v>
      </c>
      <c r="AN651" s="143">
        <v>176</v>
      </c>
      <c r="AO651" s="142">
        <v>188</v>
      </c>
      <c r="AP651" s="142">
        <v>98</v>
      </c>
      <c r="AQ651" s="142">
        <v>75</v>
      </c>
      <c r="AR651" s="143">
        <v>75</v>
      </c>
      <c r="AS651" s="127"/>
      <c r="AT651" s="127"/>
      <c r="AU651" s="127"/>
      <c r="AV651" s="126"/>
      <c r="AW651" s="127"/>
      <c r="AX651" s="142">
        <v>227</v>
      </c>
      <c r="AY651" s="142">
        <v>273</v>
      </c>
      <c r="AZ651" s="126"/>
      <c r="BA651" s="127"/>
      <c r="BB651" s="127"/>
      <c r="BC651" s="124"/>
      <c r="BD651" s="126"/>
      <c r="BF651" s="130"/>
      <c r="BG651" s="144">
        <v>164</v>
      </c>
      <c r="BH651" s="144">
        <v>162</v>
      </c>
      <c r="BI651" s="144">
        <v>162</v>
      </c>
      <c r="BJ651" s="144">
        <v>162</v>
      </c>
      <c r="BK651" s="144">
        <v>162</v>
      </c>
      <c r="BL651" s="144">
        <v>162</v>
      </c>
      <c r="BM651" s="144">
        <v>223</v>
      </c>
      <c r="BN651" s="144">
        <v>176</v>
      </c>
      <c r="BO651" s="144">
        <v>75</v>
      </c>
      <c r="BP651" s="130"/>
      <c r="BQ651" s="130"/>
      <c r="BR651" s="130"/>
    </row>
    <row r="652" spans="1:70" outlineLevel="1" x14ac:dyDescent="0.35">
      <c r="A652" s="269" t="s">
        <v>722</v>
      </c>
      <c r="B652" s="109" t="s">
        <v>428</v>
      </c>
      <c r="C652" s="141" t="s">
        <v>368</v>
      </c>
      <c r="D652" s="109">
        <v>2541668</v>
      </c>
      <c r="E652" s="124"/>
      <c r="F652" s="124"/>
      <c r="G652" s="124"/>
      <c r="H652" s="125"/>
      <c r="I652" s="124"/>
      <c r="J652" s="124"/>
      <c r="K652" s="124"/>
      <c r="L652" s="143">
        <v>-55</v>
      </c>
      <c r="M652" s="142">
        <v>-65</v>
      </c>
      <c r="N652" s="142">
        <v>-74</v>
      </c>
      <c r="O652" s="142">
        <v>-84</v>
      </c>
      <c r="P652" s="143">
        <v>-89</v>
      </c>
      <c r="Q652" s="142">
        <v>-98</v>
      </c>
      <c r="R652" s="142">
        <v>-107</v>
      </c>
      <c r="S652" s="142">
        <v>-115</v>
      </c>
      <c r="T652" s="143">
        <v>-119</v>
      </c>
      <c r="U652" s="142">
        <v>-123</v>
      </c>
      <c r="V652" s="142">
        <v>-126</v>
      </c>
      <c r="W652" s="142">
        <v>-129</v>
      </c>
      <c r="X652" s="143">
        <v>-133</v>
      </c>
      <c r="Y652" s="142">
        <v>-138</v>
      </c>
      <c r="Z652" s="142">
        <v>-142</v>
      </c>
      <c r="AA652" s="142">
        <v>-144</v>
      </c>
      <c r="AB652" s="143">
        <v>-147</v>
      </c>
      <c r="AC652" s="142">
        <v>-150</v>
      </c>
      <c r="AD652" s="142">
        <v>-154</v>
      </c>
      <c r="AE652" s="142">
        <v>-155</v>
      </c>
      <c r="AF652" s="143">
        <v>-157</v>
      </c>
      <c r="AG652" s="142">
        <v>-157</v>
      </c>
      <c r="AH652" s="142">
        <v>-159</v>
      </c>
      <c r="AI652" s="142">
        <v>-164</v>
      </c>
      <c r="AJ652" s="143">
        <v>-168</v>
      </c>
      <c r="AK652" s="142">
        <v>-173</v>
      </c>
      <c r="AL652" s="142">
        <v>-177</v>
      </c>
      <c r="AM652" s="142">
        <v>-158</v>
      </c>
      <c r="AN652" s="143">
        <v>-167</v>
      </c>
      <c r="AO652" s="142">
        <v>-99</v>
      </c>
      <c r="AP652" s="142">
        <v>-18</v>
      </c>
      <c r="AQ652" s="142">
        <v>-19</v>
      </c>
      <c r="AR652" s="143">
        <v>-22</v>
      </c>
      <c r="AS652" s="127"/>
      <c r="AT652" s="127"/>
      <c r="AU652" s="127"/>
      <c r="AV652" s="126"/>
      <c r="AW652" s="127"/>
      <c r="AX652" s="142">
        <v>-20</v>
      </c>
      <c r="AY652" s="142">
        <v>-42</v>
      </c>
      <c r="AZ652" s="126"/>
      <c r="BA652" s="127"/>
      <c r="BB652" s="127"/>
      <c r="BC652" s="124"/>
      <c r="BD652" s="126"/>
      <c r="BF652" s="130"/>
      <c r="BG652" s="144">
        <v>-55</v>
      </c>
      <c r="BH652" s="144">
        <v>-89</v>
      </c>
      <c r="BI652" s="144">
        <v>-119</v>
      </c>
      <c r="BJ652" s="144">
        <v>-133</v>
      </c>
      <c r="BK652" s="144">
        <v>-147</v>
      </c>
      <c r="BL652" s="144">
        <v>-157</v>
      </c>
      <c r="BM652" s="144">
        <v>-168</v>
      </c>
      <c r="BN652" s="144">
        <v>-167</v>
      </c>
      <c r="BO652" s="144">
        <v>-22</v>
      </c>
      <c r="BP652" s="130"/>
      <c r="BQ652" s="130"/>
      <c r="BR652" s="130"/>
    </row>
    <row r="653" spans="1:70" outlineLevel="1" x14ac:dyDescent="0.35">
      <c r="A653" s="270" t="s">
        <v>723</v>
      </c>
      <c r="B653" s="162" t="s">
        <v>428</v>
      </c>
      <c r="C653" s="163" t="s">
        <v>368</v>
      </c>
      <c r="D653" s="162">
        <v>2541669</v>
      </c>
      <c r="E653" s="177"/>
      <c r="F653" s="177"/>
      <c r="G653" s="177"/>
      <c r="H653" s="176"/>
      <c r="I653" s="177"/>
      <c r="J653" s="177"/>
      <c r="K653" s="177"/>
      <c r="L653" s="174">
        <f t="shared" ref="L653:AR653" si="97">SUM(L651:L652)</f>
        <v>109</v>
      </c>
      <c r="M653" s="175">
        <f t="shared" si="97"/>
        <v>104</v>
      </c>
      <c r="N653" s="175">
        <f t="shared" si="97"/>
        <v>95</v>
      </c>
      <c r="O653" s="175">
        <f t="shared" si="97"/>
        <v>85</v>
      </c>
      <c r="P653" s="174">
        <f t="shared" si="97"/>
        <v>73</v>
      </c>
      <c r="Q653" s="175">
        <f t="shared" si="97"/>
        <v>64</v>
      </c>
      <c r="R653" s="175">
        <f t="shared" si="97"/>
        <v>55</v>
      </c>
      <c r="S653" s="175">
        <f t="shared" si="97"/>
        <v>47</v>
      </c>
      <c r="T653" s="174">
        <f t="shared" si="97"/>
        <v>43</v>
      </c>
      <c r="U653" s="175">
        <f t="shared" si="97"/>
        <v>39</v>
      </c>
      <c r="V653" s="175">
        <f t="shared" si="97"/>
        <v>36</v>
      </c>
      <c r="W653" s="175">
        <f t="shared" si="97"/>
        <v>33</v>
      </c>
      <c r="X653" s="174">
        <f t="shared" si="97"/>
        <v>29</v>
      </c>
      <c r="Y653" s="175">
        <f t="shared" si="97"/>
        <v>24</v>
      </c>
      <c r="Z653" s="175">
        <f t="shared" si="97"/>
        <v>20</v>
      </c>
      <c r="AA653" s="175">
        <f t="shared" si="97"/>
        <v>18</v>
      </c>
      <c r="AB653" s="174">
        <f t="shared" si="97"/>
        <v>15</v>
      </c>
      <c r="AC653" s="175">
        <f t="shared" si="97"/>
        <v>12</v>
      </c>
      <c r="AD653" s="175">
        <f t="shared" si="97"/>
        <v>8</v>
      </c>
      <c r="AE653" s="175">
        <f t="shared" si="97"/>
        <v>7</v>
      </c>
      <c r="AF653" s="174">
        <f t="shared" si="97"/>
        <v>5</v>
      </c>
      <c r="AG653" s="175">
        <f t="shared" si="97"/>
        <v>5</v>
      </c>
      <c r="AH653" s="175">
        <f t="shared" si="97"/>
        <v>64</v>
      </c>
      <c r="AI653" s="175">
        <f t="shared" si="97"/>
        <v>59</v>
      </c>
      <c r="AJ653" s="174">
        <f t="shared" si="97"/>
        <v>55</v>
      </c>
      <c r="AK653" s="175">
        <f t="shared" si="97"/>
        <v>50</v>
      </c>
      <c r="AL653" s="175">
        <f t="shared" si="97"/>
        <v>46</v>
      </c>
      <c r="AM653" s="175">
        <f t="shared" si="97"/>
        <v>3</v>
      </c>
      <c r="AN653" s="174">
        <f t="shared" si="97"/>
        <v>9</v>
      </c>
      <c r="AO653" s="175">
        <f t="shared" si="97"/>
        <v>89</v>
      </c>
      <c r="AP653" s="175">
        <f t="shared" si="97"/>
        <v>80</v>
      </c>
      <c r="AQ653" s="175">
        <f t="shared" si="97"/>
        <v>56</v>
      </c>
      <c r="AR653" s="174">
        <f t="shared" si="97"/>
        <v>53</v>
      </c>
      <c r="AS653" s="272"/>
      <c r="AT653" s="272"/>
      <c r="AU653" s="272"/>
      <c r="AV653" s="216"/>
      <c r="AW653" s="272"/>
      <c r="AX653" s="175">
        <f>SUM(AX651:AX652)</f>
        <v>207</v>
      </c>
      <c r="AY653" s="175">
        <f>SUM(AY651:AY652)</f>
        <v>231</v>
      </c>
      <c r="AZ653" s="216"/>
      <c r="BA653" s="272"/>
      <c r="BB653" s="272"/>
      <c r="BC653" s="164"/>
      <c r="BD653" s="216"/>
      <c r="BF653" s="178"/>
      <c r="BG653" s="197">
        <f t="shared" ref="BG653:BO653" si="98">SUM(BG651:BG652)</f>
        <v>109</v>
      </c>
      <c r="BH653" s="197">
        <f t="shared" si="98"/>
        <v>73</v>
      </c>
      <c r="BI653" s="197">
        <f t="shared" si="98"/>
        <v>43</v>
      </c>
      <c r="BJ653" s="197">
        <f t="shared" si="98"/>
        <v>29</v>
      </c>
      <c r="BK653" s="197">
        <f t="shared" si="98"/>
        <v>15</v>
      </c>
      <c r="BL653" s="197">
        <f t="shared" si="98"/>
        <v>5</v>
      </c>
      <c r="BM653" s="197">
        <f t="shared" si="98"/>
        <v>55</v>
      </c>
      <c r="BN653" s="197">
        <f t="shared" si="98"/>
        <v>9</v>
      </c>
      <c r="BO653" s="197">
        <f t="shared" si="98"/>
        <v>53</v>
      </c>
      <c r="BP653" s="178"/>
      <c r="BQ653" s="178"/>
      <c r="BR653" s="178"/>
    </row>
    <row r="654" spans="1:70" outlineLevel="1" x14ac:dyDescent="0.35">
      <c r="A654" s="268"/>
      <c r="B654" s="273"/>
      <c r="C654" s="273"/>
      <c r="D654" s="273"/>
      <c r="E654" s="124"/>
      <c r="F654" s="124"/>
      <c r="G654" s="124"/>
      <c r="H654" s="125"/>
      <c r="I654" s="124"/>
      <c r="J654" s="124"/>
      <c r="K654" s="124"/>
      <c r="L654" s="126"/>
      <c r="M654" s="127"/>
      <c r="N654" s="127"/>
      <c r="O654" s="127"/>
      <c r="P654" s="126"/>
      <c r="Q654" s="127"/>
      <c r="R654" s="127"/>
      <c r="S654" s="127"/>
      <c r="T654" s="126"/>
      <c r="U654" s="127"/>
      <c r="V654" s="127"/>
      <c r="W654" s="127"/>
      <c r="X654" s="126"/>
      <c r="Y654" s="127"/>
      <c r="Z654" s="127"/>
      <c r="AA654" s="127"/>
      <c r="AB654" s="126"/>
      <c r="AC654" s="127"/>
      <c r="AD654" s="127"/>
      <c r="AE654" s="127"/>
      <c r="AF654" s="126"/>
      <c r="AG654" s="127"/>
      <c r="AH654" s="127"/>
      <c r="AI654" s="127"/>
      <c r="AJ654" s="126"/>
      <c r="AK654" s="127"/>
      <c r="AL654" s="127"/>
      <c r="AM654" s="127"/>
      <c r="AN654" s="126"/>
      <c r="AO654" s="127"/>
      <c r="AP654" s="127"/>
      <c r="AQ654" s="127"/>
      <c r="AR654" s="126"/>
      <c r="AS654" s="127"/>
      <c r="AT654" s="127"/>
      <c r="AU654" s="127"/>
      <c r="AV654" s="126"/>
      <c r="AW654" s="127"/>
      <c r="AX654" s="127"/>
      <c r="AY654" s="127"/>
      <c r="AZ654" s="126"/>
      <c r="BA654" s="127"/>
      <c r="BB654" s="127"/>
      <c r="BC654" s="127"/>
      <c r="BD654" s="126"/>
      <c r="BF654" s="130"/>
      <c r="BG654" s="130"/>
      <c r="BH654" s="130"/>
      <c r="BI654" s="130"/>
      <c r="BJ654" s="130"/>
      <c r="BK654" s="130"/>
      <c r="BL654" s="130"/>
      <c r="BM654" s="130"/>
      <c r="BN654" s="130"/>
      <c r="BO654" s="131"/>
      <c r="BP654" s="131"/>
      <c r="BQ654" s="131"/>
      <c r="BR654" s="131"/>
    </row>
    <row r="655" spans="1:70" outlineLevel="1" x14ac:dyDescent="0.35">
      <c r="A655" s="266" t="s">
        <v>728</v>
      </c>
      <c r="B655" s="267"/>
      <c r="C655" s="267"/>
      <c r="D655" s="267"/>
      <c r="E655" s="124"/>
      <c r="F655" s="124"/>
      <c r="G655" s="124"/>
      <c r="H655" s="125"/>
      <c r="I655" s="124"/>
      <c r="J655" s="124"/>
      <c r="K655" s="124"/>
      <c r="L655" s="125"/>
      <c r="M655" s="124"/>
      <c r="N655" s="124"/>
      <c r="O655" s="124"/>
      <c r="P655" s="125"/>
      <c r="Q655" s="124"/>
      <c r="R655" s="124"/>
      <c r="S655" s="124"/>
      <c r="T655" s="125"/>
      <c r="U655" s="124"/>
      <c r="V655" s="124"/>
      <c r="W655" s="124"/>
      <c r="X655" s="125"/>
      <c r="Y655" s="124"/>
      <c r="Z655" s="124"/>
      <c r="AA655" s="124"/>
      <c r="AB655" s="125"/>
      <c r="AC655" s="124"/>
      <c r="AD655" s="124"/>
      <c r="AE655" s="124"/>
      <c r="AF655" s="125"/>
      <c r="AG655" s="124"/>
      <c r="AH655" s="124"/>
      <c r="AI655" s="124"/>
      <c r="AJ655" s="125"/>
      <c r="AK655" s="124"/>
      <c r="AL655" s="124"/>
      <c r="AM655" s="124"/>
      <c r="AN655" s="125"/>
      <c r="AO655" s="124"/>
      <c r="AP655" s="124"/>
      <c r="AQ655" s="124"/>
      <c r="AR655" s="125"/>
      <c r="AS655" s="124"/>
      <c r="AT655" s="124"/>
      <c r="AU655" s="124"/>
      <c r="AV655" s="125"/>
      <c r="AW655" s="124"/>
      <c r="AX655" s="124"/>
      <c r="AY655" s="124"/>
      <c r="AZ655" s="125"/>
      <c r="BA655" s="124"/>
      <c r="BB655" s="124"/>
      <c r="BC655" s="124"/>
      <c r="BD655" s="125"/>
      <c r="BF655" s="130"/>
      <c r="BG655" s="130"/>
      <c r="BH655" s="130"/>
      <c r="BI655" s="130"/>
      <c r="BJ655" s="130"/>
      <c r="BK655" s="130"/>
      <c r="BL655" s="130"/>
      <c r="BM655" s="130"/>
      <c r="BN655" s="130"/>
      <c r="BO655" s="130"/>
      <c r="BP655" s="130"/>
      <c r="BQ655" s="130"/>
      <c r="BR655" s="130"/>
    </row>
    <row r="656" spans="1:70" outlineLevel="1" x14ac:dyDescent="0.35">
      <c r="A656" s="268" t="s">
        <v>721</v>
      </c>
      <c r="B656" s="109" t="s">
        <v>428</v>
      </c>
      <c r="C656" s="141" t="s">
        <v>369</v>
      </c>
      <c r="D656" s="109">
        <v>2399909</v>
      </c>
      <c r="E656" s="142">
        <v>94</v>
      </c>
      <c r="F656" s="142">
        <v>123</v>
      </c>
      <c r="G656" s="142">
        <v>123</v>
      </c>
      <c r="H656" s="143">
        <v>138</v>
      </c>
      <c r="I656" s="142">
        <v>138</v>
      </c>
      <c r="J656" s="142">
        <v>138</v>
      </c>
      <c r="K656" s="142">
        <v>357</v>
      </c>
      <c r="L656" s="125"/>
      <c r="M656" s="124"/>
      <c r="N656" s="124"/>
      <c r="O656" s="124"/>
      <c r="P656" s="125"/>
      <c r="Q656" s="124"/>
      <c r="R656" s="124"/>
      <c r="S656" s="124"/>
      <c r="T656" s="125"/>
      <c r="U656" s="124"/>
      <c r="V656" s="124"/>
      <c r="W656" s="124"/>
      <c r="X656" s="125"/>
      <c r="Y656" s="124"/>
      <c r="Z656" s="124"/>
      <c r="AA656" s="124"/>
      <c r="AB656" s="125"/>
      <c r="AC656" s="124"/>
      <c r="AD656" s="124"/>
      <c r="AE656" s="124"/>
      <c r="AF656" s="125"/>
      <c r="AG656" s="124"/>
      <c r="AH656" s="124"/>
      <c r="AI656" s="124"/>
      <c r="AJ656" s="125"/>
      <c r="AK656" s="124"/>
      <c r="AL656" s="124"/>
      <c r="AM656" s="124"/>
      <c r="AN656" s="125"/>
      <c r="AO656" s="124"/>
      <c r="AP656" s="124"/>
      <c r="AQ656" s="124"/>
      <c r="AR656" s="125"/>
      <c r="AS656" s="142">
        <v>60</v>
      </c>
      <c r="AT656" s="142">
        <v>44</v>
      </c>
      <c r="AU656" s="142">
        <v>27</v>
      </c>
      <c r="AV656" s="143">
        <v>28</v>
      </c>
      <c r="AW656" s="142">
        <v>5</v>
      </c>
      <c r="AX656" s="127"/>
      <c r="AY656" s="127"/>
      <c r="AZ656" s="143">
        <v>24</v>
      </c>
      <c r="BA656" s="124"/>
      <c r="BB656" s="124"/>
      <c r="BC656" s="142">
        <v>23</v>
      </c>
      <c r="BD656" s="143">
        <v>113</v>
      </c>
      <c r="BF656" s="144">
        <v>138</v>
      </c>
      <c r="BG656" s="130"/>
      <c r="BH656" s="130"/>
      <c r="BI656" s="130"/>
      <c r="BJ656" s="130"/>
      <c r="BK656" s="130"/>
      <c r="BL656" s="130"/>
      <c r="BM656" s="130"/>
      <c r="BN656" s="130"/>
      <c r="BO656" s="130"/>
      <c r="BP656" s="144">
        <v>28</v>
      </c>
      <c r="BQ656" s="144">
        <v>24</v>
      </c>
      <c r="BR656" s="144">
        <v>113</v>
      </c>
    </row>
    <row r="657" spans="1:70" ht="12" customHeight="1" outlineLevel="1" x14ac:dyDescent="0.35">
      <c r="A657" s="269" t="s">
        <v>722</v>
      </c>
      <c r="B657" s="109" t="s">
        <v>428</v>
      </c>
      <c r="C657" s="141" t="s">
        <v>369</v>
      </c>
      <c r="D657" s="109">
        <v>2399910</v>
      </c>
      <c r="E657" s="142">
        <v>-30</v>
      </c>
      <c r="F657" s="142">
        <v>-36</v>
      </c>
      <c r="G657" s="142">
        <v>-41</v>
      </c>
      <c r="H657" s="143">
        <v>-48</v>
      </c>
      <c r="I657" s="142">
        <v>-54</v>
      </c>
      <c r="J657" s="142">
        <v>-60</v>
      </c>
      <c r="K657" s="142">
        <v>-72</v>
      </c>
      <c r="L657" s="125"/>
      <c r="M657" s="124"/>
      <c r="N657" s="124"/>
      <c r="O657" s="124"/>
      <c r="P657" s="125"/>
      <c r="Q657" s="124"/>
      <c r="R657" s="124"/>
      <c r="S657" s="124"/>
      <c r="T657" s="125"/>
      <c r="U657" s="124"/>
      <c r="V657" s="124"/>
      <c r="W657" s="124"/>
      <c r="X657" s="125"/>
      <c r="Y657" s="124"/>
      <c r="Z657" s="124"/>
      <c r="AA657" s="124"/>
      <c r="AB657" s="125"/>
      <c r="AC657" s="124"/>
      <c r="AD657" s="124"/>
      <c r="AE657" s="124"/>
      <c r="AF657" s="125"/>
      <c r="AG657" s="124"/>
      <c r="AH657" s="124"/>
      <c r="AI657" s="124"/>
      <c r="AJ657" s="125"/>
      <c r="AK657" s="124"/>
      <c r="AL657" s="124"/>
      <c r="AM657" s="124"/>
      <c r="AN657" s="125"/>
      <c r="AO657" s="124"/>
      <c r="AP657" s="124"/>
      <c r="AQ657" s="124"/>
      <c r="AR657" s="125"/>
      <c r="AS657" s="142">
        <v>-25</v>
      </c>
      <c r="AT657" s="142">
        <v>-17</v>
      </c>
      <c r="AU657" s="142">
        <v>-12</v>
      </c>
      <c r="AV657" s="143">
        <v>-15</v>
      </c>
      <c r="AW657" s="142">
        <v>-2</v>
      </c>
      <c r="AX657" s="127"/>
      <c r="AY657" s="127"/>
      <c r="AZ657" s="143">
        <v>-8</v>
      </c>
      <c r="BA657" s="124"/>
      <c r="BB657" s="124"/>
      <c r="BC657" s="142">
        <v>-14</v>
      </c>
      <c r="BD657" s="143">
        <v>-16</v>
      </c>
      <c r="BF657" s="144">
        <v>-48</v>
      </c>
      <c r="BG657" s="130"/>
      <c r="BH657" s="130"/>
      <c r="BI657" s="130"/>
      <c r="BJ657" s="130"/>
      <c r="BK657" s="130"/>
      <c r="BL657" s="130"/>
      <c r="BM657" s="130"/>
      <c r="BN657" s="130"/>
      <c r="BO657" s="130"/>
      <c r="BP657" s="144">
        <v>-15</v>
      </c>
      <c r="BQ657" s="144">
        <v>-8</v>
      </c>
      <c r="BR657" s="144">
        <v>-16</v>
      </c>
    </row>
    <row r="658" spans="1:70" outlineLevel="1" x14ac:dyDescent="0.35">
      <c r="A658" s="270" t="s">
        <v>723</v>
      </c>
      <c r="B658" s="162" t="s">
        <v>428</v>
      </c>
      <c r="C658" s="163" t="s">
        <v>369</v>
      </c>
      <c r="D658" s="162">
        <v>2399911</v>
      </c>
      <c r="E658" s="175">
        <f t="shared" ref="E658:K658" si="99">SUM(E656:E657)</f>
        <v>64</v>
      </c>
      <c r="F658" s="175">
        <f t="shared" si="99"/>
        <v>87</v>
      </c>
      <c r="G658" s="175">
        <f t="shared" si="99"/>
        <v>82</v>
      </c>
      <c r="H658" s="174">
        <f t="shared" si="99"/>
        <v>90</v>
      </c>
      <c r="I658" s="175">
        <f t="shared" si="99"/>
        <v>84</v>
      </c>
      <c r="J658" s="175">
        <f t="shared" si="99"/>
        <v>78</v>
      </c>
      <c r="K658" s="175">
        <f t="shared" si="99"/>
        <v>285</v>
      </c>
      <c r="L658" s="165"/>
      <c r="M658" s="164"/>
      <c r="N658" s="164"/>
      <c r="O658" s="164"/>
      <c r="P658" s="165"/>
      <c r="Q658" s="164"/>
      <c r="R658" s="164"/>
      <c r="S658" s="164"/>
      <c r="T658" s="165"/>
      <c r="U658" s="164"/>
      <c r="V658" s="164"/>
      <c r="W658" s="164"/>
      <c r="X658" s="165"/>
      <c r="Y658" s="164"/>
      <c r="Z658" s="164"/>
      <c r="AA658" s="164"/>
      <c r="AB658" s="165"/>
      <c r="AC658" s="164"/>
      <c r="AD658" s="164"/>
      <c r="AE658" s="164"/>
      <c r="AF658" s="165"/>
      <c r="AG658" s="164"/>
      <c r="AH658" s="164"/>
      <c r="AI658" s="164"/>
      <c r="AJ658" s="165"/>
      <c r="AK658" s="164"/>
      <c r="AL658" s="164"/>
      <c r="AM658" s="164"/>
      <c r="AN658" s="176"/>
      <c r="AO658" s="177"/>
      <c r="AP658" s="164"/>
      <c r="AQ658" s="164"/>
      <c r="AR658" s="176"/>
      <c r="AS658" s="175">
        <f>SUM(AS656:AS657)</f>
        <v>35</v>
      </c>
      <c r="AT658" s="175">
        <f>SUM(AT656:AT657)</f>
        <v>27</v>
      </c>
      <c r="AU658" s="175">
        <f>SUM(AU656:AU657)</f>
        <v>15</v>
      </c>
      <c r="AV658" s="174">
        <f>SUM(AV656:AV657)</f>
        <v>13</v>
      </c>
      <c r="AW658" s="175">
        <f>SUM(AW656:AW657)</f>
        <v>3</v>
      </c>
      <c r="AX658" s="272"/>
      <c r="AY658" s="272"/>
      <c r="AZ658" s="174">
        <f>SUM(AZ656:AZ657)</f>
        <v>16</v>
      </c>
      <c r="BA658" s="164"/>
      <c r="BB658" s="164"/>
      <c r="BC658" s="175">
        <f>SUM(BC656:BC657)</f>
        <v>9</v>
      </c>
      <c r="BD658" s="174">
        <f>SUM(BD656:BD657)</f>
        <v>97</v>
      </c>
      <c r="BF658" s="197">
        <f>SUM(BF656:BF657)</f>
        <v>90</v>
      </c>
      <c r="BG658" s="170"/>
      <c r="BH658" s="170"/>
      <c r="BI658" s="170"/>
      <c r="BJ658" s="170"/>
      <c r="BK658" s="170"/>
      <c r="BL658" s="170"/>
      <c r="BM658" s="170"/>
      <c r="BN658" s="178"/>
      <c r="BO658" s="178"/>
      <c r="BP658" s="197">
        <f>SUM(BP656:BP657)</f>
        <v>13</v>
      </c>
      <c r="BQ658" s="197">
        <f>SUM(BQ656:BQ657)</f>
        <v>16</v>
      </c>
      <c r="BR658" s="197">
        <f>SUM(BR656:BR657)</f>
        <v>97</v>
      </c>
    </row>
    <row r="659" spans="1:70" outlineLevel="1" x14ac:dyDescent="0.35">
      <c r="A659" s="192"/>
      <c r="B659" s="198"/>
      <c r="C659" s="198"/>
      <c r="D659" s="198"/>
      <c r="E659" s="124"/>
      <c r="F659" s="124"/>
      <c r="G659" s="124"/>
      <c r="H659" s="125"/>
      <c r="I659" s="124"/>
      <c r="J659" s="124"/>
      <c r="K659" s="124"/>
      <c r="L659" s="125"/>
      <c r="M659" s="124"/>
      <c r="N659" s="124"/>
      <c r="O659" s="124"/>
      <c r="P659" s="125"/>
      <c r="Q659" s="124"/>
      <c r="R659" s="124"/>
      <c r="S659" s="124"/>
      <c r="T659" s="125"/>
      <c r="U659" s="124"/>
      <c r="V659" s="124"/>
      <c r="W659" s="124"/>
      <c r="X659" s="125"/>
      <c r="Y659" s="124"/>
      <c r="Z659" s="124"/>
      <c r="AA659" s="124"/>
      <c r="AB659" s="125"/>
      <c r="AC659" s="124"/>
      <c r="AD659" s="124"/>
      <c r="AE659" s="124"/>
      <c r="AF659" s="125"/>
      <c r="AG659" s="124"/>
      <c r="AH659" s="124"/>
      <c r="AI659" s="124"/>
      <c r="AJ659" s="125"/>
      <c r="AK659" s="124"/>
      <c r="AL659" s="124"/>
      <c r="AM659" s="124"/>
      <c r="AN659" s="125"/>
      <c r="AO659" s="124"/>
      <c r="AP659" s="124"/>
      <c r="AQ659" s="124"/>
      <c r="AR659" s="125"/>
      <c r="AS659" s="124"/>
      <c r="AT659" s="124"/>
      <c r="AU659" s="124"/>
      <c r="AV659" s="125"/>
      <c r="AW659" s="124"/>
      <c r="AX659" s="124"/>
      <c r="AY659" s="124"/>
      <c r="AZ659" s="125"/>
      <c r="BA659" s="124"/>
      <c r="BB659" s="124"/>
      <c r="BC659" s="124"/>
      <c r="BD659" s="125"/>
      <c r="BF659" s="130"/>
      <c r="BG659" s="130"/>
      <c r="BH659" s="130"/>
      <c r="BI659" s="130"/>
      <c r="BJ659" s="130"/>
      <c r="BK659" s="130"/>
      <c r="BL659" s="130"/>
      <c r="BM659" s="130"/>
      <c r="BN659" s="130"/>
      <c r="BO659" s="130"/>
      <c r="BP659" s="130"/>
      <c r="BQ659" s="130"/>
      <c r="BR659" s="130"/>
    </row>
    <row r="660" spans="1:70" outlineLevel="1" x14ac:dyDescent="0.35">
      <c r="A660" s="193" t="s">
        <v>729</v>
      </c>
      <c r="B660" s="194"/>
      <c r="C660" s="194"/>
      <c r="D660" s="194"/>
      <c r="E660" s="124"/>
      <c r="F660" s="124"/>
      <c r="G660" s="124"/>
      <c r="H660" s="125"/>
      <c r="I660" s="124"/>
      <c r="J660" s="124"/>
      <c r="K660" s="124"/>
      <c r="L660" s="125"/>
      <c r="M660" s="124"/>
      <c r="N660" s="124"/>
      <c r="O660" s="124"/>
      <c r="P660" s="125"/>
      <c r="Q660" s="124"/>
      <c r="R660" s="124"/>
      <c r="S660" s="124"/>
      <c r="T660" s="125"/>
      <c r="U660" s="124"/>
      <c r="V660" s="124"/>
      <c r="W660" s="124"/>
      <c r="X660" s="125"/>
      <c r="Y660" s="124"/>
      <c r="Z660" s="124"/>
      <c r="AA660" s="124"/>
      <c r="AB660" s="125"/>
      <c r="AC660" s="124"/>
      <c r="AD660" s="124"/>
      <c r="AE660" s="124"/>
      <c r="AF660" s="125"/>
      <c r="AG660" s="124"/>
      <c r="AH660" s="124"/>
      <c r="AI660" s="124"/>
      <c r="AJ660" s="125"/>
      <c r="AK660" s="124"/>
      <c r="AL660" s="124"/>
      <c r="AM660" s="124"/>
      <c r="AN660" s="125"/>
      <c r="AO660" s="124"/>
      <c r="AP660" s="124"/>
      <c r="AQ660" s="124"/>
      <c r="AR660" s="125"/>
      <c r="AS660" s="124"/>
      <c r="AT660" s="124"/>
      <c r="AU660" s="124"/>
      <c r="AV660" s="125"/>
      <c r="AW660" s="124"/>
      <c r="AX660" s="124"/>
      <c r="AY660" s="124"/>
      <c r="AZ660" s="125"/>
      <c r="BA660" s="124"/>
      <c r="BB660" s="124"/>
      <c r="BC660" s="124"/>
      <c r="BD660" s="125"/>
      <c r="BF660" s="130"/>
      <c r="BG660" s="130"/>
      <c r="BH660" s="130"/>
      <c r="BI660" s="130"/>
      <c r="BJ660" s="130"/>
      <c r="BK660" s="130"/>
      <c r="BL660" s="130"/>
      <c r="BM660" s="130"/>
      <c r="BN660" s="130"/>
      <c r="BO660" s="130"/>
      <c r="BP660" s="130"/>
      <c r="BQ660" s="130"/>
      <c r="BR660" s="130"/>
    </row>
    <row r="661" spans="1:70" outlineLevel="1" x14ac:dyDescent="0.35">
      <c r="A661" s="195" t="s">
        <v>721</v>
      </c>
      <c r="B661" s="109" t="s">
        <v>428</v>
      </c>
      <c r="C661" s="141" t="s">
        <v>369</v>
      </c>
      <c r="D661" s="109">
        <v>2541670</v>
      </c>
      <c r="E661" s="142">
        <v>989</v>
      </c>
      <c r="F661" s="142">
        <v>1048</v>
      </c>
      <c r="G661" s="142">
        <v>1063</v>
      </c>
      <c r="H661" s="143">
        <v>1138</v>
      </c>
      <c r="I661" s="142">
        <v>1138</v>
      </c>
      <c r="J661" s="142">
        <v>1152</v>
      </c>
      <c r="K661" s="142">
        <v>1648</v>
      </c>
      <c r="L661" s="143">
        <v>4438</v>
      </c>
      <c r="M661" s="142">
        <v>4462</v>
      </c>
      <c r="N661" s="142">
        <v>4473</v>
      </c>
      <c r="O661" s="142">
        <v>4485</v>
      </c>
      <c r="P661" s="143">
        <v>4463</v>
      </c>
      <c r="Q661" s="142">
        <v>4524</v>
      </c>
      <c r="R661" s="142">
        <v>4529</v>
      </c>
      <c r="S661" s="142">
        <v>4547</v>
      </c>
      <c r="T661" s="143">
        <v>4563</v>
      </c>
      <c r="U661" s="124"/>
      <c r="V661" s="124"/>
      <c r="W661" s="124"/>
      <c r="X661" s="125"/>
      <c r="Y661" s="124"/>
      <c r="Z661" s="124"/>
      <c r="AA661" s="124"/>
      <c r="AB661" s="125"/>
      <c r="AC661" s="124"/>
      <c r="AD661" s="124"/>
      <c r="AE661" s="124"/>
      <c r="AF661" s="125"/>
      <c r="AG661" s="124"/>
      <c r="AH661" s="124"/>
      <c r="AI661" s="124"/>
      <c r="AJ661" s="125"/>
      <c r="AK661" s="124"/>
      <c r="AL661" s="124"/>
      <c r="AM661" s="124"/>
      <c r="AN661" s="143">
        <v>5116</v>
      </c>
      <c r="AO661" s="142">
        <v>3172</v>
      </c>
      <c r="AP661" s="142">
        <v>1141</v>
      </c>
      <c r="AQ661" s="142">
        <v>1069</v>
      </c>
      <c r="AR661" s="143">
        <v>973</v>
      </c>
      <c r="AS661" s="142">
        <v>938</v>
      </c>
      <c r="AT661" s="142">
        <v>855</v>
      </c>
      <c r="AU661" s="142">
        <v>814</v>
      </c>
      <c r="AV661" s="143">
        <v>793</v>
      </c>
      <c r="AW661" s="142">
        <v>855</v>
      </c>
      <c r="AX661" s="142">
        <v>1040</v>
      </c>
      <c r="AY661" s="142">
        <v>1022</v>
      </c>
      <c r="AZ661" s="143">
        <v>968</v>
      </c>
      <c r="BA661" s="124"/>
      <c r="BB661" s="124"/>
      <c r="BC661" s="142">
        <v>3362</v>
      </c>
      <c r="BD661" s="143">
        <v>4089</v>
      </c>
      <c r="BF661" s="144">
        <v>1138</v>
      </c>
      <c r="BG661" s="144">
        <v>4438</v>
      </c>
      <c r="BH661" s="144">
        <v>4463</v>
      </c>
      <c r="BI661" s="144">
        <v>4563</v>
      </c>
      <c r="BJ661" s="130"/>
      <c r="BK661" s="130"/>
      <c r="BL661" s="130"/>
      <c r="BM661" s="130"/>
      <c r="BN661" s="144">
        <v>5116</v>
      </c>
      <c r="BO661" s="144">
        <v>973</v>
      </c>
      <c r="BP661" s="144">
        <v>793</v>
      </c>
      <c r="BQ661" s="144">
        <v>968</v>
      </c>
      <c r="BR661" s="144">
        <v>4089</v>
      </c>
    </row>
    <row r="662" spans="1:70" ht="12" customHeight="1" outlineLevel="1" x14ac:dyDescent="0.35">
      <c r="A662" s="268" t="s">
        <v>722</v>
      </c>
      <c r="B662" s="109" t="s">
        <v>428</v>
      </c>
      <c r="C662" s="141" t="s">
        <v>369</v>
      </c>
      <c r="D662" s="109">
        <v>2541671</v>
      </c>
      <c r="E662" s="142">
        <v>-142</v>
      </c>
      <c r="F662" s="142">
        <v>-179</v>
      </c>
      <c r="G662" s="142">
        <v>-216</v>
      </c>
      <c r="H662" s="143">
        <v>-255</v>
      </c>
      <c r="I662" s="142">
        <v>-296</v>
      </c>
      <c r="J662" s="142">
        <v>-337</v>
      </c>
      <c r="K662" s="142">
        <v>-391</v>
      </c>
      <c r="L662" s="143">
        <v>-569</v>
      </c>
      <c r="M662" s="142">
        <v>-748</v>
      </c>
      <c r="N662" s="142">
        <v>-928</v>
      </c>
      <c r="O662" s="142">
        <v>-1108</v>
      </c>
      <c r="P662" s="143">
        <v>-1277</v>
      </c>
      <c r="Q662" s="142">
        <v>-1457</v>
      </c>
      <c r="R662" s="142">
        <v>-1650</v>
      </c>
      <c r="S662" s="142">
        <v>-1845</v>
      </c>
      <c r="T662" s="143">
        <v>-2028</v>
      </c>
      <c r="U662" s="124"/>
      <c r="V662" s="124"/>
      <c r="W662" s="124"/>
      <c r="X662" s="125"/>
      <c r="Y662" s="124"/>
      <c r="Z662" s="124"/>
      <c r="AA662" s="124"/>
      <c r="AB662" s="125"/>
      <c r="AC662" s="124"/>
      <c r="AD662" s="124"/>
      <c r="AE662" s="124"/>
      <c r="AF662" s="125"/>
      <c r="AG662" s="124"/>
      <c r="AH662" s="124"/>
      <c r="AI662" s="124"/>
      <c r="AJ662" s="125"/>
      <c r="AK662" s="124"/>
      <c r="AL662" s="124"/>
      <c r="AM662" s="124"/>
      <c r="AN662" s="143">
        <v>-4748</v>
      </c>
      <c r="AO662" s="142">
        <v>-2626</v>
      </c>
      <c r="AP662" s="142">
        <v>-547</v>
      </c>
      <c r="AQ662" s="142">
        <v>-576</v>
      </c>
      <c r="AR662" s="143">
        <v>-458</v>
      </c>
      <c r="AS662" s="142">
        <v>-463</v>
      </c>
      <c r="AT662" s="142">
        <v>-424</v>
      </c>
      <c r="AU662" s="142">
        <v>-426</v>
      </c>
      <c r="AV662" s="143">
        <v>-430</v>
      </c>
      <c r="AW662" s="142">
        <v>-451</v>
      </c>
      <c r="AX662" s="142">
        <v>-481</v>
      </c>
      <c r="AY662" s="142">
        <v>-474</v>
      </c>
      <c r="AZ662" s="143">
        <v>-478</v>
      </c>
      <c r="BA662" s="124"/>
      <c r="BB662" s="124"/>
      <c r="BC662" s="142">
        <v>-608</v>
      </c>
      <c r="BD662" s="143">
        <v>-794</v>
      </c>
      <c r="BF662" s="144">
        <v>-255</v>
      </c>
      <c r="BG662" s="144">
        <v>-569</v>
      </c>
      <c r="BH662" s="144">
        <v>-1277</v>
      </c>
      <c r="BI662" s="144">
        <v>-2028</v>
      </c>
      <c r="BJ662" s="130"/>
      <c r="BK662" s="130"/>
      <c r="BL662" s="130"/>
      <c r="BM662" s="130"/>
      <c r="BN662" s="144">
        <v>-4748</v>
      </c>
      <c r="BO662" s="144">
        <v>-458</v>
      </c>
      <c r="BP662" s="144">
        <v>-430</v>
      </c>
      <c r="BQ662" s="144">
        <v>-478</v>
      </c>
      <c r="BR662" s="144">
        <v>-794</v>
      </c>
    </row>
    <row r="663" spans="1:70" outlineLevel="1" x14ac:dyDescent="0.35">
      <c r="A663" s="274" t="s">
        <v>723</v>
      </c>
      <c r="B663" s="162" t="s">
        <v>428</v>
      </c>
      <c r="C663" s="163" t="s">
        <v>369</v>
      </c>
      <c r="D663" s="162">
        <v>2541672</v>
      </c>
      <c r="E663" s="175">
        <f t="shared" ref="E663:T663" si="100">SUM(E661:E662)</f>
        <v>847</v>
      </c>
      <c r="F663" s="175">
        <f t="shared" si="100"/>
        <v>869</v>
      </c>
      <c r="G663" s="175">
        <f t="shared" si="100"/>
        <v>847</v>
      </c>
      <c r="H663" s="174">
        <f t="shared" si="100"/>
        <v>883</v>
      </c>
      <c r="I663" s="175">
        <f t="shared" si="100"/>
        <v>842</v>
      </c>
      <c r="J663" s="175">
        <f t="shared" si="100"/>
        <v>815</v>
      </c>
      <c r="K663" s="175">
        <f t="shared" si="100"/>
        <v>1257</v>
      </c>
      <c r="L663" s="174">
        <f t="shared" si="100"/>
        <v>3869</v>
      </c>
      <c r="M663" s="175">
        <f t="shared" si="100"/>
        <v>3714</v>
      </c>
      <c r="N663" s="175">
        <f t="shared" si="100"/>
        <v>3545</v>
      </c>
      <c r="O663" s="175">
        <f t="shared" si="100"/>
        <v>3377</v>
      </c>
      <c r="P663" s="174">
        <f t="shared" si="100"/>
        <v>3186</v>
      </c>
      <c r="Q663" s="175">
        <f t="shared" si="100"/>
        <v>3067</v>
      </c>
      <c r="R663" s="175">
        <f t="shared" si="100"/>
        <v>2879</v>
      </c>
      <c r="S663" s="175">
        <f t="shared" si="100"/>
        <v>2702</v>
      </c>
      <c r="T663" s="174">
        <f t="shared" si="100"/>
        <v>2535</v>
      </c>
      <c r="U663" s="164"/>
      <c r="V663" s="164"/>
      <c r="W663" s="164"/>
      <c r="X663" s="165"/>
      <c r="Y663" s="164"/>
      <c r="Z663" s="164"/>
      <c r="AA663" s="164"/>
      <c r="AB663" s="165"/>
      <c r="AC663" s="164"/>
      <c r="AD663" s="164"/>
      <c r="AE663" s="164"/>
      <c r="AF663" s="165"/>
      <c r="AG663" s="164"/>
      <c r="AH663" s="164"/>
      <c r="AI663" s="164"/>
      <c r="AJ663" s="165"/>
      <c r="AK663" s="164"/>
      <c r="AL663" s="164"/>
      <c r="AM663" s="164"/>
      <c r="AN663" s="174">
        <f t="shared" ref="AN663:AZ663" si="101">SUM(AN661:AN662)</f>
        <v>368</v>
      </c>
      <c r="AO663" s="175">
        <f t="shared" si="101"/>
        <v>546</v>
      </c>
      <c r="AP663" s="175">
        <f t="shared" si="101"/>
        <v>594</v>
      </c>
      <c r="AQ663" s="175">
        <f t="shared" si="101"/>
        <v>493</v>
      </c>
      <c r="AR663" s="174">
        <f t="shared" si="101"/>
        <v>515</v>
      </c>
      <c r="AS663" s="175">
        <f t="shared" si="101"/>
        <v>475</v>
      </c>
      <c r="AT663" s="175">
        <f t="shared" si="101"/>
        <v>431</v>
      </c>
      <c r="AU663" s="175">
        <f t="shared" si="101"/>
        <v>388</v>
      </c>
      <c r="AV663" s="174">
        <f t="shared" si="101"/>
        <v>363</v>
      </c>
      <c r="AW663" s="175">
        <f t="shared" si="101"/>
        <v>404</v>
      </c>
      <c r="AX663" s="175">
        <f t="shared" si="101"/>
        <v>559</v>
      </c>
      <c r="AY663" s="175">
        <f t="shared" si="101"/>
        <v>548</v>
      </c>
      <c r="AZ663" s="174">
        <f t="shared" si="101"/>
        <v>490</v>
      </c>
      <c r="BA663" s="164"/>
      <c r="BB663" s="164"/>
      <c r="BC663" s="175">
        <f>SUM(BC661:BC662)</f>
        <v>2754</v>
      </c>
      <c r="BD663" s="174">
        <f>SUM(BD661:BD662)</f>
        <v>3295</v>
      </c>
      <c r="BF663" s="197">
        <f>SUM(BF661:BF662)</f>
        <v>883</v>
      </c>
      <c r="BG663" s="197">
        <f>SUM(BG661:BG662)</f>
        <v>3869</v>
      </c>
      <c r="BH663" s="197">
        <f>SUM(BH661:BH662)</f>
        <v>3186</v>
      </c>
      <c r="BI663" s="197">
        <f>SUM(BI661:BI662)</f>
        <v>2535</v>
      </c>
      <c r="BJ663" s="170"/>
      <c r="BK663" s="170"/>
      <c r="BL663" s="170"/>
      <c r="BM663" s="170"/>
      <c r="BN663" s="197">
        <f>SUM(BN661:BN662)</f>
        <v>368</v>
      </c>
      <c r="BO663" s="197">
        <f>SUM(BO661:BO662)</f>
        <v>515</v>
      </c>
      <c r="BP663" s="197">
        <f>SUM(BP661:BP662)</f>
        <v>363</v>
      </c>
      <c r="BQ663" s="197">
        <f>SUM(BQ661:BQ662)</f>
        <v>490</v>
      </c>
      <c r="BR663" s="197">
        <f>SUM(BR661:BR662)</f>
        <v>3295</v>
      </c>
    </row>
    <row r="664" spans="1:70" outlineLevel="1" x14ac:dyDescent="0.35">
      <c r="A664" s="192"/>
      <c r="B664" s="198"/>
      <c r="C664" s="198"/>
      <c r="D664" s="198"/>
      <c r="E664" s="124"/>
      <c r="F664" s="124"/>
      <c r="G664" s="124"/>
      <c r="H664" s="125"/>
      <c r="I664" s="124"/>
      <c r="J664" s="124"/>
      <c r="K664" s="124"/>
      <c r="L664" s="125"/>
      <c r="M664" s="124"/>
      <c r="N664" s="124"/>
      <c r="O664" s="124"/>
      <c r="P664" s="125"/>
      <c r="Q664" s="124"/>
      <c r="R664" s="124"/>
      <c r="S664" s="124"/>
      <c r="T664" s="125"/>
      <c r="U664" s="124"/>
      <c r="V664" s="124"/>
      <c r="W664" s="124"/>
      <c r="X664" s="125"/>
      <c r="Y664" s="124"/>
      <c r="Z664" s="124"/>
      <c r="AA664" s="124"/>
      <c r="AB664" s="125"/>
      <c r="AC664" s="124"/>
      <c r="AD664" s="124"/>
      <c r="AE664" s="124"/>
      <c r="AF664" s="125"/>
      <c r="AG664" s="124"/>
      <c r="AH664" s="124"/>
      <c r="AI664" s="124"/>
      <c r="AJ664" s="125"/>
      <c r="AK664" s="124"/>
      <c r="AL664" s="124"/>
      <c r="AM664" s="124"/>
      <c r="AN664" s="125"/>
      <c r="AO664" s="124"/>
      <c r="AP664" s="124"/>
      <c r="AQ664" s="124"/>
      <c r="AR664" s="125"/>
      <c r="AS664" s="124"/>
      <c r="AT664" s="124"/>
      <c r="AU664" s="124"/>
      <c r="AV664" s="125"/>
      <c r="AW664" s="124"/>
      <c r="AX664" s="124"/>
      <c r="AY664" s="124"/>
      <c r="AZ664" s="125"/>
      <c r="BA664" s="124"/>
      <c r="BB664" s="124"/>
      <c r="BC664" s="124"/>
      <c r="BD664" s="125"/>
      <c r="BF664" s="130"/>
      <c r="BG664" s="130"/>
      <c r="BH664" s="130"/>
      <c r="BI664" s="130"/>
      <c r="BJ664" s="130"/>
      <c r="BK664" s="130"/>
      <c r="BL664" s="130"/>
      <c r="BM664" s="130"/>
      <c r="BN664" s="130"/>
      <c r="BO664" s="130"/>
      <c r="BP664" s="130"/>
      <c r="BQ664" s="130"/>
      <c r="BR664" s="130"/>
    </row>
    <row r="665" spans="1:70" outlineLevel="1" x14ac:dyDescent="0.35">
      <c r="A665" s="193" t="s">
        <v>730</v>
      </c>
      <c r="B665" s="194"/>
      <c r="C665" s="194"/>
      <c r="D665" s="194"/>
      <c r="E665" s="124"/>
      <c r="F665" s="124"/>
      <c r="G665" s="124"/>
      <c r="H665" s="125"/>
      <c r="I665" s="124"/>
      <c r="J665" s="124"/>
      <c r="K665" s="124"/>
      <c r="L665" s="125"/>
      <c r="M665" s="124"/>
      <c r="N665" s="124"/>
      <c r="O665" s="124"/>
      <c r="P665" s="125"/>
      <c r="Q665" s="124"/>
      <c r="R665" s="124"/>
      <c r="S665" s="124"/>
      <c r="T665" s="125"/>
      <c r="U665" s="124"/>
      <c r="V665" s="124"/>
      <c r="W665" s="124"/>
      <c r="X665" s="125"/>
      <c r="Y665" s="124"/>
      <c r="Z665" s="124"/>
      <c r="AA665" s="124"/>
      <c r="AB665" s="125"/>
      <c r="AC665" s="124"/>
      <c r="AD665" s="124"/>
      <c r="AE665" s="124"/>
      <c r="AF665" s="125"/>
      <c r="AG665" s="124"/>
      <c r="AH665" s="124"/>
      <c r="AI665" s="124"/>
      <c r="AJ665" s="125"/>
      <c r="AK665" s="124"/>
      <c r="AL665" s="124"/>
      <c r="AM665" s="124"/>
      <c r="AN665" s="125"/>
      <c r="AO665" s="124"/>
      <c r="AP665" s="124"/>
      <c r="AQ665" s="124"/>
      <c r="AR665" s="125"/>
      <c r="AS665" s="124"/>
      <c r="AT665" s="124"/>
      <c r="AU665" s="124"/>
      <c r="AV665" s="125"/>
      <c r="AW665" s="124"/>
      <c r="AX665" s="124"/>
      <c r="AY665" s="124"/>
      <c r="AZ665" s="125"/>
      <c r="BA665" s="124"/>
      <c r="BB665" s="124"/>
      <c r="BC665" s="124"/>
      <c r="BD665" s="125"/>
      <c r="BF665" s="130"/>
      <c r="BG665" s="130"/>
      <c r="BH665" s="130"/>
      <c r="BI665" s="130"/>
      <c r="BJ665" s="130"/>
      <c r="BK665" s="130"/>
      <c r="BL665" s="130"/>
      <c r="BM665" s="130"/>
      <c r="BN665" s="130"/>
      <c r="BO665" s="130"/>
      <c r="BP665" s="130"/>
      <c r="BQ665" s="130"/>
      <c r="BR665" s="130"/>
    </row>
    <row r="666" spans="1:70" outlineLevel="1" x14ac:dyDescent="0.35">
      <c r="A666" s="195" t="s">
        <v>721</v>
      </c>
      <c r="B666" s="109" t="s">
        <v>428</v>
      </c>
      <c r="C666" s="141" t="s">
        <v>369</v>
      </c>
      <c r="D666" s="109">
        <v>2541673</v>
      </c>
      <c r="E666" s="124"/>
      <c r="F666" s="124"/>
      <c r="G666" s="124"/>
      <c r="H666" s="125"/>
      <c r="I666" s="124"/>
      <c r="J666" s="124"/>
      <c r="K666" s="142">
        <v>60</v>
      </c>
      <c r="L666" s="143">
        <v>60</v>
      </c>
      <c r="M666" s="142">
        <v>60</v>
      </c>
      <c r="N666" s="142">
        <v>60</v>
      </c>
      <c r="O666" s="142">
        <v>60</v>
      </c>
      <c r="P666" s="143">
        <v>60</v>
      </c>
      <c r="Q666" s="124"/>
      <c r="R666" s="124"/>
      <c r="S666" s="124"/>
      <c r="T666" s="125"/>
      <c r="U666" s="124"/>
      <c r="V666" s="124"/>
      <c r="W666" s="124"/>
      <c r="X666" s="125"/>
      <c r="Y666" s="124"/>
      <c r="Z666" s="124"/>
      <c r="AA666" s="124"/>
      <c r="AB666" s="125"/>
      <c r="AC666" s="124"/>
      <c r="AD666" s="124"/>
      <c r="AE666" s="124"/>
      <c r="AF666" s="125"/>
      <c r="AG666" s="124"/>
      <c r="AH666" s="124"/>
      <c r="AI666" s="124"/>
      <c r="AJ666" s="125"/>
      <c r="AK666" s="124"/>
      <c r="AL666" s="124"/>
      <c r="AM666" s="124"/>
      <c r="AN666" s="143">
        <v>266</v>
      </c>
      <c r="AO666" s="142">
        <v>364</v>
      </c>
      <c r="AP666" s="142">
        <v>371</v>
      </c>
      <c r="AQ666" s="142">
        <v>382</v>
      </c>
      <c r="AR666" s="143">
        <v>382</v>
      </c>
      <c r="AS666" s="142">
        <v>474</v>
      </c>
      <c r="AT666" s="142">
        <v>425</v>
      </c>
      <c r="AU666" s="142">
        <v>425</v>
      </c>
      <c r="AV666" s="143">
        <v>425</v>
      </c>
      <c r="AW666" s="142">
        <v>425</v>
      </c>
      <c r="AX666" s="142">
        <v>425</v>
      </c>
      <c r="AY666" s="142">
        <v>425</v>
      </c>
      <c r="AZ666" s="143">
        <v>425</v>
      </c>
      <c r="BA666" s="124"/>
      <c r="BB666" s="124"/>
      <c r="BC666" s="142">
        <v>425</v>
      </c>
      <c r="BD666" s="143">
        <v>397</v>
      </c>
      <c r="BF666" s="130"/>
      <c r="BG666" s="144">
        <v>60</v>
      </c>
      <c r="BH666" s="144">
        <v>60</v>
      </c>
      <c r="BI666" s="130"/>
      <c r="BJ666" s="130"/>
      <c r="BK666" s="130"/>
      <c r="BL666" s="130"/>
      <c r="BM666" s="130"/>
      <c r="BN666" s="144">
        <v>266</v>
      </c>
      <c r="BO666" s="144">
        <v>382</v>
      </c>
      <c r="BP666" s="144">
        <v>425</v>
      </c>
      <c r="BQ666" s="144">
        <v>425</v>
      </c>
      <c r="BR666" s="144">
        <v>397</v>
      </c>
    </row>
    <row r="667" spans="1:70" ht="12" customHeight="1" outlineLevel="1" x14ac:dyDescent="0.35">
      <c r="A667" s="274" t="s">
        <v>723</v>
      </c>
      <c r="B667" s="162" t="s">
        <v>428</v>
      </c>
      <c r="C667" s="163" t="s">
        <v>369</v>
      </c>
      <c r="D667" s="162">
        <v>2541674</v>
      </c>
      <c r="E667" s="164"/>
      <c r="F667" s="164"/>
      <c r="G667" s="164"/>
      <c r="H667" s="165"/>
      <c r="I667" s="164"/>
      <c r="J667" s="164"/>
      <c r="K667" s="200">
        <v>60</v>
      </c>
      <c r="L667" s="224">
        <v>60</v>
      </c>
      <c r="M667" s="200">
        <v>60</v>
      </c>
      <c r="N667" s="200">
        <v>60</v>
      </c>
      <c r="O667" s="200">
        <v>60</v>
      </c>
      <c r="P667" s="224">
        <v>60</v>
      </c>
      <c r="Q667" s="164"/>
      <c r="R667" s="164"/>
      <c r="S667" s="164"/>
      <c r="T667" s="165"/>
      <c r="U667" s="164"/>
      <c r="V667" s="164"/>
      <c r="W667" s="164"/>
      <c r="X667" s="165"/>
      <c r="Y667" s="164"/>
      <c r="Z667" s="164"/>
      <c r="AA667" s="164"/>
      <c r="AB667" s="165"/>
      <c r="AC667" s="164"/>
      <c r="AD667" s="164"/>
      <c r="AE667" s="164"/>
      <c r="AF667" s="165"/>
      <c r="AG667" s="164"/>
      <c r="AH667" s="164"/>
      <c r="AI667" s="164"/>
      <c r="AJ667" s="165"/>
      <c r="AK667" s="164"/>
      <c r="AL667" s="164"/>
      <c r="AM667" s="164"/>
      <c r="AN667" s="224">
        <v>266</v>
      </c>
      <c r="AO667" s="200">
        <v>364</v>
      </c>
      <c r="AP667" s="200">
        <v>371</v>
      </c>
      <c r="AQ667" s="200">
        <v>382</v>
      </c>
      <c r="AR667" s="224">
        <v>382</v>
      </c>
      <c r="AS667" s="200">
        <v>474</v>
      </c>
      <c r="AT667" s="200">
        <v>425</v>
      </c>
      <c r="AU667" s="200">
        <v>425</v>
      </c>
      <c r="AV667" s="224">
        <v>425</v>
      </c>
      <c r="AW667" s="200">
        <v>425</v>
      </c>
      <c r="AX667" s="200">
        <v>425</v>
      </c>
      <c r="AY667" s="200">
        <v>425</v>
      </c>
      <c r="AZ667" s="224">
        <v>425</v>
      </c>
      <c r="BA667" s="164"/>
      <c r="BB667" s="164"/>
      <c r="BC667" s="200">
        <v>425</v>
      </c>
      <c r="BD667" s="224">
        <v>397</v>
      </c>
      <c r="BF667" s="170"/>
      <c r="BG667" s="201">
        <v>60</v>
      </c>
      <c r="BH667" s="201">
        <v>60</v>
      </c>
      <c r="BI667" s="170"/>
      <c r="BJ667" s="170"/>
      <c r="BK667" s="170"/>
      <c r="BL667" s="170"/>
      <c r="BM667" s="170"/>
      <c r="BN667" s="201">
        <v>266</v>
      </c>
      <c r="BO667" s="201">
        <v>382</v>
      </c>
      <c r="BP667" s="201">
        <v>425</v>
      </c>
      <c r="BQ667" s="201">
        <v>425</v>
      </c>
      <c r="BR667" s="201">
        <v>397</v>
      </c>
    </row>
    <row r="668" spans="1:70" ht="12" customHeight="1" outlineLevel="1" x14ac:dyDescent="0.35">
      <c r="E668" s="124"/>
      <c r="F668" s="124"/>
      <c r="G668" s="124"/>
      <c r="H668" s="125"/>
      <c r="I668" s="124"/>
      <c r="J668" s="124"/>
      <c r="K668" s="124"/>
      <c r="L668" s="125"/>
      <c r="M668" s="124"/>
      <c r="N668" s="124"/>
      <c r="O668" s="124"/>
      <c r="P668" s="125"/>
      <c r="Q668" s="124"/>
      <c r="R668" s="124"/>
      <c r="S668" s="124"/>
      <c r="T668" s="125"/>
      <c r="U668" s="124"/>
      <c r="V668" s="124"/>
      <c r="W668" s="124"/>
      <c r="X668" s="125"/>
      <c r="Y668" s="124"/>
      <c r="Z668" s="124"/>
      <c r="AA668" s="124"/>
      <c r="AB668" s="125"/>
      <c r="AC668" s="124"/>
      <c r="AD668" s="124"/>
      <c r="AE668" s="124"/>
      <c r="AF668" s="125"/>
      <c r="AG668" s="124"/>
      <c r="AH668" s="124"/>
      <c r="AI668" s="124"/>
      <c r="AJ668" s="125"/>
      <c r="AK668" s="124"/>
      <c r="AL668" s="124"/>
      <c r="AM668" s="124"/>
      <c r="AN668" s="125"/>
      <c r="AO668" s="124"/>
      <c r="AP668" s="124"/>
      <c r="AQ668" s="124"/>
      <c r="AR668" s="125"/>
      <c r="AS668" s="124"/>
      <c r="AT668" s="124"/>
      <c r="AU668" s="124"/>
      <c r="AV668" s="125"/>
      <c r="AW668" s="124"/>
      <c r="AX668" s="124"/>
      <c r="AY668" s="124"/>
      <c r="AZ668" s="125"/>
      <c r="BA668" s="124"/>
      <c r="BB668" s="124"/>
      <c r="BC668" s="124"/>
      <c r="BD668" s="125"/>
      <c r="BF668" s="130"/>
      <c r="BG668" s="130"/>
      <c r="BH668" s="130"/>
      <c r="BI668" s="130"/>
      <c r="BJ668" s="130"/>
      <c r="BK668" s="130"/>
      <c r="BL668" s="130"/>
      <c r="BM668" s="130"/>
      <c r="BN668" s="130"/>
      <c r="BO668" s="130"/>
      <c r="BP668" s="130"/>
      <c r="BQ668" s="130"/>
      <c r="BR668" s="130"/>
    </row>
    <row r="669" spans="1:70" ht="12" customHeight="1" outlineLevel="1" x14ac:dyDescent="0.35">
      <c r="A669" s="190" t="s">
        <v>731</v>
      </c>
      <c r="B669" s="191"/>
      <c r="C669" s="191"/>
      <c r="D669" s="191"/>
      <c r="E669" s="124"/>
      <c r="F669" s="124"/>
      <c r="G669" s="124"/>
      <c r="H669" s="125"/>
      <c r="I669" s="124"/>
      <c r="J669" s="124"/>
      <c r="K669" s="124"/>
      <c r="L669" s="125"/>
      <c r="M669" s="124"/>
      <c r="N669" s="124"/>
      <c r="O669" s="124"/>
      <c r="P669" s="125"/>
      <c r="Q669" s="124"/>
      <c r="R669" s="124"/>
      <c r="S669" s="124"/>
      <c r="T669" s="125"/>
      <c r="U669" s="124"/>
      <c r="V669" s="124"/>
      <c r="W669" s="124"/>
      <c r="X669" s="125"/>
      <c r="Y669" s="124"/>
      <c r="Z669" s="124"/>
      <c r="AA669" s="124"/>
      <c r="AB669" s="125"/>
      <c r="AC669" s="124"/>
      <c r="AD669" s="124"/>
      <c r="AE669" s="124"/>
      <c r="AF669" s="125"/>
      <c r="AG669" s="124"/>
      <c r="AH669" s="124"/>
      <c r="AI669" s="124"/>
      <c r="AJ669" s="125"/>
      <c r="AK669" s="124"/>
      <c r="AL669" s="124"/>
      <c r="AM669" s="124"/>
      <c r="AN669" s="125"/>
      <c r="AO669" s="124"/>
      <c r="AP669" s="124"/>
      <c r="AQ669" s="124"/>
      <c r="AR669" s="125"/>
      <c r="AS669" s="124"/>
      <c r="AT669" s="124"/>
      <c r="AU669" s="124"/>
      <c r="AV669" s="125"/>
      <c r="AW669" s="124"/>
      <c r="AX669" s="124"/>
      <c r="AY669" s="124"/>
      <c r="AZ669" s="125"/>
      <c r="BA669" s="124"/>
      <c r="BB669" s="124"/>
      <c r="BC669" s="124"/>
      <c r="BD669" s="125"/>
      <c r="BF669" s="130"/>
      <c r="BG669" s="130"/>
      <c r="BH669" s="130"/>
      <c r="BI669" s="130"/>
      <c r="BJ669" s="130"/>
      <c r="BK669" s="130"/>
      <c r="BL669" s="130"/>
      <c r="BM669" s="130"/>
      <c r="BN669" s="130"/>
      <c r="BO669" s="130"/>
      <c r="BP669" s="130"/>
      <c r="BQ669" s="130"/>
      <c r="BR669" s="130"/>
    </row>
    <row r="670" spans="1:70" ht="12" customHeight="1" outlineLevel="1" x14ac:dyDescent="0.35">
      <c r="A670" s="192" t="s">
        <v>721</v>
      </c>
      <c r="B670" s="109" t="s">
        <v>428</v>
      </c>
      <c r="C670" s="141" t="s">
        <v>369</v>
      </c>
      <c r="D670" s="109">
        <v>2541675</v>
      </c>
      <c r="E670" s="124"/>
      <c r="F670" s="124"/>
      <c r="G670" s="124"/>
      <c r="H670" s="125"/>
      <c r="I670" s="124"/>
      <c r="J670" s="124"/>
      <c r="K670" s="142">
        <v>1708</v>
      </c>
      <c r="L670" s="143">
        <v>4498</v>
      </c>
      <c r="M670" s="142">
        <v>4522</v>
      </c>
      <c r="N670" s="142">
        <v>4533</v>
      </c>
      <c r="O670" s="142">
        <v>4545</v>
      </c>
      <c r="P670" s="143">
        <v>4523</v>
      </c>
      <c r="Q670" s="142">
        <v>4524</v>
      </c>
      <c r="R670" s="142">
        <v>4529</v>
      </c>
      <c r="S670" s="142">
        <v>4547</v>
      </c>
      <c r="T670" s="143">
        <v>4563</v>
      </c>
      <c r="U670" s="142">
        <v>4563</v>
      </c>
      <c r="V670" s="142">
        <v>4563</v>
      </c>
      <c r="W670" s="142">
        <v>4600</v>
      </c>
      <c r="X670" s="143">
        <v>4604</v>
      </c>
      <c r="Y670" s="142">
        <v>4624</v>
      </c>
      <c r="Z670" s="142">
        <v>4620</v>
      </c>
      <c r="AA670" s="142">
        <v>4654</v>
      </c>
      <c r="AB670" s="143">
        <v>4654</v>
      </c>
      <c r="AC670" s="142">
        <v>4666</v>
      </c>
      <c r="AD670" s="142">
        <v>4666</v>
      </c>
      <c r="AE670" s="142">
        <v>4670</v>
      </c>
      <c r="AF670" s="143">
        <v>4816</v>
      </c>
      <c r="AG670" s="142">
        <v>4871</v>
      </c>
      <c r="AH670" s="142">
        <v>5010</v>
      </c>
      <c r="AI670" s="142">
        <v>5018</v>
      </c>
      <c r="AJ670" s="143">
        <v>5018</v>
      </c>
      <c r="AK670" s="142">
        <v>5018</v>
      </c>
      <c r="AL670" s="142">
        <v>5149</v>
      </c>
      <c r="AM670" s="142">
        <v>5068</v>
      </c>
      <c r="AN670" s="143">
        <v>5382</v>
      </c>
      <c r="AO670" s="142">
        <v>3536</v>
      </c>
      <c r="AP670" s="142">
        <v>1512</v>
      </c>
      <c r="AQ670" s="142">
        <v>1451</v>
      </c>
      <c r="AR670" s="143">
        <v>1355</v>
      </c>
      <c r="AS670" s="142">
        <v>1412</v>
      </c>
      <c r="AT670" s="142">
        <v>1280</v>
      </c>
      <c r="AU670" s="142">
        <v>1239</v>
      </c>
      <c r="AV670" s="143">
        <v>1218</v>
      </c>
      <c r="AW670" s="142">
        <v>1280</v>
      </c>
      <c r="AX670" s="142">
        <v>1465</v>
      </c>
      <c r="AY670" s="142">
        <v>1447</v>
      </c>
      <c r="AZ670" s="143">
        <v>1393</v>
      </c>
      <c r="BA670" s="124"/>
      <c r="BB670" s="124"/>
      <c r="BC670" s="142">
        <v>3787</v>
      </c>
      <c r="BD670" s="143">
        <v>4486</v>
      </c>
      <c r="BF670" s="130"/>
      <c r="BG670" s="144">
        <v>4498</v>
      </c>
      <c r="BH670" s="144">
        <v>4523</v>
      </c>
      <c r="BI670" s="144">
        <v>4563</v>
      </c>
      <c r="BJ670" s="144">
        <v>4604</v>
      </c>
      <c r="BK670" s="144">
        <v>4654</v>
      </c>
      <c r="BL670" s="144">
        <v>4816</v>
      </c>
      <c r="BM670" s="144">
        <v>5018</v>
      </c>
      <c r="BN670" s="144">
        <v>5382</v>
      </c>
      <c r="BO670" s="144">
        <v>1355</v>
      </c>
      <c r="BP670" s="144">
        <v>1218</v>
      </c>
      <c r="BQ670" s="144">
        <v>1393</v>
      </c>
      <c r="BR670" s="144">
        <v>4486</v>
      </c>
    </row>
    <row r="671" spans="1:70" outlineLevel="1" x14ac:dyDescent="0.35">
      <c r="A671" s="195" t="s">
        <v>722</v>
      </c>
      <c r="B671" s="109" t="s">
        <v>428</v>
      </c>
      <c r="C671" s="141" t="s">
        <v>369</v>
      </c>
      <c r="D671" s="109">
        <v>2541676</v>
      </c>
      <c r="E671" s="124"/>
      <c r="F671" s="124"/>
      <c r="G671" s="124"/>
      <c r="H671" s="125"/>
      <c r="I671" s="124"/>
      <c r="J671" s="124"/>
      <c r="K671" s="142">
        <v>-391</v>
      </c>
      <c r="L671" s="143">
        <v>-569</v>
      </c>
      <c r="M671" s="142">
        <v>-748</v>
      </c>
      <c r="N671" s="142">
        <v>-928</v>
      </c>
      <c r="O671" s="142">
        <v>-1108</v>
      </c>
      <c r="P671" s="143">
        <v>-1277</v>
      </c>
      <c r="Q671" s="142">
        <v>-1457</v>
      </c>
      <c r="R671" s="142">
        <v>-1650</v>
      </c>
      <c r="S671" s="142">
        <v>-1845</v>
      </c>
      <c r="T671" s="143">
        <v>-2028</v>
      </c>
      <c r="U671" s="142">
        <v>-2203</v>
      </c>
      <c r="V671" s="142">
        <v>-2377</v>
      </c>
      <c r="W671" s="142">
        <v>-2550</v>
      </c>
      <c r="X671" s="143">
        <v>-2720</v>
      </c>
      <c r="Y671" s="142">
        <v>-2889</v>
      </c>
      <c r="Z671" s="142">
        <v>-3047</v>
      </c>
      <c r="AA671" s="142">
        <v>-3203</v>
      </c>
      <c r="AB671" s="143">
        <v>-3360</v>
      </c>
      <c r="AC671" s="142">
        <v>-3516</v>
      </c>
      <c r="AD671" s="142">
        <v>-3672</v>
      </c>
      <c r="AE671" s="142">
        <v>-3817</v>
      </c>
      <c r="AF671" s="143">
        <v>-3922</v>
      </c>
      <c r="AG671" s="142">
        <v>-4033</v>
      </c>
      <c r="AH671" s="142">
        <v>-4151</v>
      </c>
      <c r="AI671" s="142">
        <v>-4274</v>
      </c>
      <c r="AJ671" s="143">
        <v>-4395</v>
      </c>
      <c r="AK671" s="142">
        <v>-4513</v>
      </c>
      <c r="AL671" s="142">
        <v>-4635</v>
      </c>
      <c r="AM671" s="142">
        <v>-4703</v>
      </c>
      <c r="AN671" s="143">
        <v>-4748</v>
      </c>
      <c r="AO671" s="142">
        <v>-2626</v>
      </c>
      <c r="AP671" s="142">
        <v>-547</v>
      </c>
      <c r="AQ671" s="142">
        <v>-576</v>
      </c>
      <c r="AR671" s="143">
        <v>-458</v>
      </c>
      <c r="AS671" s="142">
        <v>-463</v>
      </c>
      <c r="AT671" s="142">
        <v>-424</v>
      </c>
      <c r="AU671" s="142">
        <v>-426</v>
      </c>
      <c r="AV671" s="143">
        <v>-430</v>
      </c>
      <c r="AW671" s="142">
        <v>-451</v>
      </c>
      <c r="AX671" s="142">
        <v>-481</v>
      </c>
      <c r="AY671" s="142">
        <v>-474</v>
      </c>
      <c r="AZ671" s="143">
        <v>-478</v>
      </c>
      <c r="BA671" s="124"/>
      <c r="BB671" s="124"/>
      <c r="BC671" s="142">
        <v>-608</v>
      </c>
      <c r="BD671" s="143">
        <v>-794</v>
      </c>
      <c r="BF671" s="130"/>
      <c r="BG671" s="144">
        <v>-569</v>
      </c>
      <c r="BH671" s="144">
        <v>-1277</v>
      </c>
      <c r="BI671" s="144">
        <v>-2028</v>
      </c>
      <c r="BJ671" s="144">
        <v>-2720</v>
      </c>
      <c r="BK671" s="144">
        <v>-3360</v>
      </c>
      <c r="BL671" s="144">
        <v>-3922</v>
      </c>
      <c r="BM671" s="144">
        <v>-4395</v>
      </c>
      <c r="BN671" s="144">
        <v>-4748</v>
      </c>
      <c r="BO671" s="144">
        <v>-458</v>
      </c>
      <c r="BP671" s="144">
        <v>-430</v>
      </c>
      <c r="BQ671" s="144">
        <v>-478</v>
      </c>
      <c r="BR671" s="144">
        <v>-794</v>
      </c>
    </row>
    <row r="672" spans="1:70" outlineLevel="1" x14ac:dyDescent="0.35">
      <c r="A672" s="196" t="s">
        <v>723</v>
      </c>
      <c r="B672" s="162" t="s">
        <v>428</v>
      </c>
      <c r="C672" s="163" t="s">
        <v>369</v>
      </c>
      <c r="D672" s="162">
        <v>2541677</v>
      </c>
      <c r="E672" s="177"/>
      <c r="F672" s="177"/>
      <c r="G672" s="177"/>
      <c r="H672" s="176"/>
      <c r="I672" s="177"/>
      <c r="J672" s="177"/>
      <c r="K672" s="175">
        <f t="shared" ref="K672:AZ672" si="102">SUM(K670:K671)</f>
        <v>1317</v>
      </c>
      <c r="L672" s="174">
        <f t="shared" si="102"/>
        <v>3929</v>
      </c>
      <c r="M672" s="175">
        <f t="shared" si="102"/>
        <v>3774</v>
      </c>
      <c r="N672" s="175">
        <f t="shared" si="102"/>
        <v>3605</v>
      </c>
      <c r="O672" s="175">
        <f t="shared" si="102"/>
        <v>3437</v>
      </c>
      <c r="P672" s="174">
        <f t="shared" si="102"/>
        <v>3246</v>
      </c>
      <c r="Q672" s="175">
        <f t="shared" si="102"/>
        <v>3067</v>
      </c>
      <c r="R672" s="175">
        <f t="shared" si="102"/>
        <v>2879</v>
      </c>
      <c r="S672" s="175">
        <f t="shared" si="102"/>
        <v>2702</v>
      </c>
      <c r="T672" s="174">
        <f t="shared" si="102"/>
        <v>2535</v>
      </c>
      <c r="U672" s="175">
        <f t="shared" si="102"/>
        <v>2360</v>
      </c>
      <c r="V672" s="175">
        <f t="shared" si="102"/>
        <v>2186</v>
      </c>
      <c r="W672" s="175">
        <f t="shared" si="102"/>
        <v>2050</v>
      </c>
      <c r="X672" s="174">
        <f t="shared" si="102"/>
        <v>1884</v>
      </c>
      <c r="Y672" s="175">
        <f t="shared" si="102"/>
        <v>1735</v>
      </c>
      <c r="Z672" s="175">
        <f t="shared" si="102"/>
        <v>1573</v>
      </c>
      <c r="AA672" s="175">
        <f t="shared" si="102"/>
        <v>1451</v>
      </c>
      <c r="AB672" s="174">
        <f t="shared" si="102"/>
        <v>1294</v>
      </c>
      <c r="AC672" s="175">
        <f t="shared" si="102"/>
        <v>1150</v>
      </c>
      <c r="AD672" s="175">
        <f t="shared" si="102"/>
        <v>994</v>
      </c>
      <c r="AE672" s="175">
        <f t="shared" si="102"/>
        <v>853</v>
      </c>
      <c r="AF672" s="174">
        <f t="shared" si="102"/>
        <v>894</v>
      </c>
      <c r="AG672" s="175">
        <f t="shared" si="102"/>
        <v>838</v>
      </c>
      <c r="AH672" s="175">
        <f t="shared" si="102"/>
        <v>859</v>
      </c>
      <c r="AI672" s="175">
        <f t="shared" si="102"/>
        <v>744</v>
      </c>
      <c r="AJ672" s="174">
        <f t="shared" si="102"/>
        <v>623</v>
      </c>
      <c r="AK672" s="175">
        <f t="shared" si="102"/>
        <v>505</v>
      </c>
      <c r="AL672" s="175">
        <f t="shared" si="102"/>
        <v>514</v>
      </c>
      <c r="AM672" s="175">
        <f t="shared" si="102"/>
        <v>365</v>
      </c>
      <c r="AN672" s="174">
        <f t="shared" si="102"/>
        <v>634</v>
      </c>
      <c r="AO672" s="175">
        <f t="shared" si="102"/>
        <v>910</v>
      </c>
      <c r="AP672" s="175">
        <f t="shared" si="102"/>
        <v>965</v>
      </c>
      <c r="AQ672" s="175">
        <f t="shared" si="102"/>
        <v>875</v>
      </c>
      <c r="AR672" s="174">
        <f t="shared" si="102"/>
        <v>897</v>
      </c>
      <c r="AS672" s="175">
        <f t="shared" si="102"/>
        <v>949</v>
      </c>
      <c r="AT672" s="175">
        <f t="shared" si="102"/>
        <v>856</v>
      </c>
      <c r="AU672" s="175">
        <f t="shared" si="102"/>
        <v>813</v>
      </c>
      <c r="AV672" s="174">
        <f t="shared" si="102"/>
        <v>788</v>
      </c>
      <c r="AW672" s="175">
        <f t="shared" si="102"/>
        <v>829</v>
      </c>
      <c r="AX672" s="175">
        <f t="shared" si="102"/>
        <v>984</v>
      </c>
      <c r="AY672" s="175">
        <f t="shared" si="102"/>
        <v>973</v>
      </c>
      <c r="AZ672" s="174">
        <f t="shared" si="102"/>
        <v>915</v>
      </c>
      <c r="BA672" s="164"/>
      <c r="BB672" s="164"/>
      <c r="BC672" s="175">
        <f>SUM(BC670:BC671)</f>
        <v>3179</v>
      </c>
      <c r="BD672" s="174">
        <f>SUM(BD670:BD671)</f>
        <v>3692</v>
      </c>
      <c r="BF672" s="178"/>
      <c r="BG672" s="197">
        <f t="shared" ref="BG672:BR672" si="103">SUM(BG670:BG671)</f>
        <v>3929</v>
      </c>
      <c r="BH672" s="197">
        <f t="shared" si="103"/>
        <v>3246</v>
      </c>
      <c r="BI672" s="197">
        <f t="shared" si="103"/>
        <v>2535</v>
      </c>
      <c r="BJ672" s="197">
        <f t="shared" si="103"/>
        <v>1884</v>
      </c>
      <c r="BK672" s="197">
        <f t="shared" si="103"/>
        <v>1294</v>
      </c>
      <c r="BL672" s="197">
        <f t="shared" si="103"/>
        <v>894</v>
      </c>
      <c r="BM672" s="197">
        <f t="shared" si="103"/>
        <v>623</v>
      </c>
      <c r="BN672" s="197">
        <f t="shared" si="103"/>
        <v>634</v>
      </c>
      <c r="BO672" s="197">
        <f t="shared" si="103"/>
        <v>897</v>
      </c>
      <c r="BP672" s="197">
        <f t="shared" si="103"/>
        <v>788</v>
      </c>
      <c r="BQ672" s="197">
        <f t="shared" si="103"/>
        <v>915</v>
      </c>
      <c r="BR672" s="197">
        <f t="shared" si="103"/>
        <v>3692</v>
      </c>
    </row>
    <row r="673" spans="1:70" ht="12" customHeight="1" outlineLevel="1" x14ac:dyDescent="0.35">
      <c r="E673" s="124"/>
      <c r="F673" s="124"/>
      <c r="G673" s="124"/>
      <c r="H673" s="125"/>
      <c r="I673" s="124"/>
      <c r="J673" s="124"/>
      <c r="K673" s="124"/>
      <c r="L673" s="125"/>
      <c r="M673" s="124"/>
      <c r="N673" s="124"/>
      <c r="O673" s="124"/>
      <c r="P673" s="125"/>
      <c r="Q673" s="124"/>
      <c r="R673" s="124"/>
      <c r="S673" s="124"/>
      <c r="T673" s="125"/>
      <c r="U673" s="124"/>
      <c r="V673" s="124"/>
      <c r="W673" s="124"/>
      <c r="X673" s="125"/>
      <c r="Y673" s="124"/>
      <c r="Z673" s="124"/>
      <c r="AA673" s="124"/>
      <c r="AB673" s="125"/>
      <c r="AC673" s="124"/>
      <c r="AD673" s="124"/>
      <c r="AE673" s="124"/>
      <c r="AF673" s="125"/>
      <c r="AG673" s="124"/>
      <c r="AH673" s="124"/>
      <c r="AI673" s="124"/>
      <c r="AJ673" s="125"/>
      <c r="AK673" s="124"/>
      <c r="AL673" s="124"/>
      <c r="AM673" s="124"/>
      <c r="AN673" s="125"/>
      <c r="AO673" s="124"/>
      <c r="AP673" s="124"/>
      <c r="AQ673" s="124"/>
      <c r="AR673" s="125"/>
      <c r="AS673" s="124"/>
      <c r="AT673" s="124"/>
      <c r="AU673" s="124"/>
      <c r="AV673" s="125"/>
      <c r="AW673" s="124"/>
      <c r="AX673" s="124"/>
      <c r="AY673" s="124"/>
      <c r="AZ673" s="125"/>
      <c r="BA673" s="124"/>
      <c r="BB673" s="124"/>
      <c r="BC673" s="124"/>
      <c r="BD673" s="125"/>
      <c r="BF673" s="130"/>
      <c r="BG673" s="130"/>
      <c r="BH673" s="130"/>
      <c r="BI673" s="130"/>
      <c r="BJ673" s="130"/>
      <c r="BK673" s="130"/>
      <c r="BL673" s="130"/>
      <c r="BM673" s="130"/>
      <c r="BN673" s="130"/>
      <c r="BO673" s="130"/>
      <c r="BP673" s="130"/>
      <c r="BQ673" s="130"/>
      <c r="BR673" s="130"/>
    </row>
    <row r="674" spans="1:70" outlineLevel="1" x14ac:dyDescent="0.35">
      <c r="A674" s="205" t="s">
        <v>732</v>
      </c>
      <c r="B674" s="206"/>
      <c r="C674" s="206"/>
      <c r="D674" s="206"/>
      <c r="E674" s="124"/>
      <c r="F674" s="124"/>
      <c r="G674" s="124"/>
      <c r="H674" s="125"/>
      <c r="I674" s="124"/>
      <c r="J674" s="124"/>
      <c r="K674" s="124"/>
      <c r="L674" s="125"/>
      <c r="M674" s="124"/>
      <c r="N674" s="124"/>
      <c r="O674" s="124"/>
      <c r="P674" s="125"/>
      <c r="Q674" s="124"/>
      <c r="R674" s="124"/>
      <c r="S674" s="124"/>
      <c r="T674" s="125"/>
      <c r="U674" s="124"/>
      <c r="V674" s="124"/>
      <c r="W674" s="124"/>
      <c r="X674" s="125"/>
      <c r="Y674" s="124"/>
      <c r="Z674" s="124"/>
      <c r="AA674" s="124"/>
      <c r="AB674" s="125"/>
      <c r="AC674" s="124"/>
      <c r="AD674" s="124"/>
      <c r="AE674" s="124"/>
      <c r="AF674" s="125"/>
      <c r="AG674" s="124"/>
      <c r="AH674" s="124"/>
      <c r="AI674" s="124"/>
      <c r="AJ674" s="125"/>
      <c r="AK674" s="124"/>
      <c r="AL674" s="124"/>
      <c r="AM674" s="124"/>
      <c r="AN674" s="125"/>
      <c r="AO674" s="124"/>
      <c r="AP674" s="124"/>
      <c r="AQ674" s="124"/>
      <c r="AR674" s="125"/>
      <c r="AS674" s="124"/>
      <c r="AT674" s="124"/>
      <c r="AU674" s="124"/>
      <c r="AV674" s="125"/>
      <c r="AW674" s="124"/>
      <c r="AX674" s="124"/>
      <c r="AY674" s="124"/>
      <c r="AZ674" s="125"/>
      <c r="BA674" s="124"/>
      <c r="BB674" s="124"/>
      <c r="BC674" s="124"/>
      <c r="BD674" s="125"/>
      <c r="BF674" s="130"/>
      <c r="BG674" s="130"/>
      <c r="BH674" s="130"/>
      <c r="BI674" s="130"/>
      <c r="BJ674" s="130"/>
      <c r="BK674" s="130"/>
      <c r="BL674" s="130"/>
      <c r="BM674" s="130"/>
      <c r="BN674" s="130"/>
      <c r="BO674" s="130"/>
      <c r="BP674" s="130"/>
      <c r="BQ674" s="130"/>
      <c r="BR674" s="130"/>
    </row>
    <row r="675" spans="1:70" outlineLevel="1" x14ac:dyDescent="0.35">
      <c r="A675" s="192" t="s">
        <v>733</v>
      </c>
      <c r="B675" s="109" t="s">
        <v>428</v>
      </c>
      <c r="C675" s="141" t="s">
        <v>368</v>
      </c>
      <c r="D675" s="109">
        <v>3669099</v>
      </c>
      <c r="E675" s="124"/>
      <c r="F675" s="124"/>
      <c r="G675" s="124"/>
      <c r="H675" s="125"/>
      <c r="I675" s="124"/>
      <c r="J675" s="124"/>
      <c r="K675" s="124"/>
      <c r="L675" s="125"/>
      <c r="M675" s="124"/>
      <c r="N675" s="124"/>
      <c r="O675" s="124"/>
      <c r="P675" s="125"/>
      <c r="Q675" s="124"/>
      <c r="R675" s="124"/>
      <c r="S675" s="124"/>
      <c r="T675" s="125"/>
      <c r="U675" s="124"/>
      <c r="V675" s="124"/>
      <c r="W675" s="124"/>
      <c r="X675" s="125"/>
      <c r="Y675" s="124"/>
      <c r="Z675" s="124"/>
      <c r="AA675" s="124"/>
      <c r="AB675" s="125"/>
      <c r="AC675" s="124"/>
      <c r="AD675" s="124"/>
      <c r="AE675" s="124"/>
      <c r="AF675" s="125"/>
      <c r="AG675" s="124"/>
      <c r="AH675" s="124"/>
      <c r="AI675" s="124"/>
      <c r="AJ675" s="125"/>
      <c r="AK675" s="124"/>
      <c r="AL675" s="124"/>
      <c r="AM675" s="124"/>
      <c r="AN675" s="125"/>
      <c r="AO675" s="142">
        <v>142</v>
      </c>
      <c r="AP675" s="142">
        <v>99</v>
      </c>
      <c r="AQ675" s="142">
        <v>45</v>
      </c>
      <c r="AR675" s="125"/>
      <c r="AS675" s="142">
        <v>132</v>
      </c>
      <c r="AT675" s="142">
        <v>82</v>
      </c>
      <c r="AU675" s="142">
        <v>37</v>
      </c>
      <c r="AV675" s="125"/>
      <c r="AW675" s="124"/>
      <c r="AX675" s="124"/>
      <c r="AY675" s="124"/>
      <c r="AZ675" s="125"/>
      <c r="BA675" s="124"/>
      <c r="BB675" s="124"/>
      <c r="BC675" s="142">
        <v>257</v>
      </c>
      <c r="BD675" s="125"/>
      <c r="BF675" s="130"/>
      <c r="BG675" s="130"/>
      <c r="BH675" s="130"/>
      <c r="BI675" s="130"/>
      <c r="BJ675" s="130"/>
      <c r="BK675" s="130"/>
      <c r="BL675" s="130"/>
      <c r="BM675" s="130"/>
      <c r="BN675" s="130"/>
      <c r="BO675" s="130"/>
      <c r="BP675" s="130"/>
      <c r="BQ675" s="130"/>
      <c r="BR675" s="130"/>
    </row>
    <row r="676" spans="1:70" outlineLevel="1" x14ac:dyDescent="0.35">
      <c r="A676" s="192" t="s">
        <v>408</v>
      </c>
      <c r="B676" s="109" t="s">
        <v>428</v>
      </c>
      <c r="C676" s="141" t="s">
        <v>369</v>
      </c>
      <c r="D676" s="109">
        <v>3669100</v>
      </c>
      <c r="E676" s="124"/>
      <c r="F676" s="124"/>
      <c r="G676" s="124"/>
      <c r="H676" s="125"/>
      <c r="I676" s="124"/>
      <c r="J676" s="124"/>
      <c r="K676" s="124"/>
      <c r="L676" s="125"/>
      <c r="M676" s="124"/>
      <c r="N676" s="124"/>
      <c r="O676" s="124"/>
      <c r="P676" s="125"/>
      <c r="Q676" s="124"/>
      <c r="R676" s="124"/>
      <c r="S676" s="124"/>
      <c r="T676" s="125"/>
      <c r="U676" s="124"/>
      <c r="V676" s="124"/>
      <c r="W676" s="124"/>
      <c r="X676" s="125"/>
      <c r="Y676" s="124"/>
      <c r="Z676" s="124"/>
      <c r="AA676" s="124"/>
      <c r="AB676" s="125"/>
      <c r="AC676" s="124"/>
      <c r="AD676" s="124"/>
      <c r="AE676" s="124"/>
      <c r="AF676" s="125"/>
      <c r="AG676" s="124"/>
      <c r="AH676" s="124"/>
      <c r="AI676" s="124"/>
      <c r="AJ676" s="125"/>
      <c r="AK676" s="124"/>
      <c r="AL676" s="124"/>
      <c r="AM676" s="124"/>
      <c r="AN676" s="143">
        <v>164</v>
      </c>
      <c r="AO676" s="142">
        <v>133</v>
      </c>
      <c r="AP676" s="142">
        <v>146</v>
      </c>
      <c r="AQ676" s="142">
        <v>137</v>
      </c>
      <c r="AR676" s="143">
        <v>153</v>
      </c>
      <c r="AS676" s="142">
        <v>132</v>
      </c>
      <c r="AT676" s="142">
        <v>131</v>
      </c>
      <c r="AU676" s="142">
        <v>131</v>
      </c>
      <c r="AV676" s="143">
        <v>136</v>
      </c>
      <c r="AW676" s="124"/>
      <c r="AX676" s="124"/>
      <c r="AY676" s="124"/>
      <c r="AZ676" s="143">
        <v>205</v>
      </c>
      <c r="BA676" s="124"/>
      <c r="BB676" s="124"/>
      <c r="BC676" s="142">
        <v>965</v>
      </c>
      <c r="BD676" s="143">
        <v>1259</v>
      </c>
      <c r="BF676" s="130"/>
      <c r="BG676" s="130"/>
      <c r="BH676" s="130"/>
      <c r="BI676" s="130"/>
      <c r="BJ676" s="130"/>
      <c r="BK676" s="130"/>
      <c r="BL676" s="130"/>
      <c r="BM676" s="130"/>
      <c r="BN676" s="144">
        <v>164</v>
      </c>
      <c r="BO676" s="144">
        <v>153</v>
      </c>
      <c r="BP676" s="144">
        <v>136</v>
      </c>
      <c r="BQ676" s="144">
        <v>205</v>
      </c>
      <c r="BR676" s="144">
        <v>1259</v>
      </c>
    </row>
    <row r="677" spans="1:70" ht="12" customHeight="1" outlineLevel="1" x14ac:dyDescent="0.35">
      <c r="A677" s="192" t="s">
        <v>734</v>
      </c>
      <c r="B677" s="109" t="s">
        <v>428</v>
      </c>
      <c r="C677" s="141" t="s">
        <v>369</v>
      </c>
      <c r="D677" s="109">
        <v>3669101</v>
      </c>
      <c r="E677" s="124"/>
      <c r="F677" s="124"/>
      <c r="G677" s="124"/>
      <c r="H677" s="125"/>
      <c r="I677" s="124"/>
      <c r="J677" s="124"/>
      <c r="K677" s="124"/>
      <c r="L677" s="125"/>
      <c r="M677" s="124"/>
      <c r="N677" s="124"/>
      <c r="O677" s="124"/>
      <c r="P677" s="125"/>
      <c r="Q677" s="124"/>
      <c r="R677" s="124"/>
      <c r="S677" s="124"/>
      <c r="T677" s="125"/>
      <c r="U677" s="124"/>
      <c r="V677" s="124"/>
      <c r="W677" s="124"/>
      <c r="X677" s="125"/>
      <c r="Y677" s="124"/>
      <c r="Z677" s="124"/>
      <c r="AA677" s="124"/>
      <c r="AB677" s="125"/>
      <c r="AC677" s="124"/>
      <c r="AD677" s="124"/>
      <c r="AE677" s="124"/>
      <c r="AF677" s="125"/>
      <c r="AG677" s="124"/>
      <c r="AH677" s="124"/>
      <c r="AI677" s="124"/>
      <c r="AJ677" s="125"/>
      <c r="AK677" s="124"/>
      <c r="AL677" s="124"/>
      <c r="AM677" s="124"/>
      <c r="AN677" s="143">
        <v>103</v>
      </c>
      <c r="AO677" s="142">
        <v>105</v>
      </c>
      <c r="AP677" s="142">
        <v>118</v>
      </c>
      <c r="AQ677" s="142">
        <v>110</v>
      </c>
      <c r="AR677" s="143">
        <v>126</v>
      </c>
      <c r="AS677" s="142">
        <v>86</v>
      </c>
      <c r="AT677" s="142">
        <v>91</v>
      </c>
      <c r="AU677" s="142">
        <v>93</v>
      </c>
      <c r="AV677" s="143">
        <v>97</v>
      </c>
      <c r="AW677" s="124"/>
      <c r="AX677" s="124"/>
      <c r="AY677" s="124"/>
      <c r="AZ677" s="143">
        <v>125</v>
      </c>
      <c r="BA677" s="124"/>
      <c r="BB677" s="124"/>
      <c r="BC677" s="142">
        <v>908</v>
      </c>
      <c r="BD677" s="143">
        <v>1162</v>
      </c>
      <c r="BF677" s="130"/>
      <c r="BG677" s="130"/>
      <c r="BH677" s="130"/>
      <c r="BI677" s="130"/>
      <c r="BJ677" s="130"/>
      <c r="BK677" s="130"/>
      <c r="BL677" s="130"/>
      <c r="BM677" s="130"/>
      <c r="BN677" s="144">
        <v>103</v>
      </c>
      <c r="BO677" s="144">
        <v>126</v>
      </c>
      <c r="BP677" s="144">
        <v>97</v>
      </c>
      <c r="BQ677" s="144">
        <v>125</v>
      </c>
      <c r="BR677" s="144">
        <v>1162</v>
      </c>
    </row>
    <row r="678" spans="1:70" outlineLevel="1" x14ac:dyDescent="0.35">
      <c r="A678" s="192" t="s">
        <v>735</v>
      </c>
      <c r="B678" s="109" t="s">
        <v>428</v>
      </c>
      <c r="C678" s="141" t="s">
        <v>369</v>
      </c>
      <c r="D678" s="109">
        <v>3669102</v>
      </c>
      <c r="E678" s="124"/>
      <c r="F678" s="124"/>
      <c r="G678" s="124"/>
      <c r="H678" s="125"/>
      <c r="I678" s="124"/>
      <c r="J678" s="124"/>
      <c r="K678" s="124"/>
      <c r="L678" s="125"/>
      <c r="M678" s="124"/>
      <c r="N678" s="124"/>
      <c r="O678" s="124"/>
      <c r="P678" s="125"/>
      <c r="Q678" s="124"/>
      <c r="R678" s="124"/>
      <c r="S678" s="124"/>
      <c r="T678" s="125"/>
      <c r="U678" s="124"/>
      <c r="V678" s="124"/>
      <c r="W678" s="124"/>
      <c r="X678" s="125"/>
      <c r="Y678" s="124"/>
      <c r="Z678" s="124"/>
      <c r="AA678" s="124"/>
      <c r="AB678" s="125"/>
      <c r="AC678" s="124"/>
      <c r="AD678" s="124"/>
      <c r="AE678" s="124"/>
      <c r="AF678" s="125"/>
      <c r="AG678" s="124"/>
      <c r="AH678" s="124"/>
      <c r="AI678" s="124"/>
      <c r="AJ678" s="125"/>
      <c r="AK678" s="124"/>
      <c r="AL678" s="124"/>
      <c r="AM678" s="124"/>
      <c r="AN678" s="143">
        <v>61</v>
      </c>
      <c r="AO678" s="142">
        <v>67</v>
      </c>
      <c r="AP678" s="142">
        <v>76</v>
      </c>
      <c r="AQ678" s="142">
        <v>66</v>
      </c>
      <c r="AR678" s="143">
        <v>83</v>
      </c>
      <c r="AS678" s="142">
        <v>41</v>
      </c>
      <c r="AT678" s="142">
        <v>43</v>
      </c>
      <c r="AU678" s="142">
        <v>43</v>
      </c>
      <c r="AV678" s="143">
        <v>46</v>
      </c>
      <c r="AW678" s="124"/>
      <c r="AX678" s="124"/>
      <c r="AY678" s="124"/>
      <c r="AZ678" s="143">
        <v>64</v>
      </c>
      <c r="BA678" s="124"/>
      <c r="BB678" s="124"/>
      <c r="BC678" s="142">
        <v>535</v>
      </c>
      <c r="BD678" s="143">
        <v>771</v>
      </c>
      <c r="BF678" s="130"/>
      <c r="BG678" s="130"/>
      <c r="BH678" s="130"/>
      <c r="BI678" s="130"/>
      <c r="BJ678" s="130"/>
      <c r="BK678" s="130"/>
      <c r="BL678" s="130"/>
      <c r="BM678" s="130"/>
      <c r="BN678" s="144">
        <v>61</v>
      </c>
      <c r="BO678" s="144">
        <v>83</v>
      </c>
      <c r="BP678" s="144">
        <v>46</v>
      </c>
      <c r="BQ678" s="144">
        <v>64</v>
      </c>
      <c r="BR678" s="144">
        <v>771</v>
      </c>
    </row>
    <row r="679" spans="1:70" outlineLevel="1" x14ac:dyDescent="0.35">
      <c r="A679" s="192" t="s">
        <v>736</v>
      </c>
      <c r="B679" s="109" t="s">
        <v>428</v>
      </c>
      <c r="C679" s="141" t="s">
        <v>369</v>
      </c>
      <c r="D679" s="109">
        <v>3669103</v>
      </c>
      <c r="E679" s="124"/>
      <c r="F679" s="124"/>
      <c r="G679" s="124"/>
      <c r="H679" s="125"/>
      <c r="I679" s="124"/>
      <c r="J679" s="124"/>
      <c r="K679" s="124"/>
      <c r="L679" s="125"/>
      <c r="M679" s="124"/>
      <c r="N679" s="124"/>
      <c r="O679" s="124"/>
      <c r="P679" s="125"/>
      <c r="Q679" s="124"/>
      <c r="R679" s="124"/>
      <c r="S679" s="124"/>
      <c r="T679" s="125"/>
      <c r="U679" s="124"/>
      <c r="V679" s="124"/>
      <c r="W679" s="124"/>
      <c r="X679" s="125"/>
      <c r="Y679" s="124"/>
      <c r="Z679" s="124"/>
      <c r="AA679" s="124"/>
      <c r="AB679" s="125"/>
      <c r="AC679" s="124"/>
      <c r="AD679" s="124"/>
      <c r="AE679" s="124"/>
      <c r="AF679" s="125"/>
      <c r="AG679" s="124"/>
      <c r="AH679" s="124"/>
      <c r="AI679" s="124"/>
      <c r="AJ679" s="125"/>
      <c r="AK679" s="124"/>
      <c r="AL679" s="124"/>
      <c r="AM679" s="124"/>
      <c r="AN679" s="143">
        <v>18</v>
      </c>
      <c r="AO679" s="142">
        <v>27</v>
      </c>
      <c r="AP679" s="142">
        <v>35</v>
      </c>
      <c r="AQ679" s="142">
        <v>32</v>
      </c>
      <c r="AR679" s="143">
        <v>44</v>
      </c>
      <c r="AS679" s="142">
        <v>24</v>
      </c>
      <c r="AT679" s="142">
        <v>24</v>
      </c>
      <c r="AU679" s="142">
        <v>24</v>
      </c>
      <c r="AV679" s="143">
        <v>24</v>
      </c>
      <c r="AW679" s="124"/>
      <c r="AX679" s="124"/>
      <c r="AY679" s="124"/>
      <c r="AZ679" s="143">
        <v>38</v>
      </c>
      <c r="BA679" s="124"/>
      <c r="BB679" s="124"/>
      <c r="BC679" s="142">
        <v>31</v>
      </c>
      <c r="BD679" s="143">
        <v>39</v>
      </c>
      <c r="BF679" s="130"/>
      <c r="BG679" s="130"/>
      <c r="BH679" s="130"/>
      <c r="BI679" s="130"/>
      <c r="BJ679" s="130"/>
      <c r="BK679" s="130"/>
      <c r="BL679" s="130"/>
      <c r="BM679" s="130"/>
      <c r="BN679" s="144">
        <v>18</v>
      </c>
      <c r="BO679" s="144">
        <v>44</v>
      </c>
      <c r="BP679" s="144">
        <v>24</v>
      </c>
      <c r="BQ679" s="144">
        <v>38</v>
      </c>
      <c r="BR679" s="144">
        <v>39</v>
      </c>
    </row>
    <row r="680" spans="1:70" ht="12" customHeight="1" outlineLevel="1" x14ac:dyDescent="0.35">
      <c r="A680" s="192" t="s">
        <v>737</v>
      </c>
      <c r="B680" s="109" t="s">
        <v>428</v>
      </c>
      <c r="C680" s="141" t="s">
        <v>369</v>
      </c>
      <c r="D680" s="109">
        <v>3669104</v>
      </c>
      <c r="E680" s="124"/>
      <c r="F680" s="124"/>
      <c r="G680" s="124"/>
      <c r="H680" s="125"/>
      <c r="I680" s="124"/>
      <c r="J680" s="124"/>
      <c r="K680" s="124"/>
      <c r="L680" s="125"/>
      <c r="M680" s="124"/>
      <c r="N680" s="124"/>
      <c r="O680" s="124"/>
      <c r="P680" s="125"/>
      <c r="Q680" s="124"/>
      <c r="R680" s="124"/>
      <c r="S680" s="124"/>
      <c r="T680" s="125"/>
      <c r="U680" s="124"/>
      <c r="V680" s="124"/>
      <c r="W680" s="124"/>
      <c r="X680" s="125"/>
      <c r="Y680" s="124"/>
      <c r="Z680" s="124"/>
      <c r="AA680" s="124"/>
      <c r="AB680" s="125"/>
      <c r="AC680" s="124"/>
      <c r="AD680" s="124"/>
      <c r="AE680" s="124"/>
      <c r="AF680" s="125"/>
      <c r="AG680" s="124"/>
      <c r="AH680" s="124"/>
      <c r="AI680" s="124"/>
      <c r="AJ680" s="125"/>
      <c r="AK680" s="124"/>
      <c r="AL680" s="124"/>
      <c r="AM680" s="124"/>
      <c r="AN680" s="143">
        <v>13</v>
      </c>
      <c r="AO680" s="124"/>
      <c r="AP680" s="124"/>
      <c r="AQ680" s="124"/>
      <c r="AR680" s="143">
        <v>27</v>
      </c>
      <c r="AS680" s="124"/>
      <c r="AT680" s="124"/>
      <c r="AU680" s="124"/>
      <c r="AV680" s="143">
        <v>15</v>
      </c>
      <c r="AW680" s="124"/>
      <c r="AX680" s="124"/>
      <c r="AY680" s="124"/>
      <c r="AZ680" s="143">
        <v>23</v>
      </c>
      <c r="BA680" s="124"/>
      <c r="BB680" s="124"/>
      <c r="BC680" s="124"/>
      <c r="BD680" s="143">
        <v>27</v>
      </c>
      <c r="BF680" s="130"/>
      <c r="BG680" s="130"/>
      <c r="BH680" s="130"/>
      <c r="BI680" s="130"/>
      <c r="BJ680" s="130"/>
      <c r="BK680" s="130"/>
      <c r="BL680" s="130"/>
      <c r="BM680" s="130"/>
      <c r="BN680" s="144">
        <v>13</v>
      </c>
      <c r="BO680" s="144">
        <v>27</v>
      </c>
      <c r="BP680" s="144">
        <v>15</v>
      </c>
      <c r="BQ680" s="144">
        <v>23</v>
      </c>
      <c r="BR680" s="144">
        <v>27</v>
      </c>
    </row>
    <row r="681" spans="1:70" outlineLevel="1" x14ac:dyDescent="0.35">
      <c r="A681" s="207" t="s">
        <v>738</v>
      </c>
      <c r="B681" s="184" t="s">
        <v>428</v>
      </c>
      <c r="C681" s="185" t="s">
        <v>369</v>
      </c>
      <c r="D681" s="184">
        <v>3669105</v>
      </c>
      <c r="E681" s="186"/>
      <c r="F681" s="186"/>
      <c r="G681" s="186"/>
      <c r="H681" s="187"/>
      <c r="I681" s="186"/>
      <c r="J681" s="186"/>
      <c r="K681" s="186"/>
      <c r="L681" s="187"/>
      <c r="M681" s="186"/>
      <c r="N681" s="186"/>
      <c r="O681" s="186"/>
      <c r="P681" s="187"/>
      <c r="Q681" s="186"/>
      <c r="R681" s="186"/>
      <c r="S681" s="186"/>
      <c r="T681" s="187"/>
      <c r="U681" s="186"/>
      <c r="V681" s="186"/>
      <c r="W681" s="186"/>
      <c r="X681" s="187"/>
      <c r="Y681" s="186"/>
      <c r="Z681" s="186"/>
      <c r="AA681" s="186"/>
      <c r="AB681" s="187"/>
      <c r="AC681" s="186"/>
      <c r="AD681" s="186"/>
      <c r="AE681" s="186"/>
      <c r="AF681" s="187"/>
      <c r="AG681" s="186"/>
      <c r="AH681" s="186"/>
      <c r="AI681" s="186"/>
      <c r="AJ681" s="187"/>
      <c r="AK681" s="186"/>
      <c r="AL681" s="186"/>
      <c r="AM681" s="186"/>
      <c r="AN681" s="208">
        <v>9</v>
      </c>
      <c r="AO681" s="209">
        <v>72</v>
      </c>
      <c r="AP681" s="209">
        <v>120</v>
      </c>
      <c r="AQ681" s="209">
        <v>103</v>
      </c>
      <c r="AR681" s="208">
        <v>82</v>
      </c>
      <c r="AS681" s="209">
        <v>60</v>
      </c>
      <c r="AT681" s="209">
        <v>60</v>
      </c>
      <c r="AU681" s="209">
        <v>60</v>
      </c>
      <c r="AV681" s="208">
        <v>45</v>
      </c>
      <c r="AW681" s="186"/>
      <c r="AX681" s="186"/>
      <c r="AY681" s="186"/>
      <c r="AZ681" s="208">
        <v>35</v>
      </c>
      <c r="BA681" s="186"/>
      <c r="BB681" s="186"/>
      <c r="BC681" s="209">
        <v>58</v>
      </c>
      <c r="BD681" s="208">
        <v>37</v>
      </c>
      <c r="BF681" s="188"/>
      <c r="BG681" s="188"/>
      <c r="BH681" s="188"/>
      <c r="BI681" s="188"/>
      <c r="BJ681" s="188"/>
      <c r="BK681" s="188"/>
      <c r="BL681" s="188"/>
      <c r="BM681" s="188"/>
      <c r="BN681" s="210">
        <v>9</v>
      </c>
      <c r="BO681" s="210">
        <v>82</v>
      </c>
      <c r="BP681" s="210">
        <v>45</v>
      </c>
      <c r="BQ681" s="210">
        <v>35</v>
      </c>
      <c r="BR681" s="210">
        <v>37</v>
      </c>
    </row>
    <row r="682" spans="1:70" outlineLevel="1" x14ac:dyDescent="0.35">
      <c r="A682" s="275" t="s">
        <v>461</v>
      </c>
      <c r="B682" s="109" t="s">
        <v>428</v>
      </c>
      <c r="C682" s="141" t="s">
        <v>369</v>
      </c>
      <c r="D682" s="109">
        <v>3669106</v>
      </c>
      <c r="E682" s="124"/>
      <c r="F682" s="124"/>
      <c r="G682" s="124"/>
      <c r="H682" s="125"/>
      <c r="I682" s="124"/>
      <c r="J682" s="124"/>
      <c r="K682" s="124"/>
      <c r="L682" s="125"/>
      <c r="M682" s="124"/>
      <c r="N682" s="124"/>
      <c r="O682" s="124"/>
      <c r="P682" s="125"/>
      <c r="Q682" s="124"/>
      <c r="R682" s="124"/>
      <c r="S682" s="124"/>
      <c r="T682" s="125"/>
      <c r="U682" s="124"/>
      <c r="V682" s="124"/>
      <c r="W682" s="124"/>
      <c r="X682" s="125"/>
      <c r="Y682" s="124"/>
      <c r="Z682" s="124"/>
      <c r="AA682" s="124"/>
      <c r="AB682" s="125"/>
      <c r="AC682" s="124"/>
      <c r="AD682" s="124"/>
      <c r="AE682" s="124"/>
      <c r="AF682" s="125"/>
      <c r="AG682" s="124"/>
      <c r="AH682" s="124"/>
      <c r="AI682" s="124"/>
      <c r="AJ682" s="125"/>
      <c r="AK682" s="124"/>
      <c r="AL682" s="124"/>
      <c r="AM682" s="124"/>
      <c r="AN682" s="211">
        <f t="shared" ref="AN682:AV682" si="104">SUM(AN675:AN681)</f>
        <v>368</v>
      </c>
      <c r="AO682" s="212">
        <f t="shared" si="104"/>
        <v>546</v>
      </c>
      <c r="AP682" s="212">
        <f t="shared" si="104"/>
        <v>594</v>
      </c>
      <c r="AQ682" s="212">
        <f t="shared" si="104"/>
        <v>493</v>
      </c>
      <c r="AR682" s="211">
        <f t="shared" si="104"/>
        <v>515</v>
      </c>
      <c r="AS682" s="212">
        <f t="shared" si="104"/>
        <v>475</v>
      </c>
      <c r="AT682" s="212">
        <f t="shared" si="104"/>
        <v>431</v>
      </c>
      <c r="AU682" s="212">
        <f t="shared" si="104"/>
        <v>388</v>
      </c>
      <c r="AV682" s="211">
        <f t="shared" si="104"/>
        <v>363</v>
      </c>
      <c r="AW682" s="137"/>
      <c r="AX682" s="137"/>
      <c r="AY682" s="137"/>
      <c r="AZ682" s="211">
        <f>SUM(AZ675:AZ681)</f>
        <v>490</v>
      </c>
      <c r="BA682" s="137"/>
      <c r="BB682" s="137"/>
      <c r="BC682" s="212">
        <f>SUM(BC675:BC681)</f>
        <v>2754</v>
      </c>
      <c r="BD682" s="211">
        <f>SUM(BD675:BD681)</f>
        <v>3295</v>
      </c>
      <c r="BF682" s="130"/>
      <c r="BG682" s="130"/>
      <c r="BH682" s="130"/>
      <c r="BI682" s="130"/>
      <c r="BJ682" s="130"/>
      <c r="BK682" s="130"/>
      <c r="BL682" s="130"/>
      <c r="BM682" s="130"/>
      <c r="BN682" s="214">
        <f>SUM(BN675:BN681)</f>
        <v>368</v>
      </c>
      <c r="BO682" s="214">
        <f>SUM(BO675:BO681)</f>
        <v>515</v>
      </c>
      <c r="BP682" s="214">
        <f>SUM(BP675:BP681)</f>
        <v>363</v>
      </c>
      <c r="BQ682" s="214">
        <f>SUM(BQ675:BQ681)</f>
        <v>490</v>
      </c>
      <c r="BR682" s="214">
        <f>SUM(BR675:BR681)</f>
        <v>3295</v>
      </c>
    </row>
    <row r="683" spans="1:70" outlineLevel="1" x14ac:dyDescent="0.35">
      <c r="A683" s="152"/>
      <c r="B683" s="117"/>
      <c r="C683" s="117"/>
      <c r="D683" s="117"/>
      <c r="E683" s="124"/>
      <c r="F683" s="124"/>
      <c r="G683" s="124"/>
      <c r="H683" s="125"/>
      <c r="I683" s="124"/>
      <c r="J683" s="124"/>
      <c r="K683" s="124"/>
      <c r="L683" s="125"/>
      <c r="M683" s="124"/>
      <c r="N683" s="124"/>
      <c r="O683" s="124"/>
      <c r="P683" s="125"/>
      <c r="Q683" s="124"/>
      <c r="R683" s="124"/>
      <c r="S683" s="124"/>
      <c r="T683" s="125"/>
      <c r="U683" s="124"/>
      <c r="V683" s="124"/>
      <c r="W683" s="124"/>
      <c r="X683" s="125"/>
      <c r="Y683" s="124"/>
      <c r="Z683" s="124"/>
      <c r="AA683" s="124"/>
      <c r="AB683" s="125"/>
      <c r="AC683" s="124"/>
      <c r="AD683" s="124"/>
      <c r="AE683" s="124"/>
      <c r="AF683" s="125"/>
      <c r="AG683" s="124"/>
      <c r="AH683" s="124"/>
      <c r="AI683" s="124"/>
      <c r="AJ683" s="125"/>
      <c r="AK683" s="124"/>
      <c r="AL683" s="124"/>
      <c r="AM683" s="124"/>
      <c r="AN683" s="202"/>
      <c r="AO683" s="203"/>
      <c r="AP683" s="203"/>
      <c r="AQ683" s="203"/>
      <c r="AR683" s="202"/>
      <c r="AS683" s="203"/>
      <c r="AT683" s="203"/>
      <c r="AU683" s="203"/>
      <c r="AV683" s="202"/>
      <c r="AW683" s="203"/>
      <c r="AX683" s="203"/>
      <c r="AY683" s="203"/>
      <c r="AZ683" s="202"/>
      <c r="BA683" s="203"/>
      <c r="BB683" s="203"/>
      <c r="BC683" s="203"/>
      <c r="BD683" s="202"/>
      <c r="BF683" s="130"/>
      <c r="BG683" s="130"/>
      <c r="BH683" s="130"/>
      <c r="BI683" s="130"/>
      <c r="BJ683" s="130"/>
      <c r="BK683" s="130"/>
      <c r="BL683" s="130"/>
      <c r="BM683" s="130"/>
      <c r="BN683" s="130"/>
      <c r="BO683" s="130"/>
      <c r="BP683" s="130"/>
      <c r="BQ683" s="130"/>
      <c r="BR683" s="130"/>
    </row>
    <row r="684" spans="1:70" outlineLevel="1" x14ac:dyDescent="0.35">
      <c r="A684" s="190" t="s">
        <v>552</v>
      </c>
      <c r="B684" s="191"/>
      <c r="C684" s="191"/>
      <c r="D684" s="191"/>
      <c r="E684" s="124"/>
      <c r="F684" s="124"/>
      <c r="G684" s="124"/>
      <c r="H684" s="125"/>
      <c r="I684" s="124"/>
      <c r="J684" s="124"/>
      <c r="K684" s="124"/>
      <c r="L684" s="125"/>
      <c r="M684" s="124"/>
      <c r="N684" s="124"/>
      <c r="O684" s="124"/>
      <c r="P684" s="125"/>
      <c r="Q684" s="124"/>
      <c r="R684" s="124"/>
      <c r="S684" s="124"/>
      <c r="T684" s="125"/>
      <c r="U684" s="124"/>
      <c r="V684" s="124"/>
      <c r="W684" s="124"/>
      <c r="X684" s="125"/>
      <c r="Y684" s="124"/>
      <c r="Z684" s="124"/>
      <c r="AA684" s="124"/>
      <c r="AB684" s="125"/>
      <c r="AC684" s="124"/>
      <c r="AD684" s="124"/>
      <c r="AE684" s="124"/>
      <c r="AF684" s="125"/>
      <c r="AG684" s="124"/>
      <c r="AH684" s="124"/>
      <c r="AI684" s="124"/>
      <c r="AJ684" s="125"/>
      <c r="AK684" s="124"/>
      <c r="AL684" s="124"/>
      <c r="AM684" s="124"/>
      <c r="AN684" s="125"/>
      <c r="AO684" s="124"/>
      <c r="AP684" s="124"/>
      <c r="AQ684" s="124"/>
      <c r="AR684" s="125"/>
      <c r="AS684" s="124"/>
      <c r="AT684" s="124"/>
      <c r="AU684" s="124"/>
      <c r="AV684" s="125"/>
      <c r="AW684" s="124"/>
      <c r="AX684" s="124"/>
      <c r="AY684" s="124"/>
      <c r="AZ684" s="125"/>
      <c r="BA684" s="124"/>
      <c r="BB684" s="124"/>
      <c r="BC684" s="124"/>
      <c r="BD684" s="125"/>
      <c r="BF684" s="130"/>
      <c r="BG684" s="130"/>
      <c r="BH684" s="130"/>
      <c r="BI684" s="130"/>
      <c r="BJ684" s="130"/>
      <c r="BK684" s="130"/>
      <c r="BL684" s="130"/>
      <c r="BM684" s="130"/>
      <c r="BN684" s="130"/>
      <c r="BO684" s="130"/>
      <c r="BP684" s="130"/>
      <c r="BQ684" s="130"/>
      <c r="BR684" s="130"/>
    </row>
    <row r="685" spans="1:70" outlineLevel="1" x14ac:dyDescent="0.35">
      <c r="A685" s="190" t="s">
        <v>739</v>
      </c>
      <c r="B685" s="109" t="s">
        <v>428</v>
      </c>
      <c r="C685" s="141" t="s">
        <v>369</v>
      </c>
      <c r="D685" s="109">
        <v>6478211</v>
      </c>
      <c r="E685" s="124"/>
      <c r="F685" s="124"/>
      <c r="G685" s="124"/>
      <c r="H685" s="125"/>
      <c r="I685" s="124"/>
      <c r="J685" s="124"/>
      <c r="K685" s="124"/>
      <c r="L685" s="125"/>
      <c r="M685" s="124"/>
      <c r="N685" s="124"/>
      <c r="O685" s="124"/>
      <c r="P685" s="125"/>
      <c r="Q685" s="124"/>
      <c r="R685" s="124"/>
      <c r="S685" s="124"/>
      <c r="T685" s="125"/>
      <c r="U685" s="124"/>
      <c r="V685" s="124"/>
      <c r="W685" s="124"/>
      <c r="X685" s="125"/>
      <c r="Y685" s="124"/>
      <c r="Z685" s="124"/>
      <c r="AA685" s="124"/>
      <c r="AB685" s="125"/>
      <c r="AC685" s="124"/>
      <c r="AD685" s="124"/>
      <c r="AE685" s="124"/>
      <c r="AF685" s="125"/>
      <c r="AG685" s="124"/>
      <c r="AH685" s="124"/>
      <c r="AI685" s="124"/>
      <c r="AJ685" s="125"/>
      <c r="AK685" s="124"/>
      <c r="AL685" s="124"/>
      <c r="AM685" s="124"/>
      <c r="AN685" s="125"/>
      <c r="AO685" s="124"/>
      <c r="AP685" s="124"/>
      <c r="AQ685" s="124"/>
      <c r="AR685" s="125"/>
      <c r="AS685" s="124"/>
      <c r="AT685" s="124"/>
      <c r="AU685" s="124"/>
      <c r="AV685" s="125"/>
      <c r="AW685" s="124"/>
      <c r="AX685" s="124"/>
      <c r="AY685" s="142">
        <v>10000</v>
      </c>
      <c r="AZ685" s="143">
        <v>10000</v>
      </c>
      <c r="BA685" s="124"/>
      <c r="BB685" s="124"/>
      <c r="BC685" s="124"/>
      <c r="BD685" s="143">
        <v>10000</v>
      </c>
      <c r="BF685" s="130"/>
      <c r="BG685" s="130"/>
      <c r="BH685" s="130"/>
      <c r="BI685" s="130"/>
      <c r="BJ685" s="130"/>
      <c r="BK685" s="130"/>
      <c r="BL685" s="130"/>
      <c r="BM685" s="130"/>
      <c r="BN685" s="130"/>
      <c r="BO685" s="130"/>
      <c r="BP685" s="130"/>
      <c r="BQ685" s="144">
        <v>10000</v>
      </c>
      <c r="BR685" s="144">
        <v>10000</v>
      </c>
    </row>
    <row r="686" spans="1:70" outlineLevel="1" x14ac:dyDescent="0.35">
      <c r="A686" s="192" t="s">
        <v>740</v>
      </c>
      <c r="B686" s="109" t="s">
        <v>428</v>
      </c>
      <c r="C686" s="141" t="s">
        <v>369</v>
      </c>
      <c r="D686" s="109">
        <v>3512974</v>
      </c>
      <c r="E686" s="124"/>
      <c r="F686" s="124"/>
      <c r="G686" s="124"/>
      <c r="H686" s="125"/>
      <c r="I686" s="124"/>
      <c r="J686" s="124"/>
      <c r="K686" s="124"/>
      <c r="L686" s="125"/>
      <c r="M686" s="124"/>
      <c r="N686" s="124"/>
      <c r="O686" s="124"/>
      <c r="P686" s="125"/>
      <c r="Q686" s="124"/>
      <c r="R686" s="124"/>
      <c r="S686" s="124"/>
      <c r="T686" s="125"/>
      <c r="U686" s="124"/>
      <c r="V686" s="124"/>
      <c r="W686" s="124"/>
      <c r="X686" s="125"/>
      <c r="Y686" s="124"/>
      <c r="Z686" s="124"/>
      <c r="AA686" s="124"/>
      <c r="AB686" s="125"/>
      <c r="AC686" s="124"/>
      <c r="AD686" s="124"/>
      <c r="AE686" s="124"/>
      <c r="AF686" s="125"/>
      <c r="AG686" s="124"/>
      <c r="AH686" s="124"/>
      <c r="AI686" s="124"/>
      <c r="AJ686" s="125"/>
      <c r="AK686" s="124"/>
      <c r="AL686" s="124"/>
      <c r="AM686" s="124"/>
      <c r="AN686" s="125"/>
      <c r="AO686" s="124"/>
      <c r="AP686" s="124"/>
      <c r="AQ686" s="142">
        <v>2750</v>
      </c>
      <c r="AR686" s="143">
        <v>2750</v>
      </c>
      <c r="AS686" s="142">
        <v>2750</v>
      </c>
      <c r="AT686" s="142">
        <v>2750</v>
      </c>
      <c r="AU686" s="142">
        <v>2750</v>
      </c>
      <c r="AV686" s="143">
        <v>2750</v>
      </c>
      <c r="AW686" s="124"/>
      <c r="AX686" s="124"/>
      <c r="AY686" s="127"/>
      <c r="AZ686" s="125"/>
      <c r="BA686" s="124"/>
      <c r="BB686" s="124"/>
      <c r="BC686" s="127"/>
      <c r="BD686" s="125"/>
      <c r="BF686" s="130"/>
      <c r="BG686" s="130"/>
      <c r="BH686" s="130"/>
      <c r="BI686" s="130"/>
      <c r="BJ686" s="130"/>
      <c r="BK686" s="130"/>
      <c r="BL686" s="130"/>
      <c r="BM686" s="130"/>
      <c r="BN686" s="130"/>
      <c r="BO686" s="144">
        <v>2750</v>
      </c>
      <c r="BP686" s="144">
        <v>2750</v>
      </c>
      <c r="BQ686" s="130"/>
      <c r="BR686" s="130"/>
    </row>
    <row r="687" spans="1:70" ht="12" customHeight="1" outlineLevel="1" x14ac:dyDescent="0.35">
      <c r="A687" s="192" t="s">
        <v>741</v>
      </c>
      <c r="B687" s="109" t="s">
        <v>428</v>
      </c>
      <c r="C687" s="141" t="s">
        <v>369</v>
      </c>
      <c r="D687" s="109">
        <v>3512975</v>
      </c>
      <c r="E687" s="124"/>
      <c r="F687" s="124"/>
      <c r="G687" s="124"/>
      <c r="H687" s="125"/>
      <c r="I687" s="124"/>
      <c r="J687" s="124"/>
      <c r="K687" s="124"/>
      <c r="L687" s="125"/>
      <c r="M687" s="124"/>
      <c r="N687" s="124"/>
      <c r="O687" s="124"/>
      <c r="P687" s="125"/>
      <c r="Q687" s="124"/>
      <c r="R687" s="124"/>
      <c r="S687" s="124"/>
      <c r="T687" s="125"/>
      <c r="U687" s="124"/>
      <c r="V687" s="124"/>
      <c r="W687" s="124"/>
      <c r="X687" s="125"/>
      <c r="Y687" s="124"/>
      <c r="Z687" s="124"/>
      <c r="AA687" s="124"/>
      <c r="AB687" s="125"/>
      <c r="AC687" s="124"/>
      <c r="AD687" s="124"/>
      <c r="AE687" s="124"/>
      <c r="AF687" s="125"/>
      <c r="AG687" s="124"/>
      <c r="AH687" s="124"/>
      <c r="AI687" s="124"/>
      <c r="AJ687" s="125"/>
      <c r="AK687" s="124"/>
      <c r="AL687" s="124"/>
      <c r="AM687" s="124"/>
      <c r="AN687" s="125"/>
      <c r="AO687" s="124"/>
      <c r="AP687" s="124"/>
      <c r="AQ687" s="142">
        <v>3000</v>
      </c>
      <c r="AR687" s="143">
        <v>3000</v>
      </c>
      <c r="AS687" s="142">
        <v>3000</v>
      </c>
      <c r="AT687" s="142">
        <v>3000</v>
      </c>
      <c r="AU687" s="142">
        <v>3000</v>
      </c>
      <c r="AV687" s="143">
        <v>3000</v>
      </c>
      <c r="AW687" s="124"/>
      <c r="AX687" s="124"/>
      <c r="AY687" s="124"/>
      <c r="AZ687" s="125"/>
      <c r="BA687" s="124"/>
      <c r="BB687" s="124"/>
      <c r="BC687" s="124"/>
      <c r="BD687" s="125"/>
      <c r="BF687" s="130"/>
      <c r="BG687" s="130"/>
      <c r="BH687" s="130"/>
      <c r="BI687" s="130"/>
      <c r="BJ687" s="130"/>
      <c r="BK687" s="130"/>
      <c r="BL687" s="130"/>
      <c r="BM687" s="130"/>
      <c r="BN687" s="130"/>
      <c r="BO687" s="144">
        <v>3000</v>
      </c>
      <c r="BP687" s="144">
        <v>3000</v>
      </c>
      <c r="BQ687" s="130"/>
      <c r="BR687" s="130"/>
    </row>
    <row r="688" spans="1:70" ht="12" customHeight="1" outlineLevel="1" x14ac:dyDescent="0.35">
      <c r="A688" s="192" t="s">
        <v>742</v>
      </c>
      <c r="B688" s="109" t="s">
        <v>428</v>
      </c>
      <c r="C688" s="141" t="s">
        <v>369</v>
      </c>
      <c r="D688" s="109">
        <v>3512976</v>
      </c>
      <c r="E688" s="124"/>
      <c r="F688" s="124"/>
      <c r="G688" s="124"/>
      <c r="H688" s="125"/>
      <c r="I688" s="124"/>
      <c r="J688" s="124"/>
      <c r="K688" s="124"/>
      <c r="L688" s="125"/>
      <c r="M688" s="124"/>
      <c r="N688" s="124"/>
      <c r="O688" s="124"/>
      <c r="P688" s="125"/>
      <c r="Q688" s="124"/>
      <c r="R688" s="124"/>
      <c r="S688" s="124"/>
      <c r="T688" s="125"/>
      <c r="U688" s="124"/>
      <c r="V688" s="124"/>
      <c r="W688" s="124"/>
      <c r="X688" s="125"/>
      <c r="Y688" s="124"/>
      <c r="Z688" s="124"/>
      <c r="AA688" s="124"/>
      <c r="AB688" s="125"/>
      <c r="AC688" s="124"/>
      <c r="AD688" s="124"/>
      <c r="AE688" s="124"/>
      <c r="AF688" s="125"/>
      <c r="AG688" s="124"/>
      <c r="AH688" s="124"/>
      <c r="AI688" s="124"/>
      <c r="AJ688" s="125"/>
      <c r="AK688" s="124"/>
      <c r="AL688" s="124"/>
      <c r="AM688" s="124"/>
      <c r="AN688" s="125"/>
      <c r="AO688" s="124"/>
      <c r="AP688" s="124"/>
      <c r="AQ688" s="142">
        <v>2750</v>
      </c>
      <c r="AR688" s="143">
        <v>2750</v>
      </c>
      <c r="AS688" s="142">
        <v>2750</v>
      </c>
      <c r="AT688" s="142">
        <v>2750</v>
      </c>
      <c r="AU688" s="142">
        <v>2750</v>
      </c>
      <c r="AV688" s="143">
        <v>2750</v>
      </c>
      <c r="AW688" s="124"/>
      <c r="AX688" s="124"/>
      <c r="AY688" s="124"/>
      <c r="AZ688" s="125"/>
      <c r="BA688" s="124"/>
      <c r="BB688" s="124"/>
      <c r="BC688" s="124"/>
      <c r="BD688" s="125"/>
      <c r="BF688" s="130"/>
      <c r="BG688" s="130"/>
      <c r="BH688" s="130"/>
      <c r="BI688" s="130"/>
      <c r="BJ688" s="130"/>
      <c r="BK688" s="130"/>
      <c r="BL688" s="130"/>
      <c r="BM688" s="130"/>
      <c r="BN688" s="130"/>
      <c r="BO688" s="144">
        <v>2750</v>
      </c>
      <c r="BP688" s="144">
        <v>2750</v>
      </c>
      <c r="BQ688" s="130"/>
      <c r="BR688" s="130"/>
    </row>
    <row r="689" spans="1:70" outlineLevel="1" x14ac:dyDescent="0.35">
      <c r="A689" s="192" t="s">
        <v>743</v>
      </c>
      <c r="B689" s="109" t="s">
        <v>428</v>
      </c>
      <c r="C689" s="141" t="s">
        <v>369</v>
      </c>
      <c r="D689" s="109">
        <v>3512977</v>
      </c>
      <c r="E689" s="124"/>
      <c r="F689" s="124"/>
      <c r="G689" s="124"/>
      <c r="H689" s="125"/>
      <c r="I689" s="124"/>
      <c r="J689" s="124"/>
      <c r="K689" s="124"/>
      <c r="L689" s="125"/>
      <c r="M689" s="124"/>
      <c r="N689" s="124"/>
      <c r="O689" s="124"/>
      <c r="P689" s="125"/>
      <c r="Q689" s="124"/>
      <c r="R689" s="124"/>
      <c r="S689" s="124"/>
      <c r="T689" s="125"/>
      <c r="U689" s="124"/>
      <c r="V689" s="124"/>
      <c r="W689" s="124"/>
      <c r="X689" s="125"/>
      <c r="Y689" s="124"/>
      <c r="Z689" s="124"/>
      <c r="AA689" s="124"/>
      <c r="AB689" s="125"/>
      <c r="AC689" s="124"/>
      <c r="AD689" s="124"/>
      <c r="AE689" s="124"/>
      <c r="AF689" s="125"/>
      <c r="AG689" s="124"/>
      <c r="AH689" s="124"/>
      <c r="AI689" s="124"/>
      <c r="AJ689" s="125"/>
      <c r="AK689" s="124"/>
      <c r="AL689" s="124"/>
      <c r="AM689" s="124"/>
      <c r="AN689" s="125"/>
      <c r="AO689" s="124"/>
      <c r="AP689" s="124"/>
      <c r="AQ689" s="142">
        <v>1500</v>
      </c>
      <c r="AR689" s="143">
        <v>1500</v>
      </c>
      <c r="AS689" s="142">
        <v>1500</v>
      </c>
      <c r="AT689" s="142">
        <v>1500</v>
      </c>
      <c r="AU689" s="142">
        <v>1500</v>
      </c>
      <c r="AV689" s="143">
        <v>1500</v>
      </c>
      <c r="AW689" s="124"/>
      <c r="AX689" s="124"/>
      <c r="AY689" s="124"/>
      <c r="AZ689" s="125"/>
      <c r="BA689" s="124"/>
      <c r="BB689" s="124"/>
      <c r="BC689" s="124"/>
      <c r="BD689" s="125"/>
      <c r="BF689" s="130"/>
      <c r="BG689" s="130"/>
      <c r="BH689" s="130"/>
      <c r="BI689" s="130"/>
      <c r="BJ689" s="130"/>
      <c r="BK689" s="130"/>
      <c r="BL689" s="130"/>
      <c r="BM689" s="130"/>
      <c r="BN689" s="130"/>
      <c r="BO689" s="144">
        <v>1500</v>
      </c>
      <c r="BP689" s="144">
        <v>1500</v>
      </c>
      <c r="BQ689" s="130"/>
      <c r="BR689" s="130"/>
    </row>
    <row r="690" spans="1:70" outlineLevel="1" x14ac:dyDescent="0.35">
      <c r="A690" s="192"/>
      <c r="B690" s="198"/>
      <c r="C690" s="198"/>
      <c r="D690" s="198"/>
      <c r="E690" s="124"/>
      <c r="F690" s="124"/>
      <c r="G690" s="124"/>
      <c r="H690" s="125"/>
      <c r="I690" s="124"/>
      <c r="J690" s="124"/>
      <c r="K690" s="124"/>
      <c r="L690" s="125"/>
      <c r="M690" s="124"/>
      <c r="N690" s="124"/>
      <c r="O690" s="124"/>
      <c r="P690" s="125"/>
      <c r="Q690" s="124"/>
      <c r="R690" s="124"/>
      <c r="S690" s="124"/>
      <c r="T690" s="125"/>
      <c r="U690" s="124"/>
      <c r="V690" s="124"/>
      <c r="W690" s="124"/>
      <c r="X690" s="125"/>
      <c r="Y690" s="124"/>
      <c r="Z690" s="124"/>
      <c r="AA690" s="124"/>
      <c r="AB690" s="125"/>
      <c r="AC690" s="124"/>
      <c r="AD690" s="124"/>
      <c r="AE690" s="124"/>
      <c r="AF690" s="125"/>
      <c r="AG690" s="124"/>
      <c r="AH690" s="124"/>
      <c r="AI690" s="124"/>
      <c r="AJ690" s="125"/>
      <c r="AK690" s="124"/>
      <c r="AL690" s="124"/>
      <c r="AM690" s="124"/>
      <c r="AN690" s="125"/>
      <c r="AO690" s="124"/>
      <c r="AP690" s="124"/>
      <c r="AQ690" s="124"/>
      <c r="AR690" s="125"/>
      <c r="AS690" s="124"/>
      <c r="AT690" s="124"/>
      <c r="AU690" s="124"/>
      <c r="AV690" s="125"/>
      <c r="AW690" s="124"/>
      <c r="AX690" s="124"/>
      <c r="AY690" s="124"/>
      <c r="AZ690" s="125"/>
      <c r="BA690" s="124"/>
      <c r="BB690" s="124"/>
      <c r="BC690" s="124"/>
      <c r="BD690" s="125"/>
      <c r="BF690" s="130"/>
      <c r="BG690" s="130"/>
      <c r="BH690" s="130"/>
      <c r="BI690" s="130"/>
      <c r="BJ690" s="130"/>
      <c r="BK690" s="130"/>
      <c r="BL690" s="130"/>
      <c r="BM690" s="130"/>
      <c r="BN690" s="130"/>
      <c r="BO690" s="130"/>
      <c r="BP690" s="130"/>
      <c r="BQ690" s="130"/>
      <c r="BR690" s="130"/>
    </row>
    <row r="691" spans="1:70" outlineLevel="1" x14ac:dyDescent="0.35">
      <c r="A691" s="275" t="s">
        <v>744</v>
      </c>
      <c r="B691" s="109" t="s">
        <v>428</v>
      </c>
      <c r="C691" s="141" t="s">
        <v>369</v>
      </c>
      <c r="D691" s="109">
        <v>6478212</v>
      </c>
      <c r="E691" s="124"/>
      <c r="F691" s="124"/>
      <c r="G691" s="124"/>
      <c r="H691" s="125"/>
      <c r="I691" s="124"/>
      <c r="J691" s="124"/>
      <c r="K691" s="124"/>
      <c r="L691" s="125"/>
      <c r="M691" s="124"/>
      <c r="N691" s="124"/>
      <c r="O691" s="124"/>
      <c r="P691" s="125"/>
      <c r="Q691" s="124"/>
      <c r="R691" s="124"/>
      <c r="S691" s="124"/>
      <c r="T691" s="125"/>
      <c r="U691" s="124"/>
      <c r="V691" s="124"/>
      <c r="W691" s="124"/>
      <c r="X691" s="125"/>
      <c r="Y691" s="124"/>
      <c r="Z691" s="124"/>
      <c r="AA691" s="124"/>
      <c r="AB691" s="125"/>
      <c r="AC691" s="124"/>
      <c r="AD691" s="124"/>
      <c r="AE691" s="124"/>
      <c r="AF691" s="125"/>
      <c r="AG691" s="124"/>
      <c r="AH691" s="124"/>
      <c r="AI691" s="124"/>
      <c r="AJ691" s="125"/>
      <c r="AK691" s="124"/>
      <c r="AL691" s="124"/>
      <c r="AM691" s="124"/>
      <c r="AN691" s="125"/>
      <c r="AO691" s="124"/>
      <c r="AP691" s="124"/>
      <c r="AQ691" s="124"/>
      <c r="AR691" s="125"/>
      <c r="AS691" s="124"/>
      <c r="AT691" s="124"/>
      <c r="AU691" s="124"/>
      <c r="AV691" s="125"/>
      <c r="AW691" s="124"/>
      <c r="AX691" s="124"/>
      <c r="AY691" s="142">
        <v>8500</v>
      </c>
      <c r="AZ691" s="143">
        <v>8500</v>
      </c>
      <c r="BA691" s="124"/>
      <c r="BB691" s="124"/>
      <c r="BC691" s="124"/>
      <c r="BD691" s="143">
        <v>8500</v>
      </c>
      <c r="BF691" s="130"/>
      <c r="BG691" s="130"/>
      <c r="BH691" s="130"/>
      <c r="BI691" s="130"/>
      <c r="BJ691" s="130"/>
      <c r="BK691" s="130"/>
      <c r="BL691" s="130"/>
      <c r="BM691" s="130"/>
      <c r="BN691" s="130"/>
      <c r="BO691" s="130"/>
      <c r="BP691" s="130"/>
      <c r="BQ691" s="144">
        <v>8500</v>
      </c>
      <c r="BR691" s="144">
        <v>8500</v>
      </c>
    </row>
    <row r="692" spans="1:70" ht="12" customHeight="1" outlineLevel="1" x14ac:dyDescent="0.35">
      <c r="A692" s="192" t="s">
        <v>745</v>
      </c>
      <c r="B692" s="109" t="s">
        <v>428</v>
      </c>
      <c r="C692" s="141" t="s">
        <v>369</v>
      </c>
      <c r="D692" s="109">
        <v>4630886</v>
      </c>
      <c r="E692" s="124"/>
      <c r="F692" s="124"/>
      <c r="G692" s="124"/>
      <c r="H692" s="125"/>
      <c r="I692" s="124"/>
      <c r="J692" s="124"/>
      <c r="K692" s="124"/>
      <c r="L692" s="125"/>
      <c r="M692" s="124"/>
      <c r="N692" s="124"/>
      <c r="O692" s="124"/>
      <c r="P692" s="125"/>
      <c r="Q692" s="124"/>
      <c r="R692" s="124"/>
      <c r="S692" s="124"/>
      <c r="T692" s="125"/>
      <c r="U692" s="124"/>
      <c r="V692" s="124"/>
      <c r="W692" s="124"/>
      <c r="X692" s="125"/>
      <c r="Y692" s="124"/>
      <c r="Z692" s="124"/>
      <c r="AA692" s="124"/>
      <c r="AB692" s="125"/>
      <c r="AC692" s="124"/>
      <c r="AD692" s="124"/>
      <c r="AE692" s="124"/>
      <c r="AF692" s="125"/>
      <c r="AG692" s="124"/>
      <c r="AH692" s="124"/>
      <c r="AI692" s="124"/>
      <c r="AJ692" s="125"/>
      <c r="AK692" s="124"/>
      <c r="AL692" s="124"/>
      <c r="AM692" s="124"/>
      <c r="AN692" s="125"/>
      <c r="AO692" s="124"/>
      <c r="AP692" s="124"/>
      <c r="AQ692" s="124"/>
      <c r="AR692" s="125"/>
      <c r="AS692" s="124"/>
      <c r="AT692" s="142">
        <v>1500</v>
      </c>
      <c r="AU692" s="142">
        <v>1500</v>
      </c>
      <c r="AV692" s="143">
        <v>1500</v>
      </c>
      <c r="AW692" s="124"/>
      <c r="AX692" s="124"/>
      <c r="AY692" s="124"/>
      <c r="AZ692" s="125"/>
      <c r="BA692" s="124"/>
      <c r="BB692" s="124"/>
      <c r="BC692" s="124"/>
      <c r="BD692" s="125"/>
      <c r="BF692" s="130"/>
      <c r="BG692" s="130"/>
      <c r="BH692" s="130"/>
      <c r="BI692" s="130"/>
      <c r="BJ692" s="130"/>
      <c r="BK692" s="130"/>
      <c r="BL692" s="130"/>
      <c r="BM692" s="130"/>
      <c r="BN692" s="130"/>
      <c r="BO692" s="130"/>
      <c r="BP692" s="144">
        <v>1500</v>
      </c>
      <c r="BQ692" s="130"/>
      <c r="BR692" s="130"/>
    </row>
    <row r="693" spans="1:70" outlineLevel="1" x14ac:dyDescent="0.35">
      <c r="A693" s="192" t="s">
        <v>746</v>
      </c>
      <c r="B693" s="109" t="s">
        <v>428</v>
      </c>
      <c r="C693" s="141" t="s">
        <v>369</v>
      </c>
      <c r="D693" s="109">
        <v>4630887</v>
      </c>
      <c r="E693" s="124"/>
      <c r="F693" s="124"/>
      <c r="G693" s="124"/>
      <c r="H693" s="125"/>
      <c r="I693" s="124"/>
      <c r="J693" s="124"/>
      <c r="K693" s="124"/>
      <c r="L693" s="125"/>
      <c r="M693" s="124"/>
      <c r="N693" s="124"/>
      <c r="O693" s="124"/>
      <c r="P693" s="125"/>
      <c r="Q693" s="124"/>
      <c r="R693" s="124"/>
      <c r="S693" s="124"/>
      <c r="T693" s="125"/>
      <c r="U693" s="124"/>
      <c r="V693" s="124"/>
      <c r="W693" s="124"/>
      <c r="X693" s="125"/>
      <c r="Y693" s="124"/>
      <c r="Z693" s="124"/>
      <c r="AA693" s="124"/>
      <c r="AB693" s="125"/>
      <c r="AC693" s="124"/>
      <c r="AD693" s="124"/>
      <c r="AE693" s="124"/>
      <c r="AF693" s="125"/>
      <c r="AG693" s="124"/>
      <c r="AH693" s="124"/>
      <c r="AI693" s="124"/>
      <c r="AJ693" s="125"/>
      <c r="AK693" s="124"/>
      <c r="AL693" s="124"/>
      <c r="AM693" s="124"/>
      <c r="AN693" s="125"/>
      <c r="AO693" s="124"/>
      <c r="AP693" s="124"/>
      <c r="AQ693" s="124"/>
      <c r="AR693" s="125"/>
      <c r="AS693" s="124"/>
      <c r="AT693" s="142">
        <v>1000</v>
      </c>
      <c r="AU693" s="142">
        <v>1000</v>
      </c>
      <c r="AV693" s="143">
        <v>1000</v>
      </c>
      <c r="AW693" s="124"/>
      <c r="AX693" s="124"/>
      <c r="AY693" s="127"/>
      <c r="AZ693" s="125"/>
      <c r="BA693" s="124"/>
      <c r="BB693" s="124"/>
      <c r="BC693" s="127"/>
      <c r="BD693" s="125"/>
      <c r="BF693" s="130"/>
      <c r="BG693" s="130"/>
      <c r="BH693" s="130"/>
      <c r="BI693" s="130"/>
      <c r="BJ693" s="130"/>
      <c r="BK693" s="130"/>
      <c r="BL693" s="130"/>
      <c r="BM693" s="130"/>
      <c r="BN693" s="130"/>
      <c r="BO693" s="130"/>
      <c r="BP693" s="144">
        <v>1000</v>
      </c>
      <c r="BQ693" s="130"/>
      <c r="BR693" s="130"/>
    </row>
    <row r="694" spans="1:70" outlineLevel="1" x14ac:dyDescent="0.35">
      <c r="A694" s="192" t="s">
        <v>747</v>
      </c>
      <c r="B694" s="109" t="s">
        <v>428</v>
      </c>
      <c r="C694" s="141" t="s">
        <v>369</v>
      </c>
      <c r="D694" s="109">
        <v>4630888</v>
      </c>
      <c r="E694" s="124"/>
      <c r="F694" s="124"/>
      <c r="G694" s="124"/>
      <c r="H694" s="125"/>
      <c r="I694" s="124"/>
      <c r="J694" s="124"/>
      <c r="K694" s="124"/>
      <c r="L694" s="125"/>
      <c r="M694" s="124"/>
      <c r="N694" s="124"/>
      <c r="O694" s="124"/>
      <c r="P694" s="125"/>
      <c r="Q694" s="124"/>
      <c r="R694" s="124"/>
      <c r="S694" s="124"/>
      <c r="T694" s="125"/>
      <c r="U694" s="124"/>
      <c r="V694" s="124"/>
      <c r="W694" s="124"/>
      <c r="X694" s="125"/>
      <c r="Y694" s="124"/>
      <c r="Z694" s="124"/>
      <c r="AA694" s="124"/>
      <c r="AB694" s="125"/>
      <c r="AC694" s="124"/>
      <c r="AD694" s="124"/>
      <c r="AE694" s="124"/>
      <c r="AF694" s="125"/>
      <c r="AG694" s="124"/>
      <c r="AH694" s="124"/>
      <c r="AI694" s="124"/>
      <c r="AJ694" s="125"/>
      <c r="AK694" s="124"/>
      <c r="AL694" s="124"/>
      <c r="AM694" s="124"/>
      <c r="AN694" s="125"/>
      <c r="AO694" s="124"/>
      <c r="AP694" s="124"/>
      <c r="AQ694" s="124"/>
      <c r="AR694" s="125"/>
      <c r="AS694" s="124"/>
      <c r="AT694" s="142">
        <v>1750</v>
      </c>
      <c r="AU694" s="142">
        <v>1750</v>
      </c>
      <c r="AV694" s="143">
        <v>1750</v>
      </c>
      <c r="AW694" s="124"/>
      <c r="AX694" s="124"/>
      <c r="AY694" s="127"/>
      <c r="AZ694" s="125"/>
      <c r="BA694" s="124"/>
      <c r="BB694" s="124"/>
      <c r="BC694" s="127"/>
      <c r="BD694" s="125"/>
      <c r="BF694" s="130"/>
      <c r="BG694" s="130"/>
      <c r="BH694" s="130"/>
      <c r="BI694" s="130"/>
      <c r="BJ694" s="130"/>
      <c r="BK694" s="130"/>
      <c r="BL694" s="130"/>
      <c r="BM694" s="130"/>
      <c r="BN694" s="130"/>
      <c r="BO694" s="130"/>
      <c r="BP694" s="144">
        <v>1750</v>
      </c>
      <c r="BQ694" s="130"/>
      <c r="BR694" s="130"/>
    </row>
    <row r="695" spans="1:70" outlineLevel="1" x14ac:dyDescent="0.35">
      <c r="A695" s="192" t="s">
        <v>748</v>
      </c>
      <c r="B695" s="109" t="s">
        <v>428</v>
      </c>
      <c r="C695" s="141" t="s">
        <v>369</v>
      </c>
      <c r="D695" s="109">
        <v>4630889</v>
      </c>
      <c r="E695" s="124"/>
      <c r="F695" s="124"/>
      <c r="G695" s="124"/>
      <c r="H695" s="125"/>
      <c r="I695" s="124"/>
      <c r="J695" s="124"/>
      <c r="K695" s="124"/>
      <c r="L695" s="125"/>
      <c r="M695" s="124"/>
      <c r="N695" s="124"/>
      <c r="O695" s="124"/>
      <c r="P695" s="125"/>
      <c r="Q695" s="124"/>
      <c r="R695" s="124"/>
      <c r="S695" s="124"/>
      <c r="T695" s="125"/>
      <c r="U695" s="124"/>
      <c r="V695" s="124"/>
      <c r="W695" s="124"/>
      <c r="X695" s="125"/>
      <c r="Y695" s="124"/>
      <c r="Z695" s="124"/>
      <c r="AA695" s="124"/>
      <c r="AB695" s="125"/>
      <c r="AC695" s="124"/>
      <c r="AD695" s="124"/>
      <c r="AE695" s="124"/>
      <c r="AF695" s="125"/>
      <c r="AG695" s="124"/>
      <c r="AH695" s="124"/>
      <c r="AI695" s="124"/>
      <c r="AJ695" s="125"/>
      <c r="AK695" s="124"/>
      <c r="AL695" s="124"/>
      <c r="AM695" s="124"/>
      <c r="AN695" s="125"/>
      <c r="AO695" s="124"/>
      <c r="AP695" s="124"/>
      <c r="AQ695" s="124"/>
      <c r="AR695" s="125"/>
      <c r="AS695" s="124"/>
      <c r="AT695" s="142">
        <v>2500</v>
      </c>
      <c r="AU695" s="142">
        <v>2500</v>
      </c>
      <c r="AV695" s="143">
        <v>2500</v>
      </c>
      <c r="AW695" s="124"/>
      <c r="AX695" s="124"/>
      <c r="AY695" s="124"/>
      <c r="AZ695" s="125"/>
      <c r="BA695" s="124"/>
      <c r="BB695" s="124"/>
      <c r="BC695" s="124"/>
      <c r="BD695" s="125"/>
      <c r="BF695" s="130"/>
      <c r="BG695" s="130"/>
      <c r="BH695" s="130"/>
      <c r="BI695" s="130"/>
      <c r="BJ695" s="130"/>
      <c r="BK695" s="130"/>
      <c r="BL695" s="130"/>
      <c r="BM695" s="130"/>
      <c r="BN695" s="130"/>
      <c r="BO695" s="130"/>
      <c r="BP695" s="144">
        <v>2500</v>
      </c>
      <c r="BQ695" s="130"/>
      <c r="BR695" s="130"/>
    </row>
    <row r="696" spans="1:70" ht="12" customHeight="1" outlineLevel="1" x14ac:dyDescent="0.35">
      <c r="A696" s="192" t="s">
        <v>749</v>
      </c>
      <c r="B696" s="109" t="s">
        <v>428</v>
      </c>
      <c r="C696" s="141" t="s">
        <v>369</v>
      </c>
      <c r="D696" s="109">
        <v>4630890</v>
      </c>
      <c r="E696" s="124"/>
      <c r="F696" s="124"/>
      <c r="G696" s="124"/>
      <c r="H696" s="125"/>
      <c r="I696" s="124"/>
      <c r="J696" s="124"/>
      <c r="K696" s="124"/>
      <c r="L696" s="125"/>
      <c r="M696" s="124"/>
      <c r="N696" s="124"/>
      <c r="O696" s="124"/>
      <c r="P696" s="125"/>
      <c r="Q696" s="124"/>
      <c r="R696" s="124"/>
      <c r="S696" s="124"/>
      <c r="T696" s="125"/>
      <c r="U696" s="124"/>
      <c r="V696" s="124"/>
      <c r="W696" s="124"/>
      <c r="X696" s="125"/>
      <c r="Y696" s="124"/>
      <c r="Z696" s="124"/>
      <c r="AA696" s="124"/>
      <c r="AB696" s="125"/>
      <c r="AC696" s="124"/>
      <c r="AD696" s="124"/>
      <c r="AE696" s="124"/>
      <c r="AF696" s="125"/>
      <c r="AG696" s="124"/>
      <c r="AH696" s="124"/>
      <c r="AI696" s="124"/>
      <c r="AJ696" s="125"/>
      <c r="AK696" s="124"/>
      <c r="AL696" s="124"/>
      <c r="AM696" s="124"/>
      <c r="AN696" s="125"/>
      <c r="AO696" s="124"/>
      <c r="AP696" s="124"/>
      <c r="AQ696" s="124"/>
      <c r="AR696" s="125"/>
      <c r="AS696" s="124"/>
      <c r="AT696" s="142">
        <v>1750</v>
      </c>
      <c r="AU696" s="142">
        <v>1750</v>
      </c>
      <c r="AV696" s="143">
        <v>1750</v>
      </c>
      <c r="AW696" s="124"/>
      <c r="AX696" s="124"/>
      <c r="AY696" s="124"/>
      <c r="AZ696" s="125"/>
      <c r="BA696" s="124"/>
      <c r="BB696" s="124"/>
      <c r="BC696" s="124"/>
      <c r="BD696" s="125"/>
      <c r="BF696" s="130"/>
      <c r="BG696" s="130"/>
      <c r="BH696" s="130"/>
      <c r="BI696" s="130"/>
      <c r="BJ696" s="130"/>
      <c r="BK696" s="130"/>
      <c r="BL696" s="130"/>
      <c r="BM696" s="130"/>
      <c r="BN696" s="130"/>
      <c r="BO696" s="130"/>
      <c r="BP696" s="144">
        <v>1750</v>
      </c>
      <c r="BQ696" s="130"/>
      <c r="BR696" s="130"/>
    </row>
    <row r="697" spans="1:70" outlineLevel="1" x14ac:dyDescent="0.35">
      <c r="A697" s="192"/>
      <c r="B697" s="198"/>
      <c r="C697" s="198"/>
      <c r="D697" s="198"/>
      <c r="E697" s="124"/>
      <c r="F697" s="124"/>
      <c r="G697" s="124"/>
      <c r="H697" s="125"/>
      <c r="I697" s="124"/>
      <c r="J697" s="124"/>
      <c r="K697" s="124"/>
      <c r="L697" s="125"/>
      <c r="M697" s="124"/>
      <c r="N697" s="124"/>
      <c r="O697" s="124"/>
      <c r="P697" s="125"/>
      <c r="Q697" s="124"/>
      <c r="R697" s="124"/>
      <c r="S697" s="124"/>
      <c r="T697" s="125"/>
      <c r="U697" s="124"/>
      <c r="V697" s="124"/>
      <c r="W697" s="124"/>
      <c r="X697" s="125"/>
      <c r="Y697" s="124"/>
      <c r="Z697" s="124"/>
      <c r="AA697" s="124"/>
      <c r="AB697" s="125"/>
      <c r="AC697" s="124"/>
      <c r="AD697" s="124"/>
      <c r="AE697" s="124"/>
      <c r="AF697" s="125"/>
      <c r="AG697" s="124"/>
      <c r="AH697" s="124"/>
      <c r="AI697" s="124"/>
      <c r="AJ697" s="125"/>
      <c r="AK697" s="124"/>
      <c r="AL697" s="124"/>
      <c r="AM697" s="124"/>
      <c r="AN697" s="125"/>
      <c r="AO697" s="124"/>
      <c r="AP697" s="124"/>
      <c r="AQ697" s="124"/>
      <c r="AR697" s="125"/>
      <c r="AS697" s="124"/>
      <c r="AT697" s="124"/>
      <c r="AU697" s="124"/>
      <c r="AV697" s="125"/>
      <c r="AW697" s="124"/>
      <c r="AX697" s="124"/>
      <c r="AY697" s="124"/>
      <c r="AZ697" s="125"/>
      <c r="BA697" s="124"/>
      <c r="BB697" s="124"/>
      <c r="BC697" s="124"/>
      <c r="BD697" s="125"/>
      <c r="BF697" s="130"/>
      <c r="BG697" s="130"/>
      <c r="BH697" s="130"/>
      <c r="BI697" s="130"/>
      <c r="BJ697" s="130"/>
      <c r="BK697" s="130"/>
      <c r="BL697" s="130"/>
      <c r="BM697" s="130"/>
      <c r="BN697" s="130"/>
      <c r="BO697" s="130"/>
      <c r="BP697" s="130"/>
      <c r="BQ697" s="130"/>
      <c r="BR697" s="130"/>
    </row>
    <row r="698" spans="1:70" outlineLevel="1" x14ac:dyDescent="0.35">
      <c r="A698" s="275" t="s">
        <v>750</v>
      </c>
      <c r="B698" s="109" t="s">
        <v>428</v>
      </c>
      <c r="C698" s="141" t="s">
        <v>369</v>
      </c>
      <c r="D698" s="109">
        <v>6478213</v>
      </c>
      <c r="E698" s="124"/>
      <c r="F698" s="124"/>
      <c r="G698" s="124"/>
      <c r="H698" s="125"/>
      <c r="I698" s="124"/>
      <c r="J698" s="124"/>
      <c r="K698" s="124"/>
      <c r="L698" s="125"/>
      <c r="M698" s="124"/>
      <c r="N698" s="124"/>
      <c r="O698" s="124"/>
      <c r="P698" s="125"/>
      <c r="Q698" s="124"/>
      <c r="R698" s="124"/>
      <c r="S698" s="124"/>
      <c r="T698" s="125"/>
      <c r="U698" s="124"/>
      <c r="V698" s="124"/>
      <c r="W698" s="124"/>
      <c r="X698" s="125"/>
      <c r="Y698" s="124"/>
      <c r="Z698" s="124"/>
      <c r="AA698" s="124"/>
      <c r="AB698" s="125"/>
      <c r="AC698" s="124"/>
      <c r="AD698" s="124"/>
      <c r="AE698" s="124"/>
      <c r="AF698" s="125"/>
      <c r="AG698" s="124"/>
      <c r="AH698" s="124"/>
      <c r="AI698" s="124"/>
      <c r="AJ698" s="125"/>
      <c r="AK698" s="124"/>
      <c r="AL698" s="124"/>
      <c r="AM698" s="124"/>
      <c r="AN698" s="125"/>
      <c r="AO698" s="124"/>
      <c r="AP698" s="124"/>
      <c r="AQ698" s="124"/>
      <c r="AR698" s="125"/>
      <c r="AS698" s="124"/>
      <c r="AT698" s="124"/>
      <c r="AU698" s="124"/>
      <c r="AV698" s="125"/>
      <c r="AW698" s="124"/>
      <c r="AX698" s="124"/>
      <c r="AY698" s="142">
        <v>10500</v>
      </c>
      <c r="AZ698" s="143">
        <v>10500</v>
      </c>
      <c r="BA698" s="124"/>
      <c r="BB698" s="124"/>
      <c r="BC698" s="124"/>
      <c r="BD698" s="143">
        <v>10500</v>
      </c>
      <c r="BF698" s="130"/>
      <c r="BG698" s="130"/>
      <c r="BH698" s="130"/>
      <c r="BI698" s="130"/>
      <c r="BJ698" s="130"/>
      <c r="BK698" s="130"/>
      <c r="BL698" s="130"/>
      <c r="BM698" s="130"/>
      <c r="BN698" s="130"/>
      <c r="BO698" s="130"/>
      <c r="BP698" s="130"/>
      <c r="BQ698" s="144">
        <v>10500</v>
      </c>
      <c r="BR698" s="144">
        <v>10500</v>
      </c>
    </row>
    <row r="699" spans="1:70" ht="12" customHeight="1" outlineLevel="1" x14ac:dyDescent="0.35">
      <c r="A699" s="276" t="s">
        <v>751</v>
      </c>
      <c r="B699" s="109" t="s">
        <v>428</v>
      </c>
      <c r="C699" s="141" t="s">
        <v>369</v>
      </c>
      <c r="D699" s="109">
        <v>7947336</v>
      </c>
      <c r="E699" s="124"/>
      <c r="F699" s="124"/>
      <c r="G699" s="124"/>
      <c r="H699" s="125"/>
      <c r="I699" s="124"/>
      <c r="J699" s="124"/>
      <c r="K699" s="124"/>
      <c r="L699" s="125"/>
      <c r="M699" s="124"/>
      <c r="N699" s="124"/>
      <c r="O699" s="124"/>
      <c r="P699" s="125"/>
      <c r="Q699" s="124"/>
      <c r="R699" s="124"/>
      <c r="S699" s="124"/>
      <c r="T699" s="125"/>
      <c r="U699" s="124"/>
      <c r="V699" s="124"/>
      <c r="W699" s="124"/>
      <c r="X699" s="125"/>
      <c r="Y699" s="124"/>
      <c r="Z699" s="124"/>
      <c r="AA699" s="124"/>
      <c r="AB699" s="125"/>
      <c r="AC699" s="124"/>
      <c r="AD699" s="124"/>
      <c r="AE699" s="124"/>
      <c r="AF699" s="125"/>
      <c r="AG699" s="124"/>
      <c r="AH699" s="124"/>
      <c r="AI699" s="124"/>
      <c r="AJ699" s="125"/>
      <c r="AK699" s="124"/>
      <c r="AL699" s="124"/>
      <c r="AM699" s="124"/>
      <c r="AN699" s="125"/>
      <c r="AO699" s="124"/>
      <c r="AP699" s="124"/>
      <c r="AQ699" s="124"/>
      <c r="AR699" s="125"/>
      <c r="AS699" s="124"/>
      <c r="AT699" s="124"/>
      <c r="AU699" s="124"/>
      <c r="AV699" s="125"/>
      <c r="AW699" s="124"/>
      <c r="AX699" s="124"/>
      <c r="AY699" s="124"/>
      <c r="AZ699" s="125"/>
      <c r="BA699" s="124"/>
      <c r="BB699" s="124"/>
      <c r="BC699" s="124"/>
      <c r="BD699" s="143">
        <v>30000</v>
      </c>
      <c r="BF699" s="130"/>
      <c r="BG699" s="130"/>
      <c r="BH699" s="130"/>
      <c r="BI699" s="130"/>
      <c r="BJ699" s="130"/>
      <c r="BK699" s="130"/>
      <c r="BL699" s="130"/>
      <c r="BM699" s="130"/>
      <c r="BN699" s="130"/>
      <c r="BO699" s="130"/>
      <c r="BP699" s="130"/>
      <c r="BQ699" s="130"/>
      <c r="BR699" s="144">
        <v>30000</v>
      </c>
    </row>
    <row r="700" spans="1:70" outlineLevel="1" x14ac:dyDescent="0.35">
      <c r="A700" s="192"/>
      <c r="B700" s="198"/>
      <c r="C700" s="198"/>
      <c r="D700" s="198"/>
      <c r="E700" s="124"/>
      <c r="F700" s="124"/>
      <c r="G700" s="124"/>
      <c r="H700" s="125"/>
      <c r="I700" s="124"/>
      <c r="J700" s="124"/>
      <c r="K700" s="124"/>
      <c r="L700" s="125"/>
      <c r="M700" s="124"/>
      <c r="N700" s="124"/>
      <c r="O700" s="124"/>
      <c r="P700" s="125"/>
      <c r="Q700" s="124"/>
      <c r="R700" s="124"/>
      <c r="S700" s="124"/>
      <c r="T700" s="125"/>
      <c r="U700" s="124"/>
      <c r="V700" s="124"/>
      <c r="W700" s="124"/>
      <c r="X700" s="125"/>
      <c r="Y700" s="124"/>
      <c r="Z700" s="124"/>
      <c r="AA700" s="124"/>
      <c r="AB700" s="125"/>
      <c r="AC700" s="124"/>
      <c r="AD700" s="124"/>
      <c r="AE700" s="124"/>
      <c r="AF700" s="125"/>
      <c r="AG700" s="124"/>
      <c r="AH700" s="124"/>
      <c r="AI700" s="124"/>
      <c r="AJ700" s="125"/>
      <c r="AK700" s="124"/>
      <c r="AL700" s="124"/>
      <c r="AM700" s="124"/>
      <c r="AN700" s="125"/>
      <c r="AO700" s="124"/>
      <c r="AP700" s="124"/>
      <c r="AQ700" s="124"/>
      <c r="AR700" s="125"/>
      <c r="AS700" s="124"/>
      <c r="AT700" s="124"/>
      <c r="AU700" s="124"/>
      <c r="AV700" s="125"/>
      <c r="AW700" s="124"/>
      <c r="AX700" s="124"/>
      <c r="AY700" s="124"/>
      <c r="AZ700" s="125"/>
      <c r="BA700" s="124"/>
      <c r="BB700" s="124"/>
      <c r="BC700" s="124"/>
      <c r="BD700" s="125"/>
      <c r="BF700" s="130"/>
      <c r="BG700" s="130"/>
      <c r="BH700" s="130"/>
      <c r="BI700" s="130"/>
      <c r="BJ700" s="130"/>
      <c r="BK700" s="130"/>
      <c r="BL700" s="130"/>
      <c r="BM700" s="130"/>
      <c r="BN700" s="130"/>
      <c r="BO700" s="130"/>
      <c r="BP700" s="130"/>
      <c r="BQ700" s="130"/>
      <c r="BR700" s="130"/>
    </row>
    <row r="701" spans="1:70" outlineLevel="1" x14ac:dyDescent="0.35">
      <c r="A701" s="199" t="s">
        <v>752</v>
      </c>
      <c r="B701" s="162" t="s">
        <v>428</v>
      </c>
      <c r="C701" s="163" t="s">
        <v>369</v>
      </c>
      <c r="D701" s="162">
        <v>3512978</v>
      </c>
      <c r="E701" s="164"/>
      <c r="F701" s="164"/>
      <c r="G701" s="164"/>
      <c r="H701" s="165"/>
      <c r="I701" s="164"/>
      <c r="J701" s="164"/>
      <c r="K701" s="164"/>
      <c r="L701" s="165"/>
      <c r="M701" s="164"/>
      <c r="N701" s="164"/>
      <c r="O701" s="164"/>
      <c r="P701" s="165"/>
      <c r="Q701" s="164"/>
      <c r="R701" s="164"/>
      <c r="S701" s="164"/>
      <c r="T701" s="165"/>
      <c r="U701" s="164"/>
      <c r="V701" s="164"/>
      <c r="W701" s="164"/>
      <c r="X701" s="165"/>
      <c r="Y701" s="164"/>
      <c r="Z701" s="164"/>
      <c r="AA701" s="164"/>
      <c r="AB701" s="165"/>
      <c r="AC701" s="164"/>
      <c r="AD701" s="164"/>
      <c r="AE701" s="164"/>
      <c r="AF701" s="165"/>
      <c r="AG701" s="164"/>
      <c r="AH701" s="164"/>
      <c r="AI701" s="164"/>
      <c r="AJ701" s="165"/>
      <c r="AK701" s="164"/>
      <c r="AL701" s="164"/>
      <c r="AM701" s="164"/>
      <c r="AN701" s="165"/>
      <c r="AO701" s="164"/>
      <c r="AP701" s="164"/>
      <c r="AQ701" s="175">
        <f t="shared" ref="AQ701:AV701" si="105">SUM(AQ685:AQ689,AQ691:AQ696,AQ698,AQ699)</f>
        <v>10000</v>
      </c>
      <c r="AR701" s="174">
        <f t="shared" si="105"/>
        <v>10000</v>
      </c>
      <c r="AS701" s="175">
        <f t="shared" si="105"/>
        <v>10000</v>
      </c>
      <c r="AT701" s="175">
        <f t="shared" si="105"/>
        <v>18500</v>
      </c>
      <c r="AU701" s="175">
        <f t="shared" si="105"/>
        <v>18500</v>
      </c>
      <c r="AV701" s="174">
        <f t="shared" si="105"/>
        <v>18500</v>
      </c>
      <c r="AW701" s="164"/>
      <c r="AX701" s="164"/>
      <c r="AY701" s="175">
        <f>SUM(AY685:AY689,AY691:AY696,AY698,AY699)</f>
        <v>29000</v>
      </c>
      <c r="AZ701" s="174">
        <f>SUM(AZ685:AZ689,AZ691:AZ696,AZ698,AZ699)</f>
        <v>29000</v>
      </c>
      <c r="BA701" s="164"/>
      <c r="BB701" s="164"/>
      <c r="BC701" s="164"/>
      <c r="BD701" s="174">
        <f>SUM(BD685:BD689,BD691:BD696,BD698,BD699)</f>
        <v>59000</v>
      </c>
      <c r="BF701" s="170"/>
      <c r="BG701" s="170"/>
      <c r="BH701" s="170"/>
      <c r="BI701" s="170"/>
      <c r="BJ701" s="170"/>
      <c r="BK701" s="170"/>
      <c r="BL701" s="170"/>
      <c r="BM701" s="170"/>
      <c r="BN701" s="170"/>
      <c r="BO701" s="197">
        <f>SUM(BO685:BO689,BO691:BO696,BO698,BO699)</f>
        <v>10000</v>
      </c>
      <c r="BP701" s="197">
        <f>SUM(BP685:BP689,BP691:BP696,BP698,BP699)</f>
        <v>18500</v>
      </c>
      <c r="BQ701" s="197">
        <f>SUM(BQ685:BQ689,BQ691:BQ696,BQ698,BQ699)</f>
        <v>29000</v>
      </c>
      <c r="BR701" s="197">
        <f>SUM(BR685:BR689,BR691:BR696,BR698,BR699)</f>
        <v>59000</v>
      </c>
    </row>
    <row r="702" spans="1:70" outlineLevel="1" x14ac:dyDescent="0.35">
      <c r="E702" s="124"/>
      <c r="F702" s="124"/>
      <c r="G702" s="124"/>
      <c r="H702" s="125"/>
      <c r="I702" s="124"/>
      <c r="J702" s="124"/>
      <c r="K702" s="124"/>
      <c r="L702" s="125"/>
      <c r="M702" s="124"/>
      <c r="N702" s="124"/>
      <c r="O702" s="124"/>
      <c r="P702" s="125"/>
      <c r="Q702" s="124"/>
      <c r="R702" s="124"/>
      <c r="S702" s="124"/>
      <c r="T702" s="125"/>
      <c r="U702" s="124"/>
      <c r="V702" s="124"/>
      <c r="W702" s="124"/>
      <c r="X702" s="125"/>
      <c r="Y702" s="124"/>
      <c r="Z702" s="124"/>
      <c r="AA702" s="124"/>
      <c r="AB702" s="125"/>
      <c r="AC702" s="124"/>
      <c r="AD702" s="124"/>
      <c r="AE702" s="124"/>
      <c r="AF702" s="125"/>
      <c r="AG702" s="124"/>
      <c r="AH702" s="124"/>
      <c r="AI702" s="124"/>
      <c r="AJ702" s="125"/>
      <c r="AK702" s="124"/>
      <c r="AL702" s="124"/>
      <c r="AM702" s="124"/>
      <c r="AN702" s="125"/>
      <c r="AO702" s="124"/>
      <c r="AP702" s="124"/>
      <c r="AQ702" s="124"/>
      <c r="AR702" s="125"/>
      <c r="AS702" s="124"/>
      <c r="AT702" s="124"/>
      <c r="AU702" s="124"/>
      <c r="AV702" s="125"/>
      <c r="AW702" s="124"/>
      <c r="AX702" s="124"/>
      <c r="AY702" s="124"/>
      <c r="AZ702" s="125"/>
      <c r="BA702" s="124"/>
      <c r="BB702" s="124"/>
      <c r="BC702" s="124"/>
      <c r="BD702" s="125"/>
      <c r="BF702" s="130"/>
      <c r="BG702" s="130"/>
      <c r="BH702" s="130"/>
      <c r="BI702" s="130"/>
      <c r="BJ702" s="130"/>
      <c r="BK702" s="130"/>
      <c r="BL702" s="130"/>
      <c r="BM702" s="130"/>
      <c r="BN702" s="130"/>
      <c r="BO702" s="130"/>
      <c r="BP702" s="130"/>
      <c r="BQ702" s="130"/>
      <c r="BR702" s="130"/>
    </row>
    <row r="703" spans="1:70" outlineLevel="1" x14ac:dyDescent="0.35">
      <c r="A703" s="192" t="s">
        <v>753</v>
      </c>
      <c r="B703" s="109" t="s">
        <v>428</v>
      </c>
      <c r="C703" s="141" t="s">
        <v>369</v>
      </c>
      <c r="D703" s="109">
        <v>3512979</v>
      </c>
      <c r="E703" s="124"/>
      <c r="F703" s="124"/>
      <c r="G703" s="124"/>
      <c r="H703" s="125"/>
      <c r="I703" s="124"/>
      <c r="J703" s="124"/>
      <c r="K703" s="124"/>
      <c r="L703" s="125"/>
      <c r="M703" s="124"/>
      <c r="N703" s="124"/>
      <c r="O703" s="124"/>
      <c r="P703" s="125"/>
      <c r="Q703" s="124"/>
      <c r="R703" s="124"/>
      <c r="S703" s="124"/>
      <c r="T703" s="125"/>
      <c r="U703" s="124"/>
      <c r="V703" s="124"/>
      <c r="W703" s="124"/>
      <c r="X703" s="125"/>
      <c r="Y703" s="124"/>
      <c r="Z703" s="124"/>
      <c r="AA703" s="124"/>
      <c r="AB703" s="125"/>
      <c r="AC703" s="124"/>
      <c r="AD703" s="124"/>
      <c r="AE703" s="124"/>
      <c r="AF703" s="125"/>
      <c r="AG703" s="124"/>
      <c r="AH703" s="124"/>
      <c r="AI703" s="124"/>
      <c r="AJ703" s="125"/>
      <c r="AK703" s="124"/>
      <c r="AL703" s="124"/>
      <c r="AM703" s="124"/>
      <c r="AN703" s="125"/>
      <c r="AO703" s="124"/>
      <c r="AP703" s="124"/>
      <c r="AQ703" s="142">
        <v>-78</v>
      </c>
      <c r="AR703" s="143">
        <v>-77</v>
      </c>
      <c r="AS703" s="142">
        <v>-75</v>
      </c>
      <c r="AT703" s="142">
        <v>-118</v>
      </c>
      <c r="AU703" s="142">
        <v>-117</v>
      </c>
      <c r="AV703" s="143">
        <v>-115</v>
      </c>
      <c r="AW703" s="124"/>
      <c r="AX703" s="124"/>
      <c r="AY703" s="142">
        <v>-177</v>
      </c>
      <c r="AZ703" s="143">
        <v>-174</v>
      </c>
      <c r="BA703" s="124"/>
      <c r="BB703" s="124"/>
      <c r="BC703" s="124"/>
      <c r="BD703" s="143">
        <v>-256</v>
      </c>
      <c r="BF703" s="130"/>
      <c r="BG703" s="130"/>
      <c r="BH703" s="130"/>
      <c r="BI703" s="130"/>
      <c r="BJ703" s="130"/>
      <c r="BK703" s="130"/>
      <c r="BL703" s="130"/>
      <c r="BM703" s="130"/>
      <c r="BN703" s="130"/>
      <c r="BO703" s="144">
        <v>-77</v>
      </c>
      <c r="BP703" s="144">
        <v>-115</v>
      </c>
      <c r="BQ703" s="144">
        <v>-174</v>
      </c>
      <c r="BR703" s="144">
        <v>-256</v>
      </c>
    </row>
    <row r="704" spans="1:70" outlineLevel="1" x14ac:dyDescent="0.35">
      <c r="A704" s="199" t="s">
        <v>552</v>
      </c>
      <c r="B704" s="162" t="s">
        <v>428</v>
      </c>
      <c r="C704" s="163" t="s">
        <v>369</v>
      </c>
      <c r="D704" s="162">
        <v>3512980</v>
      </c>
      <c r="E704" s="164"/>
      <c r="F704" s="164"/>
      <c r="G704" s="164"/>
      <c r="H704" s="165"/>
      <c r="I704" s="164"/>
      <c r="J704" s="164"/>
      <c r="K704" s="164"/>
      <c r="L704" s="165"/>
      <c r="M704" s="164"/>
      <c r="N704" s="164"/>
      <c r="O704" s="164"/>
      <c r="P704" s="165"/>
      <c r="Q704" s="164"/>
      <c r="R704" s="164"/>
      <c r="S704" s="164"/>
      <c r="T704" s="165"/>
      <c r="U704" s="164"/>
      <c r="V704" s="164"/>
      <c r="W704" s="164"/>
      <c r="X704" s="165"/>
      <c r="Y704" s="164"/>
      <c r="Z704" s="164"/>
      <c r="AA704" s="164"/>
      <c r="AB704" s="165"/>
      <c r="AC704" s="164"/>
      <c r="AD704" s="164"/>
      <c r="AE704" s="164"/>
      <c r="AF704" s="165"/>
      <c r="AG704" s="164"/>
      <c r="AH704" s="164"/>
      <c r="AI704" s="164"/>
      <c r="AJ704" s="165"/>
      <c r="AK704" s="164"/>
      <c r="AL704" s="164"/>
      <c r="AM704" s="164"/>
      <c r="AN704" s="165"/>
      <c r="AO704" s="164"/>
      <c r="AP704" s="164"/>
      <c r="AQ704" s="175">
        <f t="shared" ref="AQ704:AV704" si="106">AQ701+AQ703</f>
        <v>9922</v>
      </c>
      <c r="AR704" s="174">
        <f t="shared" si="106"/>
        <v>9923</v>
      </c>
      <c r="AS704" s="175">
        <f t="shared" si="106"/>
        <v>9925</v>
      </c>
      <c r="AT704" s="175">
        <f t="shared" si="106"/>
        <v>18382</v>
      </c>
      <c r="AU704" s="175">
        <f t="shared" si="106"/>
        <v>18383</v>
      </c>
      <c r="AV704" s="174">
        <f t="shared" si="106"/>
        <v>18385</v>
      </c>
      <c r="AW704" s="164"/>
      <c r="AX704" s="164"/>
      <c r="AY704" s="175">
        <f>AY701+AY703</f>
        <v>28823</v>
      </c>
      <c r="AZ704" s="174">
        <f>AZ701+AZ703</f>
        <v>28826</v>
      </c>
      <c r="BA704" s="164"/>
      <c r="BB704" s="164"/>
      <c r="BC704" s="164"/>
      <c r="BD704" s="174">
        <f>BD701+BD703</f>
        <v>58744</v>
      </c>
      <c r="BF704" s="170"/>
      <c r="BG704" s="170"/>
      <c r="BH704" s="170"/>
      <c r="BI704" s="170"/>
      <c r="BJ704" s="170"/>
      <c r="BK704" s="170"/>
      <c r="BL704" s="170"/>
      <c r="BM704" s="170"/>
      <c r="BN704" s="170"/>
      <c r="BO704" s="197">
        <f>BO701+BO703</f>
        <v>9923</v>
      </c>
      <c r="BP704" s="197">
        <f>BP701+BP703</f>
        <v>18385</v>
      </c>
      <c r="BQ704" s="197">
        <f>BQ701+BQ703</f>
        <v>28826</v>
      </c>
      <c r="BR704" s="197">
        <f>BR701+BR703</f>
        <v>58744</v>
      </c>
    </row>
    <row r="705" spans="1:70" outlineLevel="1" x14ac:dyDescent="0.35">
      <c r="E705" s="124"/>
      <c r="F705" s="124"/>
      <c r="G705" s="124"/>
      <c r="H705" s="125"/>
      <c r="I705" s="124"/>
      <c r="J705" s="124"/>
      <c r="K705" s="124"/>
      <c r="L705" s="125"/>
      <c r="M705" s="124"/>
      <c r="N705" s="124"/>
      <c r="O705" s="124"/>
      <c r="P705" s="125"/>
      <c r="Q705" s="124"/>
      <c r="R705" s="124"/>
      <c r="S705" s="124"/>
      <c r="T705" s="125"/>
      <c r="U705" s="124"/>
      <c r="V705" s="124"/>
      <c r="W705" s="124"/>
      <c r="X705" s="125"/>
      <c r="Y705" s="124"/>
      <c r="Z705" s="124"/>
      <c r="AA705" s="124"/>
      <c r="AB705" s="125"/>
      <c r="AC705" s="124"/>
      <c r="AD705" s="124"/>
      <c r="AE705" s="124"/>
      <c r="AF705" s="125"/>
      <c r="AG705" s="124"/>
      <c r="AH705" s="124"/>
      <c r="AI705" s="124"/>
      <c r="AJ705" s="125"/>
      <c r="AK705" s="124"/>
      <c r="AL705" s="124"/>
      <c r="AM705" s="124"/>
      <c r="AN705" s="125"/>
      <c r="AO705" s="124"/>
      <c r="AP705" s="124"/>
      <c r="AQ705" s="124"/>
      <c r="AR705" s="125"/>
      <c r="AS705" s="124"/>
      <c r="AT705" s="124"/>
      <c r="AU705" s="124"/>
      <c r="AV705" s="125"/>
      <c r="AW705" s="124"/>
      <c r="AX705" s="124"/>
      <c r="AY705" s="124"/>
      <c r="AZ705" s="125"/>
      <c r="BA705" s="124"/>
      <c r="BB705" s="124"/>
      <c r="BC705" s="124"/>
      <c r="BD705" s="125"/>
      <c r="BF705" s="130"/>
      <c r="BG705" s="130"/>
      <c r="BH705" s="130"/>
      <c r="BI705" s="130"/>
      <c r="BJ705" s="130"/>
      <c r="BK705" s="130"/>
      <c r="BL705" s="130"/>
      <c r="BM705" s="130"/>
      <c r="BN705" s="130"/>
      <c r="BO705" s="130"/>
      <c r="BP705" s="130"/>
      <c r="BQ705" s="130"/>
      <c r="BR705" s="130"/>
    </row>
    <row r="706" spans="1:70" ht="12" customHeight="1" outlineLevel="1" x14ac:dyDescent="0.35">
      <c r="A706" s="205" t="s">
        <v>754</v>
      </c>
      <c r="B706" s="206"/>
      <c r="C706" s="206"/>
      <c r="D706" s="206"/>
      <c r="E706" s="124"/>
      <c r="F706" s="124"/>
      <c r="G706" s="124"/>
      <c r="H706" s="125"/>
      <c r="I706" s="124"/>
      <c r="J706" s="124"/>
      <c r="K706" s="124"/>
      <c r="L706" s="125"/>
      <c r="M706" s="124"/>
      <c r="N706" s="124"/>
      <c r="O706" s="124"/>
      <c r="P706" s="125"/>
      <c r="Q706" s="124"/>
      <c r="R706" s="124"/>
      <c r="S706" s="124"/>
      <c r="T706" s="125"/>
      <c r="U706" s="124"/>
      <c r="V706" s="124"/>
      <c r="W706" s="124"/>
      <c r="X706" s="125"/>
      <c r="Y706" s="124"/>
      <c r="Z706" s="124"/>
      <c r="AA706" s="124"/>
      <c r="AB706" s="125"/>
      <c r="AC706" s="124"/>
      <c r="AD706" s="124"/>
      <c r="AE706" s="124"/>
      <c r="AF706" s="125"/>
      <c r="AG706" s="124"/>
      <c r="AH706" s="124"/>
      <c r="AI706" s="124"/>
      <c r="AJ706" s="125"/>
      <c r="AK706" s="124"/>
      <c r="AL706" s="124"/>
      <c r="AM706" s="124"/>
      <c r="AN706" s="125"/>
      <c r="AO706" s="124"/>
      <c r="AP706" s="124"/>
      <c r="AQ706" s="124"/>
      <c r="AR706" s="125"/>
      <c r="AS706" s="124"/>
      <c r="AT706" s="124"/>
      <c r="AU706" s="124"/>
      <c r="AV706" s="125"/>
      <c r="AW706" s="124"/>
      <c r="AX706" s="124"/>
      <c r="AY706" s="124"/>
      <c r="AZ706" s="125"/>
      <c r="BA706" s="124"/>
      <c r="BB706" s="124"/>
      <c r="BC706" s="124"/>
      <c r="BD706" s="125"/>
      <c r="BF706" s="130"/>
      <c r="BG706" s="130"/>
      <c r="BH706" s="130"/>
      <c r="BI706" s="130"/>
      <c r="BJ706" s="130"/>
      <c r="BK706" s="130"/>
      <c r="BL706" s="130"/>
      <c r="BM706" s="130"/>
      <c r="BN706" s="130"/>
      <c r="BO706" s="130"/>
      <c r="BP706" s="130"/>
      <c r="BQ706" s="130"/>
      <c r="BR706" s="130"/>
    </row>
    <row r="707" spans="1:70" outlineLevel="1" x14ac:dyDescent="0.35">
      <c r="A707" s="192" t="s">
        <v>755</v>
      </c>
      <c r="B707" s="109" t="s">
        <v>428</v>
      </c>
      <c r="C707" s="141" t="s">
        <v>369</v>
      </c>
      <c r="D707" s="109">
        <v>5303408</v>
      </c>
      <c r="E707" s="124"/>
      <c r="F707" s="124"/>
      <c r="G707" s="124"/>
      <c r="H707" s="125"/>
      <c r="I707" s="124"/>
      <c r="J707" s="124"/>
      <c r="K707" s="124"/>
      <c r="L707" s="125"/>
      <c r="M707" s="124"/>
      <c r="N707" s="124"/>
      <c r="O707" s="124"/>
      <c r="P707" s="125"/>
      <c r="Q707" s="124"/>
      <c r="R707" s="124"/>
      <c r="S707" s="124"/>
      <c r="T707" s="125"/>
      <c r="U707" s="124"/>
      <c r="V707" s="124"/>
      <c r="W707" s="124"/>
      <c r="X707" s="125"/>
      <c r="Y707" s="124"/>
      <c r="Z707" s="124"/>
      <c r="AA707" s="124"/>
      <c r="AB707" s="125"/>
      <c r="AC707" s="124"/>
      <c r="AD707" s="124"/>
      <c r="AE707" s="124"/>
      <c r="AF707" s="125"/>
      <c r="AG707" s="124"/>
      <c r="AH707" s="124"/>
      <c r="AI707" s="124"/>
      <c r="AJ707" s="125"/>
      <c r="AK707" s="124"/>
      <c r="AL707" s="124"/>
      <c r="AM707" s="124"/>
      <c r="AN707" s="125"/>
      <c r="AO707" s="124"/>
      <c r="AP707" s="124"/>
      <c r="AQ707" s="142">
        <v>2750</v>
      </c>
      <c r="AR707" s="143">
        <v>2750</v>
      </c>
      <c r="AS707" s="142">
        <v>2750</v>
      </c>
      <c r="AT707" s="142">
        <v>2750</v>
      </c>
      <c r="AU707" s="142">
        <v>2750</v>
      </c>
      <c r="AV707" s="143">
        <v>2750</v>
      </c>
      <c r="AW707" s="124"/>
      <c r="AX707" s="124"/>
      <c r="AY707" s="142">
        <v>2750</v>
      </c>
      <c r="AZ707" s="143">
        <v>2750</v>
      </c>
      <c r="BA707" s="124"/>
      <c r="BB707" s="124"/>
      <c r="BC707" s="124"/>
      <c r="BD707" s="143">
        <v>2750</v>
      </c>
      <c r="BF707" s="130"/>
      <c r="BG707" s="130"/>
      <c r="BH707" s="130"/>
      <c r="BI707" s="130"/>
      <c r="BJ707" s="130"/>
      <c r="BK707" s="130"/>
      <c r="BL707" s="130"/>
      <c r="BM707" s="130"/>
      <c r="BN707" s="130"/>
      <c r="BO707" s="144">
        <v>2750</v>
      </c>
      <c r="BP707" s="144">
        <v>2750</v>
      </c>
      <c r="BQ707" s="144">
        <v>2750</v>
      </c>
      <c r="BR707" s="144">
        <v>2750</v>
      </c>
    </row>
    <row r="708" spans="1:70" outlineLevel="1" x14ac:dyDescent="0.35">
      <c r="A708" s="192" t="s">
        <v>756</v>
      </c>
      <c r="B708" s="109" t="s">
        <v>428</v>
      </c>
      <c r="C708" s="141" t="s">
        <v>369</v>
      </c>
      <c r="D708" s="109">
        <v>5303409</v>
      </c>
      <c r="E708" s="124"/>
      <c r="F708" s="124"/>
      <c r="G708" s="124"/>
      <c r="H708" s="125"/>
      <c r="I708" s="124"/>
      <c r="J708" s="124"/>
      <c r="K708" s="124"/>
      <c r="L708" s="125"/>
      <c r="M708" s="124"/>
      <c r="N708" s="124"/>
      <c r="O708" s="124"/>
      <c r="P708" s="125"/>
      <c r="Q708" s="124"/>
      <c r="R708" s="124"/>
      <c r="S708" s="124"/>
      <c r="T708" s="125"/>
      <c r="U708" s="124"/>
      <c r="V708" s="124"/>
      <c r="W708" s="124"/>
      <c r="X708" s="125"/>
      <c r="Y708" s="124"/>
      <c r="Z708" s="124"/>
      <c r="AA708" s="124"/>
      <c r="AB708" s="125"/>
      <c r="AC708" s="124"/>
      <c r="AD708" s="124"/>
      <c r="AE708" s="124"/>
      <c r="AF708" s="125"/>
      <c r="AG708" s="124"/>
      <c r="AH708" s="124"/>
      <c r="AI708" s="124"/>
      <c r="AJ708" s="125"/>
      <c r="AK708" s="124"/>
      <c r="AL708" s="124"/>
      <c r="AM708" s="124"/>
      <c r="AN708" s="125"/>
      <c r="AO708" s="124"/>
      <c r="AP708" s="124"/>
      <c r="AQ708" s="124"/>
      <c r="AR708" s="125"/>
      <c r="AS708" s="124"/>
      <c r="AT708" s="124"/>
      <c r="AU708" s="124"/>
      <c r="AV708" s="143">
        <v>1500</v>
      </c>
      <c r="AW708" s="124"/>
      <c r="AX708" s="124"/>
      <c r="AY708" s="142">
        <v>1500</v>
      </c>
      <c r="AZ708" s="143">
        <v>1500</v>
      </c>
      <c r="BA708" s="124"/>
      <c r="BB708" s="124"/>
      <c r="BC708" s="124"/>
      <c r="BD708" s="143">
        <v>1500</v>
      </c>
      <c r="BF708" s="130"/>
      <c r="BG708" s="130"/>
      <c r="BH708" s="130"/>
      <c r="BI708" s="130"/>
      <c r="BJ708" s="130"/>
      <c r="BK708" s="130"/>
      <c r="BL708" s="130"/>
      <c r="BM708" s="130"/>
      <c r="BN708" s="130"/>
      <c r="BO708" s="130"/>
      <c r="BP708" s="144">
        <v>1500</v>
      </c>
      <c r="BQ708" s="144">
        <v>1500</v>
      </c>
      <c r="BR708" s="144">
        <v>1500</v>
      </c>
    </row>
    <row r="709" spans="1:70" outlineLevel="1" x14ac:dyDescent="0.35">
      <c r="A709" s="192" t="s">
        <v>757</v>
      </c>
      <c r="B709" s="109" t="s">
        <v>428</v>
      </c>
      <c r="C709" s="141" t="s">
        <v>369</v>
      </c>
      <c r="D709" s="109">
        <v>6478214</v>
      </c>
      <c r="E709" s="124"/>
      <c r="F709" s="124"/>
      <c r="G709" s="124"/>
      <c r="H709" s="125"/>
      <c r="I709" s="124"/>
      <c r="J709" s="124"/>
      <c r="K709" s="124"/>
      <c r="L709" s="125"/>
      <c r="M709" s="124"/>
      <c r="N709" s="124"/>
      <c r="O709" s="124"/>
      <c r="P709" s="125"/>
      <c r="Q709" s="124"/>
      <c r="R709" s="124"/>
      <c r="S709" s="124"/>
      <c r="T709" s="125"/>
      <c r="U709" s="124"/>
      <c r="V709" s="124"/>
      <c r="W709" s="124"/>
      <c r="X709" s="125"/>
      <c r="Y709" s="124"/>
      <c r="Z709" s="124"/>
      <c r="AA709" s="124"/>
      <c r="AB709" s="125"/>
      <c r="AC709" s="124"/>
      <c r="AD709" s="124"/>
      <c r="AE709" s="124"/>
      <c r="AF709" s="125"/>
      <c r="AG709" s="124"/>
      <c r="AH709" s="124"/>
      <c r="AI709" s="124"/>
      <c r="AJ709" s="125"/>
      <c r="AK709" s="124"/>
      <c r="AL709" s="124"/>
      <c r="AM709" s="124"/>
      <c r="AN709" s="125"/>
      <c r="AO709" s="124"/>
      <c r="AP709" s="124"/>
      <c r="AQ709" s="124"/>
      <c r="AR709" s="125"/>
      <c r="AS709" s="124"/>
      <c r="AT709" s="124"/>
      <c r="AU709" s="124"/>
      <c r="AV709" s="125"/>
      <c r="AW709" s="124"/>
      <c r="AX709" s="124"/>
      <c r="AY709" s="142">
        <v>1000</v>
      </c>
      <c r="AZ709" s="143">
        <v>1000</v>
      </c>
      <c r="BA709" s="124"/>
      <c r="BB709" s="124"/>
      <c r="BC709" s="124"/>
      <c r="BD709" s="143">
        <v>1000</v>
      </c>
      <c r="BF709" s="130"/>
      <c r="BG709" s="130"/>
      <c r="BH709" s="130"/>
      <c r="BI709" s="130"/>
      <c r="BJ709" s="130"/>
      <c r="BK709" s="130"/>
      <c r="BL709" s="130"/>
      <c r="BM709" s="130"/>
      <c r="BN709" s="130"/>
      <c r="BO709" s="130"/>
      <c r="BP709" s="130"/>
      <c r="BQ709" s="144">
        <v>1000</v>
      </c>
      <c r="BR709" s="144">
        <v>1000</v>
      </c>
    </row>
    <row r="710" spans="1:70" outlineLevel="1" x14ac:dyDescent="0.35">
      <c r="A710" s="277" t="s">
        <v>758</v>
      </c>
      <c r="B710" s="109" t="s">
        <v>428</v>
      </c>
      <c r="C710" s="141" t="s">
        <v>369</v>
      </c>
      <c r="D710" s="109">
        <v>7947337</v>
      </c>
      <c r="E710" s="124"/>
      <c r="F710" s="124"/>
      <c r="G710" s="124"/>
      <c r="H710" s="125"/>
      <c r="I710" s="124"/>
      <c r="J710" s="124"/>
      <c r="K710" s="124"/>
      <c r="L710" s="125"/>
      <c r="M710" s="124"/>
      <c r="N710" s="124"/>
      <c r="O710" s="124"/>
      <c r="P710" s="125"/>
      <c r="Q710" s="124"/>
      <c r="R710" s="124"/>
      <c r="S710" s="124"/>
      <c r="T710" s="125"/>
      <c r="U710" s="124"/>
      <c r="V710" s="124"/>
      <c r="W710" s="124"/>
      <c r="X710" s="125"/>
      <c r="Y710" s="124"/>
      <c r="Z710" s="124"/>
      <c r="AA710" s="124"/>
      <c r="AB710" s="125"/>
      <c r="AC710" s="124"/>
      <c r="AD710" s="124"/>
      <c r="AE710" s="124"/>
      <c r="AF710" s="125"/>
      <c r="AG710" s="124"/>
      <c r="AH710" s="124"/>
      <c r="AI710" s="124"/>
      <c r="AJ710" s="125"/>
      <c r="AK710" s="124"/>
      <c r="AL710" s="124"/>
      <c r="AM710" s="124"/>
      <c r="AN710" s="125"/>
      <c r="AO710" s="124"/>
      <c r="AP710" s="124"/>
      <c r="AQ710" s="124"/>
      <c r="AR710" s="125"/>
      <c r="AS710" s="124"/>
      <c r="AT710" s="124"/>
      <c r="AU710" s="124"/>
      <c r="AV710" s="125"/>
      <c r="AW710" s="124"/>
      <c r="AX710" s="124"/>
      <c r="AY710" s="124"/>
      <c r="AZ710" s="125"/>
      <c r="BA710" s="124"/>
      <c r="BB710" s="124"/>
      <c r="BC710" s="124"/>
      <c r="BD710" s="143">
        <v>5000</v>
      </c>
      <c r="BF710" s="130"/>
      <c r="BG710" s="130"/>
      <c r="BH710" s="130"/>
      <c r="BI710" s="130"/>
      <c r="BJ710" s="130"/>
      <c r="BK710" s="130"/>
      <c r="BL710" s="130"/>
      <c r="BM710" s="130"/>
      <c r="BN710" s="130"/>
      <c r="BO710" s="130"/>
      <c r="BP710" s="130"/>
      <c r="BQ710" s="130"/>
      <c r="BR710" s="144">
        <v>5000</v>
      </c>
    </row>
    <row r="711" spans="1:70" outlineLevel="1" x14ac:dyDescent="0.35">
      <c r="A711" s="207" t="s">
        <v>738</v>
      </c>
      <c r="B711" s="184" t="s">
        <v>428</v>
      </c>
      <c r="C711" s="185" t="s">
        <v>369</v>
      </c>
      <c r="D711" s="184">
        <v>3669108</v>
      </c>
      <c r="E711" s="186"/>
      <c r="F711" s="186"/>
      <c r="G711" s="186"/>
      <c r="H711" s="187"/>
      <c r="I711" s="186"/>
      <c r="J711" s="186"/>
      <c r="K711" s="186"/>
      <c r="L711" s="187"/>
      <c r="M711" s="186"/>
      <c r="N711" s="186"/>
      <c r="O711" s="186"/>
      <c r="P711" s="187"/>
      <c r="Q711" s="186"/>
      <c r="R711" s="186"/>
      <c r="S711" s="186"/>
      <c r="T711" s="187"/>
      <c r="U711" s="186"/>
      <c r="V711" s="186"/>
      <c r="W711" s="186"/>
      <c r="X711" s="187"/>
      <c r="Y711" s="186"/>
      <c r="Z711" s="186"/>
      <c r="AA711" s="186"/>
      <c r="AB711" s="187"/>
      <c r="AC711" s="186"/>
      <c r="AD711" s="186"/>
      <c r="AE711" s="186"/>
      <c r="AF711" s="187"/>
      <c r="AG711" s="186"/>
      <c r="AH711" s="186"/>
      <c r="AI711" s="186"/>
      <c r="AJ711" s="187"/>
      <c r="AK711" s="186"/>
      <c r="AL711" s="186"/>
      <c r="AM711" s="186"/>
      <c r="AN711" s="187"/>
      <c r="AO711" s="186"/>
      <c r="AP711" s="186"/>
      <c r="AQ711" s="209">
        <v>7250</v>
      </c>
      <c r="AR711" s="208">
        <v>7250</v>
      </c>
      <c r="AS711" s="209">
        <v>7250</v>
      </c>
      <c r="AT711" s="209">
        <v>15750</v>
      </c>
      <c r="AU711" s="209">
        <v>15750</v>
      </c>
      <c r="AV711" s="208">
        <v>14250</v>
      </c>
      <c r="AW711" s="186"/>
      <c r="AX711" s="186"/>
      <c r="AY711" s="142">
        <v>23750</v>
      </c>
      <c r="AZ711" s="208">
        <v>23750</v>
      </c>
      <c r="BA711" s="186"/>
      <c r="BB711" s="186"/>
      <c r="BC711" s="124"/>
      <c r="BD711" s="208">
        <v>48750</v>
      </c>
      <c r="BF711" s="188"/>
      <c r="BG711" s="188"/>
      <c r="BH711" s="188"/>
      <c r="BI711" s="188"/>
      <c r="BJ711" s="188"/>
      <c r="BK711" s="188"/>
      <c r="BL711" s="188"/>
      <c r="BM711" s="188"/>
      <c r="BN711" s="188"/>
      <c r="BO711" s="210">
        <v>7250</v>
      </c>
      <c r="BP711" s="210">
        <v>14250</v>
      </c>
      <c r="BQ711" s="210">
        <v>23750</v>
      </c>
      <c r="BR711" s="210">
        <v>48750</v>
      </c>
    </row>
    <row r="712" spans="1:70" outlineLevel="1" x14ac:dyDescent="0.35">
      <c r="A712" s="190" t="s">
        <v>759</v>
      </c>
      <c r="B712" s="109" t="s">
        <v>428</v>
      </c>
      <c r="C712" s="141" t="s">
        <v>369</v>
      </c>
      <c r="D712" s="109">
        <v>3669109</v>
      </c>
      <c r="E712" s="137"/>
      <c r="F712" s="137"/>
      <c r="G712" s="137"/>
      <c r="H712" s="138"/>
      <c r="I712" s="137"/>
      <c r="J712" s="137"/>
      <c r="K712" s="137"/>
      <c r="L712" s="138"/>
      <c r="M712" s="137"/>
      <c r="N712" s="137"/>
      <c r="O712" s="137"/>
      <c r="P712" s="138"/>
      <c r="Q712" s="137"/>
      <c r="R712" s="137"/>
      <c r="S712" s="137"/>
      <c r="T712" s="138"/>
      <c r="U712" s="137"/>
      <c r="V712" s="137"/>
      <c r="W712" s="137"/>
      <c r="X712" s="138"/>
      <c r="Y712" s="137"/>
      <c r="Z712" s="137"/>
      <c r="AA712" s="137"/>
      <c r="AB712" s="138"/>
      <c r="AC712" s="137"/>
      <c r="AD712" s="137"/>
      <c r="AE712" s="137"/>
      <c r="AF712" s="138"/>
      <c r="AG712" s="137"/>
      <c r="AH712" s="137"/>
      <c r="AI712" s="137"/>
      <c r="AJ712" s="138"/>
      <c r="AK712" s="137"/>
      <c r="AL712" s="137"/>
      <c r="AM712" s="137"/>
      <c r="AN712" s="138"/>
      <c r="AO712" s="137"/>
      <c r="AP712" s="137"/>
      <c r="AQ712" s="212">
        <f t="shared" ref="AQ712:AV712" si="107">SUM(AQ707:AQ711)</f>
        <v>10000</v>
      </c>
      <c r="AR712" s="211">
        <f t="shared" si="107"/>
        <v>10000</v>
      </c>
      <c r="AS712" s="212">
        <f t="shared" si="107"/>
        <v>10000</v>
      </c>
      <c r="AT712" s="212">
        <f t="shared" si="107"/>
        <v>18500</v>
      </c>
      <c r="AU712" s="212">
        <f t="shared" si="107"/>
        <v>18500</v>
      </c>
      <c r="AV712" s="211">
        <f t="shared" si="107"/>
        <v>18500</v>
      </c>
      <c r="AW712" s="137"/>
      <c r="AX712" s="137"/>
      <c r="AY712" s="175">
        <f>SUM(AY707:AY711)</f>
        <v>29000</v>
      </c>
      <c r="AZ712" s="211">
        <f>SUM(AZ707:AZ711)</f>
        <v>29000</v>
      </c>
      <c r="BA712" s="137"/>
      <c r="BB712" s="137"/>
      <c r="BC712" s="164"/>
      <c r="BD712" s="211">
        <f>SUM(BD707:BD711)</f>
        <v>59000</v>
      </c>
      <c r="BF712" s="139"/>
      <c r="BG712" s="139"/>
      <c r="BH712" s="139"/>
      <c r="BI712" s="139"/>
      <c r="BJ712" s="139"/>
      <c r="BK712" s="139"/>
      <c r="BL712" s="139"/>
      <c r="BM712" s="139"/>
      <c r="BN712" s="139"/>
      <c r="BO712" s="214">
        <f>SUM(BO707:BO711)</f>
        <v>10000</v>
      </c>
      <c r="BP712" s="214">
        <f>SUM(BP707:BP711)</f>
        <v>18500</v>
      </c>
      <c r="BQ712" s="214">
        <f>SUM(BQ707:BQ711)</f>
        <v>29000</v>
      </c>
      <c r="BR712" s="214">
        <f>SUM(BR707:BR711)</f>
        <v>59000</v>
      </c>
    </row>
    <row r="713" spans="1:70" ht="12" customHeight="1" outlineLevel="1" x14ac:dyDescent="0.35">
      <c r="E713" s="137"/>
      <c r="F713" s="137"/>
      <c r="G713" s="137"/>
      <c r="H713" s="138"/>
      <c r="I713" s="137"/>
      <c r="J713" s="137"/>
      <c r="K713" s="137"/>
      <c r="L713" s="138"/>
      <c r="M713" s="137"/>
      <c r="N713" s="137"/>
      <c r="O713" s="137"/>
      <c r="P713" s="138"/>
      <c r="Q713" s="137"/>
      <c r="R713" s="137"/>
      <c r="S713" s="137"/>
      <c r="T713" s="138"/>
      <c r="U713" s="137"/>
      <c r="V713" s="137"/>
      <c r="W713" s="137"/>
      <c r="X713" s="138"/>
      <c r="Y713" s="137"/>
      <c r="Z713" s="137"/>
      <c r="AA713" s="137"/>
      <c r="AB713" s="138"/>
      <c r="AC713" s="137"/>
      <c r="AD713" s="137"/>
      <c r="AE713" s="137"/>
      <c r="AF713" s="138"/>
      <c r="AG713" s="137"/>
      <c r="AH713" s="137"/>
      <c r="AI713" s="137"/>
      <c r="AJ713" s="138"/>
      <c r="AK713" s="137"/>
      <c r="AL713" s="137"/>
      <c r="AM713" s="137"/>
      <c r="AN713" s="138"/>
      <c r="AO713" s="137"/>
      <c r="AP713" s="137"/>
      <c r="AQ713" s="203"/>
      <c r="AR713" s="138"/>
      <c r="AS713" s="203"/>
      <c r="AT713" s="203"/>
      <c r="AU713" s="203"/>
      <c r="AV713" s="138"/>
      <c r="AW713" s="203"/>
      <c r="AX713" s="203"/>
      <c r="AY713" s="203"/>
      <c r="AZ713" s="138"/>
      <c r="BA713" s="137"/>
      <c r="BB713" s="137"/>
      <c r="BC713" s="203"/>
      <c r="BD713" s="138"/>
      <c r="BF713" s="139"/>
      <c r="BG713" s="139"/>
      <c r="BH713" s="139"/>
      <c r="BI713" s="139"/>
      <c r="BJ713" s="139"/>
      <c r="BK713" s="139"/>
      <c r="BL713" s="139"/>
      <c r="BM713" s="139"/>
      <c r="BN713" s="139"/>
      <c r="BO713" s="139"/>
      <c r="BP713" s="139"/>
      <c r="BQ713" s="139"/>
      <c r="BR713" s="139"/>
    </row>
    <row r="714" spans="1:70" ht="12" customHeight="1" outlineLevel="1" x14ac:dyDescent="0.35">
      <c r="A714" s="154" t="s">
        <v>514</v>
      </c>
      <c r="B714" s="155"/>
      <c r="C714" s="155"/>
      <c r="D714" s="155"/>
      <c r="E714" s="124"/>
      <c r="F714" s="124"/>
      <c r="G714" s="124"/>
      <c r="H714" s="125"/>
      <c r="I714" s="124"/>
      <c r="J714" s="124"/>
      <c r="K714" s="124"/>
      <c r="L714" s="125"/>
      <c r="M714" s="124"/>
      <c r="N714" s="124"/>
      <c r="O714" s="124"/>
      <c r="P714" s="125"/>
      <c r="Q714" s="124"/>
      <c r="R714" s="124"/>
      <c r="S714" s="124"/>
      <c r="T714" s="125"/>
      <c r="U714" s="124"/>
      <c r="V714" s="124"/>
      <c r="W714" s="124"/>
      <c r="X714" s="125"/>
      <c r="Y714" s="124"/>
      <c r="Z714" s="124"/>
      <c r="AA714" s="124"/>
      <c r="AB714" s="125"/>
      <c r="AC714" s="124"/>
      <c r="AD714" s="124"/>
      <c r="AE714" s="124"/>
      <c r="AF714" s="125"/>
      <c r="AG714" s="124"/>
      <c r="AH714" s="124"/>
      <c r="AI714" s="124"/>
      <c r="AJ714" s="125"/>
      <c r="AK714" s="124"/>
      <c r="AL714" s="124"/>
      <c r="AM714" s="124"/>
      <c r="AN714" s="125"/>
      <c r="AO714" s="124"/>
      <c r="AP714" s="124"/>
      <c r="AQ714" s="124"/>
      <c r="AR714" s="125"/>
      <c r="AS714" s="124"/>
      <c r="AT714" s="124"/>
      <c r="AU714" s="124"/>
      <c r="AV714" s="125"/>
      <c r="AW714" s="124"/>
      <c r="AX714" s="124"/>
      <c r="AY714" s="124"/>
      <c r="AZ714" s="125"/>
      <c r="BA714" s="124"/>
      <c r="BB714" s="124"/>
      <c r="BC714" s="124"/>
      <c r="BD714" s="125"/>
      <c r="BF714" s="130"/>
      <c r="BG714" s="130"/>
      <c r="BH714" s="130"/>
      <c r="BI714" s="130"/>
      <c r="BJ714" s="130"/>
      <c r="BK714" s="130"/>
      <c r="BL714" s="130"/>
      <c r="BM714" s="130"/>
      <c r="BN714" s="130"/>
      <c r="BO714" s="130"/>
      <c r="BP714" s="130"/>
      <c r="BQ714" s="130"/>
      <c r="BR714" s="130"/>
    </row>
    <row r="715" spans="1:70" ht="12" customHeight="1" outlineLevel="1" x14ac:dyDescent="0.35">
      <c r="A715" s="156" t="s">
        <v>760</v>
      </c>
      <c r="B715" s="109" t="s">
        <v>428</v>
      </c>
      <c r="C715" s="141" t="s">
        <v>369</v>
      </c>
      <c r="D715" s="109">
        <v>2541678</v>
      </c>
      <c r="E715" s="124"/>
      <c r="F715" s="124"/>
      <c r="G715" s="124"/>
      <c r="H715" s="125"/>
      <c r="I715" s="124"/>
      <c r="J715" s="124"/>
      <c r="K715" s="124"/>
      <c r="L715" s="125"/>
      <c r="M715" s="124"/>
      <c r="N715" s="124"/>
      <c r="O715" s="124"/>
      <c r="P715" s="125"/>
      <c r="Q715" s="124"/>
      <c r="R715" s="124"/>
      <c r="S715" s="124"/>
      <c r="T715" s="125"/>
      <c r="U715" s="124"/>
      <c r="V715" s="124"/>
      <c r="W715" s="124"/>
      <c r="X715" s="125"/>
      <c r="Y715" s="124"/>
      <c r="Z715" s="124"/>
      <c r="AA715" s="124"/>
      <c r="AB715" s="125"/>
      <c r="AC715" s="124"/>
      <c r="AD715" s="124"/>
      <c r="AE715" s="124"/>
      <c r="AF715" s="125"/>
      <c r="AG715" s="124"/>
      <c r="AH715" s="124"/>
      <c r="AI715" s="124"/>
      <c r="AJ715" s="125"/>
      <c r="AK715" s="124"/>
      <c r="AL715" s="124"/>
      <c r="AM715" s="124"/>
      <c r="AN715" s="125"/>
      <c r="AO715" s="124"/>
      <c r="AP715" s="124"/>
      <c r="AQ715" s="124"/>
      <c r="AR715" s="125"/>
      <c r="AS715" s="124"/>
      <c r="AT715" s="124"/>
      <c r="AU715" s="124"/>
      <c r="AV715" s="125"/>
      <c r="AW715" s="124"/>
      <c r="AX715" s="124"/>
      <c r="AY715" s="124"/>
      <c r="AZ715" s="125"/>
      <c r="BA715" s="124"/>
      <c r="BB715" s="124"/>
      <c r="BC715" s="124"/>
      <c r="BD715" s="125"/>
      <c r="BF715" s="144">
        <v>3197</v>
      </c>
      <c r="BG715" s="144">
        <v>4918</v>
      </c>
      <c r="BH715" s="144">
        <v>2802</v>
      </c>
      <c r="BI715" s="144">
        <v>6368</v>
      </c>
      <c r="BJ715" s="144">
        <v>7079</v>
      </c>
      <c r="BK715" s="144">
        <v>8800</v>
      </c>
      <c r="BL715" s="144">
        <v>5317</v>
      </c>
      <c r="BM715" s="144">
        <v>24233</v>
      </c>
      <c r="BN715" s="144">
        <v>43669</v>
      </c>
      <c r="BO715" s="144">
        <v>25025</v>
      </c>
      <c r="BP715" s="144">
        <v>43499</v>
      </c>
      <c r="BQ715" s="144">
        <v>66342</v>
      </c>
      <c r="BR715" s="144">
        <v>79644</v>
      </c>
    </row>
    <row r="716" spans="1:70" outlineLevel="1" x14ac:dyDescent="0.35">
      <c r="A716" s="156" t="s">
        <v>761</v>
      </c>
      <c r="B716" s="109" t="s">
        <v>428</v>
      </c>
      <c r="C716" s="141" t="s">
        <v>369</v>
      </c>
      <c r="D716" s="109">
        <v>2541679</v>
      </c>
      <c r="E716" s="124"/>
      <c r="F716" s="124"/>
      <c r="G716" s="124"/>
      <c r="H716" s="125"/>
      <c r="I716" s="124"/>
      <c r="J716" s="124"/>
      <c r="K716" s="124"/>
      <c r="L716" s="125"/>
      <c r="M716" s="124"/>
      <c r="N716" s="124"/>
      <c r="O716" s="124"/>
      <c r="P716" s="125"/>
      <c r="Q716" s="124"/>
      <c r="R716" s="124"/>
      <c r="S716" s="124"/>
      <c r="T716" s="125"/>
      <c r="U716" s="124"/>
      <c r="V716" s="124"/>
      <c r="W716" s="124"/>
      <c r="X716" s="125"/>
      <c r="Y716" s="124"/>
      <c r="Z716" s="124"/>
      <c r="AA716" s="124"/>
      <c r="AB716" s="125"/>
      <c r="AC716" s="124"/>
      <c r="AD716" s="124"/>
      <c r="AE716" s="124"/>
      <c r="AF716" s="125"/>
      <c r="AG716" s="124"/>
      <c r="AH716" s="124"/>
      <c r="AI716" s="124"/>
      <c r="AJ716" s="125"/>
      <c r="AK716" s="124"/>
      <c r="AL716" s="124"/>
      <c r="AM716" s="124"/>
      <c r="AN716" s="125"/>
      <c r="AO716" s="124"/>
      <c r="AP716" s="124"/>
      <c r="AQ716" s="124"/>
      <c r="AR716" s="125"/>
      <c r="AS716" s="124"/>
      <c r="AT716" s="124"/>
      <c r="AU716" s="124"/>
      <c r="AV716" s="125"/>
      <c r="AW716" s="124"/>
      <c r="AX716" s="124"/>
      <c r="AY716" s="124"/>
      <c r="AZ716" s="125"/>
      <c r="BA716" s="124"/>
      <c r="BB716" s="124"/>
      <c r="BC716" s="124"/>
      <c r="BD716" s="125"/>
      <c r="BF716" s="144">
        <v>-443</v>
      </c>
      <c r="BG716" s="144">
        <v>-8</v>
      </c>
      <c r="BH716" s="144">
        <v>3392</v>
      </c>
      <c r="BI716" s="144">
        <v>6150</v>
      </c>
      <c r="BJ716" s="144">
        <v>13515</v>
      </c>
      <c r="BK716" s="144">
        <v>16561</v>
      </c>
      <c r="BL716" s="144">
        <v>19495</v>
      </c>
      <c r="BM716" s="144">
        <v>8947</v>
      </c>
      <c r="BN716" s="144">
        <v>3615</v>
      </c>
      <c r="BO716" s="144">
        <v>3794</v>
      </c>
      <c r="BP716" s="144">
        <v>3929</v>
      </c>
      <c r="BQ716" s="144">
        <v>4321</v>
      </c>
      <c r="BR716" s="144">
        <v>6288</v>
      </c>
    </row>
    <row r="717" spans="1:70" outlineLevel="1" x14ac:dyDescent="0.35">
      <c r="A717" s="161" t="s">
        <v>514</v>
      </c>
      <c r="B717" s="162" t="s">
        <v>428</v>
      </c>
      <c r="C717" s="163" t="s">
        <v>369</v>
      </c>
      <c r="D717" s="162">
        <v>2541680</v>
      </c>
      <c r="E717" s="164"/>
      <c r="F717" s="164"/>
      <c r="G717" s="164"/>
      <c r="H717" s="165"/>
      <c r="I717" s="164"/>
      <c r="J717" s="164"/>
      <c r="K717" s="164"/>
      <c r="L717" s="165"/>
      <c r="M717" s="164"/>
      <c r="N717" s="164"/>
      <c r="O717" s="164"/>
      <c r="P717" s="165"/>
      <c r="Q717" s="164"/>
      <c r="R717" s="164"/>
      <c r="S717" s="164"/>
      <c r="T717" s="165"/>
      <c r="U717" s="164"/>
      <c r="V717" s="164"/>
      <c r="W717" s="164"/>
      <c r="X717" s="165"/>
      <c r="Y717" s="164"/>
      <c r="Z717" s="164"/>
      <c r="AA717" s="164"/>
      <c r="AB717" s="165"/>
      <c r="AC717" s="164"/>
      <c r="AD717" s="164"/>
      <c r="AE717" s="164"/>
      <c r="AF717" s="165"/>
      <c r="AG717" s="164"/>
      <c r="AH717" s="164"/>
      <c r="AI717" s="164"/>
      <c r="AJ717" s="165"/>
      <c r="AK717" s="164"/>
      <c r="AL717" s="164"/>
      <c r="AM717" s="164"/>
      <c r="AN717" s="176"/>
      <c r="AO717" s="177"/>
      <c r="AP717" s="164"/>
      <c r="AQ717" s="164"/>
      <c r="AR717" s="176"/>
      <c r="AS717" s="164"/>
      <c r="AT717" s="164"/>
      <c r="AU717" s="164"/>
      <c r="AV717" s="176"/>
      <c r="AW717" s="164"/>
      <c r="AX717" s="164"/>
      <c r="AY717" s="164"/>
      <c r="AZ717" s="176"/>
      <c r="BA717" s="177"/>
      <c r="BB717" s="177"/>
      <c r="BC717" s="164"/>
      <c r="BD717" s="176"/>
      <c r="BF717" s="197">
        <f t="shared" ref="BF717:BR717" si="108">SUM(BF715:BF716)</f>
        <v>2754</v>
      </c>
      <c r="BG717" s="197">
        <f t="shared" si="108"/>
        <v>4910</v>
      </c>
      <c r="BH717" s="197">
        <f t="shared" si="108"/>
        <v>6194</v>
      </c>
      <c r="BI717" s="197">
        <f t="shared" si="108"/>
        <v>12518</v>
      </c>
      <c r="BJ717" s="197">
        <f t="shared" si="108"/>
        <v>20594</v>
      </c>
      <c r="BK717" s="197">
        <f t="shared" si="108"/>
        <v>25361</v>
      </c>
      <c r="BL717" s="197">
        <f t="shared" si="108"/>
        <v>24812</v>
      </c>
      <c r="BM717" s="197">
        <f t="shared" si="108"/>
        <v>33180</v>
      </c>
      <c r="BN717" s="197">
        <f t="shared" si="108"/>
        <v>47284</v>
      </c>
      <c r="BO717" s="197">
        <f t="shared" si="108"/>
        <v>28819</v>
      </c>
      <c r="BP717" s="197">
        <f t="shared" si="108"/>
        <v>47428</v>
      </c>
      <c r="BQ717" s="197">
        <f t="shared" si="108"/>
        <v>70663</v>
      </c>
      <c r="BR717" s="197">
        <f t="shared" si="108"/>
        <v>85932</v>
      </c>
    </row>
    <row r="718" spans="1:70" ht="12" customHeight="1" outlineLevel="1" x14ac:dyDescent="0.35">
      <c r="E718" s="124"/>
      <c r="F718" s="124"/>
      <c r="G718" s="124"/>
      <c r="H718" s="125"/>
      <c r="I718" s="124"/>
      <c r="J718" s="124"/>
      <c r="K718" s="124"/>
      <c r="L718" s="125"/>
      <c r="M718" s="124"/>
      <c r="N718" s="124"/>
      <c r="O718" s="124"/>
      <c r="P718" s="125"/>
      <c r="Q718" s="124"/>
      <c r="R718" s="124"/>
      <c r="S718" s="124"/>
      <c r="T718" s="125"/>
      <c r="U718" s="124"/>
      <c r="V718" s="124"/>
      <c r="W718" s="124"/>
      <c r="X718" s="125"/>
      <c r="Y718" s="124"/>
      <c r="Z718" s="124"/>
      <c r="AA718" s="124"/>
      <c r="AB718" s="125"/>
      <c r="AC718" s="124"/>
      <c r="AD718" s="124"/>
      <c r="AE718" s="124"/>
      <c r="AF718" s="125"/>
      <c r="AG718" s="124"/>
      <c r="AH718" s="124"/>
      <c r="AI718" s="124"/>
      <c r="AJ718" s="125"/>
      <c r="AK718" s="124"/>
      <c r="AL718" s="124"/>
      <c r="AM718" s="124"/>
      <c r="AN718" s="125"/>
      <c r="AO718" s="124"/>
      <c r="AP718" s="124"/>
      <c r="AQ718" s="124"/>
      <c r="AR718" s="125"/>
      <c r="AS718" s="124"/>
      <c r="AT718" s="124"/>
      <c r="AU718" s="124"/>
      <c r="AV718" s="125"/>
      <c r="AW718" s="124"/>
      <c r="AX718" s="124"/>
      <c r="AY718" s="124"/>
      <c r="AZ718" s="125"/>
      <c r="BA718" s="124"/>
      <c r="BB718" s="124"/>
      <c r="BC718" s="124"/>
      <c r="BD718" s="125"/>
      <c r="BF718" s="130"/>
      <c r="BG718" s="130"/>
      <c r="BH718" s="130"/>
      <c r="BI718" s="130"/>
      <c r="BJ718" s="130"/>
      <c r="BK718" s="130"/>
      <c r="BL718" s="130"/>
      <c r="BM718" s="130"/>
      <c r="BN718" s="130"/>
      <c r="BO718" s="130"/>
      <c r="BP718" s="130"/>
      <c r="BQ718" s="130"/>
      <c r="BR718" s="130"/>
    </row>
    <row r="719" spans="1:70" outlineLevel="1" x14ac:dyDescent="0.35">
      <c r="A719" s="154" t="s">
        <v>762</v>
      </c>
      <c r="B719" s="155"/>
      <c r="C719" s="155"/>
      <c r="D719" s="155"/>
      <c r="E719" s="124"/>
      <c r="F719" s="124"/>
      <c r="G719" s="124"/>
      <c r="H719" s="125"/>
      <c r="I719" s="124"/>
      <c r="J719" s="124"/>
      <c r="K719" s="124"/>
      <c r="L719" s="125"/>
      <c r="M719" s="124"/>
      <c r="N719" s="124"/>
      <c r="O719" s="124"/>
      <c r="P719" s="125"/>
      <c r="Q719" s="124"/>
      <c r="R719" s="124"/>
      <c r="S719" s="124"/>
      <c r="T719" s="125"/>
      <c r="U719" s="124"/>
      <c r="V719" s="124"/>
      <c r="W719" s="124"/>
      <c r="X719" s="125"/>
      <c r="Y719" s="124"/>
      <c r="Z719" s="124"/>
      <c r="AA719" s="124"/>
      <c r="AB719" s="125"/>
      <c r="AC719" s="124"/>
      <c r="AD719" s="124"/>
      <c r="AE719" s="124"/>
      <c r="AF719" s="125"/>
      <c r="AG719" s="124"/>
      <c r="AH719" s="124"/>
      <c r="AI719" s="124"/>
      <c r="AJ719" s="125"/>
      <c r="AK719" s="124"/>
      <c r="AL719" s="124"/>
      <c r="AM719" s="124"/>
      <c r="AN719" s="125"/>
      <c r="AO719" s="124"/>
      <c r="AP719" s="124"/>
      <c r="AQ719" s="124"/>
      <c r="AR719" s="125"/>
      <c r="AS719" s="124"/>
      <c r="AT719" s="124"/>
      <c r="AU719" s="124"/>
      <c r="AV719" s="125"/>
      <c r="AW719" s="124"/>
      <c r="AX719" s="124"/>
      <c r="AY719" s="124"/>
      <c r="AZ719" s="125"/>
      <c r="BA719" s="124"/>
      <c r="BB719" s="124"/>
      <c r="BC719" s="124"/>
      <c r="BD719" s="125"/>
      <c r="BF719" s="130"/>
      <c r="BG719" s="130"/>
      <c r="BH719" s="130"/>
      <c r="BI719" s="130"/>
      <c r="BJ719" s="130"/>
      <c r="BK719" s="130"/>
      <c r="BL719" s="130"/>
      <c r="BM719" s="130"/>
      <c r="BN719" s="130"/>
      <c r="BO719" s="130"/>
      <c r="BP719" s="130"/>
      <c r="BQ719" s="130"/>
      <c r="BR719" s="130"/>
    </row>
    <row r="720" spans="1:70" outlineLevel="1" x14ac:dyDescent="0.35">
      <c r="A720" s="234" t="s">
        <v>763</v>
      </c>
      <c r="B720" s="235"/>
      <c r="C720" s="235"/>
      <c r="D720" s="235"/>
      <c r="E720" s="124"/>
      <c r="F720" s="124"/>
      <c r="G720" s="124"/>
      <c r="H720" s="125"/>
      <c r="I720" s="124"/>
      <c r="J720" s="124"/>
      <c r="K720" s="124"/>
      <c r="L720" s="125"/>
      <c r="M720" s="124"/>
      <c r="N720" s="124"/>
      <c r="O720" s="124"/>
      <c r="P720" s="125"/>
      <c r="Q720" s="124"/>
      <c r="R720" s="124"/>
      <c r="S720" s="124"/>
      <c r="T720" s="125"/>
      <c r="U720" s="124"/>
      <c r="V720" s="124"/>
      <c r="W720" s="124"/>
      <c r="X720" s="125"/>
      <c r="Y720" s="124"/>
      <c r="Z720" s="124"/>
      <c r="AA720" s="124"/>
      <c r="AB720" s="125"/>
      <c r="AC720" s="124"/>
      <c r="AD720" s="124"/>
      <c r="AE720" s="124"/>
      <c r="AF720" s="125"/>
      <c r="AG720" s="124"/>
      <c r="AH720" s="124"/>
      <c r="AI720" s="124"/>
      <c r="AJ720" s="125"/>
      <c r="AK720" s="124"/>
      <c r="AL720" s="124"/>
      <c r="AM720" s="124"/>
      <c r="AN720" s="125"/>
      <c r="AO720" s="124"/>
      <c r="AP720" s="124"/>
      <c r="AQ720" s="124"/>
      <c r="AR720" s="125"/>
      <c r="AS720" s="124"/>
      <c r="AT720" s="124"/>
      <c r="AU720" s="124"/>
      <c r="AV720" s="125"/>
      <c r="AW720" s="124"/>
      <c r="AX720" s="124"/>
      <c r="AY720" s="124"/>
      <c r="AZ720" s="125"/>
      <c r="BA720" s="124"/>
      <c r="BB720" s="124"/>
      <c r="BC720" s="124"/>
      <c r="BD720" s="125"/>
      <c r="BF720" s="130"/>
      <c r="BG720" s="130"/>
      <c r="BH720" s="130"/>
      <c r="BI720" s="130"/>
      <c r="BJ720" s="130"/>
      <c r="BK720" s="130"/>
      <c r="BL720" s="130"/>
      <c r="BM720" s="130"/>
      <c r="BN720" s="130"/>
      <c r="BO720" s="130"/>
      <c r="BP720" s="130"/>
      <c r="BQ720" s="130"/>
      <c r="BR720" s="130"/>
    </row>
    <row r="721" spans="1:70" outlineLevel="1" x14ac:dyDescent="0.35">
      <c r="A721" s="181" t="s">
        <v>764</v>
      </c>
      <c r="B721" s="109" t="s">
        <v>428</v>
      </c>
      <c r="C721" s="141" t="s">
        <v>369</v>
      </c>
      <c r="D721" s="109">
        <v>2541681</v>
      </c>
      <c r="E721" s="124"/>
      <c r="F721" s="124"/>
      <c r="G721" s="124"/>
      <c r="H721" s="125"/>
      <c r="I721" s="124"/>
      <c r="J721" s="124"/>
      <c r="K721" s="124"/>
      <c r="L721" s="125"/>
      <c r="M721" s="124"/>
      <c r="N721" s="124"/>
      <c r="O721" s="124"/>
      <c r="P721" s="125"/>
      <c r="Q721" s="124"/>
      <c r="R721" s="124"/>
      <c r="S721" s="124"/>
      <c r="T721" s="125"/>
      <c r="U721" s="124"/>
      <c r="V721" s="124"/>
      <c r="W721" s="124"/>
      <c r="X721" s="125"/>
      <c r="Y721" s="124"/>
      <c r="Z721" s="124"/>
      <c r="AA721" s="124"/>
      <c r="AB721" s="125"/>
      <c r="AC721" s="124"/>
      <c r="AD721" s="124"/>
      <c r="AE721" s="124"/>
      <c r="AF721" s="125"/>
      <c r="AG721" s="124"/>
      <c r="AH721" s="124"/>
      <c r="AI721" s="124"/>
      <c r="AJ721" s="125"/>
      <c r="AK721" s="124"/>
      <c r="AL721" s="124"/>
      <c r="AM721" s="124"/>
      <c r="AN721" s="125"/>
      <c r="AO721" s="124"/>
      <c r="AP721" s="124"/>
      <c r="AQ721" s="124"/>
      <c r="AR721" s="125"/>
      <c r="AS721" s="124"/>
      <c r="AT721" s="124"/>
      <c r="AU721" s="124"/>
      <c r="AV721" s="125"/>
      <c r="AW721" s="124"/>
      <c r="AX721" s="124"/>
      <c r="AY721" s="124"/>
      <c r="AZ721" s="125"/>
      <c r="BA721" s="124"/>
      <c r="BB721" s="124"/>
      <c r="BC721" s="124"/>
      <c r="BD721" s="125"/>
      <c r="BF721" s="144">
        <v>1154</v>
      </c>
      <c r="BG721" s="144">
        <v>1999</v>
      </c>
      <c r="BH721" s="144">
        <v>3012</v>
      </c>
      <c r="BI721" s="144">
        <v>2384</v>
      </c>
      <c r="BJ721" s="144">
        <v>4455</v>
      </c>
      <c r="BK721" s="144">
        <v>1747</v>
      </c>
      <c r="BL721" s="144">
        <v>4321</v>
      </c>
      <c r="BM721" s="144">
        <v>3297</v>
      </c>
      <c r="BN721" s="144">
        <v>4971</v>
      </c>
      <c r="BO721" s="144">
        <v>6094</v>
      </c>
      <c r="BP721" s="144">
        <v>4934</v>
      </c>
      <c r="BQ721" s="144">
        <v>9569</v>
      </c>
      <c r="BR721" s="144">
        <v>2820</v>
      </c>
    </row>
    <row r="722" spans="1:70" ht="12" customHeight="1" outlineLevel="1" x14ac:dyDescent="0.35">
      <c r="A722" s="181" t="s">
        <v>765</v>
      </c>
      <c r="B722" s="109" t="s">
        <v>428</v>
      </c>
      <c r="C722" s="141" t="s">
        <v>369</v>
      </c>
      <c r="D722" s="109">
        <v>2541682</v>
      </c>
      <c r="E722" s="124"/>
      <c r="F722" s="124"/>
      <c r="G722" s="124"/>
      <c r="H722" s="125"/>
      <c r="I722" s="124"/>
      <c r="J722" s="124"/>
      <c r="K722" s="124"/>
      <c r="L722" s="125"/>
      <c r="M722" s="124"/>
      <c r="N722" s="124"/>
      <c r="O722" s="124"/>
      <c r="P722" s="125"/>
      <c r="Q722" s="124"/>
      <c r="R722" s="124"/>
      <c r="S722" s="124"/>
      <c r="T722" s="125"/>
      <c r="U722" s="124"/>
      <c r="V722" s="124"/>
      <c r="W722" s="124"/>
      <c r="X722" s="125"/>
      <c r="Y722" s="124"/>
      <c r="Z722" s="124"/>
      <c r="AA722" s="124"/>
      <c r="AB722" s="125"/>
      <c r="AC722" s="124"/>
      <c r="AD722" s="124"/>
      <c r="AE722" s="124"/>
      <c r="AF722" s="125"/>
      <c r="AG722" s="124"/>
      <c r="AH722" s="124"/>
      <c r="AI722" s="124"/>
      <c r="AJ722" s="125"/>
      <c r="AK722" s="124"/>
      <c r="AL722" s="124"/>
      <c r="AM722" s="124"/>
      <c r="AN722" s="125"/>
      <c r="AO722" s="124"/>
      <c r="AP722" s="124"/>
      <c r="AQ722" s="124"/>
      <c r="AR722" s="125"/>
      <c r="AS722" s="124"/>
      <c r="AT722" s="124"/>
      <c r="AU722" s="124"/>
      <c r="AV722" s="125"/>
      <c r="AW722" s="124"/>
      <c r="AX722" s="124"/>
      <c r="AY722" s="124"/>
      <c r="AZ722" s="125"/>
      <c r="BA722" s="124"/>
      <c r="BB722" s="124"/>
      <c r="BC722" s="124"/>
      <c r="BD722" s="125"/>
      <c r="BF722" s="144">
        <v>69</v>
      </c>
      <c r="BG722" s="144">
        <v>130</v>
      </c>
      <c r="BH722" s="144">
        <v>183</v>
      </c>
      <c r="BI722" s="144">
        <v>179</v>
      </c>
      <c r="BJ722" s="144">
        <v>190</v>
      </c>
      <c r="BK722" s="144">
        <v>176</v>
      </c>
      <c r="BL722" s="144">
        <v>565</v>
      </c>
      <c r="BM722" s="144">
        <v>523</v>
      </c>
      <c r="BN722" s="144">
        <v>548</v>
      </c>
      <c r="BO722" s="144">
        <v>874</v>
      </c>
      <c r="BP722" s="144">
        <v>577</v>
      </c>
      <c r="BQ722" s="144">
        <v>775</v>
      </c>
      <c r="BR722" s="144">
        <v>745</v>
      </c>
    </row>
    <row r="723" spans="1:70" outlineLevel="1" x14ac:dyDescent="0.35">
      <c r="A723" s="181" t="s">
        <v>761</v>
      </c>
      <c r="B723" s="109" t="s">
        <v>428</v>
      </c>
      <c r="C723" s="141" t="s">
        <v>369</v>
      </c>
      <c r="D723" s="109">
        <v>2541683</v>
      </c>
      <c r="E723" s="124"/>
      <c r="F723" s="124"/>
      <c r="G723" s="124"/>
      <c r="H723" s="125"/>
      <c r="I723" s="124"/>
      <c r="J723" s="124"/>
      <c r="K723" s="124"/>
      <c r="L723" s="125"/>
      <c r="M723" s="124"/>
      <c r="N723" s="124"/>
      <c r="O723" s="124"/>
      <c r="P723" s="125"/>
      <c r="Q723" s="124"/>
      <c r="R723" s="124"/>
      <c r="S723" s="124"/>
      <c r="T723" s="125"/>
      <c r="U723" s="124"/>
      <c r="V723" s="124"/>
      <c r="W723" s="124"/>
      <c r="X723" s="125"/>
      <c r="Y723" s="124"/>
      <c r="Z723" s="124"/>
      <c r="AA723" s="124"/>
      <c r="AB723" s="125"/>
      <c r="AC723" s="124"/>
      <c r="AD723" s="124"/>
      <c r="AE723" s="124"/>
      <c r="AF723" s="125"/>
      <c r="AG723" s="124"/>
      <c r="AH723" s="124"/>
      <c r="AI723" s="124"/>
      <c r="AJ723" s="125"/>
      <c r="AK723" s="124"/>
      <c r="AL723" s="124"/>
      <c r="AM723" s="124"/>
      <c r="AN723" s="125"/>
      <c r="AO723" s="124"/>
      <c r="AP723" s="124"/>
      <c r="AQ723" s="124"/>
      <c r="AR723" s="125"/>
      <c r="AS723" s="124"/>
      <c r="AT723" s="124"/>
      <c r="AU723" s="124"/>
      <c r="AV723" s="125"/>
      <c r="AW723" s="124"/>
      <c r="AX723" s="124"/>
      <c r="AY723" s="124"/>
      <c r="AZ723" s="125"/>
      <c r="BA723" s="124"/>
      <c r="BB723" s="124"/>
      <c r="BC723" s="124"/>
      <c r="BD723" s="125"/>
      <c r="BF723" s="144">
        <v>68</v>
      </c>
      <c r="BG723" s="144">
        <v>96</v>
      </c>
      <c r="BH723" s="144">
        <v>123</v>
      </c>
      <c r="BI723" s="144">
        <v>195</v>
      </c>
      <c r="BJ723" s="144">
        <v>389</v>
      </c>
      <c r="BK723" s="144">
        <v>1031</v>
      </c>
      <c r="BL723" s="144">
        <v>1481</v>
      </c>
      <c r="BM723" s="144">
        <v>1211</v>
      </c>
      <c r="BN723" s="144">
        <v>1786</v>
      </c>
      <c r="BO723" s="144">
        <v>1928</v>
      </c>
      <c r="BP723" s="144">
        <v>2688</v>
      </c>
      <c r="BQ723" s="144">
        <v>2696</v>
      </c>
      <c r="BR723" s="144">
        <v>3154</v>
      </c>
    </row>
    <row r="724" spans="1:70" outlineLevel="1" x14ac:dyDescent="0.35">
      <c r="A724" s="182" t="s">
        <v>766</v>
      </c>
      <c r="B724" s="162" t="s">
        <v>428</v>
      </c>
      <c r="C724" s="163" t="s">
        <v>369</v>
      </c>
      <c r="D724" s="162">
        <v>2541684</v>
      </c>
      <c r="E724" s="164"/>
      <c r="F724" s="164"/>
      <c r="G724" s="164"/>
      <c r="H724" s="165"/>
      <c r="I724" s="164"/>
      <c r="J724" s="164"/>
      <c r="K724" s="164"/>
      <c r="L724" s="165"/>
      <c r="M724" s="164"/>
      <c r="N724" s="164"/>
      <c r="O724" s="164"/>
      <c r="P724" s="165"/>
      <c r="Q724" s="164"/>
      <c r="R724" s="164"/>
      <c r="S724" s="164"/>
      <c r="T724" s="165"/>
      <c r="U724" s="164"/>
      <c r="V724" s="164"/>
      <c r="W724" s="164"/>
      <c r="X724" s="165"/>
      <c r="Y724" s="164"/>
      <c r="Z724" s="164"/>
      <c r="AA724" s="164"/>
      <c r="AB724" s="165"/>
      <c r="AC724" s="164"/>
      <c r="AD724" s="164"/>
      <c r="AE724" s="164"/>
      <c r="AF724" s="165"/>
      <c r="AG724" s="164"/>
      <c r="AH724" s="164"/>
      <c r="AI724" s="164"/>
      <c r="AJ724" s="165"/>
      <c r="AK724" s="164"/>
      <c r="AL724" s="164"/>
      <c r="AM724" s="164"/>
      <c r="AN724" s="176"/>
      <c r="AO724" s="177"/>
      <c r="AP724" s="164"/>
      <c r="AQ724" s="164"/>
      <c r="AR724" s="176"/>
      <c r="AS724" s="164"/>
      <c r="AT724" s="164"/>
      <c r="AU724" s="164"/>
      <c r="AV724" s="176"/>
      <c r="AW724" s="164"/>
      <c r="AX724" s="164"/>
      <c r="AY724" s="164"/>
      <c r="AZ724" s="176"/>
      <c r="BA724" s="177"/>
      <c r="BB724" s="177"/>
      <c r="BC724" s="164"/>
      <c r="BD724" s="176"/>
      <c r="BF724" s="197">
        <f t="shared" ref="BF724:BR724" si="109">SUM(BF721:BF723)</f>
        <v>1291</v>
      </c>
      <c r="BG724" s="197">
        <f t="shared" si="109"/>
        <v>2225</v>
      </c>
      <c r="BH724" s="197">
        <f t="shared" si="109"/>
        <v>3318</v>
      </c>
      <c r="BI724" s="197">
        <f t="shared" si="109"/>
        <v>2758</v>
      </c>
      <c r="BJ724" s="197">
        <f t="shared" si="109"/>
        <v>5034</v>
      </c>
      <c r="BK724" s="197">
        <f t="shared" si="109"/>
        <v>2954</v>
      </c>
      <c r="BL724" s="197">
        <f t="shared" si="109"/>
        <v>6367</v>
      </c>
      <c r="BM724" s="197">
        <f t="shared" si="109"/>
        <v>5031</v>
      </c>
      <c r="BN724" s="197">
        <f t="shared" si="109"/>
        <v>7305</v>
      </c>
      <c r="BO724" s="197">
        <f t="shared" si="109"/>
        <v>8896</v>
      </c>
      <c r="BP724" s="197">
        <f t="shared" si="109"/>
        <v>8199</v>
      </c>
      <c r="BQ724" s="197">
        <f t="shared" si="109"/>
        <v>13040</v>
      </c>
      <c r="BR724" s="197">
        <f t="shared" si="109"/>
        <v>6719</v>
      </c>
    </row>
    <row r="725" spans="1:70" ht="12" customHeight="1" outlineLevel="1" x14ac:dyDescent="0.35">
      <c r="A725" s="153"/>
      <c r="B725" s="109"/>
      <c r="C725" s="109"/>
      <c r="D725" s="109"/>
      <c r="E725" s="124"/>
      <c r="F725" s="124"/>
      <c r="G725" s="124"/>
      <c r="H725" s="125"/>
      <c r="I725" s="124"/>
      <c r="J725" s="124"/>
      <c r="K725" s="124"/>
      <c r="L725" s="125"/>
      <c r="M725" s="124"/>
      <c r="N725" s="124"/>
      <c r="O725" s="124"/>
      <c r="P725" s="125"/>
      <c r="Q725" s="124"/>
      <c r="R725" s="124"/>
      <c r="S725" s="124"/>
      <c r="T725" s="125"/>
      <c r="U725" s="124"/>
      <c r="V725" s="124"/>
      <c r="W725" s="124"/>
      <c r="X725" s="125"/>
      <c r="Y725" s="124"/>
      <c r="Z725" s="124"/>
      <c r="AA725" s="124"/>
      <c r="AB725" s="125"/>
      <c r="AC725" s="124"/>
      <c r="AD725" s="124"/>
      <c r="AE725" s="124"/>
      <c r="AF725" s="125"/>
      <c r="AG725" s="124"/>
      <c r="AH725" s="124"/>
      <c r="AI725" s="124"/>
      <c r="AJ725" s="125"/>
      <c r="AK725" s="124"/>
      <c r="AL725" s="124"/>
      <c r="AM725" s="124"/>
      <c r="AN725" s="125"/>
      <c r="AO725" s="124"/>
      <c r="AP725" s="124"/>
      <c r="AQ725" s="124"/>
      <c r="AR725" s="125"/>
      <c r="AS725" s="124"/>
      <c r="AT725" s="124"/>
      <c r="AU725" s="124"/>
      <c r="AV725" s="125"/>
      <c r="AW725" s="124"/>
      <c r="AX725" s="124"/>
      <c r="AY725" s="124"/>
      <c r="AZ725" s="125"/>
      <c r="BA725" s="124"/>
      <c r="BB725" s="124"/>
      <c r="BC725" s="124"/>
      <c r="BD725" s="125"/>
      <c r="BF725" s="130"/>
      <c r="BG725" s="130"/>
      <c r="BH725" s="130"/>
      <c r="BI725" s="130"/>
      <c r="BJ725" s="130"/>
      <c r="BK725" s="130"/>
      <c r="BL725" s="130"/>
      <c r="BM725" s="130"/>
      <c r="BN725" s="130"/>
      <c r="BO725" s="130"/>
      <c r="BP725" s="130"/>
      <c r="BQ725" s="130"/>
      <c r="BR725" s="130"/>
    </row>
    <row r="726" spans="1:70" outlineLevel="1" x14ac:dyDescent="0.35">
      <c r="A726" s="234" t="s">
        <v>767</v>
      </c>
      <c r="B726" s="235"/>
      <c r="C726" s="235"/>
      <c r="D726" s="235"/>
      <c r="E726" s="124"/>
      <c r="F726" s="124"/>
      <c r="G726" s="124"/>
      <c r="H726" s="125"/>
      <c r="I726" s="124"/>
      <c r="J726" s="124"/>
      <c r="K726" s="124"/>
      <c r="L726" s="125"/>
      <c r="M726" s="124"/>
      <c r="N726" s="124"/>
      <c r="O726" s="124"/>
      <c r="P726" s="125"/>
      <c r="Q726" s="124"/>
      <c r="R726" s="124"/>
      <c r="S726" s="124"/>
      <c r="T726" s="125"/>
      <c r="U726" s="124"/>
      <c r="V726" s="124"/>
      <c r="W726" s="124"/>
      <c r="X726" s="125"/>
      <c r="Y726" s="124"/>
      <c r="Z726" s="124"/>
      <c r="AA726" s="124"/>
      <c r="AB726" s="125"/>
      <c r="AC726" s="124"/>
      <c r="AD726" s="124"/>
      <c r="AE726" s="124"/>
      <c r="AF726" s="125"/>
      <c r="AG726" s="124"/>
      <c r="AH726" s="124"/>
      <c r="AI726" s="124"/>
      <c r="AJ726" s="125"/>
      <c r="AK726" s="124"/>
      <c r="AL726" s="124"/>
      <c r="AM726" s="124"/>
      <c r="AN726" s="125"/>
      <c r="AO726" s="124"/>
      <c r="AP726" s="124"/>
      <c r="AQ726" s="124"/>
      <c r="AR726" s="125"/>
      <c r="AS726" s="124"/>
      <c r="AT726" s="124"/>
      <c r="AU726" s="124"/>
      <c r="AV726" s="125"/>
      <c r="AW726" s="124"/>
      <c r="AX726" s="124"/>
      <c r="AY726" s="124"/>
      <c r="AZ726" s="125"/>
      <c r="BA726" s="124"/>
      <c r="BB726" s="124"/>
      <c r="BC726" s="124"/>
      <c r="BD726" s="125"/>
      <c r="BF726" s="130"/>
      <c r="BG726" s="130"/>
      <c r="BH726" s="130"/>
      <c r="BI726" s="130"/>
      <c r="BJ726" s="130"/>
      <c r="BK726" s="130"/>
      <c r="BL726" s="130"/>
      <c r="BM726" s="130"/>
      <c r="BN726" s="130"/>
      <c r="BO726" s="130"/>
      <c r="BP726" s="130"/>
      <c r="BQ726" s="130"/>
      <c r="BR726" s="130"/>
    </row>
    <row r="727" spans="1:70" outlineLevel="1" x14ac:dyDescent="0.35">
      <c r="A727" s="181" t="s">
        <v>764</v>
      </c>
      <c r="B727" s="109" t="s">
        <v>428</v>
      </c>
      <c r="C727" s="141" t="s">
        <v>369</v>
      </c>
      <c r="D727" s="109">
        <v>2541685</v>
      </c>
      <c r="E727" s="124"/>
      <c r="F727" s="124"/>
      <c r="G727" s="124"/>
      <c r="H727" s="125"/>
      <c r="I727" s="124"/>
      <c r="J727" s="124"/>
      <c r="K727" s="124"/>
      <c r="L727" s="125"/>
      <c r="M727" s="124"/>
      <c r="N727" s="124"/>
      <c r="O727" s="124"/>
      <c r="P727" s="125"/>
      <c r="Q727" s="124"/>
      <c r="R727" s="124"/>
      <c r="S727" s="124"/>
      <c r="T727" s="125"/>
      <c r="U727" s="124"/>
      <c r="V727" s="124"/>
      <c r="W727" s="124"/>
      <c r="X727" s="125"/>
      <c r="Y727" s="124"/>
      <c r="Z727" s="124"/>
      <c r="AA727" s="124"/>
      <c r="AB727" s="125"/>
      <c r="AC727" s="124"/>
      <c r="AD727" s="124"/>
      <c r="AE727" s="124"/>
      <c r="AF727" s="125"/>
      <c r="AG727" s="124"/>
      <c r="AH727" s="124"/>
      <c r="AI727" s="124"/>
      <c r="AJ727" s="125"/>
      <c r="AK727" s="124"/>
      <c r="AL727" s="124"/>
      <c r="AM727" s="124"/>
      <c r="AN727" s="125"/>
      <c r="AO727" s="124"/>
      <c r="AP727" s="124"/>
      <c r="AQ727" s="124"/>
      <c r="AR727" s="125"/>
      <c r="AS727" s="124"/>
      <c r="AT727" s="124"/>
      <c r="AU727" s="124"/>
      <c r="AV727" s="125"/>
      <c r="AW727" s="124"/>
      <c r="AX727" s="124"/>
      <c r="AY727" s="124"/>
      <c r="AZ727" s="125"/>
      <c r="BA727" s="124"/>
      <c r="BB727" s="124"/>
      <c r="BC727" s="124"/>
      <c r="BD727" s="125"/>
      <c r="BF727" s="144">
        <v>-28</v>
      </c>
      <c r="BG727" s="144">
        <v>-240</v>
      </c>
      <c r="BH727" s="144">
        <v>-800</v>
      </c>
      <c r="BI727" s="144">
        <v>-414</v>
      </c>
      <c r="BJ727" s="144">
        <v>-296</v>
      </c>
      <c r="BK727" s="144">
        <v>316</v>
      </c>
      <c r="BL727" s="144">
        <v>-39</v>
      </c>
      <c r="BM727" s="144">
        <v>-859</v>
      </c>
      <c r="BN727" s="144">
        <v>585</v>
      </c>
      <c r="BO727" s="144">
        <v>-2776</v>
      </c>
      <c r="BP727" s="144">
        <v>67</v>
      </c>
      <c r="BQ727" s="144">
        <v>-4709</v>
      </c>
      <c r="BR727" s="144">
        <v>18379</v>
      </c>
    </row>
    <row r="728" spans="1:70" outlineLevel="1" x14ac:dyDescent="0.35">
      <c r="A728" s="181" t="s">
        <v>765</v>
      </c>
      <c r="B728" s="109" t="s">
        <v>428</v>
      </c>
      <c r="C728" s="141" t="s">
        <v>369</v>
      </c>
      <c r="D728" s="109">
        <v>2541686</v>
      </c>
      <c r="E728" s="124"/>
      <c r="F728" s="124"/>
      <c r="G728" s="124"/>
      <c r="H728" s="125"/>
      <c r="I728" s="124"/>
      <c r="J728" s="124"/>
      <c r="K728" s="124"/>
      <c r="L728" s="125"/>
      <c r="M728" s="124"/>
      <c r="N728" s="124"/>
      <c r="O728" s="124"/>
      <c r="P728" s="125"/>
      <c r="Q728" s="124"/>
      <c r="R728" s="124"/>
      <c r="S728" s="124"/>
      <c r="T728" s="125"/>
      <c r="U728" s="124"/>
      <c r="V728" s="124"/>
      <c r="W728" s="124"/>
      <c r="X728" s="125"/>
      <c r="Y728" s="124"/>
      <c r="Z728" s="124"/>
      <c r="AA728" s="124"/>
      <c r="AB728" s="125"/>
      <c r="AC728" s="124"/>
      <c r="AD728" s="124"/>
      <c r="AE728" s="124"/>
      <c r="AF728" s="125"/>
      <c r="AG728" s="124"/>
      <c r="AH728" s="124"/>
      <c r="AI728" s="124"/>
      <c r="AJ728" s="125"/>
      <c r="AK728" s="124"/>
      <c r="AL728" s="124"/>
      <c r="AM728" s="124"/>
      <c r="AN728" s="125"/>
      <c r="AO728" s="124"/>
      <c r="AP728" s="124"/>
      <c r="AQ728" s="124"/>
      <c r="AR728" s="125"/>
      <c r="AS728" s="124"/>
      <c r="AT728" s="124"/>
      <c r="AU728" s="124"/>
      <c r="AV728" s="125"/>
      <c r="AW728" s="124"/>
      <c r="AX728" s="124"/>
      <c r="AY728" s="124"/>
      <c r="AZ728" s="125"/>
      <c r="BA728" s="124"/>
      <c r="BB728" s="124"/>
      <c r="BC728" s="124"/>
      <c r="BD728" s="125"/>
      <c r="BF728" s="144">
        <v>-7</v>
      </c>
      <c r="BG728" s="144">
        <v>-14</v>
      </c>
      <c r="BH728" s="144">
        <v>-17</v>
      </c>
      <c r="BI728" s="144">
        <v>-18</v>
      </c>
      <c r="BJ728" s="144">
        <v>-33</v>
      </c>
      <c r="BK728" s="144">
        <v>34</v>
      </c>
      <c r="BL728" s="144">
        <v>19</v>
      </c>
      <c r="BM728" s="144">
        <v>-122</v>
      </c>
      <c r="BN728" s="144">
        <v>43</v>
      </c>
      <c r="BO728" s="144">
        <v>-405</v>
      </c>
      <c r="BP728" s="144">
        <v>123</v>
      </c>
      <c r="BQ728" s="144">
        <v>-43</v>
      </c>
      <c r="BR728" s="144">
        <v>395</v>
      </c>
    </row>
    <row r="729" spans="1:70" outlineLevel="1" x14ac:dyDescent="0.35">
      <c r="A729" s="181" t="s">
        <v>761</v>
      </c>
      <c r="B729" s="109" t="s">
        <v>428</v>
      </c>
      <c r="C729" s="141" t="s">
        <v>369</v>
      </c>
      <c r="D729" s="109">
        <v>2541687</v>
      </c>
      <c r="E729" s="124"/>
      <c r="F729" s="124"/>
      <c r="G729" s="124"/>
      <c r="H729" s="125"/>
      <c r="I729" s="124"/>
      <c r="J729" s="124"/>
      <c r="K729" s="124"/>
      <c r="L729" s="125"/>
      <c r="M729" s="124"/>
      <c r="N729" s="124"/>
      <c r="O729" s="124"/>
      <c r="P729" s="125"/>
      <c r="Q729" s="124"/>
      <c r="R729" s="124"/>
      <c r="S729" s="124"/>
      <c r="T729" s="125"/>
      <c r="U729" s="124"/>
      <c r="V729" s="124"/>
      <c r="W729" s="124"/>
      <c r="X729" s="125"/>
      <c r="Y729" s="124"/>
      <c r="Z729" s="124"/>
      <c r="AA729" s="124"/>
      <c r="AB729" s="125"/>
      <c r="AC729" s="124"/>
      <c r="AD729" s="124"/>
      <c r="AE729" s="124"/>
      <c r="AF729" s="125"/>
      <c r="AG729" s="124"/>
      <c r="AH729" s="124"/>
      <c r="AI729" s="124"/>
      <c r="AJ729" s="125"/>
      <c r="AK729" s="124"/>
      <c r="AL729" s="124"/>
      <c r="AM729" s="124"/>
      <c r="AN729" s="125"/>
      <c r="AO729" s="124"/>
      <c r="AP729" s="124"/>
      <c r="AQ729" s="124"/>
      <c r="AR729" s="125"/>
      <c r="AS729" s="124"/>
      <c r="AT729" s="124"/>
      <c r="AU729" s="124"/>
      <c r="AV729" s="125"/>
      <c r="AW729" s="124"/>
      <c r="AX729" s="124"/>
      <c r="AY729" s="124"/>
      <c r="AZ729" s="125"/>
      <c r="BA729" s="124"/>
      <c r="BB729" s="124"/>
      <c r="BC729" s="124"/>
      <c r="BD729" s="125"/>
      <c r="BF729" s="144">
        <v>-2</v>
      </c>
      <c r="BG729" s="144">
        <v>-1</v>
      </c>
      <c r="BH729" s="144">
        <v>5</v>
      </c>
      <c r="BI729" s="144">
        <v>-25</v>
      </c>
      <c r="BJ729" s="144">
        <v>-45</v>
      </c>
      <c r="BK729" s="144">
        <v>-55</v>
      </c>
      <c r="BL729" s="144">
        <v>-20</v>
      </c>
      <c r="BM729" s="144">
        <v>-16</v>
      </c>
      <c r="BN729" s="144">
        <v>-19</v>
      </c>
      <c r="BO729" s="144">
        <v>-96</v>
      </c>
      <c r="BP729" s="144">
        <v>-59</v>
      </c>
      <c r="BQ729" s="144">
        <v>15</v>
      </c>
      <c r="BR729" s="144">
        <v>-19</v>
      </c>
    </row>
    <row r="730" spans="1:70" outlineLevel="1" x14ac:dyDescent="0.35">
      <c r="A730" s="182" t="s">
        <v>768</v>
      </c>
      <c r="B730" s="162" t="s">
        <v>428</v>
      </c>
      <c r="C730" s="163" t="s">
        <v>369</v>
      </c>
      <c r="D730" s="162">
        <v>2541688</v>
      </c>
      <c r="E730" s="164"/>
      <c r="F730" s="164"/>
      <c r="G730" s="164"/>
      <c r="H730" s="165"/>
      <c r="I730" s="164"/>
      <c r="J730" s="164"/>
      <c r="K730" s="164"/>
      <c r="L730" s="165"/>
      <c r="M730" s="164"/>
      <c r="N730" s="164"/>
      <c r="O730" s="164"/>
      <c r="P730" s="165"/>
      <c r="Q730" s="164"/>
      <c r="R730" s="164"/>
      <c r="S730" s="164"/>
      <c r="T730" s="165"/>
      <c r="U730" s="164"/>
      <c r="V730" s="164"/>
      <c r="W730" s="164"/>
      <c r="X730" s="165"/>
      <c r="Y730" s="164"/>
      <c r="Z730" s="164"/>
      <c r="AA730" s="164"/>
      <c r="AB730" s="165"/>
      <c r="AC730" s="164"/>
      <c r="AD730" s="164"/>
      <c r="AE730" s="164"/>
      <c r="AF730" s="165"/>
      <c r="AG730" s="164"/>
      <c r="AH730" s="164"/>
      <c r="AI730" s="164"/>
      <c r="AJ730" s="165"/>
      <c r="AK730" s="164"/>
      <c r="AL730" s="164"/>
      <c r="AM730" s="164"/>
      <c r="AN730" s="176"/>
      <c r="AO730" s="177"/>
      <c r="AP730" s="164"/>
      <c r="AQ730" s="164"/>
      <c r="AR730" s="176"/>
      <c r="AS730" s="164"/>
      <c r="AT730" s="164"/>
      <c r="AU730" s="164"/>
      <c r="AV730" s="176"/>
      <c r="AW730" s="164"/>
      <c r="AX730" s="164"/>
      <c r="AY730" s="164"/>
      <c r="AZ730" s="176"/>
      <c r="BA730" s="177"/>
      <c r="BB730" s="177"/>
      <c r="BC730" s="164"/>
      <c r="BD730" s="176"/>
      <c r="BF730" s="197">
        <f t="shared" ref="BF730:BR730" si="110">SUM(BF727:BF729)</f>
        <v>-37</v>
      </c>
      <c r="BG730" s="197">
        <f t="shared" si="110"/>
        <v>-255</v>
      </c>
      <c r="BH730" s="197">
        <f t="shared" si="110"/>
        <v>-812</v>
      </c>
      <c r="BI730" s="197">
        <f t="shared" si="110"/>
        <v>-457</v>
      </c>
      <c r="BJ730" s="197">
        <f t="shared" si="110"/>
        <v>-374</v>
      </c>
      <c r="BK730" s="197">
        <f t="shared" si="110"/>
        <v>295</v>
      </c>
      <c r="BL730" s="197">
        <f t="shared" si="110"/>
        <v>-40</v>
      </c>
      <c r="BM730" s="197">
        <f t="shared" si="110"/>
        <v>-997</v>
      </c>
      <c r="BN730" s="197">
        <f t="shared" si="110"/>
        <v>609</v>
      </c>
      <c r="BO730" s="197">
        <f t="shared" si="110"/>
        <v>-3277</v>
      </c>
      <c r="BP730" s="197">
        <f t="shared" si="110"/>
        <v>131</v>
      </c>
      <c r="BQ730" s="197">
        <f t="shared" si="110"/>
        <v>-4737</v>
      </c>
      <c r="BR730" s="197">
        <f t="shared" si="110"/>
        <v>18755</v>
      </c>
    </row>
    <row r="731" spans="1:70" outlineLevel="1" x14ac:dyDescent="0.35">
      <c r="A731" s="108"/>
      <c r="B731" s="109"/>
      <c r="C731" s="109"/>
      <c r="D731" s="109"/>
      <c r="E731" s="124"/>
      <c r="F731" s="124"/>
      <c r="G731" s="124"/>
      <c r="H731" s="125"/>
      <c r="I731" s="124"/>
      <c r="J731" s="124"/>
      <c r="K731" s="124"/>
      <c r="L731" s="125"/>
      <c r="M731" s="124"/>
      <c r="N731" s="124"/>
      <c r="O731" s="124"/>
      <c r="P731" s="125"/>
      <c r="Q731" s="124"/>
      <c r="R731" s="124"/>
      <c r="S731" s="124"/>
      <c r="T731" s="125"/>
      <c r="U731" s="124"/>
      <c r="V731" s="124"/>
      <c r="W731" s="124"/>
      <c r="X731" s="125"/>
      <c r="Y731" s="124"/>
      <c r="Z731" s="124"/>
      <c r="AA731" s="124"/>
      <c r="AB731" s="125"/>
      <c r="AC731" s="124"/>
      <c r="AD731" s="124"/>
      <c r="AE731" s="124"/>
      <c r="AF731" s="125"/>
      <c r="AG731" s="124"/>
      <c r="AH731" s="124"/>
      <c r="AI731" s="124"/>
      <c r="AJ731" s="125"/>
      <c r="AK731" s="124"/>
      <c r="AL731" s="124"/>
      <c r="AM731" s="124"/>
      <c r="AN731" s="125"/>
      <c r="AO731" s="124"/>
      <c r="AP731" s="124"/>
      <c r="AQ731" s="124"/>
      <c r="AR731" s="125"/>
      <c r="AS731" s="124"/>
      <c r="AT731" s="124"/>
      <c r="AU731" s="124"/>
      <c r="AV731" s="125"/>
      <c r="AW731" s="124"/>
      <c r="AX731" s="124"/>
      <c r="AY731" s="124"/>
      <c r="AZ731" s="125"/>
      <c r="BA731" s="124"/>
      <c r="BB731" s="124"/>
      <c r="BC731" s="124"/>
      <c r="BD731" s="125"/>
      <c r="BF731" s="130"/>
      <c r="BG731" s="130"/>
      <c r="BH731" s="130"/>
      <c r="BI731" s="130"/>
      <c r="BJ731" s="130"/>
      <c r="BK731" s="130"/>
      <c r="BL731" s="130"/>
      <c r="BM731" s="130"/>
      <c r="BN731" s="130"/>
      <c r="BO731" s="130"/>
      <c r="BP731" s="130"/>
      <c r="BQ731" s="130"/>
      <c r="BR731" s="130"/>
    </row>
    <row r="732" spans="1:70" ht="12" customHeight="1" outlineLevel="1" x14ac:dyDescent="0.35">
      <c r="A732" s="161" t="s">
        <v>769</v>
      </c>
      <c r="B732" s="162" t="s">
        <v>428</v>
      </c>
      <c r="C732" s="163" t="s">
        <v>369</v>
      </c>
      <c r="D732" s="162">
        <v>2541689</v>
      </c>
      <c r="E732" s="164"/>
      <c r="F732" s="164"/>
      <c r="G732" s="164"/>
      <c r="H732" s="165"/>
      <c r="I732" s="164"/>
      <c r="J732" s="164"/>
      <c r="K732" s="164"/>
      <c r="L732" s="165"/>
      <c r="M732" s="164"/>
      <c r="N732" s="164"/>
      <c r="O732" s="164"/>
      <c r="P732" s="165"/>
      <c r="Q732" s="164"/>
      <c r="R732" s="164"/>
      <c r="S732" s="164"/>
      <c r="T732" s="165"/>
      <c r="U732" s="164"/>
      <c r="V732" s="164"/>
      <c r="W732" s="164"/>
      <c r="X732" s="165"/>
      <c r="Y732" s="164"/>
      <c r="Z732" s="164"/>
      <c r="AA732" s="164"/>
      <c r="AB732" s="165"/>
      <c r="AC732" s="164"/>
      <c r="AD732" s="164"/>
      <c r="AE732" s="164"/>
      <c r="AF732" s="165"/>
      <c r="AG732" s="164"/>
      <c r="AH732" s="164"/>
      <c r="AI732" s="164"/>
      <c r="AJ732" s="165"/>
      <c r="AK732" s="164"/>
      <c r="AL732" s="164"/>
      <c r="AM732" s="164"/>
      <c r="AN732" s="176"/>
      <c r="AO732" s="177"/>
      <c r="AP732" s="164"/>
      <c r="AQ732" s="164"/>
      <c r="AR732" s="176"/>
      <c r="AS732" s="164"/>
      <c r="AT732" s="164"/>
      <c r="AU732" s="164"/>
      <c r="AV732" s="176"/>
      <c r="AW732" s="164"/>
      <c r="AX732" s="164"/>
      <c r="AY732" s="164"/>
      <c r="AZ732" s="176"/>
      <c r="BA732" s="177"/>
      <c r="BB732" s="177"/>
      <c r="BC732" s="164"/>
      <c r="BD732" s="176"/>
      <c r="BF732" s="197">
        <f t="shared" ref="BF732:BR732" si="111">BF724+BF730</f>
        <v>1254</v>
      </c>
      <c r="BG732" s="197">
        <f t="shared" si="111"/>
        <v>1970</v>
      </c>
      <c r="BH732" s="197">
        <f t="shared" si="111"/>
        <v>2506</v>
      </c>
      <c r="BI732" s="197">
        <f t="shared" si="111"/>
        <v>2301</v>
      </c>
      <c r="BJ732" s="197">
        <f t="shared" si="111"/>
        <v>4660</v>
      </c>
      <c r="BK732" s="197">
        <f t="shared" si="111"/>
        <v>3249</v>
      </c>
      <c r="BL732" s="197">
        <f t="shared" si="111"/>
        <v>6327</v>
      </c>
      <c r="BM732" s="197">
        <f t="shared" si="111"/>
        <v>4034</v>
      </c>
      <c r="BN732" s="197">
        <f t="shared" si="111"/>
        <v>7914</v>
      </c>
      <c r="BO732" s="197">
        <f t="shared" si="111"/>
        <v>5619</v>
      </c>
      <c r="BP732" s="197">
        <f t="shared" si="111"/>
        <v>8330</v>
      </c>
      <c r="BQ732" s="197">
        <f t="shared" si="111"/>
        <v>8303</v>
      </c>
      <c r="BR732" s="197">
        <f t="shared" si="111"/>
        <v>25474</v>
      </c>
    </row>
    <row r="733" spans="1:70" ht="12" customHeight="1" outlineLevel="1" x14ac:dyDescent="0.35">
      <c r="A733" s="108"/>
      <c r="B733" s="109"/>
      <c r="C733" s="109"/>
      <c r="D733" s="109"/>
      <c r="E733" s="124"/>
      <c r="F733" s="124"/>
      <c r="G733" s="124"/>
      <c r="H733" s="125"/>
      <c r="I733" s="124"/>
      <c r="J733" s="124"/>
      <c r="K733" s="124"/>
      <c r="L733" s="125"/>
      <c r="M733" s="124"/>
      <c r="N733" s="124"/>
      <c r="O733" s="124"/>
      <c r="P733" s="125"/>
      <c r="Q733" s="124"/>
      <c r="R733" s="124"/>
      <c r="S733" s="124"/>
      <c r="T733" s="125"/>
      <c r="U733" s="124"/>
      <c r="V733" s="124"/>
      <c r="W733" s="124"/>
      <c r="X733" s="125"/>
      <c r="Y733" s="124"/>
      <c r="Z733" s="124"/>
      <c r="AA733" s="124"/>
      <c r="AB733" s="125"/>
      <c r="AC733" s="124"/>
      <c r="AD733" s="124"/>
      <c r="AE733" s="124"/>
      <c r="AF733" s="125"/>
      <c r="AG733" s="124"/>
      <c r="AH733" s="124"/>
      <c r="AI733" s="124"/>
      <c r="AJ733" s="125"/>
      <c r="AK733" s="124"/>
      <c r="AL733" s="124"/>
      <c r="AM733" s="124"/>
      <c r="AN733" s="125"/>
      <c r="AO733" s="124"/>
      <c r="AP733" s="124"/>
      <c r="AQ733" s="124"/>
      <c r="AR733" s="125"/>
      <c r="AS733" s="124"/>
      <c r="AT733" s="124"/>
      <c r="AU733" s="124"/>
      <c r="AV733" s="125"/>
      <c r="AW733" s="124"/>
      <c r="AX733" s="124"/>
      <c r="AY733" s="124"/>
      <c r="AZ733" s="125"/>
      <c r="BA733" s="124"/>
      <c r="BB733" s="124"/>
      <c r="BC733" s="124"/>
      <c r="BD733" s="125"/>
      <c r="BF733" s="130"/>
      <c r="BG733" s="130"/>
      <c r="BH733" s="130"/>
      <c r="BI733" s="130"/>
      <c r="BJ733" s="130"/>
      <c r="BK733" s="130"/>
      <c r="BL733" s="130"/>
      <c r="BM733" s="130"/>
      <c r="BN733" s="130"/>
      <c r="BO733" s="130"/>
      <c r="BP733" s="130"/>
      <c r="BQ733" s="130"/>
      <c r="BR733" s="130"/>
    </row>
    <row r="734" spans="1:70" outlineLevel="1" x14ac:dyDescent="0.35">
      <c r="A734" s="190" t="s">
        <v>770</v>
      </c>
      <c r="B734" s="191"/>
      <c r="C734" s="191"/>
      <c r="D734" s="191"/>
      <c r="E734" s="124"/>
      <c r="F734" s="124"/>
      <c r="G734" s="124"/>
      <c r="H734" s="125"/>
      <c r="I734" s="124"/>
      <c r="J734" s="124"/>
      <c r="K734" s="124"/>
      <c r="L734" s="125"/>
      <c r="M734" s="124"/>
      <c r="N734" s="124"/>
      <c r="O734" s="124"/>
      <c r="P734" s="125"/>
      <c r="Q734" s="124"/>
      <c r="R734" s="124"/>
      <c r="S734" s="124"/>
      <c r="T734" s="125"/>
      <c r="U734" s="124"/>
      <c r="V734" s="124"/>
      <c r="W734" s="124"/>
      <c r="X734" s="125"/>
      <c r="Y734" s="124"/>
      <c r="Z734" s="124"/>
      <c r="AA734" s="124"/>
      <c r="AB734" s="125"/>
      <c r="AC734" s="124"/>
      <c r="AD734" s="124"/>
      <c r="AE734" s="124"/>
      <c r="AF734" s="125"/>
      <c r="AG734" s="124"/>
      <c r="AH734" s="124"/>
      <c r="AI734" s="124"/>
      <c r="AJ734" s="125"/>
      <c r="AK734" s="124"/>
      <c r="AL734" s="124"/>
      <c r="AM734" s="124"/>
      <c r="AN734" s="125"/>
      <c r="AO734" s="124"/>
      <c r="AP734" s="124"/>
      <c r="AQ734" s="124"/>
      <c r="AR734" s="125"/>
      <c r="AS734" s="124"/>
      <c r="AT734" s="124"/>
      <c r="AU734" s="124"/>
      <c r="AV734" s="125"/>
      <c r="AW734" s="124"/>
      <c r="AX734" s="124"/>
      <c r="AY734" s="124"/>
      <c r="AZ734" s="125"/>
      <c r="BA734" s="124"/>
      <c r="BB734" s="124"/>
      <c r="BC734" s="124"/>
      <c r="BD734" s="125"/>
      <c r="BF734" s="130"/>
      <c r="BG734" s="130"/>
      <c r="BH734" s="130"/>
      <c r="BI734" s="130"/>
      <c r="BJ734" s="130"/>
      <c r="BK734" s="130"/>
      <c r="BL734" s="130"/>
      <c r="BM734" s="130"/>
      <c r="BN734" s="130"/>
      <c r="BO734" s="130"/>
      <c r="BP734" s="130"/>
      <c r="BQ734" s="130"/>
      <c r="BR734" s="130"/>
    </row>
    <row r="735" spans="1:70" outlineLevel="1" x14ac:dyDescent="0.35">
      <c r="A735" s="192" t="s">
        <v>771</v>
      </c>
      <c r="B735" s="109" t="s">
        <v>384</v>
      </c>
      <c r="C735" s="141" t="s">
        <v>369</v>
      </c>
      <c r="D735" s="109">
        <v>2541690</v>
      </c>
      <c r="E735" s="124"/>
      <c r="F735" s="124"/>
      <c r="G735" s="124"/>
      <c r="H735" s="125"/>
      <c r="I735" s="124"/>
      <c r="J735" s="124"/>
      <c r="K735" s="124"/>
      <c r="L735" s="125"/>
      <c r="M735" s="124"/>
      <c r="N735" s="124"/>
      <c r="O735" s="124"/>
      <c r="P735" s="125"/>
      <c r="Q735" s="124"/>
      <c r="R735" s="124"/>
      <c r="S735" s="124"/>
      <c r="T735" s="125"/>
      <c r="U735" s="124"/>
      <c r="V735" s="124"/>
      <c r="W735" s="124"/>
      <c r="X735" s="125"/>
      <c r="Y735" s="124"/>
      <c r="Z735" s="124"/>
      <c r="AA735" s="124"/>
      <c r="AB735" s="125"/>
      <c r="AC735" s="124"/>
      <c r="AD735" s="124"/>
      <c r="AE735" s="124"/>
      <c r="AF735" s="125"/>
      <c r="AG735" s="124"/>
      <c r="AH735" s="124"/>
      <c r="AI735" s="124"/>
      <c r="AJ735" s="125"/>
      <c r="AK735" s="124"/>
      <c r="AL735" s="124"/>
      <c r="AM735" s="124"/>
      <c r="AN735" s="125"/>
      <c r="AO735" s="124"/>
      <c r="AP735" s="124"/>
      <c r="AQ735" s="124"/>
      <c r="AR735" s="125"/>
      <c r="AS735" s="124"/>
      <c r="AT735" s="124"/>
      <c r="AU735" s="124"/>
      <c r="AV735" s="125"/>
      <c r="AW735" s="124"/>
      <c r="AX735" s="124"/>
      <c r="AY735" s="124"/>
      <c r="AZ735" s="125"/>
      <c r="BA735" s="124"/>
      <c r="BB735" s="124"/>
      <c r="BC735" s="124"/>
      <c r="BD735" s="125"/>
      <c r="BF735" s="146">
        <v>0.35</v>
      </c>
      <c r="BG735" s="146">
        <v>0.35</v>
      </c>
      <c r="BH735" s="146">
        <v>0.35</v>
      </c>
      <c r="BI735" s="146">
        <v>0.35</v>
      </c>
      <c r="BJ735" s="146">
        <v>0.35</v>
      </c>
      <c r="BK735" s="146">
        <v>0.21</v>
      </c>
      <c r="BL735" s="146">
        <v>0.21</v>
      </c>
      <c r="BM735" s="146">
        <v>0.21</v>
      </c>
      <c r="BN735" s="146">
        <v>0.21</v>
      </c>
      <c r="BO735" s="146">
        <v>0.21</v>
      </c>
      <c r="BP735" s="146">
        <v>0.21</v>
      </c>
      <c r="BQ735" s="146">
        <v>0.21</v>
      </c>
      <c r="BR735" s="146">
        <v>0.21</v>
      </c>
    </row>
    <row r="736" spans="1:70" ht="12" customHeight="1" outlineLevel="1" x14ac:dyDescent="0.35">
      <c r="A736" s="192" t="s">
        <v>772</v>
      </c>
      <c r="B736" s="109" t="s">
        <v>384</v>
      </c>
      <c r="C736" s="141" t="s">
        <v>369</v>
      </c>
      <c r="D736" s="109">
        <v>2541691</v>
      </c>
      <c r="E736" s="124"/>
      <c r="F736" s="124"/>
      <c r="G736" s="124"/>
      <c r="H736" s="125"/>
      <c r="I736" s="124"/>
      <c r="J736" s="124"/>
      <c r="K736" s="124"/>
      <c r="L736" s="125"/>
      <c r="M736" s="124"/>
      <c r="N736" s="124"/>
      <c r="O736" s="124"/>
      <c r="P736" s="125"/>
      <c r="Q736" s="124"/>
      <c r="R736" s="124"/>
      <c r="S736" s="124"/>
      <c r="T736" s="125"/>
      <c r="U736" s="124"/>
      <c r="V736" s="124"/>
      <c r="W736" s="124"/>
      <c r="X736" s="125"/>
      <c r="Y736" s="124"/>
      <c r="Z736" s="124"/>
      <c r="AA736" s="124"/>
      <c r="AB736" s="125"/>
      <c r="AC736" s="124"/>
      <c r="AD736" s="124"/>
      <c r="AE736" s="124"/>
      <c r="AF736" s="125"/>
      <c r="AG736" s="124"/>
      <c r="AH736" s="124"/>
      <c r="AI736" s="124"/>
      <c r="AJ736" s="125"/>
      <c r="AK736" s="124"/>
      <c r="AL736" s="124"/>
      <c r="AM736" s="124"/>
      <c r="AN736" s="125"/>
      <c r="AO736" s="124"/>
      <c r="AP736" s="124"/>
      <c r="AQ736" s="124"/>
      <c r="AR736" s="125"/>
      <c r="AS736" s="124"/>
      <c r="AT736" s="124"/>
      <c r="AU736" s="124"/>
      <c r="AV736" s="125"/>
      <c r="AW736" s="124"/>
      <c r="AX736" s="124"/>
      <c r="AY736" s="124"/>
      <c r="AZ736" s="125"/>
      <c r="BA736" s="124"/>
      <c r="BB736" s="124"/>
      <c r="BC736" s="124"/>
      <c r="BD736" s="125"/>
      <c r="BF736" s="146">
        <v>1.6E-2</v>
      </c>
      <c r="BG736" s="146">
        <v>1.4E-2</v>
      </c>
      <c r="BH736" s="146">
        <v>0.02</v>
      </c>
      <c r="BI736" s="146">
        <v>0.01</v>
      </c>
      <c r="BJ736" s="146">
        <v>6.0000000000000001E-3</v>
      </c>
      <c r="BK736" s="146">
        <v>7.0000000000000001E-3</v>
      </c>
      <c r="BL736" s="146">
        <v>1.7999999999999999E-2</v>
      </c>
      <c r="BM736" s="146">
        <v>8.0000000000000002E-3</v>
      </c>
      <c r="BN736" s="146">
        <v>0.01</v>
      </c>
      <c r="BO736" s="146">
        <v>0.01</v>
      </c>
      <c r="BP736" s="146">
        <v>1.0999999999999999E-2</v>
      </c>
      <c r="BQ736" s="146">
        <v>7.0000000000000001E-3</v>
      </c>
      <c r="BR736" s="146">
        <v>-2E-3</v>
      </c>
    </row>
    <row r="737" spans="1:70" outlineLevel="1" x14ac:dyDescent="0.35">
      <c r="A737" s="192" t="s">
        <v>773</v>
      </c>
      <c r="B737" s="109" t="s">
        <v>384</v>
      </c>
      <c r="C737" s="141" t="s">
        <v>369</v>
      </c>
      <c r="D737" s="109">
        <v>2541692</v>
      </c>
      <c r="E737" s="124"/>
      <c r="F737" s="124"/>
      <c r="G737" s="124"/>
      <c r="H737" s="125"/>
      <c r="I737" s="124"/>
      <c r="J737" s="124"/>
      <c r="K737" s="124"/>
      <c r="L737" s="125"/>
      <c r="M737" s="124"/>
      <c r="N737" s="124"/>
      <c r="O737" s="124"/>
      <c r="P737" s="125"/>
      <c r="Q737" s="124"/>
      <c r="R737" s="124"/>
      <c r="S737" s="124"/>
      <c r="T737" s="125"/>
      <c r="U737" s="124"/>
      <c r="V737" s="124"/>
      <c r="W737" s="124"/>
      <c r="X737" s="125"/>
      <c r="Y737" s="124"/>
      <c r="Z737" s="124"/>
      <c r="AA737" s="124"/>
      <c r="AB737" s="125"/>
      <c r="AC737" s="124"/>
      <c r="AD737" s="124"/>
      <c r="AE737" s="124"/>
      <c r="AF737" s="125"/>
      <c r="AG737" s="124"/>
      <c r="AH737" s="124"/>
      <c r="AI737" s="124"/>
      <c r="AJ737" s="125"/>
      <c r="AK737" s="124"/>
      <c r="AL737" s="124"/>
      <c r="AM737" s="124"/>
      <c r="AN737" s="125"/>
      <c r="AO737" s="124"/>
      <c r="AP737" s="124"/>
      <c r="AQ737" s="124"/>
      <c r="AR737" s="125"/>
      <c r="AS737" s="124"/>
      <c r="AT737" s="124"/>
      <c r="AU737" s="124"/>
      <c r="AV737" s="125"/>
      <c r="AW737" s="124"/>
      <c r="AX737" s="124"/>
      <c r="AY737" s="124"/>
      <c r="AZ737" s="125"/>
      <c r="BA737" s="124"/>
      <c r="BB737" s="124"/>
      <c r="BC737" s="124"/>
      <c r="BD737" s="125"/>
      <c r="BF737" s="146">
        <v>-4.7E-2</v>
      </c>
      <c r="BG737" s="146">
        <v>-1.0999999999999999E-2</v>
      </c>
      <c r="BH737" s="146">
        <v>-1.4E-2</v>
      </c>
      <c r="BI737" s="146">
        <v>-7.0000000000000001E-3</v>
      </c>
      <c r="BJ737" s="146">
        <v>-8.9999999999999993E-3</v>
      </c>
      <c r="BK737" s="146">
        <v>-0.01</v>
      </c>
      <c r="BL737" s="146">
        <v>-8.0000000000000002E-3</v>
      </c>
      <c r="BM737" s="146">
        <v>-1.2999999999999999E-2</v>
      </c>
      <c r="BN737" s="146">
        <v>-1.2999999999999999E-2</v>
      </c>
      <c r="BO737" s="146">
        <v>-2.4E-2</v>
      </c>
      <c r="BP737" s="146">
        <v>-1.4999999999999999E-2</v>
      </c>
      <c r="BQ737" s="146">
        <v>-2.9000000000000001E-2</v>
      </c>
      <c r="BR737" s="146">
        <v>-4.5999999999999999E-2</v>
      </c>
    </row>
    <row r="738" spans="1:70" outlineLevel="1" x14ac:dyDescent="0.35">
      <c r="A738" s="192" t="s">
        <v>774</v>
      </c>
      <c r="B738" s="109" t="s">
        <v>384</v>
      </c>
      <c r="C738" s="141" t="s">
        <v>369</v>
      </c>
      <c r="D738" s="109">
        <v>2541693</v>
      </c>
      <c r="E738" s="124"/>
      <c r="F738" s="124"/>
      <c r="G738" s="124"/>
      <c r="H738" s="125"/>
      <c r="I738" s="124"/>
      <c r="J738" s="124"/>
      <c r="K738" s="124"/>
      <c r="L738" s="125"/>
      <c r="M738" s="124"/>
      <c r="N738" s="124"/>
      <c r="O738" s="124"/>
      <c r="P738" s="125"/>
      <c r="Q738" s="124"/>
      <c r="R738" s="124"/>
      <c r="S738" s="124"/>
      <c r="T738" s="125"/>
      <c r="U738" s="124"/>
      <c r="V738" s="124"/>
      <c r="W738" s="124"/>
      <c r="X738" s="125"/>
      <c r="Y738" s="124"/>
      <c r="Z738" s="124"/>
      <c r="AA738" s="124"/>
      <c r="AB738" s="125"/>
      <c r="AC738" s="124"/>
      <c r="AD738" s="124"/>
      <c r="AE738" s="124"/>
      <c r="AF738" s="125"/>
      <c r="AG738" s="124"/>
      <c r="AH738" s="124"/>
      <c r="AI738" s="124"/>
      <c r="AJ738" s="125"/>
      <c r="AK738" s="124"/>
      <c r="AL738" s="124"/>
      <c r="AM738" s="124"/>
      <c r="AN738" s="125"/>
      <c r="AO738" s="124"/>
      <c r="AP738" s="124"/>
      <c r="AQ738" s="124"/>
      <c r="AR738" s="125"/>
      <c r="AS738" s="124"/>
      <c r="AT738" s="124"/>
      <c r="AU738" s="124"/>
      <c r="AV738" s="125"/>
      <c r="AW738" s="124"/>
      <c r="AX738" s="124"/>
      <c r="AY738" s="124"/>
      <c r="AZ738" s="125"/>
      <c r="BA738" s="124"/>
      <c r="BB738" s="124"/>
      <c r="BC738" s="124"/>
      <c r="BD738" s="125"/>
      <c r="BF738" s="146">
        <v>5.1999999999999998E-2</v>
      </c>
      <c r="BG738" s="146">
        <v>6.5000000000000002E-2</v>
      </c>
      <c r="BH738" s="146">
        <v>2.1999999999999999E-2</v>
      </c>
      <c r="BI738" s="146">
        <v>0.01</v>
      </c>
      <c r="BJ738" s="146">
        <v>4.0000000000000001E-3</v>
      </c>
      <c r="BK738" s="146">
        <v>3.0000000000000001E-3</v>
      </c>
      <c r="BL738" s="146">
        <v>4.4999999999999998E-2</v>
      </c>
      <c r="BM738" s="146">
        <v>2E-3</v>
      </c>
      <c r="BN738" s="146">
        <v>5.0000000000000001E-3</v>
      </c>
      <c r="BO738" s="146">
        <v>2.5999999999999999E-2</v>
      </c>
      <c r="BP738" s="146">
        <v>-6.0000000000000001E-3</v>
      </c>
      <c r="BQ738" s="146">
        <v>-3.6999999999999998E-2</v>
      </c>
      <c r="BR738" s="130"/>
    </row>
    <row r="739" spans="1:70" outlineLevel="1" x14ac:dyDescent="0.35">
      <c r="A739" s="277" t="s">
        <v>775</v>
      </c>
      <c r="B739" s="109" t="s">
        <v>384</v>
      </c>
      <c r="C739" s="141" t="s">
        <v>369</v>
      </c>
      <c r="D739" s="109">
        <v>7947338</v>
      </c>
      <c r="E739" s="124"/>
      <c r="F739" s="124"/>
      <c r="G739" s="124"/>
      <c r="H739" s="125"/>
      <c r="I739" s="124"/>
      <c r="J739" s="124"/>
      <c r="K739" s="124"/>
      <c r="L739" s="125"/>
      <c r="M739" s="124"/>
      <c r="N739" s="124"/>
      <c r="O739" s="124"/>
      <c r="P739" s="125"/>
      <c r="Q739" s="124"/>
      <c r="R739" s="124"/>
      <c r="S739" s="124"/>
      <c r="T739" s="125"/>
      <c r="U739" s="124"/>
      <c r="V739" s="124"/>
      <c r="W739" s="124"/>
      <c r="X739" s="125"/>
      <c r="Y739" s="124"/>
      <c r="Z739" s="124"/>
      <c r="AA739" s="124"/>
      <c r="AB739" s="125"/>
      <c r="AC739" s="124"/>
      <c r="AD739" s="124"/>
      <c r="AE739" s="124"/>
      <c r="AF739" s="125"/>
      <c r="AG739" s="124"/>
      <c r="AH739" s="124"/>
      <c r="AI739" s="124"/>
      <c r="AJ739" s="125"/>
      <c r="AK739" s="124"/>
      <c r="AL739" s="124"/>
      <c r="AM739" s="124"/>
      <c r="AN739" s="125"/>
      <c r="AO739" s="124"/>
      <c r="AP739" s="124"/>
      <c r="AQ739" s="124"/>
      <c r="AR739" s="125"/>
      <c r="AS739" s="124"/>
      <c r="AT739" s="124"/>
      <c r="AU739" s="124"/>
      <c r="AV739" s="125"/>
      <c r="AW739" s="124"/>
      <c r="AX739" s="124"/>
      <c r="AY739" s="124"/>
      <c r="AZ739" s="125"/>
      <c r="BA739" s="124"/>
      <c r="BB739" s="124"/>
      <c r="BC739" s="124"/>
      <c r="BD739" s="125"/>
      <c r="BF739" s="130"/>
      <c r="BG739" s="130"/>
      <c r="BH739" s="130"/>
      <c r="BI739" s="130"/>
      <c r="BJ739" s="130"/>
      <c r="BK739" s="130"/>
      <c r="BL739" s="130"/>
      <c r="BM739" s="130"/>
      <c r="BN739" s="130"/>
      <c r="BO739" s="130"/>
      <c r="BP739" s="130"/>
      <c r="BQ739" s="130"/>
      <c r="BR739" s="146">
        <v>1.7000000000000001E-2</v>
      </c>
    </row>
    <row r="740" spans="1:70" ht="12" customHeight="1" outlineLevel="1" x14ac:dyDescent="0.35">
      <c r="A740" s="277" t="s">
        <v>776</v>
      </c>
      <c r="B740" s="109" t="s">
        <v>384</v>
      </c>
      <c r="C740" s="141" t="s">
        <v>369</v>
      </c>
      <c r="D740" s="109">
        <v>7947339</v>
      </c>
      <c r="E740" s="124"/>
      <c r="F740" s="124"/>
      <c r="G740" s="124"/>
      <c r="H740" s="125"/>
      <c r="I740" s="124"/>
      <c r="J740" s="124"/>
      <c r="K740" s="124"/>
      <c r="L740" s="125"/>
      <c r="M740" s="124"/>
      <c r="N740" s="124"/>
      <c r="O740" s="124"/>
      <c r="P740" s="125"/>
      <c r="Q740" s="124"/>
      <c r="R740" s="124"/>
      <c r="S740" s="124"/>
      <c r="T740" s="125"/>
      <c r="U740" s="124"/>
      <c r="V740" s="124"/>
      <c r="W740" s="124"/>
      <c r="X740" s="125"/>
      <c r="Y740" s="124"/>
      <c r="Z740" s="124"/>
      <c r="AA740" s="124"/>
      <c r="AB740" s="125"/>
      <c r="AC740" s="124"/>
      <c r="AD740" s="124"/>
      <c r="AE740" s="124"/>
      <c r="AF740" s="125"/>
      <c r="AG740" s="124"/>
      <c r="AH740" s="124"/>
      <c r="AI740" s="124"/>
      <c r="AJ740" s="125"/>
      <c r="AK740" s="124"/>
      <c r="AL740" s="124"/>
      <c r="AM740" s="124"/>
      <c r="AN740" s="125"/>
      <c r="AO740" s="124"/>
      <c r="AP740" s="124"/>
      <c r="AQ740" s="124"/>
      <c r="AR740" s="125"/>
      <c r="AS740" s="124"/>
      <c r="AT740" s="124"/>
      <c r="AU740" s="124"/>
      <c r="AV740" s="125"/>
      <c r="AW740" s="124"/>
      <c r="AX740" s="124"/>
      <c r="AY740" s="124"/>
      <c r="AZ740" s="125"/>
      <c r="BA740" s="124"/>
      <c r="BB740" s="124"/>
      <c r="BC740" s="124"/>
      <c r="BD740" s="125"/>
      <c r="BF740" s="130"/>
      <c r="BG740" s="130"/>
      <c r="BH740" s="130"/>
      <c r="BI740" s="130"/>
      <c r="BJ740" s="130"/>
      <c r="BK740" s="130"/>
      <c r="BL740" s="130"/>
      <c r="BM740" s="130"/>
      <c r="BN740" s="130"/>
      <c r="BO740" s="130"/>
      <c r="BP740" s="130"/>
      <c r="BQ740" s="130"/>
      <c r="BR740" s="146">
        <v>-1.6E-2</v>
      </c>
    </row>
    <row r="741" spans="1:70" outlineLevel="1" x14ac:dyDescent="0.35">
      <c r="A741" s="192" t="s">
        <v>777</v>
      </c>
      <c r="B741" s="109" t="s">
        <v>384</v>
      </c>
      <c r="C741" s="141" t="s">
        <v>369</v>
      </c>
      <c r="D741" s="109">
        <v>2541694</v>
      </c>
      <c r="E741" s="124"/>
      <c r="F741" s="124"/>
      <c r="G741" s="124"/>
      <c r="H741" s="125"/>
      <c r="I741" s="124"/>
      <c r="J741" s="124"/>
      <c r="K741" s="124"/>
      <c r="L741" s="125"/>
      <c r="M741" s="124"/>
      <c r="N741" s="124"/>
      <c r="O741" s="124"/>
      <c r="P741" s="125"/>
      <c r="Q741" s="124"/>
      <c r="R741" s="124"/>
      <c r="S741" s="124"/>
      <c r="T741" s="125"/>
      <c r="U741" s="124"/>
      <c r="V741" s="124"/>
      <c r="W741" s="124"/>
      <c r="X741" s="125"/>
      <c r="Y741" s="124"/>
      <c r="Z741" s="124"/>
      <c r="AA741" s="124"/>
      <c r="AB741" s="125"/>
      <c r="AC741" s="124"/>
      <c r="AD741" s="124"/>
      <c r="AE741" s="124"/>
      <c r="AF741" s="125"/>
      <c r="AG741" s="124"/>
      <c r="AH741" s="124"/>
      <c r="AI741" s="124"/>
      <c r="AJ741" s="125"/>
      <c r="AK741" s="124"/>
      <c r="AL741" s="124"/>
      <c r="AM741" s="124"/>
      <c r="AN741" s="125"/>
      <c r="AO741" s="124"/>
      <c r="AP741" s="124"/>
      <c r="AQ741" s="124"/>
      <c r="AR741" s="125"/>
      <c r="AS741" s="124"/>
      <c r="AT741" s="124"/>
      <c r="AU741" s="124"/>
      <c r="AV741" s="125"/>
      <c r="AW741" s="124"/>
      <c r="AX741" s="124"/>
      <c r="AY741" s="124"/>
      <c r="AZ741" s="125"/>
      <c r="BA741" s="124"/>
      <c r="BB741" s="124"/>
      <c r="BC741" s="124"/>
      <c r="BD741" s="125"/>
      <c r="BF741" s="130"/>
      <c r="BG741" s="130"/>
      <c r="BH741" s="130"/>
      <c r="BI741" s="146">
        <v>-7.0000000000000007E-2</v>
      </c>
      <c r="BJ741" s="146">
        <v>-5.8000000000000003E-2</v>
      </c>
      <c r="BK741" s="146">
        <v>-2.5999999999999999E-2</v>
      </c>
      <c r="BL741" s="146">
        <v>-7.0000000000000001E-3</v>
      </c>
      <c r="BM741" s="146">
        <v>-1.6E-2</v>
      </c>
      <c r="BN741" s="146">
        <v>-2.1999999999999999E-2</v>
      </c>
      <c r="BO741" s="130"/>
      <c r="BP741" s="130"/>
      <c r="BQ741" s="130"/>
      <c r="BR741" s="146">
        <v>-0.05</v>
      </c>
    </row>
    <row r="742" spans="1:70" ht="12" customHeight="1" outlineLevel="1" x14ac:dyDescent="0.35">
      <c r="A742" s="192" t="s">
        <v>778</v>
      </c>
      <c r="B742" s="109" t="s">
        <v>384</v>
      </c>
      <c r="C742" s="141" t="s">
        <v>369</v>
      </c>
      <c r="D742" s="109">
        <v>2541695</v>
      </c>
      <c r="E742" s="124"/>
      <c r="F742" s="124"/>
      <c r="G742" s="124"/>
      <c r="H742" s="125"/>
      <c r="I742" s="124"/>
      <c r="J742" s="124"/>
      <c r="K742" s="124"/>
      <c r="L742" s="125"/>
      <c r="M742" s="124"/>
      <c r="N742" s="124"/>
      <c r="O742" s="124"/>
      <c r="P742" s="125"/>
      <c r="Q742" s="124"/>
      <c r="R742" s="124"/>
      <c r="S742" s="124"/>
      <c r="T742" s="125"/>
      <c r="U742" s="124"/>
      <c r="V742" s="124"/>
      <c r="W742" s="124"/>
      <c r="X742" s="125"/>
      <c r="Y742" s="124"/>
      <c r="Z742" s="124"/>
      <c r="AA742" s="124"/>
      <c r="AB742" s="125"/>
      <c r="AC742" s="124"/>
      <c r="AD742" s="124"/>
      <c r="AE742" s="124"/>
      <c r="AF742" s="125"/>
      <c r="AG742" s="124"/>
      <c r="AH742" s="124"/>
      <c r="AI742" s="124"/>
      <c r="AJ742" s="125"/>
      <c r="AK742" s="124"/>
      <c r="AL742" s="124"/>
      <c r="AM742" s="124"/>
      <c r="AN742" s="125"/>
      <c r="AO742" s="124"/>
      <c r="AP742" s="124"/>
      <c r="AQ742" s="124"/>
      <c r="AR742" s="125"/>
      <c r="AS742" s="124"/>
      <c r="AT742" s="124"/>
      <c r="AU742" s="124"/>
      <c r="AV742" s="125"/>
      <c r="AW742" s="124"/>
      <c r="AX742" s="124"/>
      <c r="AY742" s="124"/>
      <c r="AZ742" s="125"/>
      <c r="BA742" s="124"/>
      <c r="BB742" s="124"/>
      <c r="BC742" s="124"/>
      <c r="BD742" s="125"/>
      <c r="BF742" s="130"/>
      <c r="BG742" s="130"/>
      <c r="BH742" s="130"/>
      <c r="BI742" s="130"/>
      <c r="BJ742" s="130"/>
      <c r="BK742" s="130"/>
      <c r="BL742" s="130"/>
      <c r="BM742" s="146">
        <v>-1.9E-2</v>
      </c>
      <c r="BN742" s="146">
        <v>-3.5000000000000003E-2</v>
      </c>
      <c r="BO742" s="146">
        <v>-7.0000000000000007E-2</v>
      </c>
      <c r="BP742" s="146">
        <v>-4.2999999999999997E-2</v>
      </c>
      <c r="BQ742" s="146">
        <v>-4.9000000000000002E-2</v>
      </c>
      <c r="BR742" s="130"/>
    </row>
    <row r="743" spans="1:70" outlineLevel="1" x14ac:dyDescent="0.35">
      <c r="A743" s="192" t="s">
        <v>779</v>
      </c>
      <c r="B743" s="109" t="s">
        <v>384</v>
      </c>
      <c r="C743" s="141" t="s">
        <v>369</v>
      </c>
      <c r="D743" s="109">
        <v>2541696</v>
      </c>
      <c r="E743" s="124"/>
      <c r="F743" s="124"/>
      <c r="G743" s="124"/>
      <c r="H743" s="125"/>
      <c r="I743" s="124"/>
      <c r="J743" s="124"/>
      <c r="K743" s="124"/>
      <c r="L743" s="125"/>
      <c r="M743" s="124"/>
      <c r="N743" s="124"/>
      <c r="O743" s="124"/>
      <c r="P743" s="125"/>
      <c r="Q743" s="124"/>
      <c r="R743" s="124"/>
      <c r="S743" s="124"/>
      <c r="T743" s="125"/>
      <c r="U743" s="124"/>
      <c r="V743" s="124"/>
      <c r="W743" s="124"/>
      <c r="X743" s="125"/>
      <c r="Y743" s="124"/>
      <c r="Z743" s="124"/>
      <c r="AA743" s="124"/>
      <c r="AB743" s="125"/>
      <c r="AC743" s="124"/>
      <c r="AD743" s="124"/>
      <c r="AE743" s="124"/>
      <c r="AF743" s="125"/>
      <c r="AG743" s="124"/>
      <c r="AH743" s="124"/>
      <c r="AI743" s="124"/>
      <c r="AJ743" s="125"/>
      <c r="AK743" s="124"/>
      <c r="AL743" s="124"/>
      <c r="AM743" s="124"/>
      <c r="AN743" s="125"/>
      <c r="AO743" s="124"/>
      <c r="AP743" s="124"/>
      <c r="AQ743" s="124"/>
      <c r="AR743" s="125"/>
      <c r="AS743" s="124"/>
      <c r="AT743" s="124"/>
      <c r="AU743" s="124"/>
      <c r="AV743" s="125"/>
      <c r="AW743" s="124"/>
      <c r="AX743" s="124"/>
      <c r="AY743" s="124"/>
      <c r="AZ743" s="125"/>
      <c r="BA743" s="124"/>
      <c r="BB743" s="124"/>
      <c r="BC743" s="124"/>
      <c r="BD743" s="125"/>
      <c r="BF743" s="146">
        <v>6.8000000000000005E-2</v>
      </c>
      <c r="BG743" s="146">
        <v>-3.5999999999999997E-2</v>
      </c>
      <c r="BH743" s="146">
        <v>-8.9999999999999993E-3</v>
      </c>
      <c r="BI743" s="146">
        <v>-0.128</v>
      </c>
      <c r="BJ743" s="146">
        <v>-0.186</v>
      </c>
      <c r="BK743" s="146">
        <v>-5.8999999999999997E-2</v>
      </c>
      <c r="BL743" s="146">
        <v>-5.8000000000000003E-2</v>
      </c>
      <c r="BM743" s="146">
        <v>-2.4E-2</v>
      </c>
      <c r="BN743" s="146">
        <v>8.9999999999999993E-3</v>
      </c>
      <c r="BO743" s="146">
        <v>0.03</v>
      </c>
      <c r="BP743" s="146">
        <v>8.9999999999999993E-3</v>
      </c>
      <c r="BQ743" s="146">
        <v>2E-3</v>
      </c>
      <c r="BR743" s="130"/>
    </row>
    <row r="744" spans="1:70" outlineLevel="1" x14ac:dyDescent="0.35">
      <c r="A744" s="192" t="s">
        <v>780</v>
      </c>
      <c r="B744" s="109" t="s">
        <v>384</v>
      </c>
      <c r="C744" s="141" t="s">
        <v>369</v>
      </c>
      <c r="D744" s="109">
        <v>2399933</v>
      </c>
      <c r="E744" s="124"/>
      <c r="F744" s="124"/>
      <c r="G744" s="124"/>
      <c r="H744" s="125"/>
      <c r="I744" s="124"/>
      <c r="J744" s="124"/>
      <c r="K744" s="124"/>
      <c r="L744" s="125"/>
      <c r="M744" s="124"/>
      <c r="N744" s="124"/>
      <c r="O744" s="124"/>
      <c r="P744" s="125"/>
      <c r="Q744" s="124"/>
      <c r="R744" s="124"/>
      <c r="S744" s="124"/>
      <c r="T744" s="125"/>
      <c r="U744" s="124"/>
      <c r="V744" s="124"/>
      <c r="W744" s="124"/>
      <c r="X744" s="125"/>
      <c r="Y744" s="124"/>
      <c r="Z744" s="124"/>
      <c r="AA744" s="124"/>
      <c r="AB744" s="125"/>
      <c r="AC744" s="124"/>
      <c r="AD744" s="124"/>
      <c r="AE744" s="124"/>
      <c r="AF744" s="125"/>
      <c r="AG744" s="124"/>
      <c r="AH744" s="124"/>
      <c r="AI744" s="124"/>
      <c r="AJ744" s="125"/>
      <c r="AK744" s="124"/>
      <c r="AL744" s="124"/>
      <c r="AM744" s="124"/>
      <c r="AN744" s="125"/>
      <c r="AO744" s="124"/>
      <c r="AP744" s="124"/>
      <c r="AQ744" s="124"/>
      <c r="AR744" s="125"/>
      <c r="AS744" s="124"/>
      <c r="AT744" s="124"/>
      <c r="AU744" s="124"/>
      <c r="AV744" s="125"/>
      <c r="AW744" s="124"/>
      <c r="AX744" s="124"/>
      <c r="AY744" s="124"/>
      <c r="AZ744" s="125"/>
      <c r="BA744" s="124"/>
      <c r="BB744" s="124"/>
      <c r="BC744" s="124"/>
      <c r="BD744" s="125"/>
      <c r="BF744" s="130"/>
      <c r="BG744" s="130"/>
      <c r="BH744" s="130"/>
      <c r="BI744" s="130"/>
      <c r="BJ744" s="146">
        <v>0.11</v>
      </c>
      <c r="BK744" s="130"/>
      <c r="BL744" s="130"/>
      <c r="BM744" s="130"/>
      <c r="BN744" s="130"/>
      <c r="BO744" s="130"/>
      <c r="BP744" s="130"/>
      <c r="BQ744" s="130"/>
      <c r="BR744" s="130"/>
    </row>
    <row r="745" spans="1:70" outlineLevel="1" x14ac:dyDescent="0.35">
      <c r="A745" s="277" t="s">
        <v>781</v>
      </c>
      <c r="B745" s="109" t="s">
        <v>384</v>
      </c>
      <c r="C745" s="141" t="s">
        <v>369</v>
      </c>
      <c r="D745" s="109">
        <v>7947340</v>
      </c>
      <c r="E745" s="124"/>
      <c r="F745" s="124"/>
      <c r="G745" s="124"/>
      <c r="H745" s="125"/>
      <c r="I745" s="124"/>
      <c r="J745" s="124"/>
      <c r="K745" s="124"/>
      <c r="L745" s="125"/>
      <c r="M745" s="124"/>
      <c r="N745" s="124"/>
      <c r="O745" s="124"/>
      <c r="P745" s="125"/>
      <c r="Q745" s="124"/>
      <c r="R745" s="124"/>
      <c r="S745" s="124"/>
      <c r="T745" s="125"/>
      <c r="U745" s="124"/>
      <c r="V745" s="124"/>
      <c r="W745" s="124"/>
      <c r="X745" s="125"/>
      <c r="Y745" s="124"/>
      <c r="Z745" s="124"/>
      <c r="AA745" s="124"/>
      <c r="AB745" s="125"/>
      <c r="AC745" s="124"/>
      <c r="AD745" s="124"/>
      <c r="AE745" s="124"/>
      <c r="AF745" s="125"/>
      <c r="AG745" s="124"/>
      <c r="AH745" s="124"/>
      <c r="AI745" s="124"/>
      <c r="AJ745" s="125"/>
      <c r="AK745" s="124"/>
      <c r="AL745" s="124"/>
      <c r="AM745" s="124"/>
      <c r="AN745" s="125"/>
      <c r="AO745" s="124"/>
      <c r="AP745" s="124"/>
      <c r="AQ745" s="124"/>
      <c r="AR745" s="125"/>
      <c r="AS745" s="124"/>
      <c r="AT745" s="124"/>
      <c r="AU745" s="124"/>
      <c r="AV745" s="125"/>
      <c r="AW745" s="124"/>
      <c r="AX745" s="124"/>
      <c r="AY745" s="124"/>
      <c r="AZ745" s="125"/>
      <c r="BA745" s="124"/>
      <c r="BB745" s="124"/>
      <c r="BC745" s="124"/>
      <c r="BD745" s="125"/>
      <c r="BF745" s="130"/>
      <c r="BG745" s="130"/>
      <c r="BH745" s="130"/>
      <c r="BI745" s="130"/>
      <c r="BJ745" s="130"/>
      <c r="BK745" s="130"/>
      <c r="BL745" s="130"/>
      <c r="BM745" s="130"/>
      <c r="BN745" s="130"/>
      <c r="BO745" s="130"/>
      <c r="BP745" s="130"/>
      <c r="BQ745" s="130"/>
      <c r="BR745" s="146">
        <v>0.13900000000000001</v>
      </c>
    </row>
    <row r="746" spans="1:70" outlineLevel="1" x14ac:dyDescent="0.35">
      <c r="A746" s="277" t="s">
        <v>782</v>
      </c>
      <c r="B746" s="109" t="s">
        <v>384</v>
      </c>
      <c r="C746" s="141" t="s">
        <v>369</v>
      </c>
      <c r="D746" s="109">
        <v>7947341</v>
      </c>
      <c r="E746" s="124"/>
      <c r="F746" s="124"/>
      <c r="G746" s="124"/>
      <c r="H746" s="125"/>
      <c r="I746" s="124"/>
      <c r="J746" s="124"/>
      <c r="K746" s="124"/>
      <c r="L746" s="125"/>
      <c r="M746" s="124"/>
      <c r="N746" s="124"/>
      <c r="O746" s="124"/>
      <c r="P746" s="125"/>
      <c r="Q746" s="124"/>
      <c r="R746" s="124"/>
      <c r="S746" s="124"/>
      <c r="T746" s="125"/>
      <c r="U746" s="124"/>
      <c r="V746" s="124"/>
      <c r="W746" s="124"/>
      <c r="X746" s="125"/>
      <c r="Y746" s="124"/>
      <c r="Z746" s="124"/>
      <c r="AA746" s="124"/>
      <c r="AB746" s="125"/>
      <c r="AC746" s="124"/>
      <c r="AD746" s="124"/>
      <c r="AE746" s="124"/>
      <c r="AF746" s="125"/>
      <c r="AG746" s="124"/>
      <c r="AH746" s="124"/>
      <c r="AI746" s="124"/>
      <c r="AJ746" s="125"/>
      <c r="AK746" s="124"/>
      <c r="AL746" s="124"/>
      <c r="AM746" s="124"/>
      <c r="AN746" s="125"/>
      <c r="AO746" s="124"/>
      <c r="AP746" s="124"/>
      <c r="AQ746" s="124"/>
      <c r="AR746" s="125"/>
      <c r="AS746" s="124"/>
      <c r="AT746" s="124"/>
      <c r="AU746" s="124"/>
      <c r="AV746" s="125"/>
      <c r="AW746" s="124"/>
      <c r="AX746" s="124"/>
      <c r="AY746" s="124"/>
      <c r="AZ746" s="125"/>
      <c r="BA746" s="124"/>
      <c r="BB746" s="124"/>
      <c r="BC746" s="124"/>
      <c r="BD746" s="125"/>
      <c r="BF746" s="130"/>
      <c r="BG746" s="130"/>
      <c r="BH746" s="130"/>
      <c r="BI746" s="130"/>
      <c r="BJ746" s="130"/>
      <c r="BK746" s="130"/>
      <c r="BL746" s="130"/>
      <c r="BM746" s="130"/>
      <c r="BN746" s="130"/>
      <c r="BO746" s="130"/>
      <c r="BP746" s="130"/>
      <c r="BQ746" s="130"/>
      <c r="BR746" s="146">
        <v>3.5999999999999997E-2</v>
      </c>
    </row>
    <row r="747" spans="1:70" outlineLevel="1" x14ac:dyDescent="0.35">
      <c r="A747" s="192" t="s">
        <v>783</v>
      </c>
      <c r="B747" s="109" t="s">
        <v>384</v>
      </c>
      <c r="C747" s="141" t="s">
        <v>369</v>
      </c>
      <c r="D747" s="109">
        <v>2399934</v>
      </c>
      <c r="E747" s="124"/>
      <c r="F747" s="124"/>
      <c r="G747" s="124"/>
      <c r="H747" s="125"/>
      <c r="I747" s="124"/>
      <c r="J747" s="124"/>
      <c r="K747" s="124"/>
      <c r="L747" s="125"/>
      <c r="M747" s="124"/>
      <c r="N747" s="124"/>
      <c r="O747" s="124"/>
      <c r="P747" s="125"/>
      <c r="Q747" s="124"/>
      <c r="R747" s="124"/>
      <c r="S747" s="124"/>
      <c r="T747" s="125"/>
      <c r="U747" s="124"/>
      <c r="V747" s="124"/>
      <c r="W747" s="124"/>
      <c r="X747" s="125"/>
      <c r="Y747" s="124"/>
      <c r="Z747" s="124"/>
      <c r="AA747" s="124"/>
      <c r="AB747" s="125"/>
      <c r="AC747" s="124"/>
      <c r="AD747" s="124"/>
      <c r="AE747" s="124"/>
      <c r="AF747" s="125"/>
      <c r="AG747" s="124"/>
      <c r="AH747" s="124"/>
      <c r="AI747" s="124"/>
      <c r="AJ747" s="125"/>
      <c r="AK747" s="124"/>
      <c r="AL747" s="124"/>
      <c r="AM747" s="124"/>
      <c r="AN747" s="125"/>
      <c r="AO747" s="124"/>
      <c r="AP747" s="124"/>
      <c r="AQ747" s="124"/>
      <c r="AR747" s="125"/>
      <c r="AS747" s="124"/>
      <c r="AT747" s="124"/>
      <c r="AU747" s="124"/>
      <c r="AV747" s="125"/>
      <c r="AW747" s="124"/>
      <c r="AX747" s="124"/>
      <c r="AY747" s="124"/>
      <c r="AZ747" s="125"/>
      <c r="BA747" s="124"/>
      <c r="BB747" s="124"/>
      <c r="BC747" s="124"/>
      <c r="BD747" s="125"/>
      <c r="BF747" s="130"/>
      <c r="BG747" s="130"/>
      <c r="BH747" s="130"/>
      <c r="BI747" s="130"/>
      <c r="BJ747" s="130"/>
      <c r="BK747" s="130"/>
      <c r="BL747" s="146">
        <v>4.4999999999999998E-2</v>
      </c>
      <c r="BM747" s="130"/>
      <c r="BN747" s="130"/>
      <c r="BO747" s="130"/>
      <c r="BP747" s="130"/>
      <c r="BQ747" s="130"/>
      <c r="BR747" s="130"/>
    </row>
    <row r="748" spans="1:70" ht="12" customHeight="1" outlineLevel="1" x14ac:dyDescent="0.35">
      <c r="A748" s="192" t="s">
        <v>784</v>
      </c>
      <c r="B748" s="109" t="s">
        <v>384</v>
      </c>
      <c r="C748" s="141" t="s">
        <v>369</v>
      </c>
      <c r="D748" s="109">
        <v>2399935</v>
      </c>
      <c r="E748" s="124"/>
      <c r="F748" s="124"/>
      <c r="G748" s="124"/>
      <c r="H748" s="125"/>
      <c r="I748" s="124"/>
      <c r="J748" s="124"/>
      <c r="K748" s="124"/>
      <c r="L748" s="125"/>
      <c r="M748" s="124"/>
      <c r="N748" s="124"/>
      <c r="O748" s="124"/>
      <c r="P748" s="125"/>
      <c r="Q748" s="124"/>
      <c r="R748" s="124"/>
      <c r="S748" s="124"/>
      <c r="T748" s="125"/>
      <c r="U748" s="124"/>
      <c r="V748" s="124"/>
      <c r="W748" s="124"/>
      <c r="X748" s="125"/>
      <c r="Y748" s="124"/>
      <c r="Z748" s="124"/>
      <c r="AA748" s="124"/>
      <c r="AB748" s="125"/>
      <c r="AC748" s="124"/>
      <c r="AD748" s="124"/>
      <c r="AE748" s="124"/>
      <c r="AF748" s="125"/>
      <c r="AG748" s="124"/>
      <c r="AH748" s="124"/>
      <c r="AI748" s="124"/>
      <c r="AJ748" s="125"/>
      <c r="AK748" s="124"/>
      <c r="AL748" s="124"/>
      <c r="AM748" s="124"/>
      <c r="AN748" s="125"/>
      <c r="AO748" s="124"/>
      <c r="AP748" s="124"/>
      <c r="AQ748" s="124"/>
      <c r="AR748" s="125"/>
      <c r="AS748" s="124"/>
      <c r="AT748" s="124"/>
      <c r="AU748" s="124"/>
      <c r="AV748" s="125"/>
      <c r="AW748" s="124"/>
      <c r="AX748" s="124"/>
      <c r="AY748" s="124"/>
      <c r="AZ748" s="125"/>
      <c r="BA748" s="124"/>
      <c r="BB748" s="124"/>
      <c r="BC748" s="124"/>
      <c r="BD748" s="125"/>
      <c r="BF748" s="130"/>
      <c r="BG748" s="130"/>
      <c r="BH748" s="130"/>
      <c r="BI748" s="130"/>
      <c r="BJ748" s="130"/>
      <c r="BK748" s="130"/>
      <c r="BL748" s="130"/>
      <c r="BM748" s="146">
        <v>-0.03</v>
      </c>
      <c r="BN748" s="130"/>
      <c r="BO748" s="130"/>
      <c r="BP748" s="130"/>
      <c r="BQ748" s="130"/>
      <c r="BR748" s="130"/>
    </row>
    <row r="749" spans="1:70" outlineLevel="1" x14ac:dyDescent="0.35">
      <c r="A749" s="192" t="s">
        <v>86</v>
      </c>
      <c r="B749" s="109" t="s">
        <v>384</v>
      </c>
      <c r="C749" s="141" t="s">
        <v>369</v>
      </c>
      <c r="D749" s="109">
        <v>2541697</v>
      </c>
      <c r="E749" s="124"/>
      <c r="F749" s="124"/>
      <c r="G749" s="124"/>
      <c r="H749" s="125"/>
      <c r="I749" s="124"/>
      <c r="J749" s="124"/>
      <c r="K749" s="124"/>
      <c r="L749" s="125"/>
      <c r="M749" s="124"/>
      <c r="N749" s="124"/>
      <c r="O749" s="124"/>
      <c r="P749" s="125"/>
      <c r="Q749" s="124"/>
      <c r="R749" s="124"/>
      <c r="S749" s="124"/>
      <c r="T749" s="125"/>
      <c r="U749" s="124"/>
      <c r="V749" s="124"/>
      <c r="W749" s="124"/>
      <c r="X749" s="125"/>
      <c r="Y749" s="124"/>
      <c r="Z749" s="124"/>
      <c r="AA749" s="124"/>
      <c r="AB749" s="125"/>
      <c r="AC749" s="124"/>
      <c r="AD749" s="124"/>
      <c r="AE749" s="124"/>
      <c r="AF749" s="125"/>
      <c r="AG749" s="124"/>
      <c r="AH749" s="124"/>
      <c r="AI749" s="124"/>
      <c r="AJ749" s="125"/>
      <c r="AK749" s="124"/>
      <c r="AL749" s="124"/>
      <c r="AM749" s="124"/>
      <c r="AN749" s="125"/>
      <c r="AO749" s="124"/>
      <c r="AP749" s="124"/>
      <c r="AQ749" s="124"/>
      <c r="AR749" s="125"/>
      <c r="AS749" s="124"/>
      <c r="AT749" s="124"/>
      <c r="AU749" s="124"/>
      <c r="AV749" s="125"/>
      <c r="AW749" s="124"/>
      <c r="AX749" s="124"/>
      <c r="AY749" s="124"/>
      <c r="AZ749" s="125"/>
      <c r="BA749" s="124"/>
      <c r="BB749" s="124"/>
      <c r="BC749" s="124"/>
      <c r="BD749" s="125"/>
      <c r="BF749" s="146">
        <v>1.6E-2</v>
      </c>
      <c r="BG749" s="146">
        <v>1.9E-2</v>
      </c>
      <c r="BH749" s="146">
        <v>3.5000000000000003E-2</v>
      </c>
      <c r="BI749" s="146">
        <v>1.9E-2</v>
      </c>
      <c r="BJ749" s="146">
        <v>8.9999999999999993E-3</v>
      </c>
      <c r="BK749" s="146">
        <v>3.0000000000000001E-3</v>
      </c>
      <c r="BL749" s="146">
        <v>0.01</v>
      </c>
      <c r="BM749" s="146">
        <v>4.0000000000000001E-3</v>
      </c>
      <c r="BN749" s="146">
        <v>3.0000000000000001E-3</v>
      </c>
      <c r="BO749" s="146">
        <v>1.2999999999999999E-2</v>
      </c>
      <c r="BP749" s="146">
        <v>0.01</v>
      </c>
      <c r="BQ749" s="146">
        <v>1.4E-2</v>
      </c>
      <c r="BR749" s="146">
        <v>8.0000000000000002E-3</v>
      </c>
    </row>
    <row r="750" spans="1:70" outlineLevel="1" x14ac:dyDescent="0.35">
      <c r="A750" s="199" t="s">
        <v>785</v>
      </c>
      <c r="B750" s="162" t="s">
        <v>384</v>
      </c>
      <c r="C750" s="163" t="s">
        <v>369</v>
      </c>
      <c r="D750" s="162">
        <v>2541698</v>
      </c>
      <c r="E750" s="164"/>
      <c r="F750" s="164"/>
      <c r="G750" s="164"/>
      <c r="H750" s="165"/>
      <c r="I750" s="164"/>
      <c r="J750" s="164"/>
      <c r="K750" s="164"/>
      <c r="L750" s="165"/>
      <c r="M750" s="164"/>
      <c r="N750" s="164"/>
      <c r="O750" s="164"/>
      <c r="P750" s="165"/>
      <c r="Q750" s="164"/>
      <c r="R750" s="164"/>
      <c r="S750" s="164"/>
      <c r="T750" s="165"/>
      <c r="U750" s="164"/>
      <c r="V750" s="164"/>
      <c r="W750" s="164"/>
      <c r="X750" s="165"/>
      <c r="Y750" s="164"/>
      <c r="Z750" s="164"/>
      <c r="AA750" s="164"/>
      <c r="AB750" s="165"/>
      <c r="AC750" s="164"/>
      <c r="AD750" s="164"/>
      <c r="AE750" s="164"/>
      <c r="AF750" s="165"/>
      <c r="AG750" s="164"/>
      <c r="AH750" s="164"/>
      <c r="AI750" s="164"/>
      <c r="AJ750" s="165"/>
      <c r="AK750" s="164"/>
      <c r="AL750" s="164"/>
      <c r="AM750" s="164"/>
      <c r="AN750" s="176"/>
      <c r="AO750" s="177"/>
      <c r="AP750" s="164"/>
      <c r="AQ750" s="164"/>
      <c r="AR750" s="176"/>
      <c r="AS750" s="164"/>
      <c r="AT750" s="164"/>
      <c r="AU750" s="164"/>
      <c r="AV750" s="176"/>
      <c r="AW750" s="164"/>
      <c r="AX750" s="164"/>
      <c r="AY750" s="164"/>
      <c r="AZ750" s="176"/>
      <c r="BA750" s="177"/>
      <c r="BB750" s="177"/>
      <c r="BC750" s="164"/>
      <c r="BD750" s="176"/>
      <c r="BF750" s="278">
        <f t="shared" ref="BF750:BR750" si="112">SUM(BF735:BF749)</f>
        <v>0.45500000000000002</v>
      </c>
      <c r="BG750" s="278">
        <f t="shared" si="112"/>
        <v>0.40100000000000002</v>
      </c>
      <c r="BH750" s="278">
        <f t="shared" si="112"/>
        <v>0.40400000000000003</v>
      </c>
      <c r="BI750" s="278">
        <f t="shared" si="112"/>
        <v>0.18399999999999997</v>
      </c>
      <c r="BJ750" s="278">
        <f t="shared" si="112"/>
        <v>0.22599999999999998</v>
      </c>
      <c r="BK750" s="278">
        <f t="shared" si="112"/>
        <v>0.128</v>
      </c>
      <c r="BL750" s="278">
        <f t="shared" si="112"/>
        <v>0.25499999999999995</v>
      </c>
      <c r="BM750" s="278">
        <f t="shared" si="112"/>
        <v>0.12200000000000003</v>
      </c>
      <c r="BN750" s="278">
        <f t="shared" si="112"/>
        <v>0.16700000000000001</v>
      </c>
      <c r="BO750" s="278">
        <f t="shared" si="112"/>
        <v>0.19500000000000001</v>
      </c>
      <c r="BP750" s="278">
        <f t="shared" si="112"/>
        <v>0.17600000000000005</v>
      </c>
      <c r="BQ750" s="278">
        <f t="shared" si="112"/>
        <v>0.11799999999999999</v>
      </c>
      <c r="BR750" s="278">
        <f t="shared" si="112"/>
        <v>0.29599999999999999</v>
      </c>
    </row>
    <row r="751" spans="1:70" outlineLevel="1" x14ac:dyDescent="0.35">
      <c r="A751" s="152"/>
      <c r="B751" s="117"/>
      <c r="C751" s="117"/>
      <c r="D751" s="117"/>
      <c r="E751" s="124"/>
      <c r="F751" s="124"/>
      <c r="G751" s="124"/>
      <c r="H751" s="125"/>
      <c r="I751" s="124"/>
      <c r="J751" s="124"/>
      <c r="K751" s="124"/>
      <c r="L751" s="125"/>
      <c r="M751" s="124"/>
      <c r="N751" s="124"/>
      <c r="O751" s="124"/>
      <c r="P751" s="125"/>
      <c r="Q751" s="124"/>
      <c r="R751" s="124"/>
      <c r="S751" s="124"/>
      <c r="T751" s="125"/>
      <c r="U751" s="124"/>
      <c r="V751" s="124"/>
      <c r="W751" s="124"/>
      <c r="X751" s="125"/>
      <c r="Y751" s="124"/>
      <c r="Z751" s="124"/>
      <c r="AA751" s="124"/>
      <c r="AB751" s="125"/>
      <c r="AC751" s="124"/>
      <c r="AD751" s="124"/>
      <c r="AE751" s="124"/>
      <c r="AF751" s="125"/>
      <c r="AG751" s="124"/>
      <c r="AH751" s="124"/>
      <c r="AI751" s="124"/>
      <c r="AJ751" s="125"/>
      <c r="AK751" s="124"/>
      <c r="AL751" s="124"/>
      <c r="AM751" s="124"/>
      <c r="AN751" s="125"/>
      <c r="AO751" s="124"/>
      <c r="AP751" s="124"/>
      <c r="AQ751" s="124"/>
      <c r="AR751" s="125"/>
      <c r="AS751" s="124"/>
      <c r="AT751" s="124"/>
      <c r="AU751" s="124"/>
      <c r="AV751" s="125"/>
      <c r="AW751" s="124"/>
      <c r="AX751" s="124"/>
      <c r="AY751" s="124"/>
      <c r="AZ751" s="125"/>
      <c r="BA751" s="124"/>
      <c r="BB751" s="124"/>
      <c r="BC751" s="124"/>
      <c r="BD751" s="125"/>
      <c r="BF751" s="130"/>
      <c r="BG751" s="130"/>
      <c r="BH751" s="130"/>
      <c r="BI751" s="130"/>
      <c r="BJ751" s="130"/>
      <c r="BK751" s="130"/>
      <c r="BL751" s="130"/>
      <c r="BM751" s="130"/>
      <c r="BN751" s="130"/>
      <c r="BO751" s="130"/>
      <c r="BP751" s="130"/>
      <c r="BQ751" s="130"/>
      <c r="BR751" s="130"/>
    </row>
    <row r="752" spans="1:70" outlineLevel="1" x14ac:dyDescent="0.35">
      <c r="A752" s="222" t="s">
        <v>786</v>
      </c>
      <c r="B752" s="155"/>
      <c r="C752" s="155"/>
      <c r="D752" s="155"/>
      <c r="E752" s="124"/>
      <c r="F752" s="124"/>
      <c r="G752" s="124"/>
      <c r="H752" s="125"/>
      <c r="I752" s="124"/>
      <c r="J752" s="124"/>
      <c r="K752" s="124"/>
      <c r="L752" s="125"/>
      <c r="M752" s="124"/>
      <c r="N752" s="124"/>
      <c r="O752" s="124"/>
      <c r="P752" s="125"/>
      <c r="Q752" s="124"/>
      <c r="R752" s="124"/>
      <c r="S752" s="124"/>
      <c r="T752" s="125"/>
      <c r="U752" s="124"/>
      <c r="V752" s="124"/>
      <c r="W752" s="124"/>
      <c r="X752" s="125"/>
      <c r="Y752" s="124"/>
      <c r="Z752" s="124"/>
      <c r="AA752" s="124"/>
      <c r="AB752" s="125"/>
      <c r="AC752" s="124"/>
      <c r="AD752" s="124"/>
      <c r="AE752" s="124"/>
      <c r="AF752" s="125"/>
      <c r="AG752" s="124"/>
      <c r="AH752" s="124"/>
      <c r="AI752" s="124"/>
      <c r="AJ752" s="125"/>
      <c r="AK752" s="124"/>
      <c r="AL752" s="124"/>
      <c r="AM752" s="124"/>
      <c r="AN752" s="125"/>
      <c r="AO752" s="124"/>
      <c r="AP752" s="124"/>
      <c r="AQ752" s="124"/>
      <c r="AR752" s="125"/>
      <c r="AS752" s="124"/>
      <c r="AT752" s="124"/>
      <c r="AU752" s="124"/>
      <c r="AV752" s="125"/>
      <c r="AW752" s="124"/>
      <c r="AX752" s="124"/>
      <c r="AY752" s="124"/>
      <c r="AZ752" s="125"/>
      <c r="BA752" s="124"/>
      <c r="BB752" s="124"/>
      <c r="BC752" s="124"/>
      <c r="BD752" s="125"/>
      <c r="BF752" s="130"/>
      <c r="BG752" s="130"/>
      <c r="BH752" s="130"/>
      <c r="BI752" s="130"/>
      <c r="BJ752" s="130"/>
      <c r="BK752" s="130"/>
      <c r="BL752" s="130"/>
      <c r="BM752" s="130"/>
      <c r="BN752" s="130"/>
      <c r="BO752" s="130"/>
      <c r="BP752" s="130"/>
      <c r="BQ752" s="130"/>
      <c r="BR752" s="130"/>
    </row>
    <row r="753" spans="1:70" outlineLevel="1" x14ac:dyDescent="0.35">
      <c r="A753" s="179" t="s">
        <v>787</v>
      </c>
      <c r="B753" s="180"/>
      <c r="C753" s="180"/>
      <c r="D753" s="180"/>
      <c r="E753" s="124"/>
      <c r="F753" s="124"/>
      <c r="G753" s="124"/>
      <c r="H753" s="125"/>
      <c r="I753" s="124"/>
      <c r="J753" s="124"/>
      <c r="K753" s="124"/>
      <c r="L753" s="125"/>
      <c r="M753" s="124"/>
      <c r="N753" s="124"/>
      <c r="O753" s="124"/>
      <c r="P753" s="125"/>
      <c r="Q753" s="124"/>
      <c r="R753" s="124"/>
      <c r="S753" s="124"/>
      <c r="T753" s="125"/>
      <c r="U753" s="124"/>
      <c r="V753" s="124"/>
      <c r="W753" s="124"/>
      <c r="X753" s="125"/>
      <c r="Y753" s="124"/>
      <c r="Z753" s="124"/>
      <c r="AA753" s="124"/>
      <c r="AB753" s="125"/>
      <c r="AC753" s="124"/>
      <c r="AD753" s="124"/>
      <c r="AE753" s="124"/>
      <c r="AF753" s="125"/>
      <c r="AG753" s="124"/>
      <c r="AH753" s="124"/>
      <c r="AI753" s="124"/>
      <c r="AJ753" s="125"/>
      <c r="AK753" s="124"/>
      <c r="AL753" s="124"/>
      <c r="AM753" s="124"/>
      <c r="AN753" s="125"/>
      <c r="AO753" s="124"/>
      <c r="AP753" s="124"/>
      <c r="AQ753" s="124"/>
      <c r="AR753" s="125"/>
      <c r="AS753" s="124"/>
      <c r="AT753" s="124"/>
      <c r="AU753" s="124"/>
      <c r="AV753" s="125"/>
      <c r="AW753" s="124"/>
      <c r="AX753" s="124"/>
      <c r="AY753" s="124"/>
      <c r="AZ753" s="125"/>
      <c r="BA753" s="124"/>
      <c r="BB753" s="124"/>
      <c r="BC753" s="124"/>
      <c r="BD753" s="125"/>
      <c r="BF753" s="130"/>
      <c r="BG753" s="130"/>
      <c r="BH753" s="130"/>
      <c r="BI753" s="130"/>
      <c r="BJ753" s="130"/>
      <c r="BK753" s="130"/>
      <c r="BL753" s="130"/>
      <c r="BM753" s="130"/>
      <c r="BN753" s="130"/>
      <c r="BO753" s="130"/>
      <c r="BP753" s="130"/>
      <c r="BQ753" s="130"/>
      <c r="BR753" s="130"/>
    </row>
    <row r="754" spans="1:70" outlineLevel="1" x14ac:dyDescent="0.35">
      <c r="A754" s="181" t="s">
        <v>788</v>
      </c>
      <c r="B754" s="109" t="s">
        <v>789</v>
      </c>
      <c r="C754" s="141" t="s">
        <v>368</v>
      </c>
      <c r="D754" s="109">
        <v>2541636</v>
      </c>
      <c r="E754" s="124"/>
      <c r="F754" s="124"/>
      <c r="G754" s="124"/>
      <c r="H754" s="125"/>
      <c r="I754" s="124"/>
      <c r="J754" s="124"/>
      <c r="K754" s="124"/>
      <c r="L754" s="125"/>
      <c r="M754" s="124"/>
      <c r="N754" s="124"/>
      <c r="O754" s="142">
        <v>14.564</v>
      </c>
      <c r="P754" s="143">
        <v>1.1319999999999999</v>
      </c>
      <c r="Q754" s="124"/>
      <c r="R754" s="124"/>
      <c r="S754" s="124"/>
      <c r="T754" s="125"/>
      <c r="U754" s="142">
        <v>1939</v>
      </c>
      <c r="V754" s="124"/>
      <c r="W754" s="142">
        <v>1249</v>
      </c>
      <c r="X754" s="143">
        <v>1008</v>
      </c>
      <c r="Y754" s="142">
        <v>1706</v>
      </c>
      <c r="Z754" s="142">
        <v>9668</v>
      </c>
      <c r="AA754" s="142">
        <v>5288</v>
      </c>
      <c r="AB754" s="125"/>
      <c r="AC754" s="124"/>
      <c r="AD754" s="142">
        <v>2159</v>
      </c>
      <c r="AE754" s="142">
        <v>1980</v>
      </c>
      <c r="AF754" s="143">
        <v>2415</v>
      </c>
      <c r="AG754" s="142">
        <v>2205</v>
      </c>
      <c r="AH754" s="142">
        <v>2205</v>
      </c>
      <c r="AI754" s="142">
        <v>2310</v>
      </c>
      <c r="AJ754" s="143">
        <v>2310</v>
      </c>
      <c r="AK754" s="142">
        <v>2375</v>
      </c>
      <c r="AL754" s="142">
        <v>6904</v>
      </c>
      <c r="AM754" s="142">
        <v>8586</v>
      </c>
      <c r="AN754" s="143">
        <v>21703</v>
      </c>
      <c r="AO754" s="142">
        <v>19687</v>
      </c>
      <c r="AP754" s="142">
        <v>10633</v>
      </c>
      <c r="AQ754" s="142">
        <v>13004</v>
      </c>
      <c r="AR754" s="143">
        <v>20180</v>
      </c>
      <c r="AS754" s="142">
        <v>23677</v>
      </c>
      <c r="AT754" s="142">
        <v>3788</v>
      </c>
      <c r="AU754" s="124"/>
      <c r="AV754" s="143">
        <v>10105</v>
      </c>
      <c r="AW754" s="142">
        <v>15259</v>
      </c>
      <c r="AX754" s="142">
        <v>2045</v>
      </c>
      <c r="AY754" s="142">
        <v>4731</v>
      </c>
      <c r="AZ754" s="125"/>
      <c r="BA754" s="142">
        <v>6946</v>
      </c>
      <c r="BB754" s="142">
        <v>9103</v>
      </c>
      <c r="BC754" s="142">
        <v>4201</v>
      </c>
      <c r="BD754" s="125"/>
      <c r="BF754" s="130"/>
      <c r="BG754" s="130"/>
      <c r="BH754" s="130"/>
      <c r="BI754" s="130"/>
      <c r="BJ754" s="130"/>
      <c r="BK754" s="130"/>
      <c r="BL754" s="130"/>
      <c r="BM754" s="130"/>
      <c r="BN754" s="130"/>
      <c r="BO754" s="130"/>
      <c r="BP754" s="130"/>
      <c r="BQ754" s="130"/>
      <c r="BR754" s="130"/>
    </row>
    <row r="755" spans="1:70" ht="12" customHeight="1" outlineLevel="1" x14ac:dyDescent="0.35">
      <c r="A755" s="181" t="s">
        <v>790</v>
      </c>
      <c r="B755" s="109" t="s">
        <v>789</v>
      </c>
      <c r="C755" s="141" t="s">
        <v>368</v>
      </c>
      <c r="D755" s="109">
        <v>2541637</v>
      </c>
      <c r="E755" s="124"/>
      <c r="F755" s="124"/>
      <c r="G755" s="142">
        <v>62.863999999999997</v>
      </c>
      <c r="H755" s="125"/>
      <c r="I755" s="124"/>
      <c r="J755" s="124"/>
      <c r="K755" s="142">
        <v>70.483999999999995</v>
      </c>
      <c r="L755" s="125"/>
      <c r="M755" s="124"/>
      <c r="N755" s="124"/>
      <c r="O755" s="142">
        <v>125.17100000000001</v>
      </c>
      <c r="P755" s="125"/>
      <c r="Q755" s="124"/>
      <c r="R755" s="124"/>
      <c r="S755" s="124"/>
      <c r="T755" s="125"/>
      <c r="U755" s="142">
        <v>18</v>
      </c>
      <c r="V755" s="124"/>
      <c r="W755" s="142">
        <v>1360</v>
      </c>
      <c r="X755" s="125"/>
      <c r="Y755" s="142">
        <v>1576</v>
      </c>
      <c r="Z755" s="142">
        <v>3353</v>
      </c>
      <c r="AA755" s="142">
        <v>6480</v>
      </c>
      <c r="AB755" s="125"/>
      <c r="AC755" s="124"/>
      <c r="AD755" s="142">
        <v>2200</v>
      </c>
      <c r="AE755" s="142">
        <v>1980</v>
      </c>
      <c r="AF755" s="143">
        <v>2100</v>
      </c>
      <c r="AG755" s="142">
        <v>1995</v>
      </c>
      <c r="AH755" s="142">
        <v>2100</v>
      </c>
      <c r="AI755" s="142">
        <v>2205</v>
      </c>
      <c r="AJ755" s="143">
        <v>2100</v>
      </c>
      <c r="AK755" s="142">
        <v>2375</v>
      </c>
      <c r="AL755" s="142">
        <v>6024</v>
      </c>
      <c r="AM755" s="142">
        <v>9548</v>
      </c>
      <c r="AN755" s="143">
        <v>21606</v>
      </c>
      <c r="AO755" s="142">
        <v>5918</v>
      </c>
      <c r="AP755" s="142">
        <v>10237</v>
      </c>
      <c r="AQ755" s="142">
        <v>12814</v>
      </c>
      <c r="AR755" s="143">
        <v>24878</v>
      </c>
      <c r="AS755" s="142">
        <v>18216</v>
      </c>
      <c r="AT755" s="124"/>
      <c r="AU755" s="142">
        <v>80</v>
      </c>
      <c r="AV755" s="125"/>
      <c r="AW755" s="142">
        <v>14654</v>
      </c>
      <c r="AX755" s="142">
        <v>10818</v>
      </c>
      <c r="AY755" s="142">
        <v>7062</v>
      </c>
      <c r="AZ755" s="125"/>
      <c r="BA755" s="142">
        <v>11233</v>
      </c>
      <c r="BB755" s="142">
        <v>3718</v>
      </c>
      <c r="BC755" s="142">
        <v>243</v>
      </c>
      <c r="BD755" s="125"/>
      <c r="BF755" s="130"/>
      <c r="BG755" s="130"/>
      <c r="BH755" s="130"/>
      <c r="BI755" s="130"/>
      <c r="BJ755" s="130"/>
      <c r="BK755" s="130"/>
      <c r="BL755" s="130"/>
      <c r="BM755" s="130"/>
      <c r="BN755" s="130"/>
      <c r="BO755" s="130"/>
      <c r="BP755" s="130"/>
      <c r="BQ755" s="130"/>
      <c r="BR755" s="130"/>
    </row>
    <row r="756" spans="1:70" ht="12" customHeight="1" outlineLevel="1" x14ac:dyDescent="0.35">
      <c r="A756" s="181" t="s">
        <v>791</v>
      </c>
      <c r="B756" s="184" t="s">
        <v>789</v>
      </c>
      <c r="C756" s="185" t="s">
        <v>368</v>
      </c>
      <c r="D756" s="184">
        <v>2541638</v>
      </c>
      <c r="E756" s="124"/>
      <c r="F756" s="124"/>
      <c r="G756" s="142">
        <v>4.9809999999999999</v>
      </c>
      <c r="H756" s="125"/>
      <c r="I756" s="124"/>
      <c r="J756" s="124"/>
      <c r="K756" s="124"/>
      <c r="L756" s="125"/>
      <c r="M756" s="124"/>
      <c r="N756" s="142">
        <v>310.52600000000001</v>
      </c>
      <c r="O756" s="124"/>
      <c r="P756" s="125"/>
      <c r="Q756" s="124"/>
      <c r="R756" s="142">
        <v>111.673</v>
      </c>
      <c r="S756" s="124"/>
      <c r="T756" s="125"/>
      <c r="U756" s="124"/>
      <c r="V756" s="142">
        <v>1185</v>
      </c>
      <c r="W756" s="142">
        <v>1173</v>
      </c>
      <c r="X756" s="143">
        <v>4832</v>
      </c>
      <c r="Y756" s="142">
        <v>7838</v>
      </c>
      <c r="Z756" s="142">
        <v>5380</v>
      </c>
      <c r="AA756" s="142">
        <v>12535</v>
      </c>
      <c r="AB756" s="143">
        <v>25708</v>
      </c>
      <c r="AC756" s="142">
        <v>3137</v>
      </c>
      <c r="AD756" s="142">
        <v>1800</v>
      </c>
      <c r="AE756" s="142">
        <v>2100</v>
      </c>
      <c r="AF756" s="143">
        <v>2205</v>
      </c>
      <c r="AG756" s="142">
        <v>2100</v>
      </c>
      <c r="AH756" s="142">
        <v>2310</v>
      </c>
      <c r="AI756" s="142">
        <v>2205</v>
      </c>
      <c r="AJ756" s="143">
        <v>2670</v>
      </c>
      <c r="AK756" s="142">
        <v>10280</v>
      </c>
      <c r="AL756" s="142">
        <v>9289</v>
      </c>
      <c r="AM756" s="142">
        <v>22144</v>
      </c>
      <c r="AN756" s="143">
        <v>14728</v>
      </c>
      <c r="AO756" s="142">
        <v>8666</v>
      </c>
      <c r="AP756" s="142">
        <v>4865</v>
      </c>
      <c r="AQ756" s="142">
        <v>15088</v>
      </c>
      <c r="AR756" s="143">
        <v>14808</v>
      </c>
      <c r="AS756" s="142">
        <v>14279</v>
      </c>
      <c r="AT756" s="124"/>
      <c r="AU756" s="142">
        <v>12317</v>
      </c>
      <c r="AV756" s="143">
        <v>9607</v>
      </c>
      <c r="AW756" s="142">
        <v>3921</v>
      </c>
      <c r="AX756" s="142">
        <v>793</v>
      </c>
      <c r="AY756" s="142">
        <v>5979</v>
      </c>
      <c r="AZ756" s="125"/>
      <c r="BA756" s="142">
        <v>1073</v>
      </c>
      <c r="BB756" s="142">
        <v>3698</v>
      </c>
      <c r="BC756" s="124"/>
      <c r="BD756" s="125"/>
      <c r="BF756" s="130"/>
      <c r="BG756" s="130"/>
      <c r="BH756" s="130"/>
      <c r="BI756" s="130"/>
      <c r="BJ756" s="130"/>
      <c r="BK756" s="130"/>
      <c r="BL756" s="130"/>
      <c r="BM756" s="130"/>
      <c r="BN756" s="130"/>
      <c r="BO756" s="130"/>
      <c r="BP756" s="130"/>
      <c r="BQ756" s="130"/>
      <c r="BR756" s="130"/>
    </row>
    <row r="757" spans="1:70" outlineLevel="1" x14ac:dyDescent="0.35">
      <c r="A757" s="182" t="s">
        <v>461</v>
      </c>
      <c r="B757" s="109" t="s">
        <v>789</v>
      </c>
      <c r="C757" s="141" t="s">
        <v>368</v>
      </c>
      <c r="D757" s="109">
        <v>2541639</v>
      </c>
      <c r="E757" s="164"/>
      <c r="F757" s="164"/>
      <c r="G757" s="164"/>
      <c r="H757" s="165"/>
      <c r="I757" s="164"/>
      <c r="J757" s="164"/>
      <c r="K757" s="164"/>
      <c r="L757" s="165"/>
      <c r="M757" s="164"/>
      <c r="N757" s="164"/>
      <c r="O757" s="164"/>
      <c r="P757" s="165"/>
      <c r="Q757" s="164"/>
      <c r="R757" s="164"/>
      <c r="S757" s="164"/>
      <c r="T757" s="165"/>
      <c r="U757" s="175">
        <f t="shared" ref="U757:AY757" si="113">SUM(U754:U756)</f>
        <v>1957</v>
      </c>
      <c r="V757" s="175">
        <f t="shared" si="113"/>
        <v>1185</v>
      </c>
      <c r="W757" s="175">
        <f t="shared" si="113"/>
        <v>3782</v>
      </c>
      <c r="X757" s="174">
        <f t="shared" si="113"/>
        <v>5840</v>
      </c>
      <c r="Y757" s="175">
        <f t="shared" si="113"/>
        <v>11120</v>
      </c>
      <c r="Z757" s="175">
        <f t="shared" si="113"/>
        <v>18401</v>
      </c>
      <c r="AA757" s="175">
        <f t="shared" si="113"/>
        <v>24303</v>
      </c>
      <c r="AB757" s="174">
        <f t="shared" si="113"/>
        <v>25708</v>
      </c>
      <c r="AC757" s="175">
        <f t="shared" si="113"/>
        <v>3137</v>
      </c>
      <c r="AD757" s="175">
        <f t="shared" si="113"/>
        <v>6159</v>
      </c>
      <c r="AE757" s="175">
        <f t="shared" si="113"/>
        <v>6060</v>
      </c>
      <c r="AF757" s="174">
        <f t="shared" si="113"/>
        <v>6720</v>
      </c>
      <c r="AG757" s="175">
        <f t="shared" si="113"/>
        <v>6300</v>
      </c>
      <c r="AH757" s="175">
        <f t="shared" si="113"/>
        <v>6615</v>
      </c>
      <c r="AI757" s="175">
        <f t="shared" si="113"/>
        <v>6720</v>
      </c>
      <c r="AJ757" s="174">
        <f t="shared" si="113"/>
        <v>7080</v>
      </c>
      <c r="AK757" s="175">
        <f t="shared" si="113"/>
        <v>15030</v>
      </c>
      <c r="AL757" s="175">
        <f t="shared" si="113"/>
        <v>22217</v>
      </c>
      <c r="AM757" s="175">
        <f t="shared" si="113"/>
        <v>40278</v>
      </c>
      <c r="AN757" s="174">
        <f t="shared" si="113"/>
        <v>58037</v>
      </c>
      <c r="AO757" s="175">
        <f t="shared" si="113"/>
        <v>34271</v>
      </c>
      <c r="AP757" s="175">
        <f t="shared" si="113"/>
        <v>25735</v>
      </c>
      <c r="AQ757" s="175">
        <f t="shared" si="113"/>
        <v>40906</v>
      </c>
      <c r="AR757" s="174">
        <f t="shared" si="113"/>
        <v>59866</v>
      </c>
      <c r="AS757" s="175">
        <f t="shared" si="113"/>
        <v>56172</v>
      </c>
      <c r="AT757" s="175">
        <f t="shared" si="113"/>
        <v>3788</v>
      </c>
      <c r="AU757" s="175">
        <f t="shared" si="113"/>
        <v>12397</v>
      </c>
      <c r="AV757" s="174">
        <f t="shared" si="113"/>
        <v>19712</v>
      </c>
      <c r="AW757" s="175">
        <f t="shared" si="113"/>
        <v>33834</v>
      </c>
      <c r="AX757" s="175">
        <f t="shared" si="113"/>
        <v>13656</v>
      </c>
      <c r="AY757" s="175">
        <f t="shared" si="113"/>
        <v>17772</v>
      </c>
      <c r="AZ757" s="165"/>
      <c r="BA757" s="175">
        <f>SUM(BA754:BA756)</f>
        <v>19252</v>
      </c>
      <c r="BB757" s="175">
        <f>SUM(BB754:BB756)</f>
        <v>16519</v>
      </c>
      <c r="BC757" s="175">
        <f>SUM(BC754:BC756)</f>
        <v>4444</v>
      </c>
      <c r="BD757" s="165"/>
      <c r="BF757" s="170"/>
      <c r="BG757" s="170"/>
      <c r="BH757" s="170"/>
      <c r="BI757" s="170"/>
      <c r="BJ757" s="170">
        <f>SUM(U757,V757,W757,X757)</f>
        <v>12764</v>
      </c>
      <c r="BK757" s="170">
        <f>SUM(Y757,Z757,AA757,AB757)</f>
        <v>79532</v>
      </c>
      <c r="BL757" s="170">
        <f>SUM(AC757,AD757,AE757,AF757)</f>
        <v>22076</v>
      </c>
      <c r="BM757" s="170">
        <f>SUM(AG757,AH757,AI757,AJ757)</f>
        <v>26715</v>
      </c>
      <c r="BN757" s="170">
        <f>SUM(AK757,AL757,AM757,AN757)</f>
        <v>135562</v>
      </c>
      <c r="BO757" s="170">
        <f>SUM(AO757,AP757,AQ757,AR757)</f>
        <v>160778</v>
      </c>
      <c r="BP757" s="170">
        <f>SUM(AS757,AT757,AU757,AV757)</f>
        <v>92069</v>
      </c>
      <c r="BQ757" s="178"/>
      <c r="BR757" s="178"/>
    </row>
    <row r="758" spans="1:70" outlineLevel="1" x14ac:dyDescent="0.35">
      <c r="A758" s="153"/>
      <c r="B758" s="109"/>
      <c r="C758" s="109"/>
      <c r="D758" s="109"/>
      <c r="E758" s="124"/>
      <c r="F758" s="124"/>
      <c r="G758" s="124"/>
      <c r="H758" s="125"/>
      <c r="I758" s="124"/>
      <c r="J758" s="124"/>
      <c r="K758" s="124"/>
      <c r="L758" s="125"/>
      <c r="M758" s="124"/>
      <c r="N758" s="124"/>
      <c r="O758" s="124"/>
      <c r="P758" s="125"/>
      <c r="Q758" s="124"/>
      <c r="R758" s="124"/>
      <c r="S758" s="124"/>
      <c r="T758" s="125"/>
      <c r="U758" s="124"/>
      <c r="V758" s="124"/>
      <c r="W758" s="124"/>
      <c r="X758" s="125"/>
      <c r="Y758" s="124"/>
      <c r="Z758" s="124"/>
      <c r="AA758" s="124"/>
      <c r="AB758" s="125"/>
      <c r="AC758" s="124"/>
      <c r="AD758" s="124"/>
      <c r="AE758" s="124"/>
      <c r="AF758" s="125"/>
      <c r="AG758" s="124"/>
      <c r="AH758" s="124"/>
      <c r="AI758" s="124"/>
      <c r="AJ758" s="125"/>
      <c r="AK758" s="124"/>
      <c r="AL758" s="124"/>
      <c r="AM758" s="124"/>
      <c r="AN758" s="125"/>
      <c r="AO758" s="124"/>
      <c r="AP758" s="124"/>
      <c r="AQ758" s="124"/>
      <c r="AR758" s="125"/>
      <c r="AS758" s="124"/>
      <c r="AT758" s="124"/>
      <c r="AU758" s="124"/>
      <c r="AV758" s="125"/>
      <c r="AW758" s="124"/>
      <c r="AX758" s="124"/>
      <c r="AY758" s="124"/>
      <c r="AZ758" s="125"/>
      <c r="BA758" s="124"/>
      <c r="BB758" s="124"/>
      <c r="BC758" s="124"/>
      <c r="BD758" s="125"/>
      <c r="BF758" s="130"/>
      <c r="BG758" s="130"/>
      <c r="BH758" s="130"/>
      <c r="BI758" s="130"/>
      <c r="BJ758" s="130"/>
      <c r="BK758" s="130"/>
      <c r="BL758" s="130"/>
      <c r="BM758" s="130"/>
      <c r="BN758" s="130"/>
      <c r="BO758" s="130"/>
      <c r="BP758" s="130"/>
      <c r="BQ758" s="130"/>
      <c r="BR758" s="130"/>
    </row>
    <row r="759" spans="1:70" ht="12" customHeight="1" outlineLevel="1" x14ac:dyDescent="0.35">
      <c r="A759" s="179" t="s">
        <v>792</v>
      </c>
      <c r="B759" s="180"/>
      <c r="C759" s="180"/>
      <c r="D759" s="180"/>
      <c r="E759" s="124"/>
      <c r="F759" s="124"/>
      <c r="G759" s="124"/>
      <c r="H759" s="125"/>
      <c r="I759" s="124"/>
      <c r="J759" s="124"/>
      <c r="K759" s="124"/>
      <c r="L759" s="125"/>
      <c r="M759" s="124"/>
      <c r="N759" s="124"/>
      <c r="O759" s="124"/>
      <c r="P759" s="125"/>
      <c r="Q759" s="124"/>
      <c r="R759" s="124"/>
      <c r="S759" s="124"/>
      <c r="T759" s="125"/>
      <c r="U759" s="124"/>
      <c r="V759" s="124"/>
      <c r="W759" s="124"/>
      <c r="X759" s="125"/>
      <c r="Y759" s="124"/>
      <c r="Z759" s="124"/>
      <c r="AA759" s="124"/>
      <c r="AB759" s="125"/>
      <c r="AC759" s="124"/>
      <c r="AD759" s="124"/>
      <c r="AE759" s="124"/>
      <c r="AF759" s="125"/>
      <c r="AG759" s="124"/>
      <c r="AH759" s="124"/>
      <c r="AI759" s="124"/>
      <c r="AJ759" s="125"/>
      <c r="AK759" s="124"/>
      <c r="AL759" s="124"/>
      <c r="AM759" s="124"/>
      <c r="AN759" s="125"/>
      <c r="AO759" s="124"/>
      <c r="AP759" s="124"/>
      <c r="AQ759" s="124"/>
      <c r="AR759" s="125"/>
      <c r="AS759" s="124"/>
      <c r="AT759" s="124"/>
      <c r="AU759" s="124"/>
      <c r="AV759" s="125"/>
      <c r="AW759" s="124"/>
      <c r="AX759" s="124"/>
      <c r="AY759" s="124"/>
      <c r="AZ759" s="125"/>
      <c r="BA759" s="124"/>
      <c r="BB759" s="124"/>
      <c r="BC759" s="124"/>
      <c r="BD759" s="125"/>
      <c r="BF759" s="130"/>
      <c r="BG759" s="130"/>
      <c r="BH759" s="130"/>
      <c r="BI759" s="130"/>
      <c r="BJ759" s="130"/>
      <c r="BK759" s="130"/>
      <c r="BL759" s="130"/>
      <c r="BM759" s="130"/>
      <c r="BN759" s="130"/>
      <c r="BO759" s="130"/>
      <c r="BP759" s="130"/>
      <c r="BQ759" s="130"/>
      <c r="BR759" s="130"/>
    </row>
    <row r="760" spans="1:70" outlineLevel="1" x14ac:dyDescent="0.35">
      <c r="A760" s="181" t="s">
        <v>788</v>
      </c>
      <c r="B760" s="109" t="s">
        <v>460</v>
      </c>
      <c r="C760" s="141" t="s">
        <v>368</v>
      </c>
      <c r="D760" s="109">
        <v>2541640</v>
      </c>
      <c r="E760" s="124"/>
      <c r="F760" s="124"/>
      <c r="G760" s="124"/>
      <c r="H760" s="125"/>
      <c r="I760" s="124"/>
      <c r="J760" s="124"/>
      <c r="K760" s="124"/>
      <c r="L760" s="125"/>
      <c r="M760" s="124"/>
      <c r="N760" s="124"/>
      <c r="O760" s="159">
        <v>1.0900000000000001</v>
      </c>
      <c r="P760" s="158">
        <v>1.0900000000000001</v>
      </c>
      <c r="Q760" s="124"/>
      <c r="R760" s="124"/>
      <c r="S760" s="124"/>
      <c r="T760" s="125"/>
      <c r="U760" s="159">
        <v>117.82</v>
      </c>
      <c r="V760" s="124"/>
      <c r="W760" s="159">
        <v>160.1</v>
      </c>
      <c r="X760" s="158">
        <v>172.19</v>
      </c>
      <c r="Y760" s="159">
        <v>184.67</v>
      </c>
      <c r="Z760" s="159">
        <v>161.19999999999999</v>
      </c>
      <c r="AA760" s="159">
        <v>198.56</v>
      </c>
      <c r="AB760" s="125"/>
      <c r="AC760" s="124"/>
      <c r="AD760" s="159">
        <v>180.22</v>
      </c>
      <c r="AE760" s="159">
        <v>199.28</v>
      </c>
      <c r="AF760" s="158">
        <v>184.42</v>
      </c>
      <c r="AG760" s="159">
        <v>216.5</v>
      </c>
      <c r="AH760" s="159">
        <v>176.65</v>
      </c>
      <c r="AI760" s="159">
        <v>239.04</v>
      </c>
      <c r="AJ760" s="158">
        <v>270.12</v>
      </c>
      <c r="AK760" s="159">
        <v>265.37</v>
      </c>
      <c r="AL760" s="159">
        <v>307.02999999999997</v>
      </c>
      <c r="AM760" s="159">
        <v>352.32</v>
      </c>
      <c r="AN760" s="158">
        <v>326.2</v>
      </c>
      <c r="AO760" s="159">
        <v>316.45</v>
      </c>
      <c r="AP760" s="159">
        <v>207.84</v>
      </c>
      <c r="AQ760" s="159">
        <v>166.26</v>
      </c>
      <c r="AR760" s="158">
        <v>126.03</v>
      </c>
      <c r="AS760" s="159">
        <v>136.6</v>
      </c>
      <c r="AT760" s="159">
        <v>214.16</v>
      </c>
      <c r="AU760" s="124"/>
      <c r="AV760" s="158">
        <v>294.58999999999997</v>
      </c>
      <c r="AW760" s="159">
        <v>375.61</v>
      </c>
      <c r="AX760" s="159">
        <v>440</v>
      </c>
      <c r="AY760" s="159">
        <v>466.7</v>
      </c>
      <c r="AZ760" s="125"/>
      <c r="BA760" s="159">
        <v>676.63</v>
      </c>
      <c r="BB760" s="159">
        <v>526.85</v>
      </c>
      <c r="BC760" s="159">
        <v>717.26</v>
      </c>
      <c r="BD760" s="125"/>
      <c r="BF760" s="130"/>
      <c r="BG760" s="130"/>
      <c r="BH760" s="130"/>
      <c r="BI760" s="130"/>
      <c r="BJ760" s="130"/>
      <c r="BK760" s="130"/>
      <c r="BL760" s="130"/>
      <c r="BM760" s="130"/>
      <c r="BN760" s="130"/>
      <c r="BO760" s="130"/>
      <c r="BP760" s="130"/>
      <c r="BQ760" s="130"/>
      <c r="BR760" s="130"/>
    </row>
    <row r="761" spans="1:70" outlineLevel="1" x14ac:dyDescent="0.35">
      <c r="A761" s="181" t="s">
        <v>790</v>
      </c>
      <c r="B761" s="109" t="s">
        <v>460</v>
      </c>
      <c r="C761" s="141" t="s">
        <v>368</v>
      </c>
      <c r="D761" s="109">
        <v>2541641</v>
      </c>
      <c r="E761" s="124"/>
      <c r="F761" s="124"/>
      <c r="G761" s="159">
        <v>6.0000000000000002E-6</v>
      </c>
      <c r="H761" s="125"/>
      <c r="I761" s="124"/>
      <c r="J761" s="124"/>
      <c r="K761" s="159">
        <v>6.0000000000000002E-6</v>
      </c>
      <c r="L761" s="125"/>
      <c r="M761" s="124"/>
      <c r="N761" s="124"/>
      <c r="O761" s="159">
        <v>6.0000000000000002E-6</v>
      </c>
      <c r="P761" s="125"/>
      <c r="Q761" s="124"/>
      <c r="R761" s="124"/>
      <c r="S761" s="124"/>
      <c r="T761" s="125"/>
      <c r="U761" s="124"/>
      <c r="V761" s="124"/>
      <c r="W761" s="159">
        <v>169.12</v>
      </c>
      <c r="X761" s="125"/>
      <c r="Y761" s="159">
        <v>180.83</v>
      </c>
      <c r="Z761" s="159">
        <v>180.81</v>
      </c>
      <c r="AA761" s="159">
        <v>177.52</v>
      </c>
      <c r="AB761" s="125"/>
      <c r="AC761" s="124"/>
      <c r="AD761" s="159">
        <v>186.29</v>
      </c>
      <c r="AE761" s="159">
        <v>184.89</v>
      </c>
      <c r="AF761" s="158">
        <v>195.74</v>
      </c>
      <c r="AG761" s="159">
        <v>207.57</v>
      </c>
      <c r="AH761" s="159">
        <v>216.74</v>
      </c>
      <c r="AI761" s="159">
        <v>268.67</v>
      </c>
      <c r="AJ761" s="158">
        <v>276.32</v>
      </c>
      <c r="AK761" s="159">
        <v>266.54000000000002</v>
      </c>
      <c r="AL761" s="159">
        <v>316.18</v>
      </c>
      <c r="AM761" s="159">
        <v>361.87</v>
      </c>
      <c r="AN761" s="158">
        <v>335.09</v>
      </c>
      <c r="AO761" s="159">
        <v>224.75</v>
      </c>
      <c r="AP761" s="159">
        <v>197.06</v>
      </c>
      <c r="AQ761" s="159">
        <v>169.58</v>
      </c>
      <c r="AR761" s="158">
        <v>105.28</v>
      </c>
      <c r="AS761" s="159">
        <v>176.57</v>
      </c>
      <c r="AT761" s="124"/>
      <c r="AU761" s="159">
        <v>274.95</v>
      </c>
      <c r="AV761" s="125"/>
      <c r="AW761" s="159">
        <v>466.39</v>
      </c>
      <c r="AX761" s="159">
        <v>464.31</v>
      </c>
      <c r="AY761" s="159">
        <v>504.21</v>
      </c>
      <c r="AZ761" s="125"/>
      <c r="BA761" s="159">
        <v>714.25</v>
      </c>
      <c r="BB761" s="159">
        <v>630.76</v>
      </c>
      <c r="BC761" s="159">
        <v>756.02</v>
      </c>
      <c r="BD761" s="125"/>
      <c r="BF761" s="130"/>
      <c r="BG761" s="130"/>
      <c r="BH761" s="130"/>
      <c r="BI761" s="130"/>
      <c r="BJ761" s="130"/>
      <c r="BK761" s="130"/>
      <c r="BL761" s="130"/>
      <c r="BM761" s="130"/>
      <c r="BN761" s="130"/>
      <c r="BO761" s="130"/>
      <c r="BP761" s="130"/>
      <c r="BQ761" s="130"/>
      <c r="BR761" s="130"/>
    </row>
    <row r="762" spans="1:70" outlineLevel="1" x14ac:dyDescent="0.35">
      <c r="A762" s="181" t="s">
        <v>791</v>
      </c>
      <c r="B762" s="109" t="s">
        <v>460</v>
      </c>
      <c r="C762" s="141" t="s">
        <v>368</v>
      </c>
      <c r="D762" s="109">
        <v>2541642</v>
      </c>
      <c r="E762" s="124"/>
      <c r="F762" s="124"/>
      <c r="G762" s="159">
        <v>6.0000000000000002E-6</v>
      </c>
      <c r="H762" s="125"/>
      <c r="I762" s="124"/>
      <c r="J762" s="124"/>
      <c r="K762" s="124"/>
      <c r="L762" s="125"/>
      <c r="M762" s="124"/>
      <c r="N762" s="159">
        <v>2.833E-3</v>
      </c>
      <c r="O762" s="124"/>
      <c r="P762" s="125"/>
      <c r="Q762" s="124"/>
      <c r="R762" s="159">
        <v>0.32</v>
      </c>
      <c r="S762" s="124"/>
      <c r="T762" s="125"/>
      <c r="U762" s="124"/>
      <c r="V762" s="159">
        <v>151.91</v>
      </c>
      <c r="W762" s="159">
        <v>170.5</v>
      </c>
      <c r="X762" s="158">
        <v>177.64</v>
      </c>
      <c r="Y762" s="159">
        <v>167.77</v>
      </c>
      <c r="Z762" s="159">
        <v>195.14</v>
      </c>
      <c r="AA762" s="159">
        <v>163.98</v>
      </c>
      <c r="AB762" s="158">
        <v>137.87</v>
      </c>
      <c r="AC762" s="159">
        <v>166.34</v>
      </c>
      <c r="AD762" s="159">
        <v>181.21</v>
      </c>
      <c r="AE762" s="159">
        <v>185.71</v>
      </c>
      <c r="AF762" s="158">
        <v>202.02</v>
      </c>
      <c r="AG762" s="159">
        <v>166.71</v>
      </c>
      <c r="AH762" s="159">
        <v>231.65</v>
      </c>
      <c r="AI762" s="159">
        <v>267.27</v>
      </c>
      <c r="AJ762" s="158">
        <v>276.38</v>
      </c>
      <c r="AK762" s="159">
        <v>276.97000000000003</v>
      </c>
      <c r="AL762" s="159">
        <v>336.42</v>
      </c>
      <c r="AM762" s="159">
        <v>356.34</v>
      </c>
      <c r="AN762" s="158">
        <v>329.97</v>
      </c>
      <c r="AO762" s="159">
        <v>210.79</v>
      </c>
      <c r="AP762" s="159">
        <v>175.74</v>
      </c>
      <c r="AQ762" s="159">
        <v>146.69</v>
      </c>
      <c r="AR762" s="158">
        <v>117.87</v>
      </c>
      <c r="AS762" s="159">
        <v>188.46</v>
      </c>
      <c r="AT762" s="124"/>
      <c r="AU762" s="159">
        <v>297.95</v>
      </c>
      <c r="AV762" s="158">
        <v>345.27</v>
      </c>
      <c r="AW762" s="159">
        <v>501.9</v>
      </c>
      <c r="AX762" s="159">
        <v>474.4</v>
      </c>
      <c r="AY762" s="159">
        <v>509.99</v>
      </c>
      <c r="AZ762" s="125"/>
      <c r="BA762" s="159">
        <v>566.46</v>
      </c>
      <c r="BB762" s="159">
        <v>697.8</v>
      </c>
      <c r="BC762" s="124"/>
      <c r="BD762" s="125"/>
      <c r="BF762" s="130"/>
      <c r="BG762" s="130"/>
      <c r="BH762" s="130"/>
      <c r="BI762" s="130"/>
      <c r="BJ762" s="130"/>
      <c r="BK762" s="130"/>
      <c r="BL762" s="130"/>
      <c r="BM762" s="130"/>
      <c r="BN762" s="130"/>
      <c r="BO762" s="130"/>
      <c r="BP762" s="130"/>
      <c r="BQ762" s="130"/>
      <c r="BR762" s="130"/>
    </row>
    <row r="763" spans="1:70" ht="12" customHeight="1" outlineLevel="1" x14ac:dyDescent="0.35">
      <c r="A763" s="156"/>
      <c r="B763" s="157"/>
      <c r="C763" s="157"/>
      <c r="D763" s="157"/>
      <c r="E763" s="124"/>
      <c r="F763" s="124"/>
      <c r="G763" s="124"/>
      <c r="H763" s="125"/>
      <c r="I763" s="124"/>
      <c r="J763" s="124"/>
      <c r="K763" s="124"/>
      <c r="L763" s="125"/>
      <c r="M763" s="124"/>
      <c r="N763" s="124"/>
      <c r="O763" s="124"/>
      <c r="P763" s="125"/>
      <c r="Q763" s="124"/>
      <c r="R763" s="124"/>
      <c r="S763" s="124"/>
      <c r="T763" s="125"/>
      <c r="U763" s="124"/>
      <c r="V763" s="124"/>
      <c r="W763" s="124"/>
      <c r="X763" s="125"/>
      <c r="Y763" s="124"/>
      <c r="Z763" s="124"/>
      <c r="AA763" s="124"/>
      <c r="AB763" s="125"/>
      <c r="AC763" s="124"/>
      <c r="AD763" s="124"/>
      <c r="AE763" s="124"/>
      <c r="AF763" s="125"/>
      <c r="AG763" s="124"/>
      <c r="AH763" s="124"/>
      <c r="AI763" s="124"/>
      <c r="AJ763" s="125"/>
      <c r="AK763" s="124"/>
      <c r="AL763" s="124"/>
      <c r="AM763" s="124"/>
      <c r="AN763" s="125"/>
      <c r="AO763" s="124"/>
      <c r="AP763" s="124"/>
      <c r="AQ763" s="124"/>
      <c r="AR763" s="125"/>
      <c r="AS763" s="124"/>
      <c r="AT763" s="124"/>
      <c r="AU763" s="124"/>
      <c r="AV763" s="125"/>
      <c r="AW763" s="124"/>
      <c r="AX763" s="124"/>
      <c r="AY763" s="124"/>
      <c r="AZ763" s="125"/>
      <c r="BA763" s="124"/>
      <c r="BB763" s="124"/>
      <c r="BC763" s="124"/>
      <c r="BD763" s="125"/>
      <c r="BF763" s="130"/>
      <c r="BG763" s="130"/>
      <c r="BH763" s="130"/>
      <c r="BI763" s="130"/>
      <c r="BJ763" s="130"/>
      <c r="BK763" s="130"/>
      <c r="BL763" s="130"/>
      <c r="BM763" s="130"/>
      <c r="BN763" s="130"/>
      <c r="BO763" s="130"/>
      <c r="BP763" s="130"/>
      <c r="BQ763" s="130"/>
      <c r="BR763" s="130"/>
    </row>
    <row r="764" spans="1:70" outlineLevel="1" x14ac:dyDescent="0.35">
      <c r="A764" s="205" t="s">
        <v>793</v>
      </c>
      <c r="B764" s="206"/>
      <c r="C764" s="206"/>
      <c r="D764" s="206"/>
      <c r="E764" s="124"/>
      <c r="F764" s="124"/>
      <c r="G764" s="124"/>
      <c r="H764" s="125"/>
      <c r="I764" s="124"/>
      <c r="J764" s="124"/>
      <c r="K764" s="124"/>
      <c r="L764" s="125"/>
      <c r="M764" s="124"/>
      <c r="N764" s="124"/>
      <c r="O764" s="124"/>
      <c r="P764" s="125"/>
      <c r="Q764" s="124"/>
      <c r="R764" s="124"/>
      <c r="S764" s="124"/>
      <c r="T764" s="125"/>
      <c r="U764" s="124"/>
      <c r="V764" s="124"/>
      <c r="W764" s="124"/>
      <c r="X764" s="125"/>
      <c r="Y764" s="124"/>
      <c r="Z764" s="124"/>
      <c r="AA764" s="124"/>
      <c r="AB764" s="125"/>
      <c r="AC764" s="124"/>
      <c r="AD764" s="124"/>
      <c r="AE764" s="124"/>
      <c r="AF764" s="125"/>
      <c r="AG764" s="124"/>
      <c r="AH764" s="124"/>
      <c r="AI764" s="124"/>
      <c r="AJ764" s="125"/>
      <c r="AK764" s="124"/>
      <c r="AL764" s="124"/>
      <c r="AM764" s="124"/>
      <c r="AN764" s="125"/>
      <c r="AO764" s="124"/>
      <c r="AP764" s="124"/>
      <c r="AQ764" s="124"/>
      <c r="AR764" s="125"/>
      <c r="AS764" s="124"/>
      <c r="AT764" s="124"/>
      <c r="AU764" s="124"/>
      <c r="AV764" s="125"/>
      <c r="AW764" s="124"/>
      <c r="AX764" s="124"/>
      <c r="AY764" s="124"/>
      <c r="AZ764" s="125"/>
      <c r="BA764" s="124"/>
      <c r="BB764" s="124"/>
      <c r="BC764" s="124"/>
      <c r="BD764" s="125"/>
      <c r="BF764" s="130"/>
      <c r="BG764" s="130"/>
      <c r="BH764" s="130"/>
      <c r="BI764" s="130"/>
      <c r="BJ764" s="130"/>
      <c r="BK764" s="130"/>
      <c r="BL764" s="130"/>
      <c r="BM764" s="130"/>
      <c r="BN764" s="130"/>
      <c r="BO764" s="130"/>
      <c r="BP764" s="130"/>
      <c r="BQ764" s="130"/>
      <c r="BR764" s="130"/>
    </row>
    <row r="765" spans="1:70" outlineLevel="1" x14ac:dyDescent="0.35">
      <c r="A765" s="279" t="s">
        <v>794</v>
      </c>
      <c r="B765" s="280"/>
      <c r="C765" s="280"/>
      <c r="D765" s="280"/>
      <c r="E765" s="124"/>
      <c r="F765" s="124"/>
      <c r="G765" s="124"/>
      <c r="H765" s="125"/>
      <c r="I765" s="124"/>
      <c r="J765" s="124"/>
      <c r="K765" s="124"/>
      <c r="L765" s="125"/>
      <c r="M765" s="124"/>
      <c r="N765" s="124"/>
      <c r="O765" s="124"/>
      <c r="P765" s="125"/>
      <c r="Q765" s="124"/>
      <c r="R765" s="124"/>
      <c r="S765" s="124"/>
      <c r="T765" s="125"/>
      <c r="U765" s="124"/>
      <c r="V765" s="124"/>
      <c r="W765" s="124"/>
      <c r="X765" s="125"/>
      <c r="Y765" s="124"/>
      <c r="Z765" s="124"/>
      <c r="AA765" s="124"/>
      <c r="AB765" s="125"/>
      <c r="AC765" s="124"/>
      <c r="AD765" s="124"/>
      <c r="AE765" s="124"/>
      <c r="AF765" s="125"/>
      <c r="AG765" s="124"/>
      <c r="AH765" s="124"/>
      <c r="AI765" s="124"/>
      <c r="AJ765" s="125"/>
      <c r="AK765" s="124"/>
      <c r="AL765" s="124"/>
      <c r="AM765" s="124"/>
      <c r="AN765" s="125"/>
      <c r="AO765" s="124"/>
      <c r="AP765" s="124"/>
      <c r="AQ765" s="124"/>
      <c r="AR765" s="125"/>
      <c r="AS765" s="124"/>
      <c r="AT765" s="124"/>
      <c r="AU765" s="124"/>
      <c r="AV765" s="125"/>
      <c r="AW765" s="124"/>
      <c r="AX765" s="124"/>
      <c r="AY765" s="124"/>
      <c r="AZ765" s="125"/>
      <c r="BA765" s="124"/>
      <c r="BB765" s="124"/>
      <c r="BC765" s="124"/>
      <c r="BD765" s="125"/>
      <c r="BF765" s="130"/>
      <c r="BG765" s="130"/>
      <c r="BH765" s="130"/>
      <c r="BI765" s="130"/>
      <c r="BJ765" s="130"/>
      <c r="BK765" s="130"/>
      <c r="BL765" s="130"/>
      <c r="BM765" s="130"/>
      <c r="BN765" s="130"/>
      <c r="BO765" s="130"/>
      <c r="BP765" s="130"/>
      <c r="BQ765" s="130"/>
      <c r="BR765" s="130"/>
    </row>
    <row r="766" spans="1:70" outlineLevel="1" x14ac:dyDescent="0.35">
      <c r="A766" s="195" t="s">
        <v>795</v>
      </c>
      <c r="B766" s="109" t="s">
        <v>428</v>
      </c>
      <c r="C766" s="141" t="s">
        <v>369</v>
      </c>
      <c r="D766" s="109">
        <v>3669110</v>
      </c>
      <c r="E766" s="124"/>
      <c r="F766" s="124"/>
      <c r="G766" s="124"/>
      <c r="H766" s="125"/>
      <c r="I766" s="124"/>
      <c r="J766" s="124"/>
      <c r="K766" s="124"/>
      <c r="L766" s="125"/>
      <c r="M766" s="124"/>
      <c r="N766" s="124"/>
      <c r="O766" s="124"/>
      <c r="P766" s="125"/>
      <c r="Q766" s="124"/>
      <c r="R766" s="124"/>
      <c r="S766" s="124"/>
      <c r="T766" s="125"/>
      <c r="U766" s="124"/>
      <c r="V766" s="124"/>
      <c r="W766" s="124"/>
      <c r="X766" s="125"/>
      <c r="Y766" s="124"/>
      <c r="Z766" s="124"/>
      <c r="AA766" s="124"/>
      <c r="AB766" s="125"/>
      <c r="AC766" s="142">
        <v>188</v>
      </c>
      <c r="AD766" s="142">
        <v>200</v>
      </c>
      <c r="AE766" s="142">
        <v>245</v>
      </c>
      <c r="AF766" s="143">
        <v>269</v>
      </c>
      <c r="AG766" s="142">
        <v>276</v>
      </c>
      <c r="AH766" s="142">
        <v>296</v>
      </c>
      <c r="AI766" s="142">
        <v>306</v>
      </c>
      <c r="AJ766" s="143">
        <v>330</v>
      </c>
      <c r="AK766" s="142">
        <v>329</v>
      </c>
      <c r="AL766" s="142">
        <v>353</v>
      </c>
      <c r="AM766" s="142">
        <v>358</v>
      </c>
      <c r="AN766" s="143">
        <v>366</v>
      </c>
      <c r="AO766" s="142">
        <v>389</v>
      </c>
      <c r="AP766" s="142">
        <v>390</v>
      </c>
      <c r="AQ766" s="142">
        <v>418</v>
      </c>
      <c r="AR766" s="143">
        <v>457</v>
      </c>
      <c r="AS766" s="142">
        <v>478</v>
      </c>
      <c r="AT766" s="142">
        <v>516</v>
      </c>
      <c r="AU766" s="142">
        <v>691</v>
      </c>
      <c r="AV766" s="143">
        <v>548</v>
      </c>
      <c r="AW766" s="142">
        <v>709</v>
      </c>
      <c r="AX766" s="142">
        <v>654</v>
      </c>
      <c r="AY766" s="142">
        <v>716</v>
      </c>
      <c r="AZ766" s="143">
        <v>751</v>
      </c>
      <c r="BA766" s="124"/>
      <c r="BB766" s="124"/>
      <c r="BC766" s="124"/>
      <c r="BD766" s="143">
        <v>3189</v>
      </c>
      <c r="BF766" s="130"/>
      <c r="BG766" s="130"/>
      <c r="BH766" s="130"/>
      <c r="BI766" s="130"/>
      <c r="BJ766" s="130"/>
      <c r="BK766" s="130"/>
      <c r="BL766" s="144">
        <v>902</v>
      </c>
      <c r="BM766" s="144">
        <v>1208</v>
      </c>
      <c r="BN766" s="144">
        <v>1406</v>
      </c>
      <c r="BO766" s="144">
        <v>1654</v>
      </c>
      <c r="BP766" s="144">
        <v>2233</v>
      </c>
      <c r="BQ766" s="144">
        <v>2830</v>
      </c>
      <c r="BR766" s="144">
        <v>3189</v>
      </c>
    </row>
    <row r="767" spans="1:70" ht="12" customHeight="1" outlineLevel="1" x14ac:dyDescent="0.35">
      <c r="A767" s="195" t="s">
        <v>796</v>
      </c>
      <c r="B767" s="109" t="s">
        <v>428</v>
      </c>
      <c r="C767" s="141" t="s">
        <v>369</v>
      </c>
      <c r="D767" s="109">
        <v>6890267</v>
      </c>
      <c r="E767" s="124"/>
      <c r="F767" s="124"/>
      <c r="G767" s="124"/>
      <c r="H767" s="125"/>
      <c r="I767" s="124"/>
      <c r="J767" s="124"/>
      <c r="K767" s="124"/>
      <c r="L767" s="125"/>
      <c r="M767" s="124"/>
      <c r="N767" s="124"/>
      <c r="O767" s="124"/>
      <c r="P767" s="125"/>
      <c r="Q767" s="124"/>
      <c r="R767" s="124"/>
      <c r="S767" s="124"/>
      <c r="T767" s="125"/>
      <c r="U767" s="124"/>
      <c r="V767" s="124"/>
      <c r="W767" s="124"/>
      <c r="X767" s="125"/>
      <c r="Y767" s="124"/>
      <c r="Z767" s="124"/>
      <c r="AA767" s="124"/>
      <c r="AB767" s="125"/>
      <c r="AC767" s="142">
        <v>2</v>
      </c>
      <c r="AD767" s="142">
        <v>3</v>
      </c>
      <c r="AE767" s="142">
        <v>3</v>
      </c>
      <c r="AF767" s="143">
        <v>4</v>
      </c>
      <c r="AG767" s="142">
        <v>3</v>
      </c>
      <c r="AH767" s="142">
        <v>4</v>
      </c>
      <c r="AI767" s="142">
        <v>4</v>
      </c>
      <c r="AJ767" s="143">
        <v>3</v>
      </c>
      <c r="AK767" s="142">
        <v>4</v>
      </c>
      <c r="AL767" s="142">
        <v>3</v>
      </c>
      <c r="AM767" s="142">
        <v>4</v>
      </c>
      <c r="AN767" s="143">
        <v>4</v>
      </c>
      <c r="AO767" s="142">
        <v>4</v>
      </c>
      <c r="AP767" s="142">
        <v>4</v>
      </c>
      <c r="AQ767" s="142">
        <v>3</v>
      </c>
      <c r="AR767" s="143">
        <v>5</v>
      </c>
      <c r="AS767" s="142">
        <v>5</v>
      </c>
      <c r="AT767" s="142">
        <v>5</v>
      </c>
      <c r="AU767" s="142">
        <v>5</v>
      </c>
      <c r="AV767" s="143">
        <v>5</v>
      </c>
      <c r="AW767" s="124"/>
      <c r="AX767" s="124"/>
      <c r="AY767" s="124"/>
      <c r="AZ767" s="143">
        <v>23</v>
      </c>
      <c r="BA767" s="124"/>
      <c r="BB767" s="124"/>
      <c r="BC767" s="124"/>
      <c r="BD767" s="143">
        <v>31</v>
      </c>
      <c r="BF767" s="130"/>
      <c r="BG767" s="130"/>
      <c r="BH767" s="130"/>
      <c r="BI767" s="130"/>
      <c r="BJ767" s="130"/>
      <c r="BK767" s="130"/>
      <c r="BL767" s="144">
        <v>12</v>
      </c>
      <c r="BM767" s="144">
        <v>14</v>
      </c>
      <c r="BN767" s="144">
        <v>15</v>
      </c>
      <c r="BO767" s="144">
        <v>16</v>
      </c>
      <c r="BP767" s="144">
        <v>20</v>
      </c>
      <c r="BQ767" s="144">
        <v>23</v>
      </c>
      <c r="BR767" s="144">
        <v>31</v>
      </c>
    </row>
    <row r="768" spans="1:70" ht="12" customHeight="1" outlineLevel="1" x14ac:dyDescent="0.35">
      <c r="A768" s="195" t="s">
        <v>797</v>
      </c>
      <c r="B768" s="109" t="s">
        <v>428</v>
      </c>
      <c r="C768" s="141" t="s">
        <v>369</v>
      </c>
      <c r="D768" s="109">
        <v>6890268</v>
      </c>
      <c r="E768" s="124"/>
      <c r="F768" s="124"/>
      <c r="G768" s="124"/>
      <c r="H768" s="125"/>
      <c r="I768" s="124"/>
      <c r="J768" s="124"/>
      <c r="K768" s="124"/>
      <c r="L768" s="125"/>
      <c r="M768" s="124"/>
      <c r="N768" s="124"/>
      <c r="O768" s="124"/>
      <c r="P768" s="125"/>
      <c r="Q768" s="124"/>
      <c r="R768" s="124"/>
      <c r="S768" s="124"/>
      <c r="T768" s="125"/>
      <c r="U768" s="124"/>
      <c r="V768" s="124"/>
      <c r="W768" s="124"/>
      <c r="X768" s="125"/>
      <c r="Y768" s="124"/>
      <c r="Z768" s="124"/>
      <c r="AA768" s="124"/>
      <c r="AB768" s="125"/>
      <c r="AC768" s="142">
        <v>125</v>
      </c>
      <c r="AD768" s="142">
        <v>142</v>
      </c>
      <c r="AE768" s="142">
        <v>144</v>
      </c>
      <c r="AF768" s="143">
        <v>141</v>
      </c>
      <c r="AG768" s="142">
        <v>100</v>
      </c>
      <c r="AH768" s="142">
        <v>109</v>
      </c>
      <c r="AI768" s="142">
        <v>189</v>
      </c>
      <c r="AJ768" s="143">
        <v>206</v>
      </c>
      <c r="AK768" s="142">
        <v>151</v>
      </c>
      <c r="AL768" s="142">
        <v>123</v>
      </c>
      <c r="AM768" s="142">
        <v>231</v>
      </c>
      <c r="AN768" s="143">
        <v>172</v>
      </c>
      <c r="AO768" s="142">
        <v>233</v>
      </c>
      <c r="AP768" s="142">
        <v>219</v>
      </c>
      <c r="AQ768" s="142">
        <v>163</v>
      </c>
      <c r="AR768" s="143">
        <v>235</v>
      </c>
      <c r="AS768" s="142">
        <v>264</v>
      </c>
      <c r="AT768" s="142">
        <v>220</v>
      </c>
      <c r="AU768" s="142">
        <v>267</v>
      </c>
      <c r="AV768" s="143">
        <v>307</v>
      </c>
      <c r="AW768" s="124"/>
      <c r="AX768" s="124"/>
      <c r="AY768" s="124"/>
      <c r="AZ768" s="143">
        <v>1969</v>
      </c>
      <c r="BA768" s="124"/>
      <c r="BB768" s="124"/>
      <c r="BC768" s="124"/>
      <c r="BD768" s="143">
        <v>2524</v>
      </c>
      <c r="BF768" s="130"/>
      <c r="BG768" s="130"/>
      <c r="BH768" s="130"/>
      <c r="BI768" s="130"/>
      <c r="BJ768" s="130"/>
      <c r="BK768" s="130"/>
      <c r="BL768" s="144">
        <v>552</v>
      </c>
      <c r="BM768" s="144">
        <v>604</v>
      </c>
      <c r="BN768" s="144">
        <v>677</v>
      </c>
      <c r="BO768" s="144">
        <v>850</v>
      </c>
      <c r="BP768" s="144">
        <v>1058</v>
      </c>
      <c r="BQ768" s="144">
        <v>1969</v>
      </c>
      <c r="BR768" s="144">
        <v>2524</v>
      </c>
    </row>
    <row r="769" spans="1:70" outlineLevel="1" x14ac:dyDescent="0.35">
      <c r="E769" s="124"/>
      <c r="F769" s="124"/>
      <c r="G769" s="124"/>
      <c r="H769" s="125"/>
      <c r="I769" s="124"/>
      <c r="J769" s="124"/>
      <c r="K769" s="124"/>
      <c r="L769" s="125"/>
      <c r="M769" s="124"/>
      <c r="N769" s="124"/>
      <c r="O769" s="124"/>
      <c r="P769" s="125"/>
      <c r="Q769" s="124"/>
      <c r="R769" s="124"/>
      <c r="S769" s="124"/>
      <c r="T769" s="125"/>
      <c r="U769" s="124"/>
      <c r="V769" s="124"/>
      <c r="W769" s="124"/>
      <c r="X769" s="125"/>
      <c r="Y769" s="124"/>
      <c r="Z769" s="124"/>
      <c r="AA769" s="124"/>
      <c r="AB769" s="125"/>
      <c r="AC769" s="124"/>
      <c r="AD769" s="124"/>
      <c r="AE769" s="124"/>
      <c r="AF769" s="125"/>
      <c r="AG769" s="124"/>
      <c r="AH769" s="124"/>
      <c r="AI769" s="124"/>
      <c r="AJ769" s="125"/>
      <c r="AK769" s="124"/>
      <c r="AL769" s="124"/>
      <c r="AM769" s="124"/>
      <c r="AN769" s="125"/>
      <c r="AO769" s="124"/>
      <c r="AP769" s="124"/>
      <c r="AQ769" s="124"/>
      <c r="AR769" s="125"/>
      <c r="AS769" s="124"/>
      <c r="AT769" s="124"/>
      <c r="AU769" s="124"/>
      <c r="AV769" s="125"/>
      <c r="AW769" s="124"/>
      <c r="AX769" s="124"/>
      <c r="AY769" s="124"/>
      <c r="AZ769" s="125"/>
      <c r="BA769" s="124"/>
      <c r="BB769" s="124"/>
      <c r="BC769" s="124"/>
      <c r="BD769" s="125"/>
      <c r="BF769" s="130"/>
      <c r="BG769" s="130"/>
      <c r="BH769" s="130"/>
      <c r="BI769" s="130"/>
      <c r="BJ769" s="130"/>
      <c r="BK769" s="130"/>
      <c r="BL769" s="130"/>
      <c r="BM769" s="130"/>
      <c r="BN769" s="130"/>
      <c r="BO769" s="130"/>
      <c r="BP769" s="130"/>
      <c r="BQ769" s="130"/>
      <c r="BR769" s="130"/>
    </row>
    <row r="770" spans="1:70" ht="12" customHeight="1" outlineLevel="1" x14ac:dyDescent="0.35">
      <c r="A770" s="279" t="s">
        <v>798</v>
      </c>
      <c r="B770" s="280"/>
      <c r="C770" s="280"/>
      <c r="D770" s="280"/>
      <c r="E770" s="124"/>
      <c r="F770" s="124"/>
      <c r="G770" s="124"/>
      <c r="H770" s="125"/>
      <c r="I770" s="124"/>
      <c r="J770" s="124"/>
      <c r="K770" s="124"/>
      <c r="L770" s="125"/>
      <c r="M770" s="124"/>
      <c r="N770" s="124"/>
      <c r="O770" s="124"/>
      <c r="P770" s="125"/>
      <c r="Q770" s="124"/>
      <c r="R770" s="124"/>
      <c r="S770" s="124"/>
      <c r="T770" s="125"/>
      <c r="U770" s="124"/>
      <c r="V770" s="124"/>
      <c r="W770" s="124"/>
      <c r="X770" s="125"/>
      <c r="Y770" s="124"/>
      <c r="Z770" s="124"/>
      <c r="AA770" s="124"/>
      <c r="AB770" s="125"/>
      <c r="AC770" s="124"/>
      <c r="AD770" s="124"/>
      <c r="AE770" s="124"/>
      <c r="AF770" s="125"/>
      <c r="AG770" s="124"/>
      <c r="AH770" s="124"/>
      <c r="AI770" s="124"/>
      <c r="AJ770" s="125"/>
      <c r="AK770" s="124"/>
      <c r="AL770" s="124"/>
      <c r="AM770" s="124"/>
      <c r="AN770" s="125"/>
      <c r="AO770" s="124"/>
      <c r="AP770" s="124"/>
      <c r="AQ770" s="124"/>
      <c r="AR770" s="125"/>
      <c r="AS770" s="124"/>
      <c r="AT770" s="124"/>
      <c r="AU770" s="124"/>
      <c r="AV770" s="125"/>
      <c r="AW770" s="124"/>
      <c r="AX770" s="124"/>
      <c r="AY770" s="124"/>
      <c r="AZ770" s="125"/>
      <c r="BA770" s="124"/>
      <c r="BB770" s="124"/>
      <c r="BC770" s="124"/>
      <c r="BD770" s="125"/>
      <c r="BF770" s="130"/>
      <c r="BG770" s="130"/>
      <c r="BH770" s="130"/>
      <c r="BI770" s="130"/>
      <c r="BJ770" s="130"/>
      <c r="BK770" s="130"/>
      <c r="BL770" s="130"/>
      <c r="BM770" s="130"/>
      <c r="BN770" s="130"/>
      <c r="BO770" s="130"/>
      <c r="BP770" s="130"/>
      <c r="BQ770" s="130"/>
      <c r="BR770" s="130"/>
    </row>
    <row r="771" spans="1:70" outlineLevel="1" x14ac:dyDescent="0.35">
      <c r="A771" s="195" t="s">
        <v>799</v>
      </c>
      <c r="B771" s="109" t="s">
        <v>428</v>
      </c>
      <c r="C771" s="141" t="s">
        <v>369</v>
      </c>
      <c r="D771" s="109">
        <v>6890269</v>
      </c>
      <c r="E771" s="124"/>
      <c r="F771" s="124"/>
      <c r="G771" s="124"/>
      <c r="H771" s="125"/>
      <c r="I771" s="124"/>
      <c r="J771" s="124"/>
      <c r="K771" s="124"/>
      <c r="L771" s="125"/>
      <c r="M771" s="124"/>
      <c r="N771" s="124"/>
      <c r="O771" s="124"/>
      <c r="P771" s="125"/>
      <c r="Q771" s="124"/>
      <c r="R771" s="124"/>
      <c r="S771" s="124"/>
      <c r="T771" s="125"/>
      <c r="U771" s="124"/>
      <c r="V771" s="124"/>
      <c r="W771" s="124"/>
      <c r="X771" s="125"/>
      <c r="Y771" s="124"/>
      <c r="Z771" s="124"/>
      <c r="AA771" s="124"/>
      <c r="AB771" s="125"/>
      <c r="AC771" s="142">
        <v>1383</v>
      </c>
      <c r="AD771" s="142">
        <v>820</v>
      </c>
      <c r="AE771" s="142">
        <v>1553</v>
      </c>
      <c r="AF771" s="143">
        <v>1325</v>
      </c>
      <c r="AG771" s="142">
        <v>304</v>
      </c>
      <c r="AH771" s="142">
        <v>385</v>
      </c>
      <c r="AI771" s="142">
        <v>265</v>
      </c>
      <c r="AJ771" s="143">
        <v>204</v>
      </c>
      <c r="AK771" s="142">
        <v>1282</v>
      </c>
      <c r="AL771" s="142">
        <v>659</v>
      </c>
      <c r="AM771" s="142">
        <v>980</v>
      </c>
      <c r="AN771" s="143">
        <v>1545</v>
      </c>
      <c r="AO771" s="142">
        <v>539</v>
      </c>
      <c r="AP771" s="142">
        <v>2534</v>
      </c>
      <c r="AQ771" s="142">
        <v>492</v>
      </c>
      <c r="AR771" s="143">
        <v>801</v>
      </c>
      <c r="AS771" s="142">
        <v>1282</v>
      </c>
      <c r="AT771" s="142">
        <v>586</v>
      </c>
      <c r="AU771" s="142">
        <v>1174</v>
      </c>
      <c r="AV771" s="143">
        <v>1328</v>
      </c>
      <c r="AW771" s="142">
        <v>908</v>
      </c>
      <c r="AX771" s="142">
        <v>889</v>
      </c>
      <c r="AY771" s="142">
        <v>1103</v>
      </c>
      <c r="AZ771" s="143">
        <v>884</v>
      </c>
      <c r="BA771" s="124"/>
      <c r="BB771" s="124"/>
      <c r="BC771" s="124"/>
      <c r="BD771" s="143">
        <v>7017</v>
      </c>
      <c r="BF771" s="130"/>
      <c r="BG771" s="130"/>
      <c r="BH771" s="130"/>
      <c r="BI771" s="130"/>
      <c r="BJ771" s="130"/>
      <c r="BK771" s="130"/>
      <c r="BL771" s="144">
        <v>5081</v>
      </c>
      <c r="BM771" s="144">
        <v>1158</v>
      </c>
      <c r="BN771" s="144">
        <v>4466</v>
      </c>
      <c r="BO771" s="144">
        <v>4366</v>
      </c>
      <c r="BP771" s="144">
        <v>4370</v>
      </c>
      <c r="BQ771" s="144">
        <v>3784</v>
      </c>
      <c r="BR771" s="144">
        <v>7017</v>
      </c>
    </row>
    <row r="772" spans="1:70" outlineLevel="1" x14ac:dyDescent="0.35">
      <c r="A772" s="195" t="s">
        <v>800</v>
      </c>
      <c r="B772" s="109" t="s">
        <v>428</v>
      </c>
      <c r="C772" s="141" t="s">
        <v>369</v>
      </c>
      <c r="D772" s="109">
        <v>6890270</v>
      </c>
      <c r="E772" s="124"/>
      <c r="F772" s="124"/>
      <c r="G772" s="124"/>
      <c r="H772" s="125"/>
      <c r="I772" s="124"/>
      <c r="J772" s="124"/>
      <c r="K772" s="124"/>
      <c r="L772" s="125"/>
      <c r="M772" s="124"/>
      <c r="N772" s="124"/>
      <c r="O772" s="124"/>
      <c r="P772" s="125"/>
      <c r="Q772" s="124"/>
      <c r="R772" s="124"/>
      <c r="S772" s="124"/>
      <c r="T772" s="125"/>
      <c r="U772" s="124"/>
      <c r="V772" s="124"/>
      <c r="W772" s="124"/>
      <c r="X772" s="125"/>
      <c r="Y772" s="124"/>
      <c r="Z772" s="124"/>
      <c r="AA772" s="124"/>
      <c r="AB772" s="125"/>
      <c r="AC772" s="142">
        <v>35</v>
      </c>
      <c r="AD772" s="142">
        <v>40</v>
      </c>
      <c r="AE772" s="142">
        <v>53</v>
      </c>
      <c r="AF772" s="143">
        <v>65</v>
      </c>
      <c r="AG772" s="142">
        <v>25</v>
      </c>
      <c r="AH772" s="142">
        <v>8</v>
      </c>
      <c r="AI772" s="142">
        <v>68</v>
      </c>
      <c r="AJ772" s="143">
        <v>20</v>
      </c>
      <c r="AK772" s="142">
        <v>24</v>
      </c>
      <c r="AL772" s="142">
        <v>46</v>
      </c>
      <c r="AM772" s="142">
        <v>54</v>
      </c>
      <c r="AN772" s="143">
        <v>36</v>
      </c>
      <c r="AO772" s="142">
        <v>52</v>
      </c>
      <c r="AP772" s="142">
        <v>51</v>
      </c>
      <c r="AQ772" s="142">
        <v>11</v>
      </c>
      <c r="AR772" s="143">
        <v>109</v>
      </c>
      <c r="AS772" s="142">
        <v>70</v>
      </c>
      <c r="AT772" s="142">
        <v>268</v>
      </c>
      <c r="AU772" s="142">
        <v>122</v>
      </c>
      <c r="AV772" s="143">
        <v>128</v>
      </c>
      <c r="AW772" s="124"/>
      <c r="AX772" s="124"/>
      <c r="AY772" s="124"/>
      <c r="AZ772" s="143">
        <v>181</v>
      </c>
      <c r="BA772" s="124"/>
      <c r="BB772" s="124"/>
      <c r="BC772" s="124"/>
      <c r="BD772" s="143">
        <v>613</v>
      </c>
      <c r="BF772" s="130"/>
      <c r="BG772" s="130"/>
      <c r="BH772" s="130"/>
      <c r="BI772" s="130"/>
      <c r="BJ772" s="130"/>
      <c r="BK772" s="130"/>
      <c r="BL772" s="144">
        <v>193</v>
      </c>
      <c r="BM772" s="144">
        <v>121</v>
      </c>
      <c r="BN772" s="144">
        <v>160</v>
      </c>
      <c r="BO772" s="144">
        <v>223</v>
      </c>
      <c r="BP772" s="144">
        <v>588</v>
      </c>
      <c r="BQ772" s="144">
        <v>181</v>
      </c>
      <c r="BR772" s="144">
        <v>613</v>
      </c>
    </row>
    <row r="773" spans="1:70" ht="12" customHeight="1" outlineLevel="1" x14ac:dyDescent="0.35">
      <c r="A773" s="195"/>
      <c r="B773" s="271"/>
      <c r="C773" s="271"/>
      <c r="D773" s="271"/>
      <c r="E773" s="124"/>
      <c r="F773" s="124"/>
      <c r="G773" s="124"/>
      <c r="H773" s="125"/>
      <c r="I773" s="124"/>
      <c r="J773" s="124"/>
      <c r="K773" s="124"/>
      <c r="L773" s="125"/>
      <c r="M773" s="124"/>
      <c r="N773" s="124"/>
      <c r="O773" s="124"/>
      <c r="P773" s="125"/>
      <c r="Q773" s="124"/>
      <c r="R773" s="124"/>
      <c r="S773" s="124"/>
      <c r="T773" s="125"/>
      <c r="U773" s="124"/>
      <c r="V773" s="124"/>
      <c r="W773" s="124"/>
      <c r="X773" s="125"/>
      <c r="Y773" s="124"/>
      <c r="Z773" s="124"/>
      <c r="AA773" s="124"/>
      <c r="AB773" s="125"/>
      <c r="AC773" s="124"/>
      <c r="AD773" s="124"/>
      <c r="AE773" s="124"/>
      <c r="AF773" s="125"/>
      <c r="AG773" s="124"/>
      <c r="AH773" s="124"/>
      <c r="AI773" s="124"/>
      <c r="AJ773" s="125"/>
      <c r="AK773" s="124"/>
      <c r="AL773" s="124"/>
      <c r="AM773" s="124"/>
      <c r="AN773" s="125"/>
      <c r="AO773" s="124"/>
      <c r="AP773" s="124"/>
      <c r="AQ773" s="124"/>
      <c r="AR773" s="125"/>
      <c r="AS773" s="124"/>
      <c r="AT773" s="124"/>
      <c r="AU773" s="124"/>
      <c r="AV773" s="125"/>
      <c r="AW773" s="124"/>
      <c r="AX773" s="124"/>
      <c r="AY773" s="124"/>
      <c r="AZ773" s="125"/>
      <c r="BA773" s="124"/>
      <c r="BB773" s="124"/>
      <c r="BC773" s="124"/>
      <c r="BD773" s="125"/>
      <c r="BF773" s="130"/>
      <c r="BG773" s="130"/>
      <c r="BH773" s="130"/>
      <c r="BI773" s="130"/>
      <c r="BJ773" s="130"/>
      <c r="BK773" s="130"/>
      <c r="BL773" s="130"/>
      <c r="BM773" s="130"/>
      <c r="BN773" s="130"/>
      <c r="BO773" s="130"/>
      <c r="BP773" s="130"/>
      <c r="BQ773" s="130"/>
      <c r="BR773" s="130"/>
    </row>
    <row r="774" spans="1:70" outlineLevel="1" x14ac:dyDescent="0.35">
      <c r="A774" s="222" t="s">
        <v>801</v>
      </c>
      <c r="B774" s="155"/>
      <c r="C774" s="155"/>
      <c r="D774" s="155"/>
      <c r="E774" s="124"/>
      <c r="F774" s="124"/>
      <c r="G774" s="124"/>
      <c r="H774" s="125"/>
      <c r="I774" s="124"/>
      <c r="J774" s="124"/>
      <c r="K774" s="124"/>
      <c r="L774" s="125"/>
      <c r="M774" s="124"/>
      <c r="N774" s="124"/>
      <c r="O774" s="124"/>
      <c r="P774" s="125"/>
      <c r="Q774" s="124"/>
      <c r="R774" s="124"/>
      <c r="S774" s="124"/>
      <c r="T774" s="125"/>
      <c r="U774" s="124"/>
      <c r="V774" s="124"/>
      <c r="W774" s="124"/>
      <c r="X774" s="125"/>
      <c r="Y774" s="124"/>
      <c r="Z774" s="124"/>
      <c r="AA774" s="124"/>
      <c r="AB774" s="125"/>
      <c r="AC774" s="124"/>
      <c r="AD774" s="124"/>
      <c r="AE774" s="124"/>
      <c r="AF774" s="125"/>
      <c r="AG774" s="124"/>
      <c r="AH774" s="124"/>
      <c r="AI774" s="124"/>
      <c r="AJ774" s="125"/>
      <c r="AK774" s="124"/>
      <c r="AL774" s="124"/>
      <c r="AM774" s="124"/>
      <c r="AN774" s="125"/>
      <c r="AO774" s="124"/>
      <c r="AP774" s="124"/>
      <c r="AQ774" s="124"/>
      <c r="AR774" s="125"/>
      <c r="AS774" s="124"/>
      <c r="AT774" s="124"/>
      <c r="AU774" s="124"/>
      <c r="AV774" s="125"/>
      <c r="AW774" s="124"/>
      <c r="AX774" s="124"/>
      <c r="AY774" s="124"/>
      <c r="AZ774" s="125"/>
      <c r="BA774" s="124"/>
      <c r="BB774" s="124"/>
      <c r="BC774" s="124"/>
      <c r="BD774" s="125"/>
      <c r="BF774" s="130"/>
      <c r="BG774" s="130"/>
      <c r="BH774" s="130"/>
      <c r="BI774" s="130"/>
      <c r="BJ774" s="130"/>
      <c r="BK774" s="130"/>
      <c r="BL774" s="130"/>
      <c r="BM774" s="130"/>
      <c r="BN774" s="130"/>
      <c r="BO774" s="130"/>
      <c r="BP774" s="130"/>
      <c r="BQ774" s="130"/>
      <c r="BR774" s="130"/>
    </row>
    <row r="775" spans="1:70" outlineLevel="1" x14ac:dyDescent="0.35">
      <c r="A775" s="179" t="s">
        <v>802</v>
      </c>
      <c r="B775" s="180"/>
      <c r="C775" s="180"/>
      <c r="D775" s="180"/>
      <c r="E775" s="124"/>
      <c r="F775" s="124"/>
      <c r="G775" s="124"/>
      <c r="H775" s="125"/>
      <c r="I775" s="124"/>
      <c r="J775" s="124"/>
      <c r="K775" s="124"/>
      <c r="L775" s="125"/>
      <c r="M775" s="124"/>
      <c r="N775" s="124"/>
      <c r="O775" s="124"/>
      <c r="P775" s="125"/>
      <c r="Q775" s="124"/>
      <c r="R775" s="124"/>
      <c r="S775" s="124"/>
      <c r="T775" s="125"/>
      <c r="U775" s="124"/>
      <c r="V775" s="124"/>
      <c r="W775" s="124"/>
      <c r="X775" s="125"/>
      <c r="Y775" s="124"/>
      <c r="Z775" s="124"/>
      <c r="AA775" s="124"/>
      <c r="AB775" s="125"/>
      <c r="AC775" s="124"/>
      <c r="AD775" s="124"/>
      <c r="AE775" s="124"/>
      <c r="AF775" s="125"/>
      <c r="AG775" s="124"/>
      <c r="AH775" s="124"/>
      <c r="AI775" s="124"/>
      <c r="AJ775" s="125"/>
      <c r="AK775" s="124"/>
      <c r="AL775" s="124"/>
      <c r="AM775" s="124"/>
      <c r="AN775" s="125"/>
      <c r="AO775" s="124"/>
      <c r="AP775" s="124"/>
      <c r="AQ775" s="124"/>
      <c r="AR775" s="125"/>
      <c r="AS775" s="124"/>
      <c r="AT775" s="124"/>
      <c r="AU775" s="124"/>
      <c r="AV775" s="125"/>
      <c r="AW775" s="124"/>
      <c r="AX775" s="124"/>
      <c r="AY775" s="124"/>
      <c r="AZ775" s="125"/>
      <c r="BA775" s="124"/>
      <c r="BB775" s="124"/>
      <c r="BC775" s="124"/>
      <c r="BD775" s="125"/>
      <c r="BF775" s="130"/>
      <c r="BG775" s="130"/>
      <c r="BH775" s="130"/>
      <c r="BI775" s="130"/>
      <c r="BJ775" s="130"/>
      <c r="BK775" s="130"/>
      <c r="BL775" s="130"/>
      <c r="BM775" s="130"/>
      <c r="BN775" s="130"/>
      <c r="BO775" s="130"/>
      <c r="BP775" s="130"/>
      <c r="BQ775" s="130"/>
      <c r="BR775" s="130"/>
    </row>
    <row r="776" spans="1:70" outlineLevel="1" x14ac:dyDescent="0.35">
      <c r="A776" s="195" t="s">
        <v>803</v>
      </c>
      <c r="B776" s="109" t="s">
        <v>428</v>
      </c>
      <c r="C776" s="141" t="s">
        <v>369</v>
      </c>
      <c r="D776" s="109">
        <v>3221764</v>
      </c>
      <c r="E776" s="124"/>
      <c r="F776" s="124"/>
      <c r="G776" s="124"/>
      <c r="H776" s="125"/>
      <c r="I776" s="124"/>
      <c r="J776" s="124"/>
      <c r="K776" s="124"/>
      <c r="L776" s="125"/>
      <c r="M776" s="124"/>
      <c r="N776" s="124"/>
      <c r="O776" s="124"/>
      <c r="P776" s="125"/>
      <c r="Q776" s="124"/>
      <c r="R776" s="124"/>
      <c r="S776" s="124"/>
      <c r="T776" s="125"/>
      <c r="U776" s="124"/>
      <c r="V776" s="124"/>
      <c r="W776" s="124"/>
      <c r="X776" s="125"/>
      <c r="Y776" s="124"/>
      <c r="Z776" s="124"/>
      <c r="AA776" s="124"/>
      <c r="AB776" s="125"/>
      <c r="AC776" s="142">
        <v>42</v>
      </c>
      <c r="AD776" s="142">
        <v>47</v>
      </c>
      <c r="AE776" s="142">
        <v>51</v>
      </c>
      <c r="AF776" s="125">
        <f>BL776-SUM(AC776,AD776,AE776)</f>
        <v>55</v>
      </c>
      <c r="AG776" s="142">
        <v>60</v>
      </c>
      <c r="AH776" s="142">
        <v>60</v>
      </c>
      <c r="AI776" s="142">
        <v>65</v>
      </c>
      <c r="AJ776" s="125">
        <f>BM776-SUM(AG776,AH776,AI776)</f>
        <v>74</v>
      </c>
      <c r="AK776" s="142">
        <v>81</v>
      </c>
      <c r="AL776" s="142">
        <v>83</v>
      </c>
      <c r="AM776" s="142">
        <v>88</v>
      </c>
      <c r="AN776" s="125">
        <f>BN776-SUM(AK776,AL776,AM776)</f>
        <v>92</v>
      </c>
      <c r="AO776" s="142">
        <v>98</v>
      </c>
      <c r="AP776" s="142">
        <v>95</v>
      </c>
      <c r="AQ776" s="142">
        <v>92</v>
      </c>
      <c r="AR776" s="125">
        <f>BO776-SUM(AO776,AP776,AQ776)</f>
        <v>95</v>
      </c>
      <c r="AS776" s="142">
        <v>104</v>
      </c>
      <c r="AT776" s="142">
        <v>80</v>
      </c>
      <c r="AU776" s="142">
        <v>80</v>
      </c>
      <c r="AV776" s="125">
        <f>BP776-SUM(AS776,AT776,AU776)</f>
        <v>85</v>
      </c>
      <c r="AW776" s="124"/>
      <c r="AX776" s="124"/>
      <c r="AY776" s="124"/>
      <c r="AZ776" s="125"/>
      <c r="BA776" s="124"/>
      <c r="BB776" s="124"/>
      <c r="BC776" s="124"/>
      <c r="BD776" s="125"/>
      <c r="BF776" s="130"/>
      <c r="BG776" s="130"/>
      <c r="BH776" s="130"/>
      <c r="BI776" s="130"/>
      <c r="BJ776" s="130"/>
      <c r="BK776" s="130"/>
      <c r="BL776" s="144">
        <v>195</v>
      </c>
      <c r="BM776" s="144">
        <v>259</v>
      </c>
      <c r="BN776" s="144">
        <v>344</v>
      </c>
      <c r="BO776" s="144">
        <v>380</v>
      </c>
      <c r="BP776" s="144">
        <v>349</v>
      </c>
      <c r="BQ776" s="144">
        <v>387</v>
      </c>
      <c r="BR776" s="144">
        <v>549</v>
      </c>
    </row>
    <row r="777" spans="1:70" outlineLevel="1" x14ac:dyDescent="0.35">
      <c r="A777" s="195" t="s">
        <v>614</v>
      </c>
      <c r="B777" s="109" t="s">
        <v>428</v>
      </c>
      <c r="C777" s="141" t="s">
        <v>369</v>
      </c>
      <c r="D777" s="109">
        <v>3221765</v>
      </c>
      <c r="E777" s="124"/>
      <c r="F777" s="124"/>
      <c r="G777" s="124"/>
      <c r="H777" s="125"/>
      <c r="I777" s="124"/>
      <c r="J777" s="124"/>
      <c r="K777" s="124"/>
      <c r="L777" s="125"/>
      <c r="M777" s="124"/>
      <c r="N777" s="124"/>
      <c r="O777" s="124"/>
      <c r="P777" s="125"/>
      <c r="Q777" s="124"/>
      <c r="R777" s="124"/>
      <c r="S777" s="124"/>
      <c r="T777" s="125"/>
      <c r="U777" s="124"/>
      <c r="V777" s="124"/>
      <c r="W777" s="124"/>
      <c r="X777" s="125"/>
      <c r="Y777" s="124"/>
      <c r="Z777" s="124"/>
      <c r="AA777" s="124"/>
      <c r="AB777" s="125"/>
      <c r="AC777" s="142">
        <v>2</v>
      </c>
      <c r="AD777" s="142">
        <v>3</v>
      </c>
      <c r="AE777" s="142">
        <v>4</v>
      </c>
      <c r="AF777" s="125">
        <f>BL777-SUM(AC777,AD777,AE777)</f>
        <v>3</v>
      </c>
      <c r="AG777" s="142">
        <v>3</v>
      </c>
      <c r="AH777" s="142">
        <v>4</v>
      </c>
      <c r="AI777" s="142">
        <v>4</v>
      </c>
      <c r="AJ777" s="125">
        <f>BM777-SUM(AG777,AH777,AI777)</f>
        <v>3</v>
      </c>
      <c r="AK777" s="142">
        <v>4</v>
      </c>
      <c r="AL777" s="142">
        <v>4</v>
      </c>
      <c r="AM777" s="142">
        <v>4</v>
      </c>
      <c r="AN777" s="125">
        <f>BN777-SUM(AK777,AL777,AM777)</f>
        <v>3</v>
      </c>
      <c r="AO777" s="142">
        <v>4</v>
      </c>
      <c r="AP777" s="142">
        <v>4</v>
      </c>
      <c r="AQ777" s="142">
        <v>4</v>
      </c>
      <c r="AR777" s="125">
        <f>BO777-SUM(AO777,AP777,AQ777)</f>
        <v>4</v>
      </c>
      <c r="AS777" s="142">
        <v>5</v>
      </c>
      <c r="AT777" s="142">
        <v>5</v>
      </c>
      <c r="AU777" s="142">
        <v>5</v>
      </c>
      <c r="AV777" s="125">
        <f>BP777-SUM(AS777,AT777,AU777)</f>
        <v>5</v>
      </c>
      <c r="AW777" s="124"/>
      <c r="AX777" s="124"/>
      <c r="AY777" s="124"/>
      <c r="AZ777" s="125"/>
      <c r="BA777" s="124"/>
      <c r="BB777" s="124"/>
      <c r="BC777" s="124"/>
      <c r="BD777" s="125"/>
      <c r="BF777" s="130"/>
      <c r="BG777" s="130"/>
      <c r="BH777" s="130"/>
      <c r="BI777" s="130"/>
      <c r="BJ777" s="130"/>
      <c r="BK777" s="130"/>
      <c r="BL777" s="144">
        <v>12</v>
      </c>
      <c r="BM777" s="144">
        <v>14</v>
      </c>
      <c r="BN777" s="144">
        <v>15</v>
      </c>
      <c r="BO777" s="144">
        <v>16</v>
      </c>
      <c r="BP777" s="144">
        <v>20</v>
      </c>
      <c r="BQ777" s="144">
        <v>23</v>
      </c>
      <c r="BR777" s="144">
        <v>31</v>
      </c>
    </row>
    <row r="778" spans="1:70" outlineLevel="1" x14ac:dyDescent="0.35">
      <c r="A778" s="192" t="s">
        <v>804</v>
      </c>
      <c r="B778" s="109" t="s">
        <v>428</v>
      </c>
      <c r="C778" s="141" t="s">
        <v>369</v>
      </c>
      <c r="D778" s="109">
        <v>3221766</v>
      </c>
      <c r="E778" s="124"/>
      <c r="F778" s="124"/>
      <c r="G778" s="124"/>
      <c r="H778" s="125"/>
      <c r="I778" s="124"/>
      <c r="J778" s="124"/>
      <c r="K778" s="124"/>
      <c r="L778" s="125"/>
      <c r="M778" s="124"/>
      <c r="N778" s="124"/>
      <c r="O778" s="124"/>
      <c r="P778" s="125"/>
      <c r="Q778" s="124"/>
      <c r="R778" s="124"/>
      <c r="S778" s="124"/>
      <c r="T778" s="125"/>
      <c r="U778" s="124"/>
      <c r="V778" s="124"/>
      <c r="W778" s="124"/>
      <c r="X778" s="125"/>
      <c r="Y778" s="124"/>
      <c r="Z778" s="124"/>
      <c r="AA778" s="124"/>
      <c r="AB778" s="125"/>
      <c r="AC778" s="142">
        <v>246</v>
      </c>
      <c r="AD778" s="142">
        <v>274</v>
      </c>
      <c r="AE778" s="142">
        <v>298</v>
      </c>
      <c r="AF778" s="125">
        <f>BL778-SUM(AC778,AD778,AE778)</f>
        <v>321</v>
      </c>
      <c r="AG778" s="142">
        <v>340</v>
      </c>
      <c r="AH778" s="142">
        <v>344</v>
      </c>
      <c r="AI778" s="142">
        <v>352</v>
      </c>
      <c r="AJ778" s="125">
        <f>BM778-SUM(AG778,AH778,AI778)</f>
        <v>355</v>
      </c>
      <c r="AK778" s="142">
        <v>362</v>
      </c>
      <c r="AL778" s="142">
        <v>371</v>
      </c>
      <c r="AM778" s="142">
        <v>386</v>
      </c>
      <c r="AN778" s="125">
        <f>BN778-SUM(AK778,AL778,AM778)</f>
        <v>421</v>
      </c>
      <c r="AO778" s="142">
        <v>411</v>
      </c>
      <c r="AP778" s="142">
        <v>435</v>
      </c>
      <c r="AQ778" s="142">
        <v>480</v>
      </c>
      <c r="AR778" s="125">
        <f>BO778-SUM(AO778,AP778,AQ778)</f>
        <v>531</v>
      </c>
      <c r="AS778" s="142">
        <v>557</v>
      </c>
      <c r="AT778" s="142">
        <v>516</v>
      </c>
      <c r="AU778" s="142">
        <v>487</v>
      </c>
      <c r="AV778" s="125">
        <f>BP778-SUM(AS778,AT778,AU778)</f>
        <v>531</v>
      </c>
      <c r="AW778" s="142">
        <v>534</v>
      </c>
      <c r="AX778" s="142">
        <v>589</v>
      </c>
      <c r="AY778" s="142">
        <v>609</v>
      </c>
      <c r="AZ778" s="125">
        <f>BQ778-SUM(AW778,AX778,AY778)</f>
        <v>627</v>
      </c>
      <c r="BA778" s="124"/>
      <c r="BB778" s="124"/>
      <c r="BC778" s="124"/>
      <c r="BD778" s="125"/>
      <c r="BF778" s="130"/>
      <c r="BG778" s="130"/>
      <c r="BH778" s="130"/>
      <c r="BI778" s="130"/>
      <c r="BJ778" s="130"/>
      <c r="BK778" s="130"/>
      <c r="BL778" s="144">
        <v>1139</v>
      </c>
      <c r="BM778" s="144">
        <v>1391</v>
      </c>
      <c r="BN778" s="144">
        <v>1540</v>
      </c>
      <c r="BO778" s="144">
        <v>1857</v>
      </c>
      <c r="BP778" s="144">
        <v>2091</v>
      </c>
      <c r="BQ778" s="144">
        <v>2359</v>
      </c>
      <c r="BR778" s="144">
        <v>2798</v>
      </c>
    </row>
    <row r="779" spans="1:70" ht="12" customHeight="1" outlineLevel="1" x14ac:dyDescent="0.35">
      <c r="A779" s="192" t="s">
        <v>805</v>
      </c>
      <c r="B779" s="109" t="s">
        <v>428</v>
      </c>
      <c r="C779" s="141" t="s">
        <v>369</v>
      </c>
      <c r="D779" s="109">
        <v>3221767</v>
      </c>
      <c r="E779" s="124"/>
      <c r="F779" s="124"/>
      <c r="G779" s="124"/>
      <c r="H779" s="125"/>
      <c r="I779" s="124"/>
      <c r="J779" s="124"/>
      <c r="K779" s="124"/>
      <c r="L779" s="125"/>
      <c r="M779" s="124"/>
      <c r="N779" s="124"/>
      <c r="O779" s="124"/>
      <c r="P779" s="125"/>
      <c r="Q779" s="124"/>
      <c r="R779" s="124"/>
      <c r="S779" s="124"/>
      <c r="T779" s="125"/>
      <c r="U779" s="124"/>
      <c r="V779" s="124"/>
      <c r="W779" s="124"/>
      <c r="X779" s="125"/>
      <c r="Y779" s="124"/>
      <c r="Z779" s="124"/>
      <c r="AA779" s="124"/>
      <c r="AB779" s="125"/>
      <c r="AC779" s="142">
        <v>49</v>
      </c>
      <c r="AD779" s="142">
        <v>21</v>
      </c>
      <c r="AE779" s="142">
        <v>41</v>
      </c>
      <c r="AF779" s="125">
        <f>BL779-SUM(AC779,AD779,AE779)</f>
        <v>49</v>
      </c>
      <c r="AG779" s="142">
        <v>60</v>
      </c>
      <c r="AH779" s="142">
        <v>57</v>
      </c>
      <c r="AI779" s="142">
        <v>57</v>
      </c>
      <c r="AJ779" s="125">
        <f>BM779-SUM(AG779,AH779,AI779)</f>
        <v>95</v>
      </c>
      <c r="AK779" s="142">
        <v>66</v>
      </c>
      <c r="AL779" s="142">
        <v>59</v>
      </c>
      <c r="AM779" s="142">
        <v>68</v>
      </c>
      <c r="AN779" s="125">
        <f>BN779-SUM(AK779,AL779,AM779)</f>
        <v>79</v>
      </c>
      <c r="AO779" s="142">
        <v>90</v>
      </c>
      <c r="AP779" s="142">
        <v>86</v>
      </c>
      <c r="AQ779" s="142">
        <v>87</v>
      </c>
      <c r="AR779" s="125">
        <f>BO779-SUM(AO779,AP779,AQ779)</f>
        <v>100</v>
      </c>
      <c r="AS779" s="142">
        <v>124</v>
      </c>
      <c r="AT779" s="142">
        <v>112</v>
      </c>
      <c r="AU779" s="142">
        <v>163</v>
      </c>
      <c r="AV779" s="125">
        <f>BP779-SUM(AS779,AT779,AU779)</f>
        <v>181</v>
      </c>
      <c r="AW779" s="142">
        <v>196</v>
      </c>
      <c r="AX779" s="142">
        <v>207</v>
      </c>
      <c r="AY779" s="142">
        <v>218</v>
      </c>
      <c r="AZ779" s="125">
        <f>BQ779-SUM(AW779,AX779,AY779)</f>
        <v>223</v>
      </c>
      <c r="BA779" s="124"/>
      <c r="BB779" s="124"/>
      <c r="BC779" s="124"/>
      <c r="BD779" s="125"/>
      <c r="BF779" s="130"/>
      <c r="BG779" s="130"/>
      <c r="BH779" s="130"/>
      <c r="BI779" s="130"/>
      <c r="BJ779" s="130"/>
      <c r="BK779" s="130"/>
      <c r="BL779" s="144">
        <v>160</v>
      </c>
      <c r="BM779" s="144">
        <v>269</v>
      </c>
      <c r="BN779" s="144">
        <v>272</v>
      </c>
      <c r="BO779" s="144">
        <v>363</v>
      </c>
      <c r="BP779" s="144">
        <v>580</v>
      </c>
      <c r="BQ779" s="144">
        <v>844</v>
      </c>
      <c r="BR779" s="144">
        <v>1147</v>
      </c>
    </row>
    <row r="780" spans="1:70" ht="12" customHeight="1" outlineLevel="1" x14ac:dyDescent="0.35">
      <c r="A780" s="199" t="s">
        <v>806</v>
      </c>
      <c r="B780" s="162" t="s">
        <v>428</v>
      </c>
      <c r="C780" s="163" t="s">
        <v>369</v>
      </c>
      <c r="D780" s="162">
        <v>3221768</v>
      </c>
      <c r="E780" s="164"/>
      <c r="F780" s="164"/>
      <c r="G780" s="164"/>
      <c r="H780" s="165"/>
      <c r="I780" s="164"/>
      <c r="J780" s="164"/>
      <c r="K780" s="164"/>
      <c r="L780" s="165"/>
      <c r="M780" s="164"/>
      <c r="N780" s="164"/>
      <c r="O780" s="164"/>
      <c r="P780" s="165"/>
      <c r="Q780" s="164"/>
      <c r="R780" s="164"/>
      <c r="S780" s="164"/>
      <c r="T780" s="165"/>
      <c r="U780" s="164"/>
      <c r="V780" s="164"/>
      <c r="W780" s="164"/>
      <c r="X780" s="165"/>
      <c r="Y780" s="164"/>
      <c r="Z780" s="164"/>
      <c r="AA780" s="164"/>
      <c r="AB780" s="165"/>
      <c r="AC780" s="175">
        <f>SUM(AC776:AC779)</f>
        <v>339</v>
      </c>
      <c r="AD780" s="175">
        <f>SUM(AD776:AD779)</f>
        <v>345</v>
      </c>
      <c r="AE780" s="175">
        <f>SUM(AE776:AE779)</f>
        <v>394</v>
      </c>
      <c r="AF780" s="165">
        <f>BL780-SUM(AC780,AD780,AE780)</f>
        <v>428</v>
      </c>
      <c r="AG780" s="175">
        <f>SUM(AG776:AG779)</f>
        <v>463</v>
      </c>
      <c r="AH780" s="175">
        <f>SUM(AH776:AH779)</f>
        <v>465</v>
      </c>
      <c r="AI780" s="175">
        <f>SUM(AI776:AI779)</f>
        <v>478</v>
      </c>
      <c r="AJ780" s="165">
        <f>BM780-SUM(AG780,AH780,AI780)</f>
        <v>527</v>
      </c>
      <c r="AK780" s="175">
        <f>SUM(AK776:AK779)</f>
        <v>513</v>
      </c>
      <c r="AL780" s="175">
        <f>SUM(AL776:AL779)</f>
        <v>517</v>
      </c>
      <c r="AM780" s="175">
        <f>SUM(AM776:AM779)</f>
        <v>546</v>
      </c>
      <c r="AN780" s="165">
        <f>BN780-SUM(AK780,AL780,AM780)</f>
        <v>595</v>
      </c>
      <c r="AO780" s="175">
        <f>SUM(AO776:AO779)</f>
        <v>603</v>
      </c>
      <c r="AP780" s="175">
        <f>SUM(AP776:AP779)</f>
        <v>620</v>
      </c>
      <c r="AQ780" s="175">
        <f>SUM(AQ776:AQ779)</f>
        <v>663</v>
      </c>
      <c r="AR780" s="165">
        <f>BO780-SUM(AO780,AP780,AQ780)</f>
        <v>730</v>
      </c>
      <c r="AS780" s="175">
        <f>SUM(AS776:AS779)</f>
        <v>790</v>
      </c>
      <c r="AT780" s="175">
        <f>SUM(AT776:AT779)</f>
        <v>713</v>
      </c>
      <c r="AU780" s="175">
        <f>SUM(AU776:AU779)</f>
        <v>735</v>
      </c>
      <c r="AV780" s="165">
        <f>BP780-SUM(AS780,AT780,AU780)</f>
        <v>802</v>
      </c>
      <c r="AW780" s="164"/>
      <c r="AX780" s="164"/>
      <c r="AY780" s="164"/>
      <c r="AZ780" s="176"/>
      <c r="BA780" s="177"/>
      <c r="BB780" s="177"/>
      <c r="BC780" s="164"/>
      <c r="BD780" s="176"/>
      <c r="BF780" s="170"/>
      <c r="BG780" s="170"/>
      <c r="BH780" s="170"/>
      <c r="BI780" s="170"/>
      <c r="BJ780" s="170"/>
      <c r="BK780" s="170"/>
      <c r="BL780" s="197">
        <f t="shared" ref="BL780:BR780" si="114">SUM(BL776:BL779)</f>
        <v>1506</v>
      </c>
      <c r="BM780" s="197">
        <f t="shared" si="114"/>
        <v>1933</v>
      </c>
      <c r="BN780" s="197">
        <f t="shared" si="114"/>
        <v>2171</v>
      </c>
      <c r="BO780" s="197">
        <f t="shared" si="114"/>
        <v>2616</v>
      </c>
      <c r="BP780" s="197">
        <f t="shared" si="114"/>
        <v>3040</v>
      </c>
      <c r="BQ780" s="197">
        <f t="shared" si="114"/>
        <v>3613</v>
      </c>
      <c r="BR780" s="197">
        <f t="shared" si="114"/>
        <v>4525</v>
      </c>
    </row>
    <row r="781" spans="1:70" ht="12" customHeight="1" outlineLevel="1" x14ac:dyDescent="0.35">
      <c r="A781" s="153"/>
      <c r="B781" s="109"/>
      <c r="C781" s="109"/>
      <c r="D781" s="109"/>
      <c r="E781" s="124"/>
      <c r="F781" s="124"/>
      <c r="G781" s="124"/>
      <c r="H781" s="125"/>
      <c r="I781" s="124"/>
      <c r="J781" s="124"/>
      <c r="K781" s="124"/>
      <c r="L781" s="125"/>
      <c r="M781" s="124"/>
      <c r="N781" s="124"/>
      <c r="O781" s="124"/>
      <c r="P781" s="125"/>
      <c r="Q781" s="124"/>
      <c r="R781" s="124"/>
      <c r="S781" s="124"/>
      <c r="T781" s="125"/>
      <c r="U781" s="124"/>
      <c r="V781" s="124"/>
      <c r="W781" s="124"/>
      <c r="X781" s="125"/>
      <c r="Y781" s="124"/>
      <c r="Z781" s="124"/>
      <c r="AA781" s="124"/>
      <c r="AB781" s="125"/>
      <c r="AC781" s="203"/>
      <c r="AD781" s="203"/>
      <c r="AE781" s="203"/>
      <c r="AF781" s="125"/>
      <c r="AG781" s="203"/>
      <c r="AH781" s="203"/>
      <c r="AI781" s="203"/>
      <c r="AJ781" s="125"/>
      <c r="AK781" s="203"/>
      <c r="AL781" s="203"/>
      <c r="AM781" s="203"/>
      <c r="AN781" s="125"/>
      <c r="AO781" s="203"/>
      <c r="AP781" s="203"/>
      <c r="AQ781" s="203"/>
      <c r="AR781" s="125"/>
      <c r="AS781" s="203"/>
      <c r="AT781" s="203"/>
      <c r="AU781" s="203"/>
      <c r="AV781" s="125"/>
      <c r="AW781" s="203"/>
      <c r="AX781" s="203"/>
      <c r="AY781" s="203"/>
      <c r="AZ781" s="125"/>
      <c r="BA781" s="124"/>
      <c r="BB781" s="124"/>
      <c r="BC781" s="203"/>
      <c r="BD781" s="125"/>
      <c r="BF781" s="130"/>
      <c r="BG781" s="130"/>
      <c r="BH781" s="130"/>
      <c r="BI781" s="130"/>
      <c r="BJ781" s="130"/>
      <c r="BK781" s="130"/>
      <c r="BL781" s="204"/>
      <c r="BM781" s="204"/>
      <c r="BN781" s="204"/>
      <c r="BO781" s="204"/>
      <c r="BP781" s="204"/>
      <c r="BQ781" s="204"/>
      <c r="BR781" s="204"/>
    </row>
    <row r="782" spans="1:70" outlineLevel="1" x14ac:dyDescent="0.35">
      <c r="A782" s="205" t="s">
        <v>807</v>
      </c>
      <c r="B782" s="206"/>
      <c r="C782" s="206"/>
      <c r="D782" s="206"/>
      <c r="E782" s="124"/>
      <c r="F782" s="124"/>
      <c r="G782" s="124"/>
      <c r="H782" s="125"/>
      <c r="I782" s="124"/>
      <c r="J782" s="124"/>
      <c r="K782" s="124"/>
      <c r="L782" s="125"/>
      <c r="M782" s="124"/>
      <c r="N782" s="124"/>
      <c r="O782" s="124"/>
      <c r="P782" s="125"/>
      <c r="Q782" s="124"/>
      <c r="R782" s="124"/>
      <c r="S782" s="124"/>
      <c r="T782" s="125"/>
      <c r="U782" s="124"/>
      <c r="V782" s="124"/>
      <c r="W782" s="124"/>
      <c r="X782" s="125"/>
      <c r="Y782" s="124"/>
      <c r="Z782" s="124"/>
      <c r="AA782" s="124"/>
      <c r="AB782" s="125"/>
      <c r="AC782" s="124"/>
      <c r="AD782" s="124"/>
      <c r="AE782" s="124"/>
      <c r="AF782" s="125"/>
      <c r="AG782" s="124"/>
      <c r="AH782" s="124"/>
      <c r="AI782" s="124"/>
      <c r="AJ782" s="125"/>
      <c r="AK782" s="124"/>
      <c r="AL782" s="124"/>
      <c r="AM782" s="124"/>
      <c r="AN782" s="125"/>
      <c r="AO782" s="124"/>
      <c r="AP782" s="124"/>
      <c r="AQ782" s="124"/>
      <c r="AR782" s="125"/>
      <c r="AS782" s="124"/>
      <c r="AT782" s="124"/>
      <c r="AU782" s="124"/>
      <c r="AV782" s="125"/>
      <c r="AW782" s="124"/>
      <c r="AX782" s="124"/>
      <c r="AY782" s="124"/>
      <c r="AZ782" s="125"/>
      <c r="BA782" s="124"/>
      <c r="BB782" s="124"/>
      <c r="BC782" s="124"/>
      <c r="BD782" s="125"/>
      <c r="BF782" s="130"/>
      <c r="BG782" s="130"/>
      <c r="BH782" s="130"/>
      <c r="BI782" s="130"/>
      <c r="BJ782" s="130"/>
      <c r="BK782" s="130"/>
      <c r="BL782" s="130"/>
      <c r="BM782" s="130"/>
      <c r="BN782" s="130"/>
      <c r="BO782" s="130"/>
      <c r="BP782" s="130"/>
      <c r="BQ782" s="130"/>
      <c r="BR782" s="130"/>
    </row>
    <row r="783" spans="1:70" outlineLevel="1" x14ac:dyDescent="0.35">
      <c r="A783" s="279" t="s">
        <v>808</v>
      </c>
      <c r="B783" s="280"/>
      <c r="C783" s="280"/>
      <c r="D783" s="280"/>
      <c r="E783" s="124"/>
      <c r="F783" s="124"/>
      <c r="G783" s="124"/>
      <c r="H783" s="125"/>
      <c r="I783" s="124"/>
      <c r="J783" s="124"/>
      <c r="K783" s="124"/>
      <c r="L783" s="125"/>
      <c r="M783" s="124"/>
      <c r="N783" s="124"/>
      <c r="O783" s="124"/>
      <c r="P783" s="125"/>
      <c r="Q783" s="124"/>
      <c r="R783" s="124"/>
      <c r="S783" s="124"/>
      <c r="T783" s="125"/>
      <c r="U783" s="124"/>
      <c r="V783" s="124"/>
      <c r="W783" s="124"/>
      <c r="X783" s="125"/>
      <c r="Y783" s="124"/>
      <c r="Z783" s="124"/>
      <c r="AA783" s="124"/>
      <c r="AB783" s="125"/>
      <c r="AC783" s="124"/>
      <c r="AD783" s="124"/>
      <c r="AE783" s="124"/>
      <c r="AF783" s="125"/>
      <c r="AG783" s="124"/>
      <c r="AH783" s="124"/>
      <c r="AI783" s="124"/>
      <c r="AJ783" s="125"/>
      <c r="AK783" s="124"/>
      <c r="AL783" s="124"/>
      <c r="AM783" s="124"/>
      <c r="AN783" s="125"/>
      <c r="AO783" s="124"/>
      <c r="AP783" s="124"/>
      <c r="AQ783" s="124"/>
      <c r="AR783" s="125"/>
      <c r="AS783" s="124"/>
      <c r="AT783" s="124"/>
      <c r="AU783" s="124"/>
      <c r="AV783" s="125"/>
      <c r="AW783" s="124"/>
      <c r="AX783" s="124"/>
      <c r="AY783" s="124"/>
      <c r="AZ783" s="125"/>
      <c r="BA783" s="124"/>
      <c r="BB783" s="124"/>
      <c r="BC783" s="124"/>
      <c r="BD783" s="125"/>
      <c r="BF783" s="130"/>
      <c r="BG783" s="130"/>
      <c r="BH783" s="130"/>
      <c r="BI783" s="130"/>
      <c r="BJ783" s="130"/>
      <c r="BK783" s="130"/>
      <c r="BL783" s="130"/>
      <c r="BM783" s="130"/>
      <c r="BN783" s="130"/>
      <c r="BO783" s="130"/>
      <c r="BP783" s="130"/>
      <c r="BQ783" s="130"/>
      <c r="BR783" s="130"/>
    </row>
    <row r="784" spans="1:70" ht="12" customHeight="1" outlineLevel="1" x14ac:dyDescent="0.35">
      <c r="A784" s="195" t="s">
        <v>733</v>
      </c>
      <c r="B784" s="109" t="s">
        <v>428</v>
      </c>
      <c r="C784" s="141" t="s">
        <v>368</v>
      </c>
      <c r="D784" s="109">
        <v>3669115</v>
      </c>
      <c r="E784" s="124"/>
      <c r="F784" s="124"/>
      <c r="G784" s="124"/>
      <c r="H784" s="125"/>
      <c r="I784" s="124"/>
      <c r="J784" s="124"/>
      <c r="K784" s="124"/>
      <c r="L784" s="125"/>
      <c r="M784" s="124"/>
      <c r="N784" s="124"/>
      <c r="O784" s="124"/>
      <c r="P784" s="125"/>
      <c r="Q784" s="124"/>
      <c r="R784" s="124"/>
      <c r="S784" s="124"/>
      <c r="T784" s="125"/>
      <c r="U784" s="124"/>
      <c r="V784" s="124"/>
      <c r="W784" s="124"/>
      <c r="X784" s="125"/>
      <c r="Y784" s="124"/>
      <c r="Z784" s="124"/>
      <c r="AA784" s="124"/>
      <c r="AB784" s="125"/>
      <c r="AC784" s="124"/>
      <c r="AD784" s="124"/>
      <c r="AE784" s="124"/>
      <c r="AF784" s="125"/>
      <c r="AG784" s="124"/>
      <c r="AH784" s="124"/>
      <c r="AI784" s="124"/>
      <c r="AJ784" s="125"/>
      <c r="AK784" s="124"/>
      <c r="AL784" s="124"/>
      <c r="AM784" s="124"/>
      <c r="AN784" s="125"/>
      <c r="AO784" s="142">
        <v>1061</v>
      </c>
      <c r="AP784" s="142">
        <v>732</v>
      </c>
      <c r="AQ784" s="142">
        <v>302</v>
      </c>
      <c r="AR784" s="125"/>
      <c r="AS784" s="142">
        <v>1362</v>
      </c>
      <c r="AT784" s="142">
        <v>848</v>
      </c>
      <c r="AU784" s="142">
        <v>387</v>
      </c>
      <c r="AV784" s="125"/>
      <c r="AW784" s="124"/>
      <c r="AX784" s="124"/>
      <c r="AY784" s="124"/>
      <c r="AZ784" s="125"/>
      <c r="BA784" s="124"/>
      <c r="BB784" s="124"/>
      <c r="BC784" s="124"/>
      <c r="BD784" s="125"/>
      <c r="BF784" s="130"/>
      <c r="BG784" s="130"/>
      <c r="BH784" s="130"/>
      <c r="BI784" s="130"/>
      <c r="BJ784" s="130"/>
      <c r="BK784" s="130"/>
      <c r="BL784" s="130"/>
      <c r="BM784" s="130"/>
      <c r="BN784" s="130"/>
      <c r="BO784" s="130"/>
      <c r="BP784" s="130"/>
      <c r="BQ784" s="130"/>
      <c r="BR784" s="130"/>
    </row>
    <row r="785" spans="1:70" outlineLevel="1" x14ac:dyDescent="0.35">
      <c r="A785" s="195" t="s">
        <v>408</v>
      </c>
      <c r="B785" s="109" t="s">
        <v>428</v>
      </c>
      <c r="C785" s="141" t="s">
        <v>369</v>
      </c>
      <c r="D785" s="109">
        <v>3669116</v>
      </c>
      <c r="E785" s="124"/>
      <c r="F785" s="124"/>
      <c r="G785" s="124"/>
      <c r="H785" s="125"/>
      <c r="I785" s="124"/>
      <c r="J785" s="124"/>
      <c r="K785" s="124"/>
      <c r="L785" s="125"/>
      <c r="M785" s="124"/>
      <c r="N785" s="124"/>
      <c r="O785" s="124"/>
      <c r="P785" s="125"/>
      <c r="Q785" s="124"/>
      <c r="R785" s="124"/>
      <c r="S785" s="124"/>
      <c r="T785" s="125"/>
      <c r="U785" s="124"/>
      <c r="V785" s="124"/>
      <c r="W785" s="124"/>
      <c r="X785" s="125"/>
      <c r="Y785" s="124"/>
      <c r="Z785" s="124"/>
      <c r="AA785" s="124"/>
      <c r="AB785" s="125"/>
      <c r="AC785" s="124"/>
      <c r="AD785" s="124"/>
      <c r="AE785" s="124"/>
      <c r="AF785" s="125"/>
      <c r="AG785" s="124"/>
      <c r="AH785" s="124"/>
      <c r="AI785" s="124"/>
      <c r="AJ785" s="125"/>
      <c r="AK785" s="124"/>
      <c r="AL785" s="124"/>
      <c r="AM785" s="124"/>
      <c r="AN785" s="143">
        <v>1425</v>
      </c>
      <c r="AO785" s="142">
        <v>1600</v>
      </c>
      <c r="AP785" s="142">
        <v>1752</v>
      </c>
      <c r="AQ785" s="142">
        <v>1775</v>
      </c>
      <c r="AR785" s="143">
        <v>1739</v>
      </c>
      <c r="AS785" s="142">
        <v>2208</v>
      </c>
      <c r="AT785" s="142">
        <v>2232</v>
      </c>
      <c r="AU785" s="142">
        <v>2291</v>
      </c>
      <c r="AV785" s="143">
        <v>2219</v>
      </c>
      <c r="AW785" s="124"/>
      <c r="AX785" s="124"/>
      <c r="AY785" s="124"/>
      <c r="AZ785" s="143">
        <v>2657</v>
      </c>
      <c r="BA785" s="124"/>
      <c r="BB785" s="124"/>
      <c r="BC785" s="124"/>
      <c r="BD785" s="143">
        <v>3211</v>
      </c>
      <c r="BF785" s="130"/>
      <c r="BG785" s="130"/>
      <c r="BH785" s="130"/>
      <c r="BI785" s="130"/>
      <c r="BJ785" s="130"/>
      <c r="BK785" s="130"/>
      <c r="BL785" s="130"/>
      <c r="BM785" s="130"/>
      <c r="BN785" s="144">
        <v>1425</v>
      </c>
      <c r="BO785" s="144">
        <v>1739</v>
      </c>
      <c r="BP785" s="144">
        <v>2219</v>
      </c>
      <c r="BQ785" s="144">
        <v>2657</v>
      </c>
      <c r="BR785" s="144">
        <v>3211</v>
      </c>
    </row>
    <row r="786" spans="1:70" outlineLevel="1" x14ac:dyDescent="0.35">
      <c r="A786" s="195" t="s">
        <v>734</v>
      </c>
      <c r="B786" s="109" t="s">
        <v>428</v>
      </c>
      <c r="C786" s="141" t="s">
        <v>369</v>
      </c>
      <c r="D786" s="109">
        <v>3669117</v>
      </c>
      <c r="E786" s="124"/>
      <c r="F786" s="124"/>
      <c r="G786" s="124"/>
      <c r="H786" s="125"/>
      <c r="I786" s="124"/>
      <c r="J786" s="124"/>
      <c r="K786" s="124"/>
      <c r="L786" s="125"/>
      <c r="M786" s="124"/>
      <c r="N786" s="124"/>
      <c r="O786" s="124"/>
      <c r="P786" s="125"/>
      <c r="Q786" s="124"/>
      <c r="R786" s="124"/>
      <c r="S786" s="124"/>
      <c r="T786" s="125"/>
      <c r="U786" s="124"/>
      <c r="V786" s="124"/>
      <c r="W786" s="124"/>
      <c r="X786" s="125"/>
      <c r="Y786" s="124"/>
      <c r="Z786" s="124"/>
      <c r="AA786" s="124"/>
      <c r="AB786" s="125"/>
      <c r="AC786" s="124"/>
      <c r="AD786" s="124"/>
      <c r="AE786" s="124"/>
      <c r="AF786" s="125"/>
      <c r="AG786" s="124"/>
      <c r="AH786" s="124"/>
      <c r="AI786" s="124"/>
      <c r="AJ786" s="125"/>
      <c r="AK786" s="124"/>
      <c r="AL786" s="124"/>
      <c r="AM786" s="124"/>
      <c r="AN786" s="143">
        <v>1542</v>
      </c>
      <c r="AO786" s="142">
        <v>1565</v>
      </c>
      <c r="AP786" s="142">
        <v>1843</v>
      </c>
      <c r="AQ786" s="142">
        <v>1916</v>
      </c>
      <c r="AR786" s="143">
        <v>2034</v>
      </c>
      <c r="AS786" s="142">
        <v>2049</v>
      </c>
      <c r="AT786" s="142">
        <v>2002</v>
      </c>
      <c r="AU786" s="142">
        <v>2073</v>
      </c>
      <c r="AV786" s="143">
        <v>2330</v>
      </c>
      <c r="AW786" s="124"/>
      <c r="AX786" s="124"/>
      <c r="AY786" s="124"/>
      <c r="AZ786" s="143">
        <v>2625</v>
      </c>
      <c r="BA786" s="124"/>
      <c r="BB786" s="124"/>
      <c r="BC786" s="124"/>
      <c r="BD786" s="143">
        <v>3237</v>
      </c>
      <c r="BF786" s="130"/>
      <c r="BG786" s="130"/>
      <c r="BH786" s="130"/>
      <c r="BI786" s="130"/>
      <c r="BJ786" s="130"/>
      <c r="BK786" s="130"/>
      <c r="BL786" s="130"/>
      <c r="BM786" s="130"/>
      <c r="BN786" s="144">
        <v>1542</v>
      </c>
      <c r="BO786" s="144">
        <v>2034</v>
      </c>
      <c r="BP786" s="144">
        <v>2330</v>
      </c>
      <c r="BQ786" s="144">
        <v>2625</v>
      </c>
      <c r="BR786" s="144">
        <v>3237</v>
      </c>
    </row>
    <row r="787" spans="1:70" outlineLevel="1" x14ac:dyDescent="0.35">
      <c r="A787" s="195" t="s">
        <v>809</v>
      </c>
      <c r="B787" s="109" t="s">
        <v>428</v>
      </c>
      <c r="C787" s="141" t="s">
        <v>369</v>
      </c>
      <c r="D787" s="109">
        <v>3669118</v>
      </c>
      <c r="E787" s="124"/>
      <c r="F787" s="124"/>
      <c r="G787" s="124"/>
      <c r="H787" s="125"/>
      <c r="I787" s="124"/>
      <c r="J787" s="124"/>
      <c r="K787" s="124"/>
      <c r="L787" s="125"/>
      <c r="M787" s="124"/>
      <c r="N787" s="124"/>
      <c r="O787" s="124"/>
      <c r="P787" s="125"/>
      <c r="Q787" s="124"/>
      <c r="R787" s="124"/>
      <c r="S787" s="124"/>
      <c r="T787" s="125"/>
      <c r="U787" s="124"/>
      <c r="V787" s="124"/>
      <c r="W787" s="124"/>
      <c r="X787" s="125"/>
      <c r="Y787" s="124"/>
      <c r="Z787" s="124"/>
      <c r="AA787" s="124"/>
      <c r="AB787" s="125"/>
      <c r="AC787" s="124"/>
      <c r="AD787" s="124"/>
      <c r="AE787" s="124"/>
      <c r="AF787" s="125"/>
      <c r="AG787" s="124"/>
      <c r="AH787" s="124"/>
      <c r="AI787" s="124"/>
      <c r="AJ787" s="125"/>
      <c r="AK787" s="124"/>
      <c r="AL787" s="124"/>
      <c r="AM787" s="124"/>
      <c r="AN787" s="143">
        <v>1513</v>
      </c>
      <c r="AO787" s="142">
        <v>1403</v>
      </c>
      <c r="AP787" s="142">
        <v>1606</v>
      </c>
      <c r="AQ787" s="142">
        <v>1630</v>
      </c>
      <c r="AR787" s="143">
        <v>1771</v>
      </c>
      <c r="AS787" s="142">
        <v>1859</v>
      </c>
      <c r="AT787" s="142">
        <v>1948</v>
      </c>
      <c r="AU787" s="142">
        <v>2021</v>
      </c>
      <c r="AV787" s="143">
        <v>2264</v>
      </c>
      <c r="AW787" s="124"/>
      <c r="AX787" s="124"/>
      <c r="AY787" s="124"/>
      <c r="AZ787" s="143">
        <v>2575</v>
      </c>
      <c r="BA787" s="124"/>
      <c r="BB787" s="124"/>
      <c r="BC787" s="124"/>
      <c r="BD787" s="143">
        <v>3057</v>
      </c>
      <c r="BF787" s="130"/>
      <c r="BG787" s="130"/>
      <c r="BH787" s="130"/>
      <c r="BI787" s="130"/>
      <c r="BJ787" s="130"/>
      <c r="BK787" s="130"/>
      <c r="BL787" s="130"/>
      <c r="BM787" s="130"/>
      <c r="BN787" s="144">
        <v>1513</v>
      </c>
      <c r="BO787" s="144">
        <v>1771</v>
      </c>
      <c r="BP787" s="144">
        <v>2264</v>
      </c>
      <c r="BQ787" s="144">
        <v>2575</v>
      </c>
      <c r="BR787" s="144">
        <v>3057</v>
      </c>
    </row>
    <row r="788" spans="1:70" ht="12" customHeight="1" outlineLevel="1" x14ac:dyDescent="0.35">
      <c r="A788" s="195" t="s">
        <v>810</v>
      </c>
      <c r="B788" s="109" t="s">
        <v>428</v>
      </c>
      <c r="C788" s="141" t="s">
        <v>369</v>
      </c>
      <c r="D788" s="109">
        <v>4992378</v>
      </c>
      <c r="E788" s="124"/>
      <c r="F788" s="124"/>
      <c r="G788" s="124"/>
      <c r="H788" s="125"/>
      <c r="I788" s="124"/>
      <c r="J788" s="124"/>
      <c r="K788" s="124"/>
      <c r="L788" s="125"/>
      <c r="M788" s="124"/>
      <c r="N788" s="124"/>
      <c r="O788" s="124"/>
      <c r="P788" s="125"/>
      <c r="Q788" s="124"/>
      <c r="R788" s="124"/>
      <c r="S788" s="124"/>
      <c r="T788" s="125"/>
      <c r="U788" s="124"/>
      <c r="V788" s="124"/>
      <c r="W788" s="124"/>
      <c r="X788" s="125"/>
      <c r="Y788" s="124"/>
      <c r="Z788" s="124"/>
      <c r="AA788" s="124"/>
      <c r="AB788" s="125"/>
      <c r="AC788" s="124"/>
      <c r="AD788" s="124"/>
      <c r="AE788" s="124"/>
      <c r="AF788" s="125"/>
      <c r="AG788" s="124"/>
      <c r="AH788" s="124"/>
      <c r="AI788" s="124"/>
      <c r="AJ788" s="125"/>
      <c r="AK788" s="124"/>
      <c r="AL788" s="124"/>
      <c r="AM788" s="124"/>
      <c r="AN788" s="143">
        <v>1354</v>
      </c>
      <c r="AO788" s="142">
        <v>1344</v>
      </c>
      <c r="AP788" s="142">
        <v>1551</v>
      </c>
      <c r="AQ788" s="142">
        <v>1575</v>
      </c>
      <c r="AR788" s="143">
        <v>1723</v>
      </c>
      <c r="AS788" s="142">
        <v>1834</v>
      </c>
      <c r="AT788" s="142">
        <v>1933</v>
      </c>
      <c r="AU788" s="142">
        <v>2007</v>
      </c>
      <c r="AV788" s="143">
        <v>2233</v>
      </c>
      <c r="AW788" s="124"/>
      <c r="AX788" s="124"/>
      <c r="AY788" s="124"/>
      <c r="AZ788" s="143">
        <v>2459</v>
      </c>
      <c r="BA788" s="124"/>
      <c r="BB788" s="124"/>
      <c r="BC788" s="124"/>
      <c r="BD788" s="143">
        <v>2985</v>
      </c>
      <c r="BF788" s="130"/>
      <c r="BG788" s="130"/>
      <c r="BH788" s="130"/>
      <c r="BI788" s="130"/>
      <c r="BJ788" s="130"/>
      <c r="BK788" s="130"/>
      <c r="BL788" s="130"/>
      <c r="BM788" s="130"/>
      <c r="BN788" s="144">
        <v>1354</v>
      </c>
      <c r="BO788" s="144">
        <v>1723</v>
      </c>
      <c r="BP788" s="144">
        <v>2233</v>
      </c>
      <c r="BQ788" s="144">
        <v>2459</v>
      </c>
      <c r="BR788" s="144">
        <v>2985</v>
      </c>
    </row>
    <row r="789" spans="1:70" outlineLevel="1" x14ac:dyDescent="0.35">
      <c r="A789" s="195" t="s">
        <v>811</v>
      </c>
      <c r="B789" s="109" t="s">
        <v>428</v>
      </c>
      <c r="C789" s="141" t="s">
        <v>369</v>
      </c>
      <c r="D789" s="109">
        <v>4992379</v>
      </c>
      <c r="E789" s="124"/>
      <c r="F789" s="124"/>
      <c r="G789" s="124"/>
      <c r="H789" s="125"/>
      <c r="I789" s="124"/>
      <c r="J789" s="124"/>
      <c r="K789" s="124"/>
      <c r="L789" s="125"/>
      <c r="M789" s="124"/>
      <c r="N789" s="124"/>
      <c r="O789" s="124"/>
      <c r="P789" s="125"/>
      <c r="Q789" s="124"/>
      <c r="R789" s="124"/>
      <c r="S789" s="124"/>
      <c r="T789" s="125"/>
      <c r="U789" s="124"/>
      <c r="V789" s="124"/>
      <c r="W789" s="124"/>
      <c r="X789" s="125"/>
      <c r="Y789" s="124"/>
      <c r="Z789" s="124"/>
      <c r="AA789" s="124"/>
      <c r="AB789" s="125"/>
      <c r="AC789" s="124"/>
      <c r="AD789" s="124"/>
      <c r="AE789" s="124"/>
      <c r="AF789" s="125"/>
      <c r="AG789" s="124"/>
      <c r="AH789" s="124"/>
      <c r="AI789" s="124"/>
      <c r="AJ789" s="125"/>
      <c r="AK789" s="124"/>
      <c r="AL789" s="124"/>
      <c r="AM789" s="124"/>
      <c r="AN789" s="143">
        <v>1295</v>
      </c>
      <c r="AO789" s="124"/>
      <c r="AP789" s="124"/>
      <c r="AQ789" s="124"/>
      <c r="AR789" s="143">
        <v>1699</v>
      </c>
      <c r="AS789" s="124"/>
      <c r="AT789" s="124"/>
      <c r="AU789" s="124"/>
      <c r="AV789" s="143">
        <v>2112</v>
      </c>
      <c r="AW789" s="124"/>
      <c r="AX789" s="124"/>
      <c r="AY789" s="124"/>
      <c r="AZ789" s="143">
        <v>2391</v>
      </c>
      <c r="BA789" s="124"/>
      <c r="BB789" s="124"/>
      <c r="BC789" s="124"/>
      <c r="BD789" s="143">
        <v>2621</v>
      </c>
      <c r="BF789" s="130"/>
      <c r="BG789" s="130"/>
      <c r="BH789" s="130"/>
      <c r="BI789" s="130"/>
      <c r="BJ789" s="130"/>
      <c r="BK789" s="130"/>
      <c r="BL789" s="130"/>
      <c r="BM789" s="130"/>
      <c r="BN789" s="144">
        <v>1295</v>
      </c>
      <c r="BO789" s="144">
        <v>1699</v>
      </c>
      <c r="BP789" s="144">
        <v>2112</v>
      </c>
      <c r="BQ789" s="144">
        <v>2391</v>
      </c>
      <c r="BR789" s="144">
        <v>2621</v>
      </c>
    </row>
    <row r="790" spans="1:70" outlineLevel="1" x14ac:dyDescent="0.35">
      <c r="A790" s="281" t="s">
        <v>738</v>
      </c>
      <c r="B790" s="184" t="s">
        <v>428</v>
      </c>
      <c r="C790" s="185" t="s">
        <v>369</v>
      </c>
      <c r="D790" s="184">
        <v>3669121</v>
      </c>
      <c r="E790" s="186"/>
      <c r="F790" s="186"/>
      <c r="G790" s="186"/>
      <c r="H790" s="187"/>
      <c r="I790" s="186"/>
      <c r="J790" s="186"/>
      <c r="K790" s="186"/>
      <c r="L790" s="187"/>
      <c r="M790" s="186"/>
      <c r="N790" s="186"/>
      <c r="O790" s="186"/>
      <c r="P790" s="187"/>
      <c r="Q790" s="186"/>
      <c r="R790" s="186"/>
      <c r="S790" s="186"/>
      <c r="T790" s="187"/>
      <c r="U790" s="186"/>
      <c r="V790" s="186"/>
      <c r="W790" s="186"/>
      <c r="X790" s="187"/>
      <c r="Y790" s="186"/>
      <c r="Z790" s="186"/>
      <c r="AA790" s="186"/>
      <c r="AB790" s="187"/>
      <c r="AC790" s="186"/>
      <c r="AD790" s="186"/>
      <c r="AE790" s="186"/>
      <c r="AF790" s="187"/>
      <c r="AG790" s="186"/>
      <c r="AH790" s="186"/>
      <c r="AI790" s="186"/>
      <c r="AJ790" s="187"/>
      <c r="AK790" s="186"/>
      <c r="AL790" s="186"/>
      <c r="AM790" s="186"/>
      <c r="AN790" s="208">
        <v>9995</v>
      </c>
      <c r="AO790" s="209">
        <v>10312</v>
      </c>
      <c r="AP790" s="209">
        <v>12424</v>
      </c>
      <c r="AQ790" s="209">
        <v>12612</v>
      </c>
      <c r="AR790" s="208">
        <v>11801</v>
      </c>
      <c r="AS790" s="209">
        <v>12729</v>
      </c>
      <c r="AT790" s="209">
        <v>13362</v>
      </c>
      <c r="AU790" s="209">
        <v>13562</v>
      </c>
      <c r="AV790" s="208">
        <v>12491</v>
      </c>
      <c r="AW790" s="186"/>
      <c r="AX790" s="186"/>
      <c r="AY790" s="186"/>
      <c r="AZ790" s="208">
        <v>13022</v>
      </c>
      <c r="BA790" s="186"/>
      <c r="BB790" s="186"/>
      <c r="BC790" s="186"/>
      <c r="BD790" s="208">
        <v>18397</v>
      </c>
      <c r="BF790" s="188"/>
      <c r="BG790" s="188"/>
      <c r="BH790" s="188"/>
      <c r="BI790" s="188"/>
      <c r="BJ790" s="188"/>
      <c r="BK790" s="188"/>
      <c r="BL790" s="188"/>
      <c r="BM790" s="188"/>
      <c r="BN790" s="210">
        <v>9995</v>
      </c>
      <c r="BO790" s="210">
        <v>11801</v>
      </c>
      <c r="BP790" s="210">
        <v>12491</v>
      </c>
      <c r="BQ790" s="210">
        <v>13022</v>
      </c>
      <c r="BR790" s="210">
        <v>18397</v>
      </c>
    </row>
    <row r="791" spans="1:70" ht="12" customHeight="1" outlineLevel="1" x14ac:dyDescent="0.35">
      <c r="A791" s="193" t="s">
        <v>812</v>
      </c>
      <c r="B791" s="109" t="s">
        <v>428</v>
      </c>
      <c r="C791" s="141" t="s">
        <v>369</v>
      </c>
      <c r="D791" s="109">
        <v>3669122</v>
      </c>
      <c r="E791" s="124"/>
      <c r="F791" s="124"/>
      <c r="G791" s="124"/>
      <c r="H791" s="125"/>
      <c r="I791" s="124"/>
      <c r="J791" s="124"/>
      <c r="K791" s="124"/>
      <c r="L791" s="125"/>
      <c r="M791" s="124"/>
      <c r="N791" s="124"/>
      <c r="O791" s="124"/>
      <c r="P791" s="125"/>
      <c r="Q791" s="124"/>
      <c r="R791" s="124"/>
      <c r="S791" s="124"/>
      <c r="T791" s="125"/>
      <c r="U791" s="124"/>
      <c r="V791" s="124"/>
      <c r="W791" s="124"/>
      <c r="X791" s="125"/>
      <c r="Y791" s="124"/>
      <c r="Z791" s="124"/>
      <c r="AA791" s="124"/>
      <c r="AB791" s="125"/>
      <c r="AC791" s="124"/>
      <c r="AD791" s="124"/>
      <c r="AE791" s="124"/>
      <c r="AF791" s="125"/>
      <c r="AG791" s="124"/>
      <c r="AH791" s="124"/>
      <c r="AI791" s="124"/>
      <c r="AJ791" s="125"/>
      <c r="AK791" s="124"/>
      <c r="AL791" s="124"/>
      <c r="AM791" s="124"/>
      <c r="AN791" s="211">
        <f t="shared" ref="AN791:AV791" si="115">SUM(AN784:AN790)</f>
        <v>17124</v>
      </c>
      <c r="AO791" s="212">
        <f t="shared" si="115"/>
        <v>17285</v>
      </c>
      <c r="AP791" s="212">
        <f t="shared" si="115"/>
        <v>19908</v>
      </c>
      <c r="AQ791" s="212">
        <f t="shared" si="115"/>
        <v>19810</v>
      </c>
      <c r="AR791" s="211">
        <f t="shared" si="115"/>
        <v>20767</v>
      </c>
      <c r="AS791" s="212">
        <f t="shared" si="115"/>
        <v>22041</v>
      </c>
      <c r="AT791" s="212">
        <f t="shared" si="115"/>
        <v>22325</v>
      </c>
      <c r="AU791" s="212">
        <f t="shared" si="115"/>
        <v>22341</v>
      </c>
      <c r="AV791" s="211">
        <f t="shared" si="115"/>
        <v>23649</v>
      </c>
      <c r="AW791" s="137"/>
      <c r="AX791" s="137"/>
      <c r="AY791" s="137"/>
      <c r="AZ791" s="211">
        <f>SUM(AZ784:AZ790)</f>
        <v>25729</v>
      </c>
      <c r="BA791" s="137"/>
      <c r="BB791" s="137"/>
      <c r="BC791" s="137"/>
      <c r="BD791" s="211">
        <f>SUM(BD784:BD790)</f>
        <v>33508</v>
      </c>
      <c r="BF791" s="130"/>
      <c r="BG791" s="130"/>
      <c r="BH791" s="130"/>
      <c r="BI791" s="130"/>
      <c r="BJ791" s="130"/>
      <c r="BK791" s="130"/>
      <c r="BL791" s="130"/>
      <c r="BM791" s="130"/>
      <c r="BN791" s="214">
        <f>SUM(BN784:BN790)</f>
        <v>17124</v>
      </c>
      <c r="BO791" s="214">
        <f>SUM(BO784:BO790)</f>
        <v>20767</v>
      </c>
      <c r="BP791" s="214">
        <f>SUM(BP784:BP790)</f>
        <v>23649</v>
      </c>
      <c r="BQ791" s="214">
        <f>SUM(BQ784:BQ790)</f>
        <v>25729</v>
      </c>
      <c r="BR791" s="214">
        <f>SUM(BR784:BR790)</f>
        <v>33508</v>
      </c>
    </row>
    <row r="792" spans="1:70" outlineLevel="1" x14ac:dyDescent="0.35">
      <c r="A792" s="192"/>
      <c r="B792" s="198"/>
      <c r="C792" s="198"/>
      <c r="D792" s="198"/>
      <c r="E792" s="124"/>
      <c r="F792" s="124"/>
      <c r="G792" s="124"/>
      <c r="H792" s="125"/>
      <c r="I792" s="124"/>
      <c r="J792" s="124"/>
      <c r="K792" s="124"/>
      <c r="L792" s="125"/>
      <c r="M792" s="124"/>
      <c r="N792" s="124"/>
      <c r="O792" s="124"/>
      <c r="P792" s="125"/>
      <c r="Q792" s="124"/>
      <c r="R792" s="124"/>
      <c r="S792" s="124"/>
      <c r="T792" s="125"/>
      <c r="U792" s="124"/>
      <c r="V792" s="124"/>
      <c r="W792" s="124"/>
      <c r="X792" s="125"/>
      <c r="Y792" s="124"/>
      <c r="Z792" s="124"/>
      <c r="AA792" s="124"/>
      <c r="AB792" s="125"/>
      <c r="AC792" s="124"/>
      <c r="AD792" s="124"/>
      <c r="AE792" s="124"/>
      <c r="AF792" s="125"/>
      <c r="AG792" s="124"/>
      <c r="AH792" s="124"/>
      <c r="AI792" s="124"/>
      <c r="AJ792" s="125"/>
      <c r="AK792" s="124"/>
      <c r="AL792" s="124"/>
      <c r="AM792" s="124"/>
      <c r="AN792" s="125"/>
      <c r="AO792" s="124"/>
      <c r="AP792" s="124"/>
      <c r="AQ792" s="124"/>
      <c r="AR792" s="125"/>
      <c r="AS792" s="124"/>
      <c r="AT792" s="124"/>
      <c r="AU792" s="124"/>
      <c r="AV792" s="125"/>
      <c r="AW792" s="124"/>
      <c r="AX792" s="124"/>
      <c r="AY792" s="124"/>
      <c r="AZ792" s="125"/>
      <c r="BA792" s="124"/>
      <c r="BB792" s="124"/>
      <c r="BC792" s="124"/>
      <c r="BD792" s="125"/>
      <c r="BF792" s="130"/>
      <c r="BG792" s="130"/>
      <c r="BH792" s="130"/>
      <c r="BI792" s="130"/>
      <c r="BJ792" s="130"/>
      <c r="BK792" s="130"/>
      <c r="BL792" s="130"/>
      <c r="BM792" s="130"/>
      <c r="BN792" s="130"/>
      <c r="BO792" s="130"/>
      <c r="BP792" s="130"/>
      <c r="BQ792" s="130"/>
      <c r="BR792" s="130"/>
    </row>
    <row r="793" spans="1:70" outlineLevel="1" x14ac:dyDescent="0.35">
      <c r="A793" s="281" t="s">
        <v>813</v>
      </c>
      <c r="B793" s="184" t="s">
        <v>428</v>
      </c>
      <c r="C793" s="185" t="s">
        <v>369</v>
      </c>
      <c r="D793" s="184">
        <v>3669123</v>
      </c>
      <c r="E793" s="186"/>
      <c r="F793" s="186"/>
      <c r="G793" s="186"/>
      <c r="H793" s="187"/>
      <c r="I793" s="186"/>
      <c r="J793" s="186"/>
      <c r="K793" s="186"/>
      <c r="L793" s="187"/>
      <c r="M793" s="186"/>
      <c r="N793" s="186"/>
      <c r="O793" s="186"/>
      <c r="P793" s="187"/>
      <c r="Q793" s="186"/>
      <c r="R793" s="186"/>
      <c r="S793" s="186"/>
      <c r="T793" s="187"/>
      <c r="U793" s="186"/>
      <c r="V793" s="186"/>
      <c r="W793" s="186"/>
      <c r="X793" s="187"/>
      <c r="Y793" s="186"/>
      <c r="Z793" s="186"/>
      <c r="AA793" s="186"/>
      <c r="AB793" s="187"/>
      <c r="AC793" s="186"/>
      <c r="AD793" s="186"/>
      <c r="AE793" s="186"/>
      <c r="AF793" s="187"/>
      <c r="AG793" s="186"/>
      <c r="AH793" s="186"/>
      <c r="AI793" s="186"/>
      <c r="AJ793" s="187"/>
      <c r="AK793" s="186"/>
      <c r="AL793" s="186"/>
      <c r="AM793" s="186"/>
      <c r="AN793" s="208">
        <v>-3251</v>
      </c>
      <c r="AO793" s="209">
        <v>-3232</v>
      </c>
      <c r="AP793" s="209">
        <v>-3841</v>
      </c>
      <c r="AQ793" s="209">
        <v>-3832</v>
      </c>
      <c r="AR793" s="208">
        <v>-4099</v>
      </c>
      <c r="AS793" s="209">
        <v>-4391</v>
      </c>
      <c r="AT793" s="209">
        <v>-4489</v>
      </c>
      <c r="AU793" s="209">
        <v>-4507</v>
      </c>
      <c r="AV793" s="208">
        <v>-4800</v>
      </c>
      <c r="AW793" s="186"/>
      <c r="AX793" s="186"/>
      <c r="AY793" s="186"/>
      <c r="AZ793" s="208">
        <v>-5495</v>
      </c>
      <c r="BA793" s="186"/>
      <c r="BB793" s="186"/>
      <c r="BC793" s="186"/>
      <c r="BD793" s="208">
        <v>-8355</v>
      </c>
      <c r="BF793" s="188"/>
      <c r="BG793" s="188"/>
      <c r="BH793" s="188"/>
      <c r="BI793" s="188"/>
      <c r="BJ793" s="188"/>
      <c r="BK793" s="188"/>
      <c r="BL793" s="188"/>
      <c r="BM793" s="188"/>
      <c r="BN793" s="210">
        <v>-3251</v>
      </c>
      <c r="BO793" s="210">
        <v>-4099</v>
      </c>
      <c r="BP793" s="210">
        <v>-4800</v>
      </c>
      <c r="BQ793" s="210">
        <v>-5495</v>
      </c>
      <c r="BR793" s="210">
        <v>-8355</v>
      </c>
    </row>
    <row r="794" spans="1:70" outlineLevel="1" x14ac:dyDescent="0.35">
      <c r="A794" s="193" t="s">
        <v>814</v>
      </c>
      <c r="B794" s="109" t="s">
        <v>428</v>
      </c>
      <c r="C794" s="141" t="s">
        <v>369</v>
      </c>
      <c r="D794" s="109">
        <v>3669124</v>
      </c>
      <c r="E794" s="137"/>
      <c r="F794" s="137"/>
      <c r="G794" s="137"/>
      <c r="H794" s="138"/>
      <c r="I794" s="137"/>
      <c r="J794" s="137"/>
      <c r="K794" s="137"/>
      <c r="L794" s="138"/>
      <c r="M794" s="137"/>
      <c r="N794" s="137"/>
      <c r="O794" s="137"/>
      <c r="P794" s="138"/>
      <c r="Q794" s="137"/>
      <c r="R794" s="137"/>
      <c r="S794" s="137"/>
      <c r="T794" s="138"/>
      <c r="U794" s="137"/>
      <c r="V794" s="137"/>
      <c r="W794" s="137"/>
      <c r="X794" s="138"/>
      <c r="Y794" s="137"/>
      <c r="Z794" s="137"/>
      <c r="AA794" s="137"/>
      <c r="AB794" s="138"/>
      <c r="AC794" s="137"/>
      <c r="AD794" s="137"/>
      <c r="AE794" s="137"/>
      <c r="AF794" s="138"/>
      <c r="AG794" s="137"/>
      <c r="AH794" s="137"/>
      <c r="AI794" s="137"/>
      <c r="AJ794" s="138"/>
      <c r="AK794" s="137"/>
      <c r="AL794" s="137"/>
      <c r="AM794" s="137"/>
      <c r="AN794" s="211">
        <f t="shared" ref="AN794:AV794" si="116">SUM(AN791,AN793)</f>
        <v>13873</v>
      </c>
      <c r="AO794" s="212">
        <f t="shared" si="116"/>
        <v>14053</v>
      </c>
      <c r="AP794" s="212">
        <f t="shared" si="116"/>
        <v>16067</v>
      </c>
      <c r="AQ794" s="212">
        <f t="shared" si="116"/>
        <v>15978</v>
      </c>
      <c r="AR794" s="211">
        <f t="shared" si="116"/>
        <v>16668</v>
      </c>
      <c r="AS794" s="212">
        <f t="shared" si="116"/>
        <v>17650</v>
      </c>
      <c r="AT794" s="212">
        <f t="shared" si="116"/>
        <v>17836</v>
      </c>
      <c r="AU794" s="212">
        <f t="shared" si="116"/>
        <v>17834</v>
      </c>
      <c r="AV794" s="211">
        <f t="shared" si="116"/>
        <v>18849</v>
      </c>
      <c r="AW794" s="137"/>
      <c r="AX794" s="137"/>
      <c r="AY794" s="137"/>
      <c r="AZ794" s="211">
        <f>SUM(AZ791,AZ793)</f>
        <v>20234</v>
      </c>
      <c r="BA794" s="137"/>
      <c r="BB794" s="137"/>
      <c r="BC794" s="137"/>
      <c r="BD794" s="211">
        <f>SUM(BD791,BD793)</f>
        <v>25153</v>
      </c>
      <c r="BF794" s="139"/>
      <c r="BG794" s="139"/>
      <c r="BH794" s="139"/>
      <c r="BI794" s="139"/>
      <c r="BJ794" s="139"/>
      <c r="BK794" s="139"/>
      <c r="BL794" s="139"/>
      <c r="BM794" s="139"/>
      <c r="BN794" s="197">
        <f>SUM(BN791,BN793)</f>
        <v>13873</v>
      </c>
      <c r="BO794" s="197">
        <f>SUM(BO791,BO793)</f>
        <v>16668</v>
      </c>
      <c r="BP794" s="197">
        <f>SUM(BP791,BP793)</f>
        <v>18849</v>
      </c>
      <c r="BQ794" s="197">
        <f>SUM(BQ791,BQ793)</f>
        <v>20234</v>
      </c>
      <c r="BR794" s="197">
        <f>SUM(BR791,BR793)</f>
        <v>25153</v>
      </c>
    </row>
    <row r="795" spans="1:70" ht="12" customHeight="1" outlineLevel="1" x14ac:dyDescent="0.35">
      <c r="A795" s="192"/>
      <c r="B795" s="198"/>
      <c r="C795" s="198"/>
      <c r="D795" s="198"/>
      <c r="E795" s="124"/>
      <c r="F795" s="124"/>
      <c r="G795" s="124"/>
      <c r="H795" s="125"/>
      <c r="I795" s="124"/>
      <c r="J795" s="124"/>
      <c r="K795" s="124"/>
      <c r="L795" s="125"/>
      <c r="M795" s="124"/>
      <c r="N795" s="124"/>
      <c r="O795" s="124"/>
      <c r="P795" s="125"/>
      <c r="Q795" s="124"/>
      <c r="R795" s="124"/>
      <c r="S795" s="124"/>
      <c r="T795" s="125"/>
      <c r="U795" s="124"/>
      <c r="V795" s="124"/>
      <c r="W795" s="124"/>
      <c r="X795" s="125"/>
      <c r="Y795" s="124"/>
      <c r="Z795" s="124"/>
      <c r="AA795" s="124"/>
      <c r="AB795" s="125"/>
      <c r="AC795" s="124"/>
      <c r="AD795" s="124"/>
      <c r="AE795" s="124"/>
      <c r="AF795" s="125"/>
      <c r="AG795" s="124"/>
      <c r="AH795" s="124"/>
      <c r="AI795" s="124"/>
      <c r="AJ795" s="125"/>
      <c r="AK795" s="124"/>
      <c r="AL795" s="124"/>
      <c r="AM795" s="124"/>
      <c r="AN795" s="125"/>
      <c r="AO795" s="124"/>
      <c r="AP795" s="124"/>
      <c r="AQ795" s="124"/>
      <c r="AR795" s="125"/>
      <c r="AS795" s="124"/>
      <c r="AT795" s="124"/>
      <c r="AU795" s="124"/>
      <c r="AV795" s="125"/>
      <c r="AW795" s="124"/>
      <c r="AX795" s="124"/>
      <c r="AY795" s="124"/>
      <c r="AZ795" s="125"/>
      <c r="BA795" s="124"/>
      <c r="BB795" s="124"/>
      <c r="BC795" s="124"/>
      <c r="BD795" s="125"/>
      <c r="BF795" s="130"/>
      <c r="BG795" s="130"/>
      <c r="BH795" s="130"/>
      <c r="BI795" s="130"/>
      <c r="BJ795" s="130"/>
      <c r="BK795" s="130"/>
      <c r="BL795" s="130"/>
      <c r="BM795" s="130"/>
      <c r="BN795" s="130"/>
      <c r="BO795" s="130"/>
      <c r="BP795" s="130"/>
      <c r="BQ795" s="130"/>
      <c r="BR795" s="130"/>
    </row>
    <row r="796" spans="1:70" outlineLevel="1" x14ac:dyDescent="0.35">
      <c r="A796" s="195" t="s">
        <v>815</v>
      </c>
      <c r="B796" s="109" t="s">
        <v>428</v>
      </c>
      <c r="C796" s="141" t="s">
        <v>369</v>
      </c>
      <c r="D796" s="109">
        <v>3669125</v>
      </c>
      <c r="E796" s="124"/>
      <c r="F796" s="124"/>
      <c r="G796" s="124"/>
      <c r="H796" s="125"/>
      <c r="I796" s="124"/>
      <c r="J796" s="124"/>
      <c r="K796" s="124"/>
      <c r="L796" s="125"/>
      <c r="M796" s="124"/>
      <c r="N796" s="124"/>
      <c r="O796" s="124"/>
      <c r="P796" s="125"/>
      <c r="Q796" s="124"/>
      <c r="R796" s="124"/>
      <c r="S796" s="124"/>
      <c r="T796" s="125"/>
      <c r="U796" s="124"/>
      <c r="V796" s="124"/>
      <c r="W796" s="124"/>
      <c r="X796" s="125"/>
      <c r="Y796" s="124"/>
      <c r="Z796" s="124"/>
      <c r="AA796" s="124"/>
      <c r="AB796" s="125"/>
      <c r="AC796" s="124"/>
      <c r="AD796" s="124"/>
      <c r="AE796" s="124"/>
      <c r="AF796" s="125"/>
      <c r="AG796" s="124"/>
      <c r="AH796" s="124"/>
      <c r="AI796" s="124"/>
      <c r="AJ796" s="125"/>
      <c r="AK796" s="124"/>
      <c r="AL796" s="124"/>
      <c r="AM796" s="124"/>
      <c r="AN796" s="143">
        <v>1127</v>
      </c>
      <c r="AO796" s="142">
        <v>1159</v>
      </c>
      <c r="AP796" s="142">
        <v>1275</v>
      </c>
      <c r="AQ796" s="142">
        <v>1291</v>
      </c>
      <c r="AR796" s="143">
        <v>1367</v>
      </c>
      <c r="AS796" s="142">
        <v>1479</v>
      </c>
      <c r="AT796" s="142">
        <v>1396</v>
      </c>
      <c r="AU796" s="142">
        <v>1460</v>
      </c>
      <c r="AV796" s="143">
        <v>1623</v>
      </c>
      <c r="AW796" s="124"/>
      <c r="AX796" s="124"/>
      <c r="AY796" s="124"/>
      <c r="AZ796" s="143">
        <v>1942</v>
      </c>
      <c r="BA796" s="124"/>
      <c r="BB796" s="124"/>
      <c r="BC796" s="124"/>
      <c r="BD796" s="143">
        <v>2213</v>
      </c>
      <c r="BF796" s="130"/>
      <c r="BG796" s="130"/>
      <c r="BH796" s="130"/>
      <c r="BI796" s="130"/>
      <c r="BJ796" s="130"/>
      <c r="BK796" s="130"/>
      <c r="BL796" s="130"/>
      <c r="BM796" s="130"/>
      <c r="BN796" s="144">
        <v>1127</v>
      </c>
      <c r="BO796" s="144">
        <v>1367</v>
      </c>
      <c r="BP796" s="144">
        <v>1623</v>
      </c>
      <c r="BQ796" s="144">
        <v>1942</v>
      </c>
      <c r="BR796" s="144">
        <v>2213</v>
      </c>
    </row>
    <row r="797" spans="1:70" outlineLevel="1" x14ac:dyDescent="0.35">
      <c r="A797" s="281" t="s">
        <v>816</v>
      </c>
      <c r="B797" s="184" t="s">
        <v>428</v>
      </c>
      <c r="C797" s="185" t="s">
        <v>369</v>
      </c>
      <c r="D797" s="184">
        <v>3669126</v>
      </c>
      <c r="E797" s="186"/>
      <c r="F797" s="186"/>
      <c r="G797" s="186"/>
      <c r="H797" s="187"/>
      <c r="I797" s="186"/>
      <c r="J797" s="186"/>
      <c r="K797" s="186"/>
      <c r="L797" s="187"/>
      <c r="M797" s="186"/>
      <c r="N797" s="186"/>
      <c r="O797" s="186"/>
      <c r="P797" s="187"/>
      <c r="Q797" s="186"/>
      <c r="R797" s="186"/>
      <c r="S797" s="186"/>
      <c r="T797" s="187"/>
      <c r="U797" s="186"/>
      <c r="V797" s="186"/>
      <c r="W797" s="186"/>
      <c r="X797" s="187"/>
      <c r="Y797" s="186"/>
      <c r="Z797" s="186"/>
      <c r="AA797" s="186"/>
      <c r="AB797" s="187"/>
      <c r="AC797" s="186"/>
      <c r="AD797" s="186"/>
      <c r="AE797" s="186"/>
      <c r="AF797" s="187"/>
      <c r="AG797" s="186"/>
      <c r="AH797" s="186"/>
      <c r="AI797" s="186"/>
      <c r="AJ797" s="187"/>
      <c r="AK797" s="186"/>
      <c r="AL797" s="186"/>
      <c r="AM797" s="186"/>
      <c r="AN797" s="208">
        <v>12746</v>
      </c>
      <c r="AO797" s="209">
        <v>12894</v>
      </c>
      <c r="AP797" s="209">
        <v>14792</v>
      </c>
      <c r="AQ797" s="209">
        <v>14687</v>
      </c>
      <c r="AR797" s="208">
        <v>15301</v>
      </c>
      <c r="AS797" s="209">
        <v>16171</v>
      </c>
      <c r="AT797" s="209">
        <v>16440</v>
      </c>
      <c r="AU797" s="209">
        <v>16374</v>
      </c>
      <c r="AV797" s="208">
        <v>17226</v>
      </c>
      <c r="AW797" s="186"/>
      <c r="AX797" s="186"/>
      <c r="AY797" s="186"/>
      <c r="AZ797" s="208">
        <v>18292</v>
      </c>
      <c r="BA797" s="186"/>
      <c r="BB797" s="186"/>
      <c r="BC797" s="186"/>
      <c r="BD797" s="208">
        <v>22940</v>
      </c>
      <c r="BF797" s="188"/>
      <c r="BG797" s="188"/>
      <c r="BH797" s="188"/>
      <c r="BI797" s="188"/>
      <c r="BJ797" s="188"/>
      <c r="BK797" s="188"/>
      <c r="BL797" s="188"/>
      <c r="BM797" s="188"/>
      <c r="BN797" s="210">
        <v>12746</v>
      </c>
      <c r="BO797" s="210">
        <v>15301</v>
      </c>
      <c r="BP797" s="210">
        <v>17226</v>
      </c>
      <c r="BQ797" s="210">
        <v>18292</v>
      </c>
      <c r="BR797" s="210">
        <v>22940</v>
      </c>
    </row>
    <row r="798" spans="1:70" ht="12" customHeight="1" outlineLevel="1" x14ac:dyDescent="0.35">
      <c r="A798" s="193" t="s">
        <v>814</v>
      </c>
      <c r="B798" s="109" t="s">
        <v>428</v>
      </c>
      <c r="C798" s="141" t="s">
        <v>369</v>
      </c>
      <c r="D798" s="109">
        <v>3669127</v>
      </c>
      <c r="E798" s="137"/>
      <c r="F798" s="137"/>
      <c r="G798" s="137"/>
      <c r="H798" s="138"/>
      <c r="I798" s="137"/>
      <c r="J798" s="137"/>
      <c r="K798" s="137"/>
      <c r="L798" s="138"/>
      <c r="M798" s="137"/>
      <c r="N798" s="137"/>
      <c r="O798" s="137"/>
      <c r="P798" s="138"/>
      <c r="Q798" s="137"/>
      <c r="R798" s="137"/>
      <c r="S798" s="137"/>
      <c r="T798" s="138"/>
      <c r="U798" s="137"/>
      <c r="V798" s="137"/>
      <c r="W798" s="137"/>
      <c r="X798" s="138"/>
      <c r="Y798" s="137"/>
      <c r="Z798" s="137"/>
      <c r="AA798" s="137"/>
      <c r="AB798" s="138"/>
      <c r="AC798" s="137"/>
      <c r="AD798" s="137"/>
      <c r="AE798" s="137"/>
      <c r="AF798" s="138"/>
      <c r="AG798" s="137"/>
      <c r="AH798" s="137"/>
      <c r="AI798" s="137"/>
      <c r="AJ798" s="138"/>
      <c r="AK798" s="137"/>
      <c r="AL798" s="137"/>
      <c r="AM798" s="137"/>
      <c r="AN798" s="211">
        <f t="shared" ref="AN798:AV798" si="117">AN796+AN797</f>
        <v>13873</v>
      </c>
      <c r="AO798" s="212">
        <f t="shared" si="117"/>
        <v>14053</v>
      </c>
      <c r="AP798" s="212">
        <f t="shared" si="117"/>
        <v>16067</v>
      </c>
      <c r="AQ798" s="212">
        <f t="shared" si="117"/>
        <v>15978</v>
      </c>
      <c r="AR798" s="211">
        <f t="shared" si="117"/>
        <v>16668</v>
      </c>
      <c r="AS798" s="212">
        <f t="shared" si="117"/>
        <v>17650</v>
      </c>
      <c r="AT798" s="212">
        <f t="shared" si="117"/>
        <v>17836</v>
      </c>
      <c r="AU798" s="212">
        <f t="shared" si="117"/>
        <v>17834</v>
      </c>
      <c r="AV798" s="211">
        <f t="shared" si="117"/>
        <v>18849</v>
      </c>
      <c r="AW798" s="137"/>
      <c r="AX798" s="137"/>
      <c r="AY798" s="137"/>
      <c r="AZ798" s="211">
        <f>AZ796+AZ797</f>
        <v>20234</v>
      </c>
      <c r="BA798" s="137"/>
      <c r="BB798" s="137"/>
      <c r="BC798" s="137"/>
      <c r="BD798" s="211">
        <f>BD796+BD797</f>
        <v>25153</v>
      </c>
      <c r="BF798" s="139"/>
      <c r="BG798" s="139"/>
      <c r="BH798" s="139"/>
      <c r="BI798" s="139"/>
      <c r="BJ798" s="139"/>
      <c r="BK798" s="139"/>
      <c r="BL798" s="139"/>
      <c r="BM798" s="139"/>
      <c r="BN798" s="214">
        <f>BN796+BN797</f>
        <v>13873</v>
      </c>
      <c r="BO798" s="214">
        <f>BO796+BO797</f>
        <v>16668</v>
      </c>
      <c r="BP798" s="214">
        <f>BP796+BP797</f>
        <v>18849</v>
      </c>
      <c r="BQ798" s="214">
        <f>BQ796+BQ797</f>
        <v>20234</v>
      </c>
      <c r="BR798" s="214">
        <f>BR796+BR797</f>
        <v>25153</v>
      </c>
    </row>
    <row r="799" spans="1:70" outlineLevel="1" x14ac:dyDescent="0.35">
      <c r="E799" s="124"/>
      <c r="F799" s="124"/>
      <c r="G799" s="124"/>
      <c r="H799" s="125"/>
      <c r="I799" s="124"/>
      <c r="J799" s="124"/>
      <c r="K799" s="124"/>
      <c r="L799" s="125"/>
      <c r="M799" s="124"/>
      <c r="N799" s="124"/>
      <c r="O799" s="124"/>
      <c r="P799" s="125"/>
      <c r="Q799" s="124"/>
      <c r="R799" s="124"/>
      <c r="S799" s="124"/>
      <c r="T799" s="125"/>
      <c r="U799" s="124"/>
      <c r="V799" s="124"/>
      <c r="W799" s="124"/>
      <c r="X799" s="125"/>
      <c r="Y799" s="124"/>
      <c r="Z799" s="124"/>
      <c r="AA799" s="124"/>
      <c r="AB799" s="125"/>
      <c r="AC799" s="124"/>
      <c r="AD799" s="124"/>
      <c r="AE799" s="124"/>
      <c r="AF799" s="125"/>
      <c r="AG799" s="124"/>
      <c r="AH799" s="124"/>
      <c r="AI799" s="124"/>
      <c r="AJ799" s="125"/>
      <c r="AK799" s="124"/>
      <c r="AL799" s="124"/>
      <c r="AM799" s="124"/>
      <c r="AN799" s="125"/>
      <c r="AO799" s="124"/>
      <c r="AP799" s="124"/>
      <c r="AQ799" s="124"/>
      <c r="AR799" s="125"/>
      <c r="AS799" s="124"/>
      <c r="AT799" s="124"/>
      <c r="AU799" s="124"/>
      <c r="AV799" s="125"/>
      <c r="AW799" s="124"/>
      <c r="AX799" s="124"/>
      <c r="AY799" s="124"/>
      <c r="AZ799" s="125"/>
      <c r="BA799" s="124"/>
      <c r="BB799" s="124"/>
      <c r="BC799" s="124"/>
      <c r="BD799" s="125"/>
      <c r="BF799" s="130"/>
      <c r="BG799" s="130"/>
      <c r="BH799" s="130"/>
      <c r="BI799" s="130"/>
      <c r="BJ799" s="130"/>
      <c r="BK799" s="130"/>
      <c r="BL799" s="130"/>
      <c r="BM799" s="130"/>
      <c r="BN799" s="130"/>
      <c r="BO799" s="130"/>
      <c r="BP799" s="130"/>
      <c r="BQ799" s="130"/>
      <c r="BR799" s="130"/>
    </row>
    <row r="800" spans="1:70" outlineLevel="1" x14ac:dyDescent="0.35">
      <c r="A800" s="279" t="s">
        <v>817</v>
      </c>
      <c r="B800" s="280"/>
      <c r="C800" s="280"/>
      <c r="D800" s="280"/>
      <c r="E800" s="124"/>
      <c r="F800" s="124"/>
      <c r="G800" s="124"/>
      <c r="H800" s="125"/>
      <c r="I800" s="124"/>
      <c r="J800" s="124"/>
      <c r="K800" s="124"/>
      <c r="L800" s="125"/>
      <c r="M800" s="124"/>
      <c r="N800" s="124"/>
      <c r="O800" s="124"/>
      <c r="P800" s="125"/>
      <c r="Q800" s="124"/>
      <c r="R800" s="124"/>
      <c r="S800" s="124"/>
      <c r="T800" s="125"/>
      <c r="U800" s="124"/>
      <c r="V800" s="124"/>
      <c r="W800" s="124"/>
      <c r="X800" s="125"/>
      <c r="Y800" s="124"/>
      <c r="Z800" s="124"/>
      <c r="AA800" s="124"/>
      <c r="AB800" s="125"/>
      <c r="AC800" s="124"/>
      <c r="AD800" s="124"/>
      <c r="AE800" s="124"/>
      <c r="AF800" s="125"/>
      <c r="AG800" s="124"/>
      <c r="AH800" s="124"/>
      <c r="AI800" s="124"/>
      <c r="AJ800" s="125"/>
      <c r="AK800" s="124"/>
      <c r="AL800" s="124"/>
      <c r="AM800" s="124"/>
      <c r="AN800" s="125"/>
      <c r="AO800" s="124"/>
      <c r="AP800" s="124"/>
      <c r="AQ800" s="124"/>
      <c r="AR800" s="125"/>
      <c r="AS800" s="124"/>
      <c r="AT800" s="124"/>
      <c r="AU800" s="124"/>
      <c r="AV800" s="125"/>
      <c r="AW800" s="124"/>
      <c r="AX800" s="124"/>
      <c r="AY800" s="124"/>
      <c r="AZ800" s="125"/>
      <c r="BA800" s="124"/>
      <c r="BB800" s="124"/>
      <c r="BC800" s="124"/>
      <c r="BD800" s="125"/>
      <c r="BF800" s="130"/>
      <c r="BG800" s="130"/>
      <c r="BH800" s="130"/>
      <c r="BI800" s="130"/>
      <c r="BJ800" s="130"/>
      <c r="BK800" s="130"/>
      <c r="BL800" s="130"/>
      <c r="BM800" s="130"/>
      <c r="BN800" s="130"/>
      <c r="BO800" s="130"/>
      <c r="BP800" s="130"/>
      <c r="BQ800" s="130"/>
      <c r="BR800" s="130"/>
    </row>
    <row r="801" spans="1:70" outlineLevel="1" x14ac:dyDescent="0.35">
      <c r="A801" s="195" t="s">
        <v>733</v>
      </c>
      <c r="B801" s="109" t="s">
        <v>428</v>
      </c>
      <c r="C801" s="141" t="s">
        <v>368</v>
      </c>
      <c r="D801" s="109">
        <v>3669128</v>
      </c>
      <c r="E801" s="124"/>
      <c r="F801" s="124"/>
      <c r="G801" s="124"/>
      <c r="H801" s="125"/>
      <c r="I801" s="124"/>
      <c r="J801" s="124"/>
      <c r="K801" s="124"/>
      <c r="L801" s="125"/>
      <c r="M801" s="124"/>
      <c r="N801" s="124"/>
      <c r="O801" s="124"/>
      <c r="P801" s="125"/>
      <c r="Q801" s="124"/>
      <c r="R801" s="124"/>
      <c r="S801" s="124"/>
      <c r="T801" s="125"/>
      <c r="U801" s="124"/>
      <c r="V801" s="124"/>
      <c r="W801" s="124"/>
      <c r="X801" s="125"/>
      <c r="Y801" s="124"/>
      <c r="Z801" s="124"/>
      <c r="AA801" s="124"/>
      <c r="AB801" s="125"/>
      <c r="AC801" s="124"/>
      <c r="AD801" s="124"/>
      <c r="AE801" s="124"/>
      <c r="AF801" s="125"/>
      <c r="AG801" s="124"/>
      <c r="AH801" s="124"/>
      <c r="AI801" s="124"/>
      <c r="AJ801" s="125"/>
      <c r="AK801" s="124"/>
      <c r="AL801" s="124"/>
      <c r="AM801" s="124"/>
      <c r="AN801" s="125"/>
      <c r="AO801" s="142">
        <v>78</v>
      </c>
      <c r="AP801" s="142">
        <v>60</v>
      </c>
      <c r="AQ801" s="142">
        <v>28</v>
      </c>
      <c r="AR801" s="125"/>
      <c r="AS801" s="142">
        <v>115</v>
      </c>
      <c r="AT801" s="142">
        <v>168</v>
      </c>
      <c r="AU801" s="142">
        <v>61</v>
      </c>
      <c r="AV801" s="125"/>
      <c r="AW801" s="124"/>
      <c r="AX801" s="124"/>
      <c r="AY801" s="124"/>
      <c r="AZ801" s="125"/>
      <c r="BA801" s="124"/>
      <c r="BB801" s="124"/>
      <c r="BC801" s="124"/>
      <c r="BD801" s="125"/>
      <c r="BF801" s="130"/>
      <c r="BG801" s="130"/>
      <c r="BH801" s="130"/>
      <c r="BI801" s="130"/>
      <c r="BJ801" s="130"/>
      <c r="BK801" s="130"/>
      <c r="BL801" s="130"/>
      <c r="BM801" s="130"/>
      <c r="BN801" s="130"/>
      <c r="BO801" s="130"/>
      <c r="BP801" s="130"/>
      <c r="BQ801" s="130"/>
      <c r="BR801" s="130"/>
    </row>
    <row r="802" spans="1:70" ht="12" customHeight="1" outlineLevel="1" x14ac:dyDescent="0.35">
      <c r="A802" s="195" t="s">
        <v>408</v>
      </c>
      <c r="B802" s="109" t="s">
        <v>428</v>
      </c>
      <c r="C802" s="141" t="s">
        <v>369</v>
      </c>
      <c r="D802" s="109">
        <v>3669129</v>
      </c>
      <c r="E802" s="124"/>
      <c r="F802" s="124"/>
      <c r="G802" s="124"/>
      <c r="H802" s="125"/>
      <c r="I802" s="124"/>
      <c r="J802" s="124"/>
      <c r="K802" s="124"/>
      <c r="L802" s="125"/>
      <c r="M802" s="124"/>
      <c r="N802" s="124"/>
      <c r="O802" s="124"/>
      <c r="P802" s="125"/>
      <c r="Q802" s="124"/>
      <c r="R802" s="124"/>
      <c r="S802" s="124"/>
      <c r="T802" s="125"/>
      <c r="U802" s="124"/>
      <c r="V802" s="124"/>
      <c r="W802" s="124"/>
      <c r="X802" s="125"/>
      <c r="Y802" s="124"/>
      <c r="Z802" s="124"/>
      <c r="AA802" s="124"/>
      <c r="AB802" s="125"/>
      <c r="AC802" s="124"/>
      <c r="AD802" s="124"/>
      <c r="AE802" s="124"/>
      <c r="AF802" s="125"/>
      <c r="AG802" s="124"/>
      <c r="AH802" s="124"/>
      <c r="AI802" s="124"/>
      <c r="AJ802" s="125"/>
      <c r="AK802" s="124"/>
      <c r="AL802" s="124"/>
      <c r="AM802" s="124"/>
      <c r="AN802" s="143">
        <v>90</v>
      </c>
      <c r="AO802" s="142">
        <v>69</v>
      </c>
      <c r="AP802" s="142">
        <v>70</v>
      </c>
      <c r="AQ802" s="142">
        <v>68</v>
      </c>
      <c r="AR802" s="143">
        <v>146</v>
      </c>
      <c r="AS802" s="142">
        <v>60</v>
      </c>
      <c r="AT802" s="142">
        <v>60</v>
      </c>
      <c r="AU802" s="142">
        <v>60</v>
      </c>
      <c r="AV802" s="143">
        <v>111</v>
      </c>
      <c r="AW802" s="124"/>
      <c r="AX802" s="124"/>
      <c r="AY802" s="124"/>
      <c r="AZ802" s="143">
        <v>96</v>
      </c>
      <c r="BA802" s="124"/>
      <c r="BB802" s="124"/>
      <c r="BC802" s="124"/>
      <c r="BD802" s="143">
        <v>344</v>
      </c>
      <c r="BF802" s="130"/>
      <c r="BG802" s="130"/>
      <c r="BH802" s="130"/>
      <c r="BI802" s="130"/>
      <c r="BJ802" s="130"/>
      <c r="BK802" s="130"/>
      <c r="BL802" s="130"/>
      <c r="BM802" s="130"/>
      <c r="BN802" s="144">
        <v>90</v>
      </c>
      <c r="BO802" s="144">
        <v>146</v>
      </c>
      <c r="BP802" s="144">
        <v>111</v>
      </c>
      <c r="BQ802" s="144">
        <v>96</v>
      </c>
      <c r="BR802" s="144">
        <v>344</v>
      </c>
    </row>
    <row r="803" spans="1:70" outlineLevel="1" x14ac:dyDescent="0.35">
      <c r="A803" s="195" t="s">
        <v>734</v>
      </c>
      <c r="B803" s="109" t="s">
        <v>428</v>
      </c>
      <c r="C803" s="141" t="s">
        <v>369</v>
      </c>
      <c r="D803" s="109">
        <v>3669130</v>
      </c>
      <c r="E803" s="124"/>
      <c r="F803" s="124"/>
      <c r="G803" s="124"/>
      <c r="H803" s="125"/>
      <c r="I803" s="124"/>
      <c r="J803" s="124"/>
      <c r="K803" s="124"/>
      <c r="L803" s="125"/>
      <c r="M803" s="124"/>
      <c r="N803" s="124"/>
      <c r="O803" s="124"/>
      <c r="P803" s="125"/>
      <c r="Q803" s="124"/>
      <c r="R803" s="124"/>
      <c r="S803" s="124"/>
      <c r="T803" s="125"/>
      <c r="U803" s="124"/>
      <c r="V803" s="124"/>
      <c r="W803" s="124"/>
      <c r="X803" s="125"/>
      <c r="Y803" s="124"/>
      <c r="Z803" s="124"/>
      <c r="AA803" s="124"/>
      <c r="AB803" s="125"/>
      <c r="AC803" s="124"/>
      <c r="AD803" s="124"/>
      <c r="AE803" s="124"/>
      <c r="AF803" s="125"/>
      <c r="AG803" s="124"/>
      <c r="AH803" s="124"/>
      <c r="AI803" s="124"/>
      <c r="AJ803" s="125"/>
      <c r="AK803" s="124"/>
      <c r="AL803" s="124"/>
      <c r="AM803" s="124"/>
      <c r="AN803" s="143">
        <v>65</v>
      </c>
      <c r="AO803" s="142">
        <v>47</v>
      </c>
      <c r="AP803" s="142">
        <v>52</v>
      </c>
      <c r="AQ803" s="142">
        <v>55</v>
      </c>
      <c r="AR803" s="143">
        <v>57</v>
      </c>
      <c r="AS803" s="142">
        <v>60</v>
      </c>
      <c r="AT803" s="142">
        <v>61</v>
      </c>
      <c r="AU803" s="142">
        <v>61</v>
      </c>
      <c r="AV803" s="143">
        <v>64</v>
      </c>
      <c r="AW803" s="124"/>
      <c r="AX803" s="124"/>
      <c r="AY803" s="124"/>
      <c r="AZ803" s="143">
        <v>68</v>
      </c>
      <c r="BA803" s="124"/>
      <c r="BB803" s="124"/>
      <c r="BC803" s="124"/>
      <c r="BD803" s="143">
        <v>97</v>
      </c>
      <c r="BF803" s="130"/>
      <c r="BG803" s="130"/>
      <c r="BH803" s="130"/>
      <c r="BI803" s="130"/>
      <c r="BJ803" s="130"/>
      <c r="BK803" s="130"/>
      <c r="BL803" s="130"/>
      <c r="BM803" s="130"/>
      <c r="BN803" s="144">
        <v>65</v>
      </c>
      <c r="BO803" s="144">
        <v>57</v>
      </c>
      <c r="BP803" s="144">
        <v>64</v>
      </c>
      <c r="BQ803" s="144">
        <v>68</v>
      </c>
      <c r="BR803" s="144">
        <v>97</v>
      </c>
    </row>
    <row r="804" spans="1:70" outlineLevel="1" x14ac:dyDescent="0.35">
      <c r="A804" s="195" t="s">
        <v>809</v>
      </c>
      <c r="B804" s="109" t="s">
        <v>428</v>
      </c>
      <c r="C804" s="141" t="s">
        <v>369</v>
      </c>
      <c r="D804" s="109">
        <v>3669131</v>
      </c>
      <c r="E804" s="124"/>
      <c r="F804" s="124"/>
      <c r="G804" s="124"/>
      <c r="H804" s="125"/>
      <c r="I804" s="124"/>
      <c r="J804" s="124"/>
      <c r="K804" s="124"/>
      <c r="L804" s="125"/>
      <c r="M804" s="124"/>
      <c r="N804" s="124"/>
      <c r="O804" s="124"/>
      <c r="P804" s="125"/>
      <c r="Q804" s="124"/>
      <c r="R804" s="124"/>
      <c r="S804" s="124"/>
      <c r="T804" s="125"/>
      <c r="U804" s="124"/>
      <c r="V804" s="124"/>
      <c r="W804" s="124"/>
      <c r="X804" s="125"/>
      <c r="Y804" s="124"/>
      <c r="Z804" s="124"/>
      <c r="AA804" s="124"/>
      <c r="AB804" s="125"/>
      <c r="AC804" s="124"/>
      <c r="AD804" s="124"/>
      <c r="AE804" s="124"/>
      <c r="AF804" s="125"/>
      <c r="AG804" s="124"/>
      <c r="AH804" s="124"/>
      <c r="AI804" s="124"/>
      <c r="AJ804" s="125"/>
      <c r="AK804" s="124"/>
      <c r="AL804" s="124"/>
      <c r="AM804" s="124"/>
      <c r="AN804" s="143">
        <v>45</v>
      </c>
      <c r="AO804" s="142">
        <v>47</v>
      </c>
      <c r="AP804" s="142">
        <v>48</v>
      </c>
      <c r="AQ804" s="142">
        <v>47</v>
      </c>
      <c r="AR804" s="143">
        <v>57</v>
      </c>
      <c r="AS804" s="142">
        <v>56</v>
      </c>
      <c r="AT804" s="142">
        <v>59</v>
      </c>
      <c r="AU804" s="142">
        <v>60</v>
      </c>
      <c r="AV804" s="143">
        <v>64</v>
      </c>
      <c r="AW804" s="124"/>
      <c r="AX804" s="124"/>
      <c r="AY804" s="124"/>
      <c r="AZ804" s="143">
        <v>68</v>
      </c>
      <c r="BA804" s="124"/>
      <c r="BB804" s="124"/>
      <c r="BC804" s="124"/>
      <c r="BD804" s="143">
        <v>97</v>
      </c>
      <c r="BF804" s="130"/>
      <c r="BG804" s="130"/>
      <c r="BH804" s="130"/>
      <c r="BI804" s="130"/>
      <c r="BJ804" s="130"/>
      <c r="BK804" s="130"/>
      <c r="BL804" s="130"/>
      <c r="BM804" s="130"/>
      <c r="BN804" s="144">
        <v>45</v>
      </c>
      <c r="BO804" s="144">
        <v>57</v>
      </c>
      <c r="BP804" s="144">
        <v>64</v>
      </c>
      <c r="BQ804" s="144">
        <v>68</v>
      </c>
      <c r="BR804" s="144">
        <v>97</v>
      </c>
    </row>
    <row r="805" spans="1:70" ht="12" customHeight="1" outlineLevel="1" x14ac:dyDescent="0.35">
      <c r="A805" s="195" t="s">
        <v>810</v>
      </c>
      <c r="B805" s="109" t="s">
        <v>428</v>
      </c>
      <c r="C805" s="141" t="s">
        <v>369</v>
      </c>
      <c r="D805" s="109">
        <v>3669132</v>
      </c>
      <c r="E805" s="124"/>
      <c r="F805" s="124"/>
      <c r="G805" s="124"/>
      <c r="H805" s="125"/>
      <c r="I805" s="124"/>
      <c r="J805" s="124"/>
      <c r="K805" s="124"/>
      <c r="L805" s="125"/>
      <c r="M805" s="124"/>
      <c r="N805" s="124"/>
      <c r="O805" s="124"/>
      <c r="P805" s="125"/>
      <c r="Q805" s="124"/>
      <c r="R805" s="124"/>
      <c r="S805" s="124"/>
      <c r="T805" s="125"/>
      <c r="U805" s="124"/>
      <c r="V805" s="124"/>
      <c r="W805" s="124"/>
      <c r="X805" s="125"/>
      <c r="Y805" s="124"/>
      <c r="Z805" s="124"/>
      <c r="AA805" s="124"/>
      <c r="AB805" s="125"/>
      <c r="AC805" s="124"/>
      <c r="AD805" s="124"/>
      <c r="AE805" s="124"/>
      <c r="AF805" s="125"/>
      <c r="AG805" s="124"/>
      <c r="AH805" s="124"/>
      <c r="AI805" s="124"/>
      <c r="AJ805" s="125"/>
      <c r="AK805" s="124"/>
      <c r="AL805" s="124"/>
      <c r="AM805" s="124"/>
      <c r="AN805" s="143">
        <v>45</v>
      </c>
      <c r="AO805" s="142">
        <v>47</v>
      </c>
      <c r="AP805" s="142">
        <v>49</v>
      </c>
      <c r="AQ805" s="142">
        <v>47</v>
      </c>
      <c r="AR805" s="143">
        <v>53</v>
      </c>
      <c r="AS805" s="142">
        <v>54</v>
      </c>
      <c r="AT805" s="142">
        <v>57</v>
      </c>
      <c r="AU805" s="142">
        <v>57</v>
      </c>
      <c r="AV805" s="143">
        <v>60</v>
      </c>
      <c r="AW805" s="124"/>
      <c r="AX805" s="124"/>
      <c r="AY805" s="124"/>
      <c r="AZ805" s="143">
        <v>68</v>
      </c>
      <c r="BA805" s="124"/>
      <c r="BB805" s="124"/>
      <c r="BC805" s="124"/>
      <c r="BD805" s="143">
        <v>88</v>
      </c>
      <c r="BF805" s="130"/>
      <c r="BG805" s="130"/>
      <c r="BH805" s="130"/>
      <c r="BI805" s="130"/>
      <c r="BJ805" s="130"/>
      <c r="BK805" s="130"/>
      <c r="BL805" s="130"/>
      <c r="BM805" s="130"/>
      <c r="BN805" s="144">
        <v>45</v>
      </c>
      <c r="BO805" s="144">
        <v>53</v>
      </c>
      <c r="BP805" s="144">
        <v>60</v>
      </c>
      <c r="BQ805" s="144">
        <v>68</v>
      </c>
      <c r="BR805" s="144">
        <v>88</v>
      </c>
    </row>
    <row r="806" spans="1:70" outlineLevel="1" x14ac:dyDescent="0.35">
      <c r="A806" s="195" t="s">
        <v>811</v>
      </c>
      <c r="B806" s="109" t="s">
        <v>428</v>
      </c>
      <c r="C806" s="141" t="s">
        <v>369</v>
      </c>
      <c r="D806" s="109">
        <v>3669133</v>
      </c>
      <c r="E806" s="124"/>
      <c r="F806" s="124"/>
      <c r="G806" s="124"/>
      <c r="H806" s="125"/>
      <c r="I806" s="124"/>
      <c r="J806" s="124"/>
      <c r="K806" s="124"/>
      <c r="L806" s="125"/>
      <c r="M806" s="124"/>
      <c r="N806" s="124"/>
      <c r="O806" s="124"/>
      <c r="P806" s="125"/>
      <c r="Q806" s="124"/>
      <c r="R806" s="124"/>
      <c r="S806" s="124"/>
      <c r="T806" s="125"/>
      <c r="U806" s="124"/>
      <c r="V806" s="124"/>
      <c r="W806" s="124"/>
      <c r="X806" s="125"/>
      <c r="Y806" s="124"/>
      <c r="Z806" s="124"/>
      <c r="AA806" s="124"/>
      <c r="AB806" s="125"/>
      <c r="AC806" s="124"/>
      <c r="AD806" s="124"/>
      <c r="AE806" s="124"/>
      <c r="AF806" s="125"/>
      <c r="AG806" s="124"/>
      <c r="AH806" s="124"/>
      <c r="AI806" s="124"/>
      <c r="AJ806" s="125"/>
      <c r="AK806" s="124"/>
      <c r="AL806" s="124"/>
      <c r="AM806" s="124"/>
      <c r="AN806" s="143">
        <v>45</v>
      </c>
      <c r="AO806" s="124"/>
      <c r="AP806" s="124"/>
      <c r="AQ806" s="124"/>
      <c r="AR806" s="143">
        <v>52</v>
      </c>
      <c r="AS806" s="124"/>
      <c r="AT806" s="124"/>
      <c r="AU806" s="124"/>
      <c r="AV806" s="143">
        <v>60</v>
      </c>
      <c r="AW806" s="124"/>
      <c r="AX806" s="124"/>
      <c r="AY806" s="124"/>
      <c r="AZ806" s="143">
        <v>64</v>
      </c>
      <c r="BA806" s="124"/>
      <c r="BB806" s="124"/>
      <c r="BC806" s="124"/>
      <c r="BD806" s="143">
        <v>86</v>
      </c>
      <c r="BF806" s="130"/>
      <c r="BG806" s="130"/>
      <c r="BH806" s="130"/>
      <c r="BI806" s="130"/>
      <c r="BJ806" s="130"/>
      <c r="BK806" s="130"/>
      <c r="BL806" s="130"/>
      <c r="BM806" s="130"/>
      <c r="BN806" s="144">
        <v>45</v>
      </c>
      <c r="BO806" s="144">
        <v>52</v>
      </c>
      <c r="BP806" s="144">
        <v>60</v>
      </c>
      <c r="BQ806" s="144">
        <v>64</v>
      </c>
      <c r="BR806" s="144">
        <v>86</v>
      </c>
    </row>
    <row r="807" spans="1:70" outlineLevel="1" x14ac:dyDescent="0.35">
      <c r="A807" s="281" t="s">
        <v>738</v>
      </c>
      <c r="B807" s="184" t="s">
        <v>428</v>
      </c>
      <c r="C807" s="185" t="s">
        <v>369</v>
      </c>
      <c r="D807" s="184">
        <v>3669134</v>
      </c>
      <c r="E807" s="186"/>
      <c r="F807" s="186"/>
      <c r="G807" s="186"/>
      <c r="H807" s="187"/>
      <c r="I807" s="186"/>
      <c r="J807" s="186"/>
      <c r="K807" s="186"/>
      <c r="L807" s="187"/>
      <c r="M807" s="186"/>
      <c r="N807" s="186"/>
      <c r="O807" s="186"/>
      <c r="P807" s="187"/>
      <c r="Q807" s="186"/>
      <c r="R807" s="186"/>
      <c r="S807" s="186"/>
      <c r="T807" s="187"/>
      <c r="U807" s="186"/>
      <c r="V807" s="186"/>
      <c r="W807" s="186"/>
      <c r="X807" s="187"/>
      <c r="Y807" s="186"/>
      <c r="Z807" s="186"/>
      <c r="AA807" s="186"/>
      <c r="AB807" s="187"/>
      <c r="AC807" s="186"/>
      <c r="AD807" s="186"/>
      <c r="AE807" s="186"/>
      <c r="AF807" s="187"/>
      <c r="AG807" s="186"/>
      <c r="AH807" s="186"/>
      <c r="AI807" s="186"/>
      <c r="AJ807" s="187"/>
      <c r="AK807" s="186"/>
      <c r="AL807" s="186"/>
      <c r="AM807" s="186"/>
      <c r="AN807" s="208">
        <v>406</v>
      </c>
      <c r="AO807" s="209">
        <v>434</v>
      </c>
      <c r="AP807" s="209">
        <v>452</v>
      </c>
      <c r="AQ807" s="209">
        <v>452</v>
      </c>
      <c r="AR807" s="208">
        <v>460</v>
      </c>
      <c r="AS807" s="209">
        <v>491</v>
      </c>
      <c r="AT807" s="209">
        <v>504</v>
      </c>
      <c r="AU807" s="209">
        <v>505</v>
      </c>
      <c r="AV807" s="208">
        <v>492</v>
      </c>
      <c r="AW807" s="186"/>
      <c r="AX807" s="186"/>
      <c r="AY807" s="186"/>
      <c r="AZ807" s="208">
        <v>528</v>
      </c>
      <c r="BA807" s="186"/>
      <c r="BB807" s="186"/>
      <c r="BC807" s="186"/>
      <c r="BD807" s="208">
        <v>792</v>
      </c>
      <c r="BF807" s="188"/>
      <c r="BG807" s="188"/>
      <c r="BH807" s="188"/>
      <c r="BI807" s="188"/>
      <c r="BJ807" s="188"/>
      <c r="BK807" s="188"/>
      <c r="BL807" s="188"/>
      <c r="BM807" s="188"/>
      <c r="BN807" s="210">
        <v>406</v>
      </c>
      <c r="BO807" s="210">
        <v>460</v>
      </c>
      <c r="BP807" s="210">
        <v>492</v>
      </c>
      <c r="BQ807" s="210">
        <v>528</v>
      </c>
      <c r="BR807" s="210">
        <v>792</v>
      </c>
    </row>
    <row r="808" spans="1:70" outlineLevel="1" x14ac:dyDescent="0.35">
      <c r="A808" s="193" t="s">
        <v>812</v>
      </c>
      <c r="B808" s="109" t="s">
        <v>428</v>
      </c>
      <c r="C808" s="141" t="s">
        <v>369</v>
      </c>
      <c r="D808" s="109">
        <v>3669135</v>
      </c>
      <c r="E808" s="124"/>
      <c r="F808" s="124"/>
      <c r="G808" s="124"/>
      <c r="H808" s="125"/>
      <c r="I808" s="124"/>
      <c r="J808" s="124"/>
      <c r="K808" s="124"/>
      <c r="L808" s="125"/>
      <c r="M808" s="124"/>
      <c r="N808" s="124"/>
      <c r="O808" s="124"/>
      <c r="P808" s="125"/>
      <c r="Q808" s="124"/>
      <c r="R808" s="124"/>
      <c r="S808" s="124"/>
      <c r="T808" s="125"/>
      <c r="U808" s="124"/>
      <c r="V808" s="124"/>
      <c r="W808" s="124"/>
      <c r="X808" s="125"/>
      <c r="Y808" s="124"/>
      <c r="Z808" s="124"/>
      <c r="AA808" s="124"/>
      <c r="AB808" s="125"/>
      <c r="AC808" s="124"/>
      <c r="AD808" s="124"/>
      <c r="AE808" s="124"/>
      <c r="AF808" s="125"/>
      <c r="AG808" s="124"/>
      <c r="AH808" s="124"/>
      <c r="AI808" s="124"/>
      <c r="AJ808" s="125"/>
      <c r="AK808" s="124"/>
      <c r="AL808" s="124"/>
      <c r="AM808" s="124"/>
      <c r="AN808" s="211">
        <f t="shared" ref="AN808:AV808" si="118">SUM(AN801:AN807)</f>
        <v>696</v>
      </c>
      <c r="AO808" s="212">
        <f t="shared" si="118"/>
        <v>722</v>
      </c>
      <c r="AP808" s="212">
        <f t="shared" si="118"/>
        <v>731</v>
      </c>
      <c r="AQ808" s="212">
        <f t="shared" si="118"/>
        <v>697</v>
      </c>
      <c r="AR808" s="211">
        <f t="shared" si="118"/>
        <v>825</v>
      </c>
      <c r="AS808" s="212">
        <f t="shared" si="118"/>
        <v>836</v>
      </c>
      <c r="AT808" s="212">
        <f t="shared" si="118"/>
        <v>909</v>
      </c>
      <c r="AU808" s="212">
        <f t="shared" si="118"/>
        <v>804</v>
      </c>
      <c r="AV808" s="211">
        <f t="shared" si="118"/>
        <v>851</v>
      </c>
      <c r="AW808" s="137"/>
      <c r="AX808" s="137"/>
      <c r="AY808" s="137"/>
      <c r="AZ808" s="211">
        <f>SUM(AZ801:AZ807)</f>
        <v>892</v>
      </c>
      <c r="BA808" s="137"/>
      <c r="BB808" s="137"/>
      <c r="BC808" s="137"/>
      <c r="BD808" s="211">
        <f>SUM(BD801:BD807)</f>
        <v>1504</v>
      </c>
      <c r="BF808" s="130"/>
      <c r="BG808" s="130"/>
      <c r="BH808" s="130"/>
      <c r="BI808" s="130"/>
      <c r="BJ808" s="130"/>
      <c r="BK808" s="130"/>
      <c r="BL808" s="130"/>
      <c r="BM808" s="130"/>
      <c r="BN808" s="214">
        <f>SUM(BN801:BN807)</f>
        <v>696</v>
      </c>
      <c r="BO808" s="214">
        <f>SUM(BO801:BO807)</f>
        <v>825</v>
      </c>
      <c r="BP808" s="214">
        <f>SUM(BP801:BP807)</f>
        <v>851</v>
      </c>
      <c r="BQ808" s="214">
        <f>SUM(BQ801:BQ807)</f>
        <v>892</v>
      </c>
      <c r="BR808" s="214">
        <f>SUM(BR801:BR807)</f>
        <v>1504</v>
      </c>
    </row>
    <row r="809" spans="1:70" ht="12" customHeight="1" outlineLevel="1" x14ac:dyDescent="0.35">
      <c r="A809" s="190"/>
      <c r="B809" s="191"/>
      <c r="C809" s="191"/>
      <c r="D809" s="191"/>
      <c r="E809" s="124"/>
      <c r="F809" s="124"/>
      <c r="G809" s="124"/>
      <c r="H809" s="125"/>
      <c r="I809" s="124"/>
      <c r="J809" s="124"/>
      <c r="K809" s="124"/>
      <c r="L809" s="125"/>
      <c r="M809" s="124"/>
      <c r="N809" s="124"/>
      <c r="O809" s="124"/>
      <c r="P809" s="125"/>
      <c r="Q809" s="124"/>
      <c r="R809" s="124"/>
      <c r="S809" s="124"/>
      <c r="T809" s="125"/>
      <c r="U809" s="124"/>
      <c r="V809" s="124"/>
      <c r="W809" s="124"/>
      <c r="X809" s="125"/>
      <c r="Y809" s="124"/>
      <c r="Z809" s="124"/>
      <c r="AA809" s="124"/>
      <c r="AB809" s="125"/>
      <c r="AC809" s="124"/>
      <c r="AD809" s="124"/>
      <c r="AE809" s="124"/>
      <c r="AF809" s="125"/>
      <c r="AG809" s="124"/>
      <c r="AH809" s="124"/>
      <c r="AI809" s="124"/>
      <c r="AJ809" s="125"/>
      <c r="AK809" s="124"/>
      <c r="AL809" s="124"/>
      <c r="AM809" s="124"/>
      <c r="AN809" s="125"/>
      <c r="AO809" s="124"/>
      <c r="AP809" s="124"/>
      <c r="AQ809" s="124"/>
      <c r="AR809" s="125"/>
      <c r="AS809" s="124"/>
      <c r="AT809" s="124"/>
      <c r="AU809" s="124"/>
      <c r="AV809" s="125"/>
      <c r="AW809" s="124"/>
      <c r="AX809" s="124"/>
      <c r="AY809" s="124"/>
      <c r="AZ809" s="125"/>
      <c r="BA809" s="124"/>
      <c r="BB809" s="124"/>
      <c r="BC809" s="124"/>
      <c r="BD809" s="125"/>
      <c r="BF809" s="130"/>
      <c r="BG809" s="130"/>
      <c r="BH809" s="130"/>
      <c r="BI809" s="130"/>
      <c r="BJ809" s="130"/>
      <c r="BK809" s="130"/>
      <c r="BL809" s="130"/>
      <c r="BM809" s="130"/>
      <c r="BN809" s="130"/>
      <c r="BO809" s="130"/>
      <c r="BP809" s="130"/>
      <c r="BQ809" s="130"/>
      <c r="BR809" s="130"/>
    </row>
    <row r="810" spans="1:70" outlineLevel="1" x14ac:dyDescent="0.35">
      <c r="A810" s="281" t="s">
        <v>813</v>
      </c>
      <c r="B810" s="184" t="s">
        <v>428</v>
      </c>
      <c r="C810" s="185" t="s">
        <v>369</v>
      </c>
      <c r="D810" s="184">
        <v>3669136</v>
      </c>
      <c r="E810" s="186"/>
      <c r="F810" s="186"/>
      <c r="G810" s="186"/>
      <c r="H810" s="187"/>
      <c r="I810" s="186"/>
      <c r="J810" s="186"/>
      <c r="K810" s="186"/>
      <c r="L810" s="187"/>
      <c r="M810" s="186"/>
      <c r="N810" s="186"/>
      <c r="O810" s="186"/>
      <c r="P810" s="187"/>
      <c r="Q810" s="186"/>
      <c r="R810" s="186"/>
      <c r="S810" s="186"/>
      <c r="T810" s="187"/>
      <c r="U810" s="186"/>
      <c r="V810" s="186"/>
      <c r="W810" s="186"/>
      <c r="X810" s="187"/>
      <c r="Y810" s="186"/>
      <c r="Z810" s="186"/>
      <c r="AA810" s="186"/>
      <c r="AB810" s="187"/>
      <c r="AC810" s="186"/>
      <c r="AD810" s="186"/>
      <c r="AE810" s="186"/>
      <c r="AF810" s="187"/>
      <c r="AG810" s="186"/>
      <c r="AH810" s="186"/>
      <c r="AI810" s="186"/>
      <c r="AJ810" s="187"/>
      <c r="AK810" s="186"/>
      <c r="AL810" s="186"/>
      <c r="AM810" s="186"/>
      <c r="AN810" s="208">
        <v>-115</v>
      </c>
      <c r="AO810" s="209">
        <v>-117</v>
      </c>
      <c r="AP810" s="209">
        <v>-119</v>
      </c>
      <c r="AQ810" s="209">
        <v>-116</v>
      </c>
      <c r="AR810" s="208">
        <v>-138</v>
      </c>
      <c r="AS810" s="209">
        <v>-149</v>
      </c>
      <c r="AT810" s="209">
        <v>-149</v>
      </c>
      <c r="AU810" s="209">
        <v>-145</v>
      </c>
      <c r="AV810" s="208">
        <v>-161</v>
      </c>
      <c r="AW810" s="186"/>
      <c r="AX810" s="186"/>
      <c r="AY810" s="186"/>
      <c r="AZ810" s="208">
        <v>-183</v>
      </c>
      <c r="BA810" s="186"/>
      <c r="BB810" s="186"/>
      <c r="BC810" s="186"/>
      <c r="BD810" s="208">
        <v>-320</v>
      </c>
      <c r="BF810" s="188"/>
      <c r="BG810" s="188"/>
      <c r="BH810" s="188"/>
      <c r="BI810" s="188"/>
      <c r="BJ810" s="188"/>
      <c r="BK810" s="188"/>
      <c r="BL810" s="188"/>
      <c r="BM810" s="188"/>
      <c r="BN810" s="210">
        <v>-115</v>
      </c>
      <c r="BO810" s="210">
        <v>-138</v>
      </c>
      <c r="BP810" s="210">
        <v>-161</v>
      </c>
      <c r="BQ810" s="210">
        <v>-183</v>
      </c>
      <c r="BR810" s="210">
        <v>-320</v>
      </c>
    </row>
    <row r="811" spans="1:70" outlineLevel="1" x14ac:dyDescent="0.35">
      <c r="A811" s="193" t="s">
        <v>814</v>
      </c>
      <c r="B811" s="109" t="s">
        <v>428</v>
      </c>
      <c r="C811" s="141" t="s">
        <v>369</v>
      </c>
      <c r="D811" s="109">
        <v>3669137</v>
      </c>
      <c r="E811" s="124"/>
      <c r="F811" s="124"/>
      <c r="G811" s="124"/>
      <c r="H811" s="125"/>
      <c r="I811" s="124"/>
      <c r="J811" s="124"/>
      <c r="K811" s="124"/>
      <c r="L811" s="125"/>
      <c r="M811" s="124"/>
      <c r="N811" s="124"/>
      <c r="O811" s="124"/>
      <c r="P811" s="125"/>
      <c r="Q811" s="124"/>
      <c r="R811" s="124"/>
      <c r="S811" s="124"/>
      <c r="T811" s="125"/>
      <c r="U811" s="124"/>
      <c r="V811" s="124"/>
      <c r="W811" s="124"/>
      <c r="X811" s="125"/>
      <c r="Y811" s="124"/>
      <c r="Z811" s="124"/>
      <c r="AA811" s="124"/>
      <c r="AB811" s="125"/>
      <c r="AC811" s="124"/>
      <c r="AD811" s="124"/>
      <c r="AE811" s="124"/>
      <c r="AF811" s="125"/>
      <c r="AG811" s="124"/>
      <c r="AH811" s="124"/>
      <c r="AI811" s="124"/>
      <c r="AJ811" s="125"/>
      <c r="AK811" s="124"/>
      <c r="AL811" s="124"/>
      <c r="AM811" s="124"/>
      <c r="AN811" s="211">
        <f t="shared" ref="AN811:AV811" si="119">AN808+AN810</f>
        <v>581</v>
      </c>
      <c r="AO811" s="212">
        <f t="shared" si="119"/>
        <v>605</v>
      </c>
      <c r="AP811" s="212">
        <f t="shared" si="119"/>
        <v>612</v>
      </c>
      <c r="AQ811" s="212">
        <f t="shared" si="119"/>
        <v>581</v>
      </c>
      <c r="AR811" s="211">
        <f t="shared" si="119"/>
        <v>687</v>
      </c>
      <c r="AS811" s="212">
        <f t="shared" si="119"/>
        <v>687</v>
      </c>
      <c r="AT811" s="212">
        <f t="shared" si="119"/>
        <v>760</v>
      </c>
      <c r="AU811" s="212">
        <f t="shared" si="119"/>
        <v>659</v>
      </c>
      <c r="AV811" s="211">
        <f t="shared" si="119"/>
        <v>690</v>
      </c>
      <c r="AW811" s="137"/>
      <c r="AX811" s="137"/>
      <c r="AY811" s="137"/>
      <c r="AZ811" s="211">
        <f>AZ808+AZ810</f>
        <v>709</v>
      </c>
      <c r="BA811" s="137"/>
      <c r="BB811" s="137"/>
      <c r="BC811" s="137"/>
      <c r="BD811" s="211">
        <f>BD808+BD810</f>
        <v>1184</v>
      </c>
      <c r="BF811" s="130"/>
      <c r="BG811" s="130"/>
      <c r="BH811" s="130"/>
      <c r="BI811" s="130"/>
      <c r="BJ811" s="130"/>
      <c r="BK811" s="130"/>
      <c r="BL811" s="130"/>
      <c r="BM811" s="130"/>
      <c r="BN811" s="197">
        <f>BN808+BN810</f>
        <v>581</v>
      </c>
      <c r="BO811" s="197">
        <f>BO808+BO810</f>
        <v>687</v>
      </c>
      <c r="BP811" s="197">
        <f>BP808+BP810</f>
        <v>690</v>
      </c>
      <c r="BQ811" s="197">
        <f>BQ808+BQ810</f>
        <v>709</v>
      </c>
      <c r="BR811" s="197">
        <f>BR808+BR810</f>
        <v>1184</v>
      </c>
    </row>
    <row r="812" spans="1:70" ht="12" customHeight="1" outlineLevel="1" x14ac:dyDescent="0.35">
      <c r="E812" s="124"/>
      <c r="F812" s="124"/>
      <c r="G812" s="124"/>
      <c r="H812" s="125"/>
      <c r="I812" s="124"/>
      <c r="J812" s="124"/>
      <c r="K812" s="124"/>
      <c r="L812" s="125"/>
      <c r="M812" s="124"/>
      <c r="N812" s="124"/>
      <c r="O812" s="124"/>
      <c r="P812" s="125"/>
      <c r="Q812" s="124"/>
      <c r="R812" s="124"/>
      <c r="S812" s="124"/>
      <c r="T812" s="125"/>
      <c r="U812" s="124"/>
      <c r="V812" s="124"/>
      <c r="W812" s="124"/>
      <c r="X812" s="125"/>
      <c r="Y812" s="124"/>
      <c r="Z812" s="124"/>
      <c r="AA812" s="124"/>
      <c r="AB812" s="125"/>
      <c r="AC812" s="124"/>
      <c r="AD812" s="124"/>
      <c r="AE812" s="124"/>
      <c r="AF812" s="125"/>
      <c r="AG812" s="124"/>
      <c r="AH812" s="124"/>
      <c r="AI812" s="124"/>
      <c r="AJ812" s="125"/>
      <c r="AK812" s="124"/>
      <c r="AL812" s="124"/>
      <c r="AM812" s="124"/>
      <c r="AN812" s="125"/>
      <c r="AO812" s="124"/>
      <c r="AP812" s="124"/>
      <c r="AQ812" s="124"/>
      <c r="AR812" s="125"/>
      <c r="AS812" s="124"/>
      <c r="AT812" s="124"/>
      <c r="AU812" s="124"/>
      <c r="AV812" s="125"/>
      <c r="AW812" s="124"/>
      <c r="AX812" s="124"/>
      <c r="AY812" s="124"/>
      <c r="AZ812" s="125"/>
      <c r="BA812" s="124"/>
      <c r="BB812" s="124"/>
      <c r="BC812" s="124"/>
      <c r="BD812" s="125"/>
      <c r="BF812" s="130"/>
      <c r="BG812" s="130"/>
      <c r="BH812" s="130"/>
      <c r="BI812" s="130"/>
      <c r="BJ812" s="130"/>
      <c r="BK812" s="130"/>
      <c r="BL812" s="130"/>
      <c r="BM812" s="130"/>
      <c r="BN812" s="130"/>
      <c r="BO812" s="130"/>
      <c r="BP812" s="130"/>
      <c r="BQ812" s="130"/>
      <c r="BR812" s="130"/>
    </row>
    <row r="813" spans="1:70" outlineLevel="1" x14ac:dyDescent="0.35">
      <c r="A813" s="195" t="s">
        <v>815</v>
      </c>
      <c r="B813" s="109" t="s">
        <v>428</v>
      </c>
      <c r="C813" s="141" t="s">
        <v>369</v>
      </c>
      <c r="D813" s="109">
        <v>3669138</v>
      </c>
      <c r="E813" s="124"/>
      <c r="F813" s="124"/>
      <c r="G813" s="124"/>
      <c r="H813" s="125"/>
      <c r="I813" s="124"/>
      <c r="J813" s="124"/>
      <c r="K813" s="124"/>
      <c r="L813" s="125"/>
      <c r="M813" s="124"/>
      <c r="N813" s="124"/>
      <c r="O813" s="124"/>
      <c r="P813" s="125"/>
      <c r="Q813" s="124"/>
      <c r="R813" s="124"/>
      <c r="S813" s="124"/>
      <c r="T813" s="125"/>
      <c r="U813" s="124"/>
      <c r="V813" s="124"/>
      <c r="W813" s="124"/>
      <c r="X813" s="125"/>
      <c r="Y813" s="124"/>
      <c r="Z813" s="124"/>
      <c r="AA813" s="124"/>
      <c r="AB813" s="125"/>
      <c r="AC813" s="124"/>
      <c r="AD813" s="124"/>
      <c r="AE813" s="124"/>
      <c r="AF813" s="125"/>
      <c r="AG813" s="124"/>
      <c r="AH813" s="124"/>
      <c r="AI813" s="124"/>
      <c r="AJ813" s="125"/>
      <c r="AK813" s="124"/>
      <c r="AL813" s="124"/>
      <c r="AM813" s="124"/>
      <c r="AN813" s="143">
        <v>75</v>
      </c>
      <c r="AO813" s="142">
        <v>81</v>
      </c>
      <c r="AP813" s="142">
        <v>78</v>
      </c>
      <c r="AQ813" s="142">
        <v>64</v>
      </c>
      <c r="AR813" s="143">
        <v>129</v>
      </c>
      <c r="AS813" s="142">
        <v>114</v>
      </c>
      <c r="AT813" s="142">
        <v>181</v>
      </c>
      <c r="AU813" s="142">
        <v>85</v>
      </c>
      <c r="AV813" s="143">
        <v>90</v>
      </c>
      <c r="AW813" s="124"/>
      <c r="AX813" s="124"/>
      <c r="AY813" s="124"/>
      <c r="AZ813" s="143">
        <v>76</v>
      </c>
      <c r="BA813" s="124"/>
      <c r="BB813" s="124"/>
      <c r="BC813" s="124"/>
      <c r="BD813" s="143">
        <v>308</v>
      </c>
      <c r="BF813" s="130"/>
      <c r="BG813" s="130"/>
      <c r="BH813" s="130"/>
      <c r="BI813" s="130"/>
      <c r="BJ813" s="130"/>
      <c r="BK813" s="130"/>
      <c r="BL813" s="130"/>
      <c r="BM813" s="130"/>
      <c r="BN813" s="144">
        <v>75</v>
      </c>
      <c r="BO813" s="144">
        <v>129</v>
      </c>
      <c r="BP813" s="144">
        <v>90</v>
      </c>
      <c r="BQ813" s="144">
        <v>76</v>
      </c>
      <c r="BR813" s="144">
        <v>308</v>
      </c>
    </row>
    <row r="814" spans="1:70" outlineLevel="1" x14ac:dyDescent="0.35">
      <c r="A814" s="281" t="s">
        <v>816</v>
      </c>
      <c r="B814" s="184" t="s">
        <v>428</v>
      </c>
      <c r="C814" s="185" t="s">
        <v>369</v>
      </c>
      <c r="D814" s="184">
        <v>3669139</v>
      </c>
      <c r="E814" s="186"/>
      <c r="F814" s="186"/>
      <c r="G814" s="186"/>
      <c r="H814" s="187"/>
      <c r="I814" s="186"/>
      <c r="J814" s="186"/>
      <c r="K814" s="186"/>
      <c r="L814" s="187"/>
      <c r="M814" s="186"/>
      <c r="N814" s="186"/>
      <c r="O814" s="186"/>
      <c r="P814" s="187"/>
      <c r="Q814" s="186"/>
      <c r="R814" s="186"/>
      <c r="S814" s="186"/>
      <c r="T814" s="187"/>
      <c r="U814" s="186"/>
      <c r="V814" s="186"/>
      <c r="W814" s="186"/>
      <c r="X814" s="187"/>
      <c r="Y814" s="186"/>
      <c r="Z814" s="186"/>
      <c r="AA814" s="186"/>
      <c r="AB814" s="187"/>
      <c r="AC814" s="186"/>
      <c r="AD814" s="186"/>
      <c r="AE814" s="186"/>
      <c r="AF814" s="187"/>
      <c r="AG814" s="186"/>
      <c r="AH814" s="186"/>
      <c r="AI814" s="186"/>
      <c r="AJ814" s="187"/>
      <c r="AK814" s="186"/>
      <c r="AL814" s="186"/>
      <c r="AM814" s="186"/>
      <c r="AN814" s="208">
        <v>506</v>
      </c>
      <c r="AO814" s="209">
        <v>524</v>
      </c>
      <c r="AP814" s="209">
        <v>534</v>
      </c>
      <c r="AQ814" s="209">
        <v>517</v>
      </c>
      <c r="AR814" s="208">
        <v>558</v>
      </c>
      <c r="AS814" s="209">
        <v>573</v>
      </c>
      <c r="AT814" s="209">
        <v>579</v>
      </c>
      <c r="AU814" s="209">
        <v>574</v>
      </c>
      <c r="AV814" s="208">
        <v>600</v>
      </c>
      <c r="AW814" s="186"/>
      <c r="AX814" s="186"/>
      <c r="AY814" s="186"/>
      <c r="AZ814" s="208">
        <v>633</v>
      </c>
      <c r="BA814" s="186"/>
      <c r="BB814" s="186"/>
      <c r="BC814" s="186"/>
      <c r="BD814" s="208">
        <v>876</v>
      </c>
      <c r="BF814" s="188"/>
      <c r="BG814" s="188"/>
      <c r="BH814" s="188"/>
      <c r="BI814" s="188"/>
      <c r="BJ814" s="188"/>
      <c r="BK814" s="188"/>
      <c r="BL814" s="188"/>
      <c r="BM814" s="188"/>
      <c r="BN814" s="210">
        <v>506</v>
      </c>
      <c r="BO814" s="210">
        <v>558</v>
      </c>
      <c r="BP814" s="210">
        <v>600</v>
      </c>
      <c r="BQ814" s="210">
        <v>633</v>
      </c>
      <c r="BR814" s="210">
        <v>876</v>
      </c>
    </row>
    <row r="815" spans="1:70" outlineLevel="1" x14ac:dyDescent="0.35">
      <c r="A815" s="193" t="s">
        <v>814</v>
      </c>
      <c r="B815" s="109" t="s">
        <v>428</v>
      </c>
      <c r="C815" s="141" t="s">
        <v>369</v>
      </c>
      <c r="D815" s="109">
        <v>3669140</v>
      </c>
      <c r="E815" s="137"/>
      <c r="F815" s="137"/>
      <c r="G815" s="137"/>
      <c r="H815" s="138"/>
      <c r="I815" s="137"/>
      <c r="J815" s="137"/>
      <c r="K815" s="137"/>
      <c r="L815" s="138"/>
      <c r="M815" s="137"/>
      <c r="N815" s="137"/>
      <c r="O815" s="137"/>
      <c r="P815" s="138"/>
      <c r="Q815" s="137"/>
      <c r="R815" s="137"/>
      <c r="S815" s="137"/>
      <c r="T815" s="138"/>
      <c r="U815" s="137"/>
      <c r="V815" s="137"/>
      <c r="W815" s="137"/>
      <c r="X815" s="138"/>
      <c r="Y815" s="137"/>
      <c r="Z815" s="137"/>
      <c r="AA815" s="137"/>
      <c r="AB815" s="138"/>
      <c r="AC815" s="137"/>
      <c r="AD815" s="137"/>
      <c r="AE815" s="137"/>
      <c r="AF815" s="138"/>
      <c r="AG815" s="137"/>
      <c r="AH815" s="137"/>
      <c r="AI815" s="137"/>
      <c r="AJ815" s="138"/>
      <c r="AK815" s="137"/>
      <c r="AL815" s="137"/>
      <c r="AM815" s="137"/>
      <c r="AN815" s="211">
        <f t="shared" ref="AN815:AV815" si="120">SUM(AN813:AN814)</f>
        <v>581</v>
      </c>
      <c r="AO815" s="212">
        <f t="shared" si="120"/>
        <v>605</v>
      </c>
      <c r="AP815" s="212">
        <f t="shared" si="120"/>
        <v>612</v>
      </c>
      <c r="AQ815" s="212">
        <f t="shared" si="120"/>
        <v>581</v>
      </c>
      <c r="AR815" s="211">
        <f t="shared" si="120"/>
        <v>687</v>
      </c>
      <c r="AS815" s="212">
        <f t="shared" si="120"/>
        <v>687</v>
      </c>
      <c r="AT815" s="212">
        <f t="shared" si="120"/>
        <v>760</v>
      </c>
      <c r="AU815" s="212">
        <f t="shared" si="120"/>
        <v>659</v>
      </c>
      <c r="AV815" s="211">
        <f t="shared" si="120"/>
        <v>690</v>
      </c>
      <c r="AW815" s="137"/>
      <c r="AX815" s="137"/>
      <c r="AY815" s="137"/>
      <c r="AZ815" s="211">
        <f>SUM(AZ813:AZ814)</f>
        <v>709</v>
      </c>
      <c r="BA815" s="137"/>
      <c r="BB815" s="137"/>
      <c r="BC815" s="137"/>
      <c r="BD815" s="211">
        <f>SUM(BD813:BD814)</f>
        <v>1184</v>
      </c>
      <c r="BF815" s="139"/>
      <c r="BG815" s="139"/>
      <c r="BH815" s="139"/>
      <c r="BI815" s="139"/>
      <c r="BJ815" s="139"/>
      <c r="BK815" s="139"/>
      <c r="BL815" s="139"/>
      <c r="BM815" s="139"/>
      <c r="BN815" s="214">
        <f>SUM(BN813:BN814)</f>
        <v>581</v>
      </c>
      <c r="BO815" s="214">
        <f>SUM(BO813:BO814)</f>
        <v>687</v>
      </c>
      <c r="BP815" s="214">
        <f>SUM(BP813:BP814)</f>
        <v>690</v>
      </c>
      <c r="BQ815" s="214">
        <f>SUM(BQ813:BQ814)</f>
        <v>709</v>
      </c>
      <c r="BR815" s="214">
        <f>SUM(BR813:BR814)</f>
        <v>1184</v>
      </c>
    </row>
    <row r="816" spans="1:70" ht="12" customHeight="1" outlineLevel="1" x14ac:dyDescent="0.35">
      <c r="A816" s="192"/>
      <c r="B816" s="198"/>
      <c r="C816" s="198"/>
      <c r="D816" s="198"/>
      <c r="E816" s="124"/>
      <c r="F816" s="124"/>
      <c r="G816" s="124"/>
      <c r="H816" s="125"/>
      <c r="I816" s="124"/>
      <c r="J816" s="124"/>
      <c r="K816" s="124"/>
      <c r="L816" s="125"/>
      <c r="M816" s="124"/>
      <c r="N816" s="124"/>
      <c r="O816" s="124"/>
      <c r="P816" s="125"/>
      <c r="Q816" s="124"/>
      <c r="R816" s="124"/>
      <c r="S816" s="124"/>
      <c r="T816" s="125"/>
      <c r="U816" s="124"/>
      <c r="V816" s="124"/>
      <c r="W816" s="124"/>
      <c r="X816" s="125"/>
      <c r="Y816" s="124"/>
      <c r="Z816" s="124"/>
      <c r="AA816" s="124"/>
      <c r="AB816" s="125"/>
      <c r="AC816" s="124"/>
      <c r="AD816" s="124"/>
      <c r="AE816" s="124"/>
      <c r="AF816" s="125"/>
      <c r="AG816" s="124"/>
      <c r="AH816" s="124"/>
      <c r="AI816" s="124"/>
      <c r="AJ816" s="125"/>
      <c r="AK816" s="124"/>
      <c r="AL816" s="124"/>
      <c r="AM816" s="124"/>
      <c r="AN816" s="126"/>
      <c r="AO816" s="127"/>
      <c r="AP816" s="127"/>
      <c r="AQ816" s="127"/>
      <c r="AR816" s="126"/>
      <c r="AS816" s="127"/>
      <c r="AT816" s="127"/>
      <c r="AU816" s="127"/>
      <c r="AV816" s="126"/>
      <c r="AW816" s="127"/>
      <c r="AX816" s="127"/>
      <c r="AY816" s="127"/>
      <c r="AZ816" s="126"/>
      <c r="BA816" s="127"/>
      <c r="BB816" s="127"/>
      <c r="BC816" s="127"/>
      <c r="BD816" s="126"/>
      <c r="BF816" s="130"/>
      <c r="BG816" s="130"/>
      <c r="BH816" s="130"/>
      <c r="BI816" s="130"/>
      <c r="BJ816" s="130"/>
      <c r="BK816" s="130"/>
      <c r="BL816" s="130"/>
      <c r="BM816" s="130"/>
      <c r="BN816" s="130"/>
      <c r="BO816" s="131"/>
      <c r="BP816" s="131"/>
      <c r="BQ816" s="131"/>
      <c r="BR816" s="131"/>
    </row>
    <row r="817" spans="1:70" outlineLevel="1" x14ac:dyDescent="0.35">
      <c r="A817" s="275" t="s">
        <v>818</v>
      </c>
      <c r="B817" s="191"/>
      <c r="C817" s="191"/>
      <c r="D817" s="191"/>
      <c r="E817" s="124"/>
      <c r="F817" s="124"/>
      <c r="G817" s="124"/>
      <c r="H817" s="125"/>
      <c r="I817" s="124"/>
      <c r="J817" s="124"/>
      <c r="K817" s="124"/>
      <c r="L817" s="125"/>
      <c r="M817" s="124"/>
      <c r="N817" s="124"/>
      <c r="O817" s="124"/>
      <c r="P817" s="125"/>
      <c r="Q817" s="124"/>
      <c r="R817" s="124"/>
      <c r="S817" s="124"/>
      <c r="T817" s="125"/>
      <c r="U817" s="124"/>
      <c r="V817" s="124"/>
      <c r="W817" s="124"/>
      <c r="X817" s="125"/>
      <c r="Y817" s="124"/>
      <c r="Z817" s="124"/>
      <c r="AA817" s="124"/>
      <c r="AB817" s="125"/>
      <c r="AC817" s="124"/>
      <c r="AD817" s="124"/>
      <c r="AE817" s="124"/>
      <c r="AF817" s="125"/>
      <c r="AG817" s="124"/>
      <c r="AH817" s="124"/>
      <c r="AI817" s="124"/>
      <c r="AJ817" s="125"/>
      <c r="AK817" s="124"/>
      <c r="AL817" s="124"/>
      <c r="AM817" s="124"/>
      <c r="AN817" s="126"/>
      <c r="AO817" s="127"/>
      <c r="AP817" s="127"/>
      <c r="AQ817" s="127"/>
      <c r="AR817" s="126"/>
      <c r="AS817" s="127"/>
      <c r="AT817" s="127"/>
      <c r="AU817" s="127"/>
      <c r="AV817" s="126"/>
      <c r="AW817" s="127"/>
      <c r="AX817" s="127"/>
      <c r="AY817" s="127"/>
      <c r="AZ817" s="126"/>
      <c r="BA817" s="127"/>
      <c r="BB817" s="127"/>
      <c r="BC817" s="127"/>
      <c r="BD817" s="126"/>
      <c r="BF817" s="130"/>
      <c r="BG817" s="130"/>
      <c r="BH817" s="130"/>
      <c r="BI817" s="130"/>
      <c r="BJ817" s="130"/>
      <c r="BK817" s="130"/>
      <c r="BL817" s="130"/>
      <c r="BM817" s="130"/>
      <c r="BN817" s="130"/>
      <c r="BO817" s="131"/>
      <c r="BP817" s="131"/>
      <c r="BQ817" s="131"/>
      <c r="BR817" s="131"/>
    </row>
    <row r="818" spans="1:70" outlineLevel="1" x14ac:dyDescent="0.35">
      <c r="A818" s="192" t="s">
        <v>819</v>
      </c>
      <c r="B818" s="109" t="s">
        <v>428</v>
      </c>
      <c r="C818" s="141" t="s">
        <v>369</v>
      </c>
      <c r="D818" s="109">
        <v>4243627</v>
      </c>
      <c r="E818" s="124"/>
      <c r="F818" s="124"/>
      <c r="G818" s="124"/>
      <c r="H818" s="125"/>
      <c r="I818" s="124"/>
      <c r="J818" s="124"/>
      <c r="K818" s="124"/>
      <c r="L818" s="125"/>
      <c r="M818" s="124"/>
      <c r="N818" s="124"/>
      <c r="O818" s="124"/>
      <c r="P818" s="125"/>
      <c r="Q818" s="124"/>
      <c r="R818" s="124"/>
      <c r="S818" s="124"/>
      <c r="T818" s="125"/>
      <c r="U818" s="124"/>
      <c r="V818" s="124"/>
      <c r="W818" s="124"/>
      <c r="X818" s="125"/>
      <c r="Y818" s="124"/>
      <c r="Z818" s="124"/>
      <c r="AA818" s="124"/>
      <c r="AB818" s="125"/>
      <c r="AC818" s="124"/>
      <c r="AD818" s="124"/>
      <c r="AE818" s="124"/>
      <c r="AF818" s="125"/>
      <c r="AG818" s="124"/>
      <c r="AH818" s="124"/>
      <c r="AI818" s="124"/>
      <c r="AJ818" s="125"/>
      <c r="AK818" s="124"/>
      <c r="AL818" s="124"/>
      <c r="AM818" s="124"/>
      <c r="AN818" s="126"/>
      <c r="AO818" s="127"/>
      <c r="AP818" s="127"/>
      <c r="AQ818" s="127"/>
      <c r="AR818" s="143">
        <v>4170</v>
      </c>
      <c r="AS818" s="142">
        <v>5163</v>
      </c>
      <c r="AT818" s="142">
        <v>5703</v>
      </c>
      <c r="AU818" s="142">
        <v>7167</v>
      </c>
      <c r="AV818" s="143">
        <v>7120</v>
      </c>
      <c r="AW818" s="142">
        <v>7965</v>
      </c>
      <c r="AX818" s="142">
        <v>7808</v>
      </c>
      <c r="AY818" s="142">
        <v>7546</v>
      </c>
      <c r="AZ818" s="143">
        <v>7847</v>
      </c>
      <c r="BA818" s="142">
        <v>7007</v>
      </c>
      <c r="BB818" s="142">
        <v>3388</v>
      </c>
      <c r="BC818" s="142">
        <v>2700</v>
      </c>
      <c r="BD818" s="143">
        <v>13023</v>
      </c>
      <c r="BF818" s="130"/>
      <c r="BG818" s="130"/>
      <c r="BH818" s="130"/>
      <c r="BI818" s="130"/>
      <c r="BJ818" s="130"/>
      <c r="BK818" s="130"/>
      <c r="BL818" s="130"/>
      <c r="BM818" s="130"/>
      <c r="BN818" s="130"/>
      <c r="BO818" s="144">
        <v>4170</v>
      </c>
      <c r="BP818" s="144">
        <v>7120</v>
      </c>
      <c r="BQ818" s="144">
        <v>7847</v>
      </c>
      <c r="BR818" s="144">
        <v>13023</v>
      </c>
    </row>
    <row r="819" spans="1:70" ht="12" customHeight="1" outlineLevel="1" x14ac:dyDescent="0.35">
      <c r="A819" s="192" t="s">
        <v>820</v>
      </c>
      <c r="B819" s="184" t="s">
        <v>428</v>
      </c>
      <c r="C819" s="185" t="s">
        <v>369</v>
      </c>
      <c r="D819" s="184">
        <v>4243628</v>
      </c>
      <c r="E819" s="124"/>
      <c r="F819" s="124"/>
      <c r="G819" s="124"/>
      <c r="H819" s="125"/>
      <c r="I819" s="124"/>
      <c r="J819" s="124"/>
      <c r="K819" s="124"/>
      <c r="L819" s="125"/>
      <c r="M819" s="124"/>
      <c r="N819" s="124"/>
      <c r="O819" s="124"/>
      <c r="P819" s="125"/>
      <c r="Q819" s="124"/>
      <c r="R819" s="124"/>
      <c r="S819" s="124"/>
      <c r="T819" s="125"/>
      <c r="U819" s="124"/>
      <c r="V819" s="124"/>
      <c r="W819" s="124"/>
      <c r="X819" s="125"/>
      <c r="Y819" s="124"/>
      <c r="Z819" s="124"/>
      <c r="AA819" s="124"/>
      <c r="AB819" s="125"/>
      <c r="AC819" s="124"/>
      <c r="AD819" s="124"/>
      <c r="AE819" s="124"/>
      <c r="AF819" s="125"/>
      <c r="AG819" s="124"/>
      <c r="AH819" s="124"/>
      <c r="AI819" s="124"/>
      <c r="AJ819" s="125"/>
      <c r="AK819" s="124"/>
      <c r="AL819" s="124"/>
      <c r="AM819" s="124"/>
      <c r="AN819" s="126"/>
      <c r="AO819" s="127"/>
      <c r="AP819" s="127"/>
      <c r="AQ819" s="127"/>
      <c r="AR819" s="143">
        <v>21862</v>
      </c>
      <c r="AS819" s="209">
        <v>20725</v>
      </c>
      <c r="AT819" s="209">
        <v>18958</v>
      </c>
      <c r="AU819" s="209">
        <v>17066</v>
      </c>
      <c r="AV819" s="143">
        <v>16421</v>
      </c>
      <c r="AW819" s="209">
        <v>17848</v>
      </c>
      <c r="AX819" s="209">
        <v>18227</v>
      </c>
      <c r="AY819" s="209">
        <v>19502</v>
      </c>
      <c r="AZ819" s="143">
        <v>24853</v>
      </c>
      <c r="BA819" s="142">
        <v>31387</v>
      </c>
      <c r="BB819" s="142">
        <v>26817</v>
      </c>
      <c r="BC819" s="209">
        <v>25433</v>
      </c>
      <c r="BD819" s="143">
        <v>26704</v>
      </c>
      <c r="BF819" s="130"/>
      <c r="BG819" s="130"/>
      <c r="BH819" s="130"/>
      <c r="BI819" s="130"/>
      <c r="BJ819" s="130"/>
      <c r="BK819" s="130"/>
      <c r="BL819" s="130"/>
      <c r="BM819" s="130"/>
      <c r="BN819" s="130"/>
      <c r="BO819" s="144">
        <v>21862</v>
      </c>
      <c r="BP819" s="144">
        <v>16421</v>
      </c>
      <c r="BQ819" s="144">
        <v>24853</v>
      </c>
      <c r="BR819" s="144">
        <v>26704</v>
      </c>
    </row>
    <row r="820" spans="1:70" outlineLevel="1" x14ac:dyDescent="0.35">
      <c r="A820" s="282" t="s">
        <v>461</v>
      </c>
      <c r="B820" s="109" t="s">
        <v>428</v>
      </c>
      <c r="C820" s="141" t="s">
        <v>369</v>
      </c>
      <c r="D820" s="109">
        <v>4243629</v>
      </c>
      <c r="E820" s="164"/>
      <c r="F820" s="164"/>
      <c r="G820" s="164"/>
      <c r="H820" s="165"/>
      <c r="I820" s="164"/>
      <c r="J820" s="164"/>
      <c r="K820" s="164"/>
      <c r="L820" s="165"/>
      <c r="M820" s="164"/>
      <c r="N820" s="164"/>
      <c r="O820" s="164"/>
      <c r="P820" s="165"/>
      <c r="Q820" s="164"/>
      <c r="R820" s="164"/>
      <c r="S820" s="164"/>
      <c r="T820" s="165"/>
      <c r="U820" s="164"/>
      <c r="V820" s="164"/>
      <c r="W820" s="164"/>
      <c r="X820" s="165"/>
      <c r="Y820" s="164"/>
      <c r="Z820" s="164"/>
      <c r="AA820" s="164"/>
      <c r="AB820" s="165"/>
      <c r="AC820" s="164"/>
      <c r="AD820" s="164"/>
      <c r="AE820" s="164"/>
      <c r="AF820" s="165"/>
      <c r="AG820" s="164"/>
      <c r="AH820" s="164"/>
      <c r="AI820" s="164"/>
      <c r="AJ820" s="165"/>
      <c r="AK820" s="164"/>
      <c r="AL820" s="164"/>
      <c r="AM820" s="164"/>
      <c r="AN820" s="165"/>
      <c r="AO820" s="164"/>
      <c r="AP820" s="164"/>
      <c r="AQ820" s="164"/>
      <c r="AR820" s="174">
        <f t="shared" ref="AR820:BD820" si="121">SUM(AR818:AR819)</f>
        <v>26032</v>
      </c>
      <c r="AS820" s="175">
        <f t="shared" si="121"/>
        <v>25888</v>
      </c>
      <c r="AT820" s="175">
        <f t="shared" si="121"/>
        <v>24661</v>
      </c>
      <c r="AU820" s="175">
        <f t="shared" si="121"/>
        <v>24233</v>
      </c>
      <c r="AV820" s="174">
        <f t="shared" si="121"/>
        <v>23541</v>
      </c>
      <c r="AW820" s="175">
        <f t="shared" si="121"/>
        <v>25813</v>
      </c>
      <c r="AX820" s="175">
        <f t="shared" si="121"/>
        <v>26035</v>
      </c>
      <c r="AY820" s="175">
        <f t="shared" si="121"/>
        <v>27048</v>
      </c>
      <c r="AZ820" s="174">
        <f t="shared" si="121"/>
        <v>32700</v>
      </c>
      <c r="BA820" s="175">
        <f t="shared" si="121"/>
        <v>38394</v>
      </c>
      <c r="BB820" s="175">
        <f t="shared" si="121"/>
        <v>30205</v>
      </c>
      <c r="BC820" s="175">
        <f t="shared" si="121"/>
        <v>28133</v>
      </c>
      <c r="BD820" s="174">
        <f t="shared" si="121"/>
        <v>39727</v>
      </c>
      <c r="BF820" s="170"/>
      <c r="BG820" s="170"/>
      <c r="BH820" s="170"/>
      <c r="BI820" s="170"/>
      <c r="BJ820" s="170"/>
      <c r="BK820" s="170"/>
      <c r="BL820" s="170"/>
      <c r="BM820" s="170"/>
      <c r="BN820" s="170"/>
      <c r="BO820" s="197">
        <f>SUM(BO818:BO819)</f>
        <v>26032</v>
      </c>
      <c r="BP820" s="197">
        <f>SUM(BP818:BP819)</f>
        <v>23541</v>
      </c>
      <c r="BQ820" s="197">
        <f>SUM(BQ818:BQ819)</f>
        <v>32700</v>
      </c>
      <c r="BR820" s="197">
        <f>SUM(BR818:BR819)</f>
        <v>39727</v>
      </c>
    </row>
    <row r="821" spans="1:70" outlineLevel="1" x14ac:dyDescent="0.35">
      <c r="A821" s="192"/>
      <c r="B821" s="198"/>
      <c r="C821" s="198"/>
      <c r="D821" s="198"/>
      <c r="E821" s="124"/>
      <c r="F821" s="124"/>
      <c r="G821" s="124"/>
      <c r="H821" s="125"/>
      <c r="I821" s="124"/>
      <c r="J821" s="124"/>
      <c r="K821" s="124"/>
      <c r="L821" s="125"/>
      <c r="M821" s="124"/>
      <c r="N821" s="124"/>
      <c r="O821" s="124"/>
      <c r="P821" s="125"/>
      <c r="Q821" s="124"/>
      <c r="R821" s="124"/>
      <c r="S821" s="124"/>
      <c r="T821" s="125"/>
      <c r="U821" s="124"/>
      <c r="V821" s="124"/>
      <c r="W821" s="124"/>
      <c r="X821" s="125"/>
      <c r="Y821" s="124"/>
      <c r="Z821" s="124"/>
      <c r="AA821" s="124"/>
      <c r="AB821" s="125"/>
      <c r="AC821" s="124"/>
      <c r="AD821" s="124"/>
      <c r="AE821" s="124"/>
      <c r="AF821" s="125"/>
      <c r="AG821" s="124"/>
      <c r="AH821" s="124"/>
      <c r="AI821" s="124"/>
      <c r="AJ821" s="125"/>
      <c r="AK821" s="124"/>
      <c r="AL821" s="124"/>
      <c r="AM821" s="124"/>
      <c r="AN821" s="126"/>
      <c r="AO821" s="127"/>
      <c r="AP821" s="127"/>
      <c r="AQ821" s="127"/>
      <c r="AR821" s="126"/>
      <c r="AS821" s="127"/>
      <c r="AT821" s="127"/>
      <c r="AU821" s="127"/>
      <c r="AV821" s="126"/>
      <c r="AW821" s="127"/>
      <c r="AX821" s="127"/>
      <c r="AY821" s="127"/>
      <c r="AZ821" s="126"/>
      <c r="BA821" s="127"/>
      <c r="BB821" s="127"/>
      <c r="BC821" s="127"/>
      <c r="BD821" s="126"/>
      <c r="BF821" s="130"/>
      <c r="BG821" s="130"/>
      <c r="BH821" s="130"/>
      <c r="BI821" s="130"/>
      <c r="BJ821" s="130"/>
      <c r="BK821" s="130"/>
      <c r="BL821" s="130"/>
      <c r="BM821" s="130"/>
      <c r="BN821" s="130"/>
      <c r="BO821" s="131"/>
      <c r="BP821" s="131"/>
      <c r="BQ821" s="131"/>
      <c r="BR821" s="131"/>
    </row>
    <row r="822" spans="1:70" outlineLevel="1" x14ac:dyDescent="0.35">
      <c r="A822" s="275" t="s">
        <v>821</v>
      </c>
      <c r="B822" s="191"/>
      <c r="C822" s="191"/>
      <c r="D822" s="191"/>
      <c r="E822" s="124"/>
      <c r="F822" s="124"/>
      <c r="G822" s="124"/>
      <c r="H822" s="125"/>
      <c r="I822" s="124"/>
      <c r="J822" s="124"/>
      <c r="K822" s="124"/>
      <c r="L822" s="125"/>
      <c r="M822" s="124"/>
      <c r="N822" s="124"/>
      <c r="O822" s="124"/>
      <c r="P822" s="125"/>
      <c r="Q822" s="124"/>
      <c r="R822" s="124"/>
      <c r="S822" s="124"/>
      <c r="T822" s="125"/>
      <c r="U822" s="124"/>
      <c r="V822" s="124"/>
      <c r="W822" s="124"/>
      <c r="X822" s="125"/>
      <c r="Y822" s="124"/>
      <c r="Z822" s="124"/>
      <c r="AA822" s="124"/>
      <c r="AB822" s="125"/>
      <c r="AC822" s="124"/>
      <c r="AD822" s="124"/>
      <c r="AE822" s="124"/>
      <c r="AF822" s="125"/>
      <c r="AG822" s="124"/>
      <c r="AH822" s="124"/>
      <c r="AI822" s="124"/>
      <c r="AJ822" s="125"/>
      <c r="AK822" s="124"/>
      <c r="AL822" s="124"/>
      <c r="AM822" s="124"/>
      <c r="AN822" s="126"/>
      <c r="AO822" s="127"/>
      <c r="AP822" s="127"/>
      <c r="AQ822" s="127"/>
      <c r="AR822" s="126"/>
      <c r="AS822" s="127"/>
      <c r="AT822" s="127"/>
      <c r="AU822" s="127"/>
      <c r="AV822" s="126"/>
      <c r="AW822" s="127"/>
      <c r="AX822" s="127"/>
      <c r="AY822" s="127"/>
      <c r="AZ822" s="126"/>
      <c r="BA822" s="127"/>
      <c r="BB822" s="127"/>
      <c r="BC822" s="127"/>
      <c r="BD822" s="126"/>
      <c r="BF822" s="130"/>
      <c r="BG822" s="130"/>
      <c r="BH822" s="130"/>
      <c r="BI822" s="130"/>
      <c r="BJ822" s="130"/>
      <c r="BK822" s="130"/>
      <c r="BL822" s="130"/>
      <c r="BM822" s="130"/>
      <c r="BN822" s="130"/>
      <c r="BO822" s="131"/>
      <c r="BP822" s="131"/>
      <c r="BQ822" s="131"/>
      <c r="BR822" s="131"/>
    </row>
    <row r="823" spans="1:70" ht="12" customHeight="1" outlineLevel="1" x14ac:dyDescent="0.35">
      <c r="A823" s="192" t="s">
        <v>822</v>
      </c>
      <c r="B823" s="109" t="s">
        <v>428</v>
      </c>
      <c r="C823" s="141" t="s">
        <v>368</v>
      </c>
      <c r="D823" s="109">
        <v>4261648</v>
      </c>
      <c r="E823" s="124"/>
      <c r="F823" s="124"/>
      <c r="G823" s="124"/>
      <c r="H823" s="125"/>
      <c r="I823" s="124"/>
      <c r="J823" s="124"/>
      <c r="K823" s="124"/>
      <c r="L823" s="125"/>
      <c r="M823" s="124"/>
      <c r="N823" s="124"/>
      <c r="O823" s="124"/>
      <c r="P823" s="125"/>
      <c r="Q823" s="124"/>
      <c r="R823" s="124"/>
      <c r="S823" s="124"/>
      <c r="T823" s="125"/>
      <c r="U823" s="124"/>
      <c r="V823" s="124"/>
      <c r="W823" s="124"/>
      <c r="X823" s="125"/>
      <c r="Y823" s="124"/>
      <c r="Z823" s="124"/>
      <c r="AA823" s="124"/>
      <c r="AB823" s="125"/>
      <c r="AC823" s="124"/>
      <c r="AD823" s="124"/>
      <c r="AE823" s="124"/>
      <c r="AF823" s="125"/>
      <c r="AG823" s="124"/>
      <c r="AH823" s="124"/>
      <c r="AI823" s="124"/>
      <c r="AJ823" s="125"/>
      <c r="AK823" s="124"/>
      <c r="AL823" s="124"/>
      <c r="AM823" s="124"/>
      <c r="AN823" s="126"/>
      <c r="AO823" s="127"/>
      <c r="AP823" s="127"/>
      <c r="AQ823" s="127"/>
      <c r="AR823" s="126"/>
      <c r="AS823" s="142">
        <v>10745</v>
      </c>
      <c r="AT823" s="142">
        <v>12346</v>
      </c>
      <c r="AU823" s="142">
        <v>8724</v>
      </c>
      <c r="AV823" s="126"/>
      <c r="AW823" s="142">
        <v>10563</v>
      </c>
      <c r="AX823" s="142">
        <v>14452</v>
      </c>
      <c r="AY823" s="142">
        <v>11321</v>
      </c>
      <c r="AZ823" s="126"/>
      <c r="BA823" s="127"/>
      <c r="BB823" s="127"/>
      <c r="BC823" s="124"/>
      <c r="BD823" s="126"/>
      <c r="BF823" s="130"/>
      <c r="BG823" s="130"/>
      <c r="BH823" s="130"/>
      <c r="BI823" s="130"/>
      <c r="BJ823" s="130"/>
      <c r="BK823" s="130"/>
      <c r="BL823" s="130"/>
      <c r="BM823" s="130"/>
      <c r="BN823" s="130"/>
      <c r="BO823" s="131"/>
      <c r="BP823" s="131"/>
      <c r="BQ823" s="131"/>
      <c r="BR823" s="131"/>
    </row>
    <row r="824" spans="1:70" outlineLevel="1" x14ac:dyDescent="0.35">
      <c r="A824" s="192" t="s">
        <v>408</v>
      </c>
      <c r="B824" s="109" t="s">
        <v>428</v>
      </c>
      <c r="C824" s="141" t="s">
        <v>369</v>
      </c>
      <c r="D824" s="109">
        <v>4261649</v>
      </c>
      <c r="E824" s="124"/>
      <c r="F824" s="124"/>
      <c r="G824" s="124"/>
      <c r="H824" s="125"/>
      <c r="I824" s="124"/>
      <c r="J824" s="124"/>
      <c r="K824" s="124"/>
      <c r="L824" s="125"/>
      <c r="M824" s="124"/>
      <c r="N824" s="124"/>
      <c r="O824" s="124"/>
      <c r="P824" s="125"/>
      <c r="Q824" s="124"/>
      <c r="R824" s="124"/>
      <c r="S824" s="124"/>
      <c r="T824" s="125"/>
      <c r="U824" s="124"/>
      <c r="V824" s="124"/>
      <c r="W824" s="124"/>
      <c r="X824" s="125"/>
      <c r="Y824" s="124"/>
      <c r="Z824" s="124"/>
      <c r="AA824" s="124"/>
      <c r="AB824" s="125"/>
      <c r="AC824" s="124"/>
      <c r="AD824" s="124"/>
      <c r="AE824" s="124"/>
      <c r="AF824" s="125"/>
      <c r="AG824" s="124"/>
      <c r="AH824" s="124"/>
      <c r="AI824" s="124"/>
      <c r="AJ824" s="125"/>
      <c r="AK824" s="124"/>
      <c r="AL824" s="124"/>
      <c r="AM824" s="124"/>
      <c r="AN824" s="126"/>
      <c r="AO824" s="127"/>
      <c r="AP824" s="127"/>
      <c r="AQ824" s="127"/>
      <c r="AR824" s="143">
        <v>13203</v>
      </c>
      <c r="AS824" s="142">
        <v>2222</v>
      </c>
      <c r="AT824" s="142">
        <v>2836</v>
      </c>
      <c r="AU824" s="142">
        <v>8966</v>
      </c>
      <c r="AV824" s="143">
        <v>12105</v>
      </c>
      <c r="AW824" s="142">
        <v>1022</v>
      </c>
      <c r="AX824" s="142">
        <v>1334</v>
      </c>
      <c r="AY824" s="142">
        <v>16466</v>
      </c>
      <c r="AZ824" s="143">
        <v>26335</v>
      </c>
      <c r="BA824" s="124"/>
      <c r="BB824" s="124"/>
      <c r="BC824" s="124"/>
      <c r="BD824" s="143">
        <v>30634</v>
      </c>
      <c r="BF824" s="130"/>
      <c r="BG824" s="130"/>
      <c r="BH824" s="130"/>
      <c r="BI824" s="130"/>
      <c r="BJ824" s="130"/>
      <c r="BK824" s="130"/>
      <c r="BL824" s="130"/>
      <c r="BM824" s="130"/>
      <c r="BN824" s="130"/>
      <c r="BO824" s="144">
        <v>13203</v>
      </c>
      <c r="BP824" s="144">
        <v>12105</v>
      </c>
      <c r="BQ824" s="144">
        <v>26335</v>
      </c>
      <c r="BR824" s="144">
        <v>30634</v>
      </c>
    </row>
    <row r="825" spans="1:70" outlineLevel="1" x14ac:dyDescent="0.35">
      <c r="A825" s="192" t="s">
        <v>734</v>
      </c>
      <c r="B825" s="109" t="s">
        <v>428</v>
      </c>
      <c r="C825" s="141" t="s">
        <v>369</v>
      </c>
      <c r="D825" s="109">
        <v>4261650</v>
      </c>
      <c r="E825" s="124"/>
      <c r="F825" s="124"/>
      <c r="G825" s="124"/>
      <c r="H825" s="125"/>
      <c r="I825" s="124"/>
      <c r="J825" s="124"/>
      <c r="K825" s="124"/>
      <c r="L825" s="125"/>
      <c r="M825" s="124"/>
      <c r="N825" s="124"/>
      <c r="O825" s="124"/>
      <c r="P825" s="125"/>
      <c r="Q825" s="124"/>
      <c r="R825" s="124"/>
      <c r="S825" s="124"/>
      <c r="T825" s="125"/>
      <c r="U825" s="124"/>
      <c r="V825" s="124"/>
      <c r="W825" s="124"/>
      <c r="X825" s="125"/>
      <c r="Y825" s="124"/>
      <c r="Z825" s="124"/>
      <c r="AA825" s="124"/>
      <c r="AB825" s="125"/>
      <c r="AC825" s="124"/>
      <c r="AD825" s="124"/>
      <c r="AE825" s="124"/>
      <c r="AF825" s="125"/>
      <c r="AG825" s="124"/>
      <c r="AH825" s="124"/>
      <c r="AI825" s="124"/>
      <c r="AJ825" s="125"/>
      <c r="AK825" s="124"/>
      <c r="AL825" s="124"/>
      <c r="AM825" s="124"/>
      <c r="AN825" s="126"/>
      <c r="AO825" s="127"/>
      <c r="AP825" s="127"/>
      <c r="AQ825" s="127"/>
      <c r="AR825" s="143">
        <v>2295</v>
      </c>
      <c r="AS825" s="142">
        <v>1500</v>
      </c>
      <c r="AT825" s="142">
        <v>1414</v>
      </c>
      <c r="AU825" s="142">
        <v>1521</v>
      </c>
      <c r="AV825" s="143">
        <v>1152</v>
      </c>
      <c r="AW825" s="142">
        <v>548</v>
      </c>
      <c r="AX825" s="142">
        <v>729</v>
      </c>
      <c r="AY825" s="142">
        <v>1022</v>
      </c>
      <c r="AZ825" s="143">
        <v>2548</v>
      </c>
      <c r="BA825" s="124"/>
      <c r="BB825" s="124"/>
      <c r="BC825" s="124"/>
      <c r="BD825" s="143">
        <v>22166</v>
      </c>
      <c r="BF825" s="130"/>
      <c r="BG825" s="130"/>
      <c r="BH825" s="130"/>
      <c r="BI825" s="130"/>
      <c r="BJ825" s="130"/>
      <c r="BK825" s="130"/>
      <c r="BL825" s="130"/>
      <c r="BM825" s="130"/>
      <c r="BN825" s="130"/>
      <c r="BO825" s="144">
        <v>2295</v>
      </c>
      <c r="BP825" s="144">
        <v>1152</v>
      </c>
      <c r="BQ825" s="144">
        <v>2548</v>
      </c>
      <c r="BR825" s="144">
        <v>22166</v>
      </c>
    </row>
    <row r="826" spans="1:70" ht="12" customHeight="1" outlineLevel="1" x14ac:dyDescent="0.35">
      <c r="A826" s="192" t="s">
        <v>823</v>
      </c>
      <c r="B826" s="109" t="s">
        <v>428</v>
      </c>
      <c r="C826" s="141" t="s">
        <v>369</v>
      </c>
      <c r="D826" s="109">
        <v>4261651</v>
      </c>
      <c r="E826" s="124"/>
      <c r="F826" s="124"/>
      <c r="G826" s="124"/>
      <c r="H826" s="125"/>
      <c r="I826" s="124"/>
      <c r="J826" s="124"/>
      <c r="K826" s="124"/>
      <c r="L826" s="125"/>
      <c r="M826" s="124"/>
      <c r="N826" s="124"/>
      <c r="O826" s="124"/>
      <c r="P826" s="125"/>
      <c r="Q826" s="124"/>
      <c r="R826" s="124"/>
      <c r="S826" s="124"/>
      <c r="T826" s="125"/>
      <c r="U826" s="124"/>
      <c r="V826" s="124"/>
      <c r="W826" s="124"/>
      <c r="X826" s="125"/>
      <c r="Y826" s="124"/>
      <c r="Z826" s="124"/>
      <c r="AA826" s="124"/>
      <c r="AB826" s="125"/>
      <c r="AC826" s="124"/>
      <c r="AD826" s="124"/>
      <c r="AE826" s="124"/>
      <c r="AF826" s="125"/>
      <c r="AG826" s="124"/>
      <c r="AH826" s="124"/>
      <c r="AI826" s="124"/>
      <c r="AJ826" s="125"/>
      <c r="AK826" s="124"/>
      <c r="AL826" s="124"/>
      <c r="AM826" s="124"/>
      <c r="AN826" s="126"/>
      <c r="AO826" s="127"/>
      <c r="AP826" s="127"/>
      <c r="AQ826" s="127"/>
      <c r="AR826" s="143">
        <v>1434</v>
      </c>
      <c r="AS826" s="142">
        <v>264</v>
      </c>
      <c r="AT826" s="142">
        <v>301</v>
      </c>
      <c r="AU826" s="142">
        <v>319</v>
      </c>
      <c r="AV826" s="143">
        <v>417</v>
      </c>
      <c r="AW826" s="142">
        <v>353</v>
      </c>
      <c r="AX826" s="142">
        <v>388</v>
      </c>
      <c r="AY826" s="142">
        <v>366</v>
      </c>
      <c r="AZ826" s="143">
        <v>812</v>
      </c>
      <c r="BA826" s="124"/>
      <c r="BB826" s="124"/>
      <c r="BC826" s="124"/>
      <c r="BD826" s="143">
        <v>21221</v>
      </c>
      <c r="BF826" s="130"/>
      <c r="BG826" s="130"/>
      <c r="BH826" s="130"/>
      <c r="BI826" s="130"/>
      <c r="BJ826" s="130"/>
      <c r="BK826" s="130"/>
      <c r="BL826" s="130"/>
      <c r="BM826" s="130"/>
      <c r="BN826" s="130"/>
      <c r="BO826" s="144">
        <v>1434</v>
      </c>
      <c r="BP826" s="144">
        <v>417</v>
      </c>
      <c r="BQ826" s="144">
        <v>812</v>
      </c>
      <c r="BR826" s="144">
        <v>21221</v>
      </c>
    </row>
    <row r="827" spans="1:70" outlineLevel="1" x14ac:dyDescent="0.35">
      <c r="A827" s="192" t="s">
        <v>736</v>
      </c>
      <c r="B827" s="109" t="s">
        <v>428</v>
      </c>
      <c r="C827" s="141" t="s">
        <v>369</v>
      </c>
      <c r="D827" s="109">
        <v>6495333</v>
      </c>
      <c r="E827" s="124"/>
      <c r="F827" s="124"/>
      <c r="G827" s="124"/>
      <c r="H827" s="125"/>
      <c r="I827" s="124"/>
      <c r="J827" s="124"/>
      <c r="K827" s="124"/>
      <c r="L827" s="125"/>
      <c r="M827" s="124"/>
      <c r="N827" s="124"/>
      <c r="O827" s="124"/>
      <c r="P827" s="125"/>
      <c r="Q827" s="124"/>
      <c r="R827" s="124"/>
      <c r="S827" s="124"/>
      <c r="T827" s="125"/>
      <c r="U827" s="124"/>
      <c r="V827" s="124"/>
      <c r="W827" s="124"/>
      <c r="X827" s="125"/>
      <c r="Y827" s="124"/>
      <c r="Z827" s="124"/>
      <c r="AA827" s="124"/>
      <c r="AB827" s="125"/>
      <c r="AC827" s="124"/>
      <c r="AD827" s="124"/>
      <c r="AE827" s="124"/>
      <c r="AF827" s="125"/>
      <c r="AG827" s="124"/>
      <c r="AH827" s="124"/>
      <c r="AI827" s="124"/>
      <c r="AJ827" s="125"/>
      <c r="AK827" s="124"/>
      <c r="AL827" s="124"/>
      <c r="AM827" s="124"/>
      <c r="AN827" s="126"/>
      <c r="AO827" s="127"/>
      <c r="AP827" s="127"/>
      <c r="AQ827" s="127"/>
      <c r="AR827" s="143">
        <v>265</v>
      </c>
      <c r="AS827" s="142">
        <v>210</v>
      </c>
      <c r="AT827" s="142">
        <v>213</v>
      </c>
      <c r="AU827" s="142">
        <v>214</v>
      </c>
      <c r="AV827" s="143">
        <v>218</v>
      </c>
      <c r="AW827" s="142">
        <v>182</v>
      </c>
      <c r="AX827" s="142">
        <v>203</v>
      </c>
      <c r="AY827" s="142">
        <v>208</v>
      </c>
      <c r="AZ827" s="143">
        <v>227</v>
      </c>
      <c r="BA827" s="124"/>
      <c r="BB827" s="124"/>
      <c r="BC827" s="124"/>
      <c r="BD827" s="143">
        <v>19761</v>
      </c>
      <c r="BF827" s="130"/>
      <c r="BG827" s="130"/>
      <c r="BH827" s="130"/>
      <c r="BI827" s="130"/>
      <c r="BJ827" s="130"/>
      <c r="BK827" s="130"/>
      <c r="BL827" s="130"/>
      <c r="BM827" s="130"/>
      <c r="BN827" s="130"/>
      <c r="BO827" s="144">
        <v>265</v>
      </c>
      <c r="BP827" s="144">
        <v>218</v>
      </c>
      <c r="BQ827" s="144">
        <v>227</v>
      </c>
      <c r="BR827" s="144">
        <v>19761</v>
      </c>
    </row>
    <row r="828" spans="1:70" outlineLevel="1" x14ac:dyDescent="0.35">
      <c r="A828" s="192" t="s">
        <v>737</v>
      </c>
      <c r="B828" s="109" t="s">
        <v>428</v>
      </c>
      <c r="C828" s="141" t="s">
        <v>369</v>
      </c>
      <c r="D828" s="109">
        <v>6495334</v>
      </c>
      <c r="E828" s="124"/>
      <c r="F828" s="124"/>
      <c r="G828" s="124"/>
      <c r="H828" s="125"/>
      <c r="I828" s="124"/>
      <c r="J828" s="124"/>
      <c r="K828" s="124"/>
      <c r="L828" s="125"/>
      <c r="M828" s="124"/>
      <c r="N828" s="124"/>
      <c r="O828" s="124"/>
      <c r="P828" s="125"/>
      <c r="Q828" s="124"/>
      <c r="R828" s="124"/>
      <c r="S828" s="124"/>
      <c r="T828" s="125"/>
      <c r="U828" s="124"/>
      <c r="V828" s="124"/>
      <c r="W828" s="124"/>
      <c r="X828" s="125"/>
      <c r="Y828" s="124"/>
      <c r="Z828" s="124"/>
      <c r="AA828" s="124"/>
      <c r="AB828" s="125"/>
      <c r="AC828" s="124"/>
      <c r="AD828" s="124"/>
      <c r="AE828" s="124"/>
      <c r="AF828" s="125"/>
      <c r="AG828" s="124"/>
      <c r="AH828" s="124"/>
      <c r="AI828" s="124"/>
      <c r="AJ828" s="125"/>
      <c r="AK828" s="124"/>
      <c r="AL828" s="124"/>
      <c r="AM828" s="124"/>
      <c r="AN828" s="126"/>
      <c r="AO828" s="127"/>
      <c r="AP828" s="127"/>
      <c r="AQ828" s="127"/>
      <c r="AR828" s="143">
        <v>209</v>
      </c>
      <c r="AS828" s="127"/>
      <c r="AT828" s="127"/>
      <c r="AU828" s="127"/>
      <c r="AV828" s="143">
        <v>127</v>
      </c>
      <c r="AW828" s="127"/>
      <c r="AX828" s="127"/>
      <c r="AY828" s="127"/>
      <c r="AZ828" s="143">
        <v>153</v>
      </c>
      <c r="BA828" s="124"/>
      <c r="BB828" s="124"/>
      <c r="BC828" s="127"/>
      <c r="BD828" s="143">
        <v>19407</v>
      </c>
      <c r="BF828" s="130"/>
      <c r="BG828" s="130"/>
      <c r="BH828" s="130"/>
      <c r="BI828" s="130"/>
      <c r="BJ828" s="130"/>
      <c r="BK828" s="130"/>
      <c r="BL828" s="130"/>
      <c r="BM828" s="130"/>
      <c r="BN828" s="130"/>
      <c r="BO828" s="144">
        <v>209</v>
      </c>
      <c r="BP828" s="144">
        <v>127</v>
      </c>
      <c r="BQ828" s="144">
        <v>153</v>
      </c>
      <c r="BR828" s="144">
        <v>19407</v>
      </c>
    </row>
    <row r="829" spans="1:70" outlineLevel="1" x14ac:dyDescent="0.35">
      <c r="A829" s="192" t="s">
        <v>738</v>
      </c>
      <c r="B829" s="109" t="s">
        <v>428</v>
      </c>
      <c r="C829" s="141" t="s">
        <v>369</v>
      </c>
      <c r="D829" s="109">
        <v>4261653</v>
      </c>
      <c r="E829" s="124"/>
      <c r="F829" s="124"/>
      <c r="G829" s="124"/>
      <c r="H829" s="125"/>
      <c r="I829" s="124"/>
      <c r="J829" s="124"/>
      <c r="K829" s="124"/>
      <c r="L829" s="125"/>
      <c r="M829" s="124"/>
      <c r="N829" s="124"/>
      <c r="O829" s="124"/>
      <c r="P829" s="125"/>
      <c r="Q829" s="124"/>
      <c r="R829" s="124"/>
      <c r="S829" s="124"/>
      <c r="T829" s="125"/>
      <c r="U829" s="124"/>
      <c r="V829" s="124"/>
      <c r="W829" s="124"/>
      <c r="X829" s="125"/>
      <c r="Y829" s="124"/>
      <c r="Z829" s="124"/>
      <c r="AA829" s="124"/>
      <c r="AB829" s="125"/>
      <c r="AC829" s="124"/>
      <c r="AD829" s="124"/>
      <c r="AE829" s="124"/>
      <c r="AF829" s="125"/>
      <c r="AG829" s="124"/>
      <c r="AH829" s="124"/>
      <c r="AI829" s="124"/>
      <c r="AJ829" s="125"/>
      <c r="AK829" s="124"/>
      <c r="AL829" s="124"/>
      <c r="AM829" s="124"/>
      <c r="AN829" s="126"/>
      <c r="AO829" s="127"/>
      <c r="AP829" s="127"/>
      <c r="AQ829" s="127"/>
      <c r="AR829" s="143">
        <v>2504</v>
      </c>
      <c r="AS829" s="142">
        <v>2536</v>
      </c>
      <c r="AT829" s="142">
        <v>2573</v>
      </c>
      <c r="AU829" s="142">
        <v>2596</v>
      </c>
      <c r="AV829" s="143">
        <v>2470</v>
      </c>
      <c r="AW829" s="142">
        <v>2667</v>
      </c>
      <c r="AX829" s="142">
        <v>2712</v>
      </c>
      <c r="AY829" s="142">
        <v>2756</v>
      </c>
      <c r="AZ829" s="143">
        <v>2749</v>
      </c>
      <c r="BA829" s="124"/>
      <c r="BB829" s="124"/>
      <c r="BC829" s="124"/>
      <c r="BD829" s="143">
        <v>17857</v>
      </c>
      <c r="BF829" s="130"/>
      <c r="BG829" s="130"/>
      <c r="BH829" s="130"/>
      <c r="BI829" s="130"/>
      <c r="BJ829" s="130"/>
      <c r="BK829" s="130"/>
      <c r="BL829" s="130"/>
      <c r="BM829" s="130"/>
      <c r="BN829" s="130"/>
      <c r="BO829" s="144">
        <v>2504</v>
      </c>
      <c r="BP829" s="144">
        <v>2470</v>
      </c>
      <c r="BQ829" s="144">
        <v>2749</v>
      </c>
      <c r="BR829" s="144">
        <v>17857</v>
      </c>
    </row>
    <row r="830" spans="1:70" ht="12" customHeight="1" outlineLevel="1" x14ac:dyDescent="0.35">
      <c r="A830" s="282" t="s">
        <v>461</v>
      </c>
      <c r="B830" s="162" t="s">
        <v>428</v>
      </c>
      <c r="C830" s="163" t="s">
        <v>369</v>
      </c>
      <c r="D830" s="162">
        <v>4261654</v>
      </c>
      <c r="E830" s="164"/>
      <c r="F830" s="164"/>
      <c r="G830" s="164"/>
      <c r="H830" s="165"/>
      <c r="I830" s="164"/>
      <c r="J830" s="164"/>
      <c r="K830" s="164"/>
      <c r="L830" s="165"/>
      <c r="M830" s="164"/>
      <c r="N830" s="164"/>
      <c r="O830" s="164"/>
      <c r="P830" s="165"/>
      <c r="Q830" s="164"/>
      <c r="R830" s="164"/>
      <c r="S830" s="164"/>
      <c r="T830" s="165"/>
      <c r="U830" s="164"/>
      <c r="V830" s="164"/>
      <c r="W830" s="164"/>
      <c r="X830" s="165"/>
      <c r="Y830" s="164"/>
      <c r="Z830" s="164"/>
      <c r="AA830" s="164"/>
      <c r="AB830" s="165"/>
      <c r="AC830" s="164"/>
      <c r="AD830" s="164"/>
      <c r="AE830" s="164"/>
      <c r="AF830" s="165"/>
      <c r="AG830" s="164"/>
      <c r="AH830" s="164"/>
      <c r="AI830" s="164"/>
      <c r="AJ830" s="165"/>
      <c r="AK830" s="164"/>
      <c r="AL830" s="164"/>
      <c r="AM830" s="164"/>
      <c r="AN830" s="283"/>
      <c r="AO830" s="284"/>
      <c r="AP830" s="284"/>
      <c r="AQ830" s="284"/>
      <c r="AR830" s="174">
        <f t="shared" ref="AR830:AZ830" si="122">SUM(AR823:AR829)</f>
        <v>19910</v>
      </c>
      <c r="AS830" s="175">
        <f t="shared" si="122"/>
        <v>17477</v>
      </c>
      <c r="AT830" s="175">
        <f t="shared" si="122"/>
        <v>19683</v>
      </c>
      <c r="AU830" s="175">
        <f t="shared" si="122"/>
        <v>22340</v>
      </c>
      <c r="AV830" s="174">
        <f t="shared" si="122"/>
        <v>16489</v>
      </c>
      <c r="AW830" s="175">
        <f t="shared" si="122"/>
        <v>15335</v>
      </c>
      <c r="AX830" s="175">
        <f t="shared" si="122"/>
        <v>19818</v>
      </c>
      <c r="AY830" s="175">
        <f t="shared" si="122"/>
        <v>32139</v>
      </c>
      <c r="AZ830" s="174">
        <f t="shared" si="122"/>
        <v>32824</v>
      </c>
      <c r="BA830" s="164"/>
      <c r="BB830" s="164"/>
      <c r="BC830" s="164"/>
      <c r="BD830" s="174">
        <f>SUM(BD823:BD829)</f>
        <v>131046</v>
      </c>
      <c r="BF830" s="170"/>
      <c r="BG830" s="170"/>
      <c r="BH830" s="170"/>
      <c r="BI830" s="170"/>
      <c r="BJ830" s="170"/>
      <c r="BK830" s="170"/>
      <c r="BL830" s="170"/>
      <c r="BM830" s="170"/>
      <c r="BN830" s="170"/>
      <c r="BO830" s="197">
        <f>SUM(BO823:BO829)</f>
        <v>19910</v>
      </c>
      <c r="BP830" s="197">
        <f>SUM(BP823:BP829)</f>
        <v>16489</v>
      </c>
      <c r="BQ830" s="197">
        <f>SUM(BQ823:BQ829)</f>
        <v>32824</v>
      </c>
      <c r="BR830" s="197">
        <f>SUM(BR823:BR829)</f>
        <v>131046</v>
      </c>
    </row>
    <row r="831" spans="1:70" outlineLevel="1" x14ac:dyDescent="0.35">
      <c r="A831" s="192"/>
      <c r="B831" s="198"/>
      <c r="C831" s="198"/>
      <c r="D831" s="198"/>
      <c r="E831" s="124"/>
      <c r="F831" s="124"/>
      <c r="G831" s="124"/>
      <c r="H831" s="125"/>
      <c r="I831" s="124"/>
      <c r="J831" s="124"/>
      <c r="K831" s="124"/>
      <c r="L831" s="125"/>
      <c r="M831" s="124"/>
      <c r="N831" s="124"/>
      <c r="O831" s="124"/>
      <c r="P831" s="125"/>
      <c r="Q831" s="124"/>
      <c r="R831" s="124"/>
      <c r="S831" s="124"/>
      <c r="T831" s="125"/>
      <c r="U831" s="124"/>
      <c r="V831" s="124"/>
      <c r="W831" s="124"/>
      <c r="X831" s="125"/>
      <c r="Y831" s="124"/>
      <c r="Z831" s="124"/>
      <c r="AA831" s="124"/>
      <c r="AB831" s="125"/>
      <c r="AC831" s="124"/>
      <c r="AD831" s="124"/>
      <c r="AE831" s="124"/>
      <c r="AF831" s="125"/>
      <c r="AG831" s="124"/>
      <c r="AH831" s="124"/>
      <c r="AI831" s="124"/>
      <c r="AJ831" s="125"/>
      <c r="AK831" s="124"/>
      <c r="AL831" s="124"/>
      <c r="AM831" s="124"/>
      <c r="AN831" s="126"/>
      <c r="AO831" s="127"/>
      <c r="AP831" s="127"/>
      <c r="AQ831" s="127"/>
      <c r="AR831" s="126"/>
      <c r="AS831" s="127"/>
      <c r="AT831" s="127"/>
      <c r="AU831" s="127"/>
      <c r="AV831" s="126"/>
      <c r="AW831" s="127"/>
      <c r="AX831" s="127"/>
      <c r="AY831" s="127"/>
      <c r="AZ831" s="126"/>
      <c r="BA831" s="127"/>
      <c r="BB831" s="127"/>
      <c r="BC831" s="127"/>
      <c r="BD831" s="126"/>
      <c r="BF831" s="130"/>
      <c r="BG831" s="130"/>
      <c r="BH831" s="130"/>
      <c r="BI831" s="130"/>
      <c r="BJ831" s="130"/>
      <c r="BK831" s="130"/>
      <c r="BL831" s="130"/>
      <c r="BM831" s="130"/>
      <c r="BN831" s="130"/>
      <c r="BO831" s="131"/>
      <c r="BP831" s="131"/>
      <c r="BQ831" s="131"/>
      <c r="BR831" s="131"/>
    </row>
    <row r="832" spans="1:70" outlineLevel="1" x14ac:dyDescent="0.35">
      <c r="A832" s="190" t="s">
        <v>824</v>
      </c>
      <c r="B832" s="191"/>
      <c r="C832" s="191"/>
      <c r="D832" s="191"/>
      <c r="E832" s="124"/>
      <c r="F832" s="124"/>
      <c r="G832" s="124"/>
      <c r="H832" s="125"/>
      <c r="I832" s="124"/>
      <c r="J832" s="124"/>
      <c r="K832" s="124"/>
      <c r="L832" s="125"/>
      <c r="M832" s="124"/>
      <c r="N832" s="124"/>
      <c r="O832" s="124"/>
      <c r="P832" s="125"/>
      <c r="Q832" s="124"/>
      <c r="R832" s="124"/>
      <c r="S832" s="124"/>
      <c r="T832" s="125"/>
      <c r="U832" s="124"/>
      <c r="V832" s="124"/>
      <c r="W832" s="124"/>
      <c r="X832" s="125"/>
      <c r="Y832" s="124"/>
      <c r="Z832" s="124"/>
      <c r="AA832" s="124"/>
      <c r="AB832" s="125"/>
      <c r="AC832" s="124"/>
      <c r="AD832" s="124"/>
      <c r="AE832" s="124"/>
      <c r="AF832" s="125"/>
      <c r="AG832" s="124"/>
      <c r="AH832" s="124"/>
      <c r="AI832" s="124"/>
      <c r="AJ832" s="125"/>
      <c r="AK832" s="124"/>
      <c r="AL832" s="124"/>
      <c r="AM832" s="124"/>
      <c r="AN832" s="126"/>
      <c r="AO832" s="127"/>
      <c r="AP832" s="127"/>
      <c r="AQ832" s="127"/>
      <c r="AR832" s="126"/>
      <c r="AS832" s="127"/>
      <c r="AT832" s="127"/>
      <c r="AU832" s="127"/>
      <c r="AV832" s="126"/>
      <c r="AW832" s="127"/>
      <c r="AX832" s="127"/>
      <c r="AY832" s="127"/>
      <c r="AZ832" s="126"/>
      <c r="BA832" s="127"/>
      <c r="BB832" s="127"/>
      <c r="BC832" s="127"/>
      <c r="BD832" s="126"/>
      <c r="BF832" s="130"/>
      <c r="BG832" s="130"/>
      <c r="BH832" s="130"/>
      <c r="BI832" s="130"/>
      <c r="BJ832" s="130"/>
      <c r="BK832" s="130"/>
      <c r="BL832" s="130"/>
      <c r="BM832" s="130"/>
      <c r="BN832" s="130"/>
      <c r="BO832" s="131"/>
      <c r="BP832" s="131"/>
      <c r="BQ832" s="131"/>
      <c r="BR832" s="131"/>
    </row>
    <row r="833" spans="1:70" ht="12" customHeight="1" outlineLevel="1" x14ac:dyDescent="0.35">
      <c r="A833" s="192" t="s">
        <v>825</v>
      </c>
      <c r="B833" s="109" t="s">
        <v>428</v>
      </c>
      <c r="C833" s="141" t="s">
        <v>369</v>
      </c>
      <c r="D833" s="109">
        <v>4261655</v>
      </c>
      <c r="E833" s="124"/>
      <c r="F833" s="124"/>
      <c r="G833" s="124"/>
      <c r="H833" s="125"/>
      <c r="I833" s="124"/>
      <c r="J833" s="124"/>
      <c r="K833" s="124"/>
      <c r="L833" s="125"/>
      <c r="M833" s="124"/>
      <c r="N833" s="124"/>
      <c r="O833" s="124"/>
      <c r="P833" s="125"/>
      <c r="Q833" s="124"/>
      <c r="R833" s="124"/>
      <c r="S833" s="124"/>
      <c r="T833" s="125"/>
      <c r="U833" s="124"/>
      <c r="V833" s="124"/>
      <c r="W833" s="124"/>
      <c r="X833" s="125"/>
      <c r="Y833" s="124"/>
      <c r="Z833" s="124"/>
      <c r="AA833" s="124"/>
      <c r="AB833" s="125"/>
      <c r="AC833" s="124"/>
      <c r="AD833" s="124"/>
      <c r="AE833" s="124"/>
      <c r="AF833" s="125"/>
      <c r="AG833" s="124"/>
      <c r="AH833" s="124"/>
      <c r="AI833" s="124"/>
      <c r="AJ833" s="125"/>
      <c r="AK833" s="124"/>
      <c r="AL833" s="124"/>
      <c r="AM833" s="124"/>
      <c r="AN833" s="126"/>
      <c r="AO833" s="127"/>
      <c r="AP833" s="127"/>
      <c r="AQ833" s="127"/>
      <c r="AR833" s="143">
        <v>6645</v>
      </c>
      <c r="AS833" s="142">
        <v>6946</v>
      </c>
      <c r="AT833" s="142">
        <v>6570</v>
      </c>
      <c r="AU833" s="142">
        <v>6832</v>
      </c>
      <c r="AV833" s="143">
        <v>7514</v>
      </c>
      <c r="AW833" s="124"/>
      <c r="AX833" s="124"/>
      <c r="AY833" s="124"/>
      <c r="AZ833" s="125"/>
      <c r="BA833" s="124"/>
      <c r="BB833" s="124"/>
      <c r="BC833" s="124"/>
      <c r="BD833" s="125"/>
      <c r="BF833" s="130"/>
      <c r="BG833" s="130"/>
      <c r="BH833" s="130"/>
      <c r="BI833" s="130"/>
      <c r="BJ833" s="130"/>
      <c r="BK833" s="130"/>
      <c r="BL833" s="130"/>
      <c r="BM833" s="130"/>
      <c r="BN833" s="130"/>
      <c r="BO833" s="131"/>
      <c r="BP833" s="131"/>
      <c r="BQ833" s="131"/>
      <c r="BR833" s="131"/>
    </row>
    <row r="834" spans="1:70" outlineLevel="1" x14ac:dyDescent="0.35">
      <c r="A834" s="192" t="s">
        <v>826</v>
      </c>
      <c r="B834" s="109" t="s">
        <v>428</v>
      </c>
      <c r="C834" s="141" t="s">
        <v>369</v>
      </c>
      <c r="D834" s="109">
        <v>4261656</v>
      </c>
      <c r="E834" s="124"/>
      <c r="F834" s="124"/>
      <c r="G834" s="124"/>
      <c r="H834" s="125"/>
      <c r="I834" s="124"/>
      <c r="J834" s="124"/>
      <c r="K834" s="124"/>
      <c r="L834" s="125"/>
      <c r="M834" s="124"/>
      <c r="N834" s="124"/>
      <c r="O834" s="124"/>
      <c r="P834" s="125"/>
      <c r="Q834" s="124"/>
      <c r="R834" s="124"/>
      <c r="S834" s="124"/>
      <c r="T834" s="125"/>
      <c r="U834" s="124"/>
      <c r="V834" s="124"/>
      <c r="W834" s="124"/>
      <c r="X834" s="125"/>
      <c r="Y834" s="124"/>
      <c r="Z834" s="124"/>
      <c r="AA834" s="124"/>
      <c r="AB834" s="125"/>
      <c r="AC834" s="124"/>
      <c r="AD834" s="124"/>
      <c r="AE834" s="124"/>
      <c r="AF834" s="125"/>
      <c r="AG834" s="124"/>
      <c r="AH834" s="124"/>
      <c r="AI834" s="124"/>
      <c r="AJ834" s="125"/>
      <c r="AK834" s="124"/>
      <c r="AL834" s="124"/>
      <c r="AM834" s="124"/>
      <c r="AN834" s="126"/>
      <c r="AO834" s="127"/>
      <c r="AP834" s="127"/>
      <c r="AQ834" s="127"/>
      <c r="AR834" s="143">
        <v>1119</v>
      </c>
      <c r="AS834" s="142">
        <v>1273</v>
      </c>
      <c r="AT834" s="142">
        <v>1342</v>
      </c>
      <c r="AU834" s="142">
        <v>1281</v>
      </c>
      <c r="AV834" s="143">
        <v>1370</v>
      </c>
      <c r="AW834" s="124"/>
      <c r="AX834" s="124"/>
      <c r="AY834" s="124"/>
      <c r="AZ834" s="125"/>
      <c r="BA834" s="124"/>
      <c r="BB834" s="124"/>
      <c r="BC834" s="124"/>
      <c r="BD834" s="125"/>
      <c r="BF834" s="130"/>
      <c r="BG834" s="130"/>
      <c r="BH834" s="130"/>
      <c r="BI834" s="130"/>
      <c r="BJ834" s="130"/>
      <c r="BK834" s="130"/>
      <c r="BL834" s="130"/>
      <c r="BM834" s="130"/>
      <c r="BN834" s="130"/>
      <c r="BO834" s="131"/>
      <c r="BP834" s="131"/>
      <c r="BQ834" s="131"/>
      <c r="BR834" s="131"/>
    </row>
    <row r="835" spans="1:70" outlineLevel="1" x14ac:dyDescent="0.35">
      <c r="A835" s="199" t="s">
        <v>102</v>
      </c>
      <c r="B835" s="162" t="s">
        <v>428</v>
      </c>
      <c r="C835" s="163" t="s">
        <v>369</v>
      </c>
      <c r="D835" s="162">
        <v>4261657</v>
      </c>
      <c r="E835" s="164"/>
      <c r="F835" s="164"/>
      <c r="G835" s="164"/>
      <c r="H835" s="165"/>
      <c r="I835" s="164"/>
      <c r="J835" s="164"/>
      <c r="K835" s="164"/>
      <c r="L835" s="165"/>
      <c r="M835" s="164"/>
      <c r="N835" s="164"/>
      <c r="O835" s="164"/>
      <c r="P835" s="165"/>
      <c r="Q835" s="164"/>
      <c r="R835" s="164"/>
      <c r="S835" s="164"/>
      <c r="T835" s="165"/>
      <c r="U835" s="164"/>
      <c r="V835" s="164"/>
      <c r="W835" s="164"/>
      <c r="X835" s="165"/>
      <c r="Y835" s="164"/>
      <c r="Z835" s="164"/>
      <c r="AA835" s="164"/>
      <c r="AB835" s="165"/>
      <c r="AC835" s="164"/>
      <c r="AD835" s="164"/>
      <c r="AE835" s="164"/>
      <c r="AF835" s="165"/>
      <c r="AG835" s="164"/>
      <c r="AH835" s="164"/>
      <c r="AI835" s="164"/>
      <c r="AJ835" s="165"/>
      <c r="AK835" s="164"/>
      <c r="AL835" s="164"/>
      <c r="AM835" s="164"/>
      <c r="AN835" s="283"/>
      <c r="AO835" s="284"/>
      <c r="AP835" s="284"/>
      <c r="AQ835" s="284"/>
      <c r="AR835" s="174">
        <f>SUM(AR833:AR834)</f>
        <v>7764</v>
      </c>
      <c r="AS835" s="175">
        <f>SUM(AS833:AS834)</f>
        <v>8219</v>
      </c>
      <c r="AT835" s="175">
        <f>SUM(AT833:AT834)</f>
        <v>7912</v>
      </c>
      <c r="AU835" s="175">
        <f>SUM(AU833:AU834)</f>
        <v>8113</v>
      </c>
      <c r="AV835" s="174">
        <f>SUM(AV833:AV834)</f>
        <v>8884</v>
      </c>
      <c r="AW835" s="164"/>
      <c r="AX835" s="164"/>
      <c r="AY835" s="164"/>
      <c r="AZ835" s="165"/>
      <c r="BA835" s="164"/>
      <c r="BB835" s="164"/>
      <c r="BC835" s="164"/>
      <c r="BD835" s="165"/>
      <c r="BF835" s="170"/>
      <c r="BG835" s="170"/>
      <c r="BH835" s="170"/>
      <c r="BI835" s="170"/>
      <c r="BJ835" s="170"/>
      <c r="BK835" s="170"/>
      <c r="BL835" s="170"/>
      <c r="BM835" s="170"/>
      <c r="BN835" s="170"/>
      <c r="BO835" s="285"/>
      <c r="BP835" s="285"/>
      <c r="BQ835" s="285"/>
      <c r="BR835" s="285"/>
    </row>
    <row r="836" spans="1:70" outlineLevel="1" x14ac:dyDescent="0.35">
      <c r="A836" s="192"/>
      <c r="B836" s="198"/>
      <c r="C836" s="198"/>
      <c r="D836" s="198"/>
      <c r="E836" s="124"/>
      <c r="F836" s="124"/>
      <c r="G836" s="124"/>
      <c r="H836" s="125"/>
      <c r="I836" s="124"/>
      <c r="J836" s="124"/>
      <c r="K836" s="124"/>
      <c r="L836" s="125"/>
      <c r="M836" s="124"/>
      <c r="N836" s="124"/>
      <c r="O836" s="124"/>
      <c r="P836" s="125"/>
      <c r="Q836" s="124"/>
      <c r="R836" s="124"/>
      <c r="S836" s="124"/>
      <c r="T836" s="125"/>
      <c r="U836" s="124"/>
      <c r="V836" s="124"/>
      <c r="W836" s="124"/>
      <c r="X836" s="125"/>
      <c r="Y836" s="124"/>
      <c r="Z836" s="124"/>
      <c r="AA836" s="124"/>
      <c r="AB836" s="125"/>
      <c r="AC836" s="124"/>
      <c r="AD836" s="124"/>
      <c r="AE836" s="124"/>
      <c r="AF836" s="125"/>
      <c r="AG836" s="124"/>
      <c r="AH836" s="124"/>
      <c r="AI836" s="124"/>
      <c r="AJ836" s="125"/>
      <c r="AK836" s="124"/>
      <c r="AL836" s="124"/>
      <c r="AM836" s="124"/>
      <c r="AN836" s="126"/>
      <c r="AO836" s="127"/>
      <c r="AP836" s="127"/>
      <c r="AQ836" s="127"/>
      <c r="AR836" s="126"/>
      <c r="AS836" s="127"/>
      <c r="AT836" s="127"/>
      <c r="AU836" s="127"/>
      <c r="AV836" s="126"/>
      <c r="AW836" s="127"/>
      <c r="AX836" s="127"/>
      <c r="AY836" s="127"/>
      <c r="AZ836" s="126"/>
      <c r="BA836" s="127"/>
      <c r="BB836" s="127"/>
      <c r="BC836" s="127"/>
      <c r="BD836" s="126"/>
      <c r="BF836" s="130"/>
      <c r="BG836" s="130"/>
      <c r="BH836" s="130"/>
      <c r="BI836" s="130"/>
      <c r="BJ836" s="130"/>
      <c r="BK836" s="130"/>
      <c r="BL836" s="130"/>
      <c r="BM836" s="130"/>
      <c r="BN836" s="130"/>
      <c r="BO836" s="131"/>
      <c r="BP836" s="131"/>
      <c r="BQ836" s="131"/>
      <c r="BR836" s="131"/>
    </row>
    <row r="837" spans="1:70" outlineLevel="1" x14ac:dyDescent="0.35">
      <c r="A837" s="205" t="s">
        <v>827</v>
      </c>
      <c r="B837" s="206"/>
      <c r="C837" s="206"/>
      <c r="D837" s="206"/>
      <c r="E837" s="124"/>
      <c r="F837" s="124"/>
      <c r="G837" s="124"/>
      <c r="H837" s="125"/>
      <c r="I837" s="124"/>
      <c r="J837" s="124"/>
      <c r="K837" s="124"/>
      <c r="L837" s="125"/>
      <c r="M837" s="124"/>
      <c r="N837" s="124"/>
      <c r="O837" s="124"/>
      <c r="P837" s="125"/>
      <c r="Q837" s="124"/>
      <c r="R837" s="124"/>
      <c r="S837" s="124"/>
      <c r="T837" s="125"/>
      <c r="U837" s="124"/>
      <c r="V837" s="124"/>
      <c r="W837" s="124"/>
      <c r="X837" s="125"/>
      <c r="Y837" s="124"/>
      <c r="Z837" s="124"/>
      <c r="AA837" s="124"/>
      <c r="AB837" s="125"/>
      <c r="AC837" s="124"/>
      <c r="AD837" s="124"/>
      <c r="AE837" s="124"/>
      <c r="AF837" s="125"/>
      <c r="AG837" s="124"/>
      <c r="AH837" s="124"/>
      <c r="AI837" s="124"/>
      <c r="AJ837" s="125"/>
      <c r="AK837" s="124"/>
      <c r="AL837" s="124"/>
      <c r="AM837" s="124"/>
      <c r="AN837" s="125"/>
      <c r="AO837" s="124"/>
      <c r="AP837" s="124"/>
      <c r="AQ837" s="124"/>
      <c r="AR837" s="125"/>
      <c r="AS837" s="124"/>
      <c r="AT837" s="124"/>
      <c r="AU837" s="124"/>
      <c r="AV837" s="125"/>
      <c r="AW837" s="124"/>
      <c r="AX837" s="124"/>
      <c r="AY837" s="124"/>
      <c r="AZ837" s="125"/>
      <c r="BA837" s="124"/>
      <c r="BB837" s="124"/>
      <c r="BC837" s="124"/>
      <c r="BD837" s="125"/>
      <c r="BF837" s="130"/>
      <c r="BG837" s="130"/>
      <c r="BH837" s="130"/>
      <c r="BI837" s="130"/>
      <c r="BJ837" s="130"/>
      <c r="BK837" s="130"/>
      <c r="BL837" s="130"/>
      <c r="BM837" s="130"/>
      <c r="BN837" s="130"/>
      <c r="BO837" s="130"/>
      <c r="BP837" s="130"/>
      <c r="BQ837" s="130"/>
      <c r="BR837" s="130"/>
    </row>
    <row r="838" spans="1:70" ht="12" customHeight="1" outlineLevel="1" x14ac:dyDescent="0.35">
      <c r="A838" s="192" t="s">
        <v>828</v>
      </c>
      <c r="B838" s="109" t="s">
        <v>428</v>
      </c>
      <c r="C838" s="141" t="s">
        <v>369</v>
      </c>
      <c r="D838" s="109">
        <v>3669141</v>
      </c>
      <c r="E838" s="142">
        <v>-15</v>
      </c>
      <c r="F838" s="142">
        <v>-14</v>
      </c>
      <c r="G838" s="142">
        <v>-21</v>
      </c>
      <c r="H838" s="125">
        <f>BF838-SUM(E838,F838,G838)</f>
        <v>-6</v>
      </c>
      <c r="I838" s="142">
        <v>0</v>
      </c>
      <c r="J838" s="142">
        <v>0</v>
      </c>
      <c r="K838" s="142">
        <v>4</v>
      </c>
      <c r="L838" s="125">
        <f>BG838-SUM(I838,J838,K838)</f>
        <v>0</v>
      </c>
      <c r="M838" s="142">
        <v>2</v>
      </c>
      <c r="N838" s="142">
        <v>5</v>
      </c>
      <c r="O838" s="142">
        <v>7</v>
      </c>
      <c r="P838" s="125">
        <f>BH838-SUM(M838,N838,O838)</f>
        <v>15</v>
      </c>
      <c r="Q838" s="142">
        <v>27</v>
      </c>
      <c r="R838" s="142">
        <v>32</v>
      </c>
      <c r="S838" s="142">
        <v>50</v>
      </c>
      <c r="T838" s="125">
        <f>BI838-SUM(Q838,R838,S838)</f>
        <v>57</v>
      </c>
      <c r="U838" s="142">
        <v>67</v>
      </c>
      <c r="V838" s="142">
        <v>91</v>
      </c>
      <c r="W838" s="142">
        <v>108</v>
      </c>
      <c r="X838" s="125">
        <f>BJ838-SUM(U838,V838,W838)</f>
        <v>126</v>
      </c>
      <c r="Y838" s="142">
        <v>145</v>
      </c>
      <c r="Z838" s="142">
        <v>143</v>
      </c>
      <c r="AA838" s="142">
        <v>176</v>
      </c>
      <c r="AB838" s="125">
        <f>BK838-SUM(Y838,Z838,AA838)</f>
        <v>188</v>
      </c>
      <c r="AC838" s="142">
        <v>198</v>
      </c>
      <c r="AD838" s="142">
        <v>219</v>
      </c>
      <c r="AE838" s="142">
        <v>258</v>
      </c>
      <c r="AF838" s="125">
        <f>BL838-SUM(AC838,AD838,AE838)</f>
        <v>229</v>
      </c>
      <c r="AG838" s="142">
        <v>228</v>
      </c>
      <c r="AH838" s="142">
        <v>162</v>
      </c>
      <c r="AI838" s="142">
        <v>146</v>
      </c>
      <c r="AJ838" s="125">
        <f>BM838-SUM(AG838,AH838,AI838)</f>
        <v>136</v>
      </c>
      <c r="AK838" s="142">
        <v>118</v>
      </c>
      <c r="AL838" s="142">
        <v>121</v>
      </c>
      <c r="AM838" s="142">
        <v>120</v>
      </c>
      <c r="AN838" s="125">
        <f>BN838-SUM(AK838,AL838,AM838)</f>
        <v>102</v>
      </c>
      <c r="AO838" s="142">
        <v>76</v>
      </c>
      <c r="AP838" s="142">
        <v>91</v>
      </c>
      <c r="AQ838" s="142">
        <v>77</v>
      </c>
      <c r="AR838" s="125">
        <f>BO838-SUM(AO838,AP838,AQ838)</f>
        <v>32</v>
      </c>
      <c r="AS838" s="124"/>
      <c r="AT838" s="127"/>
      <c r="AU838" s="124"/>
      <c r="AV838" s="125"/>
      <c r="AW838" s="124"/>
      <c r="AX838" s="127"/>
      <c r="AY838" s="127"/>
      <c r="AZ838" s="125"/>
      <c r="BA838" s="124"/>
      <c r="BB838" s="124"/>
      <c r="BC838" s="127"/>
      <c r="BD838" s="125"/>
      <c r="BF838" s="144">
        <v>-56</v>
      </c>
      <c r="BG838" s="144">
        <v>4</v>
      </c>
      <c r="BH838" s="144">
        <v>29</v>
      </c>
      <c r="BI838" s="144">
        <v>166</v>
      </c>
      <c r="BJ838" s="144">
        <v>392</v>
      </c>
      <c r="BK838" s="144">
        <v>652</v>
      </c>
      <c r="BL838" s="144">
        <v>904</v>
      </c>
      <c r="BM838" s="144">
        <v>672</v>
      </c>
      <c r="BN838" s="144">
        <v>461</v>
      </c>
      <c r="BO838" s="144">
        <v>276</v>
      </c>
      <c r="BP838" s="131"/>
      <c r="BQ838" s="131"/>
      <c r="BR838" s="131"/>
    </row>
    <row r="839" spans="1:70" outlineLevel="1" x14ac:dyDescent="0.35">
      <c r="A839" s="192" t="s">
        <v>829</v>
      </c>
      <c r="B839" s="109" t="s">
        <v>428</v>
      </c>
      <c r="C839" s="141" t="s">
        <v>369</v>
      </c>
      <c r="D839" s="109">
        <v>4243630</v>
      </c>
      <c r="E839" s="124"/>
      <c r="F839" s="124"/>
      <c r="G839" s="124"/>
      <c r="H839" s="125"/>
      <c r="I839" s="124"/>
      <c r="J839" s="124"/>
      <c r="K839" s="124"/>
      <c r="L839" s="125"/>
      <c r="M839" s="124"/>
      <c r="N839" s="124"/>
      <c r="O839" s="124"/>
      <c r="P839" s="125"/>
      <c r="Q839" s="124"/>
      <c r="R839" s="124"/>
      <c r="S839" s="124"/>
      <c r="T839" s="125"/>
      <c r="U839" s="124"/>
      <c r="V839" s="124"/>
      <c r="W839" s="124"/>
      <c r="X839" s="125"/>
      <c r="Y839" s="124"/>
      <c r="Z839" s="124"/>
      <c r="AA839" s="124"/>
      <c r="AB839" s="125"/>
      <c r="AC839" s="124"/>
      <c r="AD839" s="124"/>
      <c r="AE839" s="124"/>
      <c r="AF839" s="125"/>
      <c r="AG839" s="124"/>
      <c r="AH839" s="124"/>
      <c r="AI839" s="124"/>
      <c r="AJ839" s="125"/>
      <c r="AK839" s="124"/>
      <c r="AL839" s="124"/>
      <c r="AM839" s="124"/>
      <c r="AN839" s="125"/>
      <c r="AO839" s="124"/>
      <c r="AP839" s="124"/>
      <c r="AQ839" s="124"/>
      <c r="AR839" s="125"/>
      <c r="AS839" s="142">
        <v>193</v>
      </c>
      <c r="AT839" s="142">
        <v>323</v>
      </c>
      <c r="AU839" s="142">
        <v>534</v>
      </c>
      <c r="AV839" s="125">
        <f>BP839-SUM(AS839,AT839,AU839)</f>
        <v>589</v>
      </c>
      <c r="AW839" s="142">
        <v>585</v>
      </c>
      <c r="AX839" s="142">
        <v>540</v>
      </c>
      <c r="AY839" s="142">
        <v>661</v>
      </c>
      <c r="AZ839" s="125">
        <f>BQ839-SUM(AW839,AX839,AY839)</f>
        <v>731</v>
      </c>
      <c r="BA839" s="142">
        <v>658</v>
      </c>
      <c r="BB839" s="142">
        <v>481</v>
      </c>
      <c r="BC839" s="142">
        <v>359</v>
      </c>
      <c r="BD839" s="125">
        <f>BR839-SUM(BA839,BB839,BC839)</f>
        <v>625</v>
      </c>
      <c r="BF839" s="130"/>
      <c r="BG839" s="130"/>
      <c r="BH839" s="130"/>
      <c r="BI839" s="130"/>
      <c r="BJ839" s="130"/>
      <c r="BK839" s="130"/>
      <c r="BL839" s="130"/>
      <c r="BM839" s="130"/>
      <c r="BN839" s="130"/>
      <c r="BO839" s="130"/>
      <c r="BP839" s="144">
        <v>1639</v>
      </c>
      <c r="BQ839" s="144">
        <v>2517</v>
      </c>
      <c r="BR839" s="144">
        <v>2123</v>
      </c>
    </row>
    <row r="840" spans="1:70" ht="12" customHeight="1" outlineLevel="1" x14ac:dyDescent="0.35">
      <c r="A840" s="192" t="s">
        <v>239</v>
      </c>
      <c r="B840" s="109" t="s">
        <v>428</v>
      </c>
      <c r="C840" s="141" t="s">
        <v>369</v>
      </c>
      <c r="D840" s="109">
        <v>4243631</v>
      </c>
      <c r="E840" s="124"/>
      <c r="F840" s="124"/>
      <c r="G840" s="124"/>
      <c r="H840" s="125"/>
      <c r="I840" s="124"/>
      <c r="J840" s="124"/>
      <c r="K840" s="124"/>
      <c r="L840" s="125"/>
      <c r="M840" s="124"/>
      <c r="N840" s="124"/>
      <c r="O840" s="124"/>
      <c r="P840" s="125"/>
      <c r="Q840" s="124"/>
      <c r="R840" s="124"/>
      <c r="S840" s="124"/>
      <c r="T840" s="125"/>
      <c r="U840" s="124"/>
      <c r="V840" s="124"/>
      <c r="W840" s="124"/>
      <c r="X840" s="125"/>
      <c r="Y840" s="124"/>
      <c r="Z840" s="124"/>
      <c r="AA840" s="124"/>
      <c r="AB840" s="125"/>
      <c r="AC840" s="124"/>
      <c r="AD840" s="124"/>
      <c r="AE840" s="124"/>
      <c r="AF840" s="125"/>
      <c r="AG840" s="124"/>
      <c r="AH840" s="124"/>
      <c r="AI840" s="124"/>
      <c r="AJ840" s="125"/>
      <c r="AK840" s="124"/>
      <c r="AL840" s="124"/>
      <c r="AM840" s="124"/>
      <c r="AN840" s="125"/>
      <c r="AO840" s="124"/>
      <c r="AP840" s="124"/>
      <c r="AQ840" s="124"/>
      <c r="AR840" s="125"/>
      <c r="AS840" s="142">
        <v>-55</v>
      </c>
      <c r="AT840" s="142">
        <v>-116</v>
      </c>
      <c r="AU840" s="142">
        <v>-139</v>
      </c>
      <c r="AV840" s="125">
        <f>BP840-SUM(AS840,AT840,AU840)</f>
        <v>-136</v>
      </c>
      <c r="AW840" s="142">
        <v>-127</v>
      </c>
      <c r="AX840" s="142">
        <v>-128</v>
      </c>
      <c r="AY840" s="142">
        <v>-208</v>
      </c>
      <c r="AZ840" s="125">
        <f>BQ840-SUM(AW840,AX840,AY840)</f>
        <v>-252</v>
      </c>
      <c r="BA840" s="142">
        <v>-240</v>
      </c>
      <c r="BB840" s="142">
        <v>-241</v>
      </c>
      <c r="BC840" s="142">
        <v>-227</v>
      </c>
      <c r="BD840" s="125">
        <f>BR840-SUM(BA840,BB840,BC840)</f>
        <v>-457</v>
      </c>
      <c r="BF840" s="130"/>
      <c r="BG840" s="130"/>
      <c r="BH840" s="130"/>
      <c r="BI840" s="130"/>
      <c r="BJ840" s="130"/>
      <c r="BK840" s="130"/>
      <c r="BL840" s="130"/>
      <c r="BM840" s="130"/>
      <c r="BN840" s="130"/>
      <c r="BO840" s="130"/>
      <c r="BP840" s="144">
        <v>-446</v>
      </c>
      <c r="BQ840" s="144">
        <v>-715</v>
      </c>
      <c r="BR840" s="144">
        <v>-1165</v>
      </c>
    </row>
    <row r="841" spans="1:70" outlineLevel="1" x14ac:dyDescent="0.35">
      <c r="A841" s="192" t="s">
        <v>830</v>
      </c>
      <c r="B841" s="109" t="s">
        <v>428</v>
      </c>
      <c r="C841" s="141" t="s">
        <v>369</v>
      </c>
      <c r="D841" s="109">
        <v>3669142</v>
      </c>
      <c r="E841" s="124"/>
      <c r="F841" s="124"/>
      <c r="G841" s="124"/>
      <c r="H841" s="125"/>
      <c r="I841" s="124"/>
      <c r="J841" s="124"/>
      <c r="K841" s="124"/>
      <c r="L841" s="125"/>
      <c r="M841" s="124"/>
      <c r="N841" s="124"/>
      <c r="O841" s="124"/>
      <c r="P841" s="125"/>
      <c r="Q841" s="124"/>
      <c r="R841" s="124"/>
      <c r="S841" s="124"/>
      <c r="T841" s="125"/>
      <c r="U841" s="124"/>
      <c r="V841" s="124"/>
      <c r="W841" s="124"/>
      <c r="X841" s="125"/>
      <c r="Y841" s="124"/>
      <c r="Z841" s="124"/>
      <c r="AA841" s="124"/>
      <c r="AB841" s="125"/>
      <c r="AC841" s="124"/>
      <c r="AD841" s="124"/>
      <c r="AE841" s="124"/>
      <c r="AF841" s="125"/>
      <c r="AG841" s="142">
        <v>0</v>
      </c>
      <c r="AH841" s="142">
        <v>0</v>
      </c>
      <c r="AI841" s="142">
        <v>0</v>
      </c>
      <c r="AJ841" s="231">
        <f>BM841-SUM(AG841,AH841,AI841)</f>
        <v>-129</v>
      </c>
      <c r="AK841" s="142">
        <v>-93</v>
      </c>
      <c r="AL841" s="142">
        <v>0</v>
      </c>
      <c r="AM841" s="142">
        <v>-48</v>
      </c>
      <c r="AN841" s="125">
        <f>BN841-SUM(AK841,AL841,AM841)</f>
        <v>1</v>
      </c>
      <c r="AO841" s="142">
        <v>54</v>
      </c>
      <c r="AP841" s="142">
        <v>-60</v>
      </c>
      <c r="AQ841" s="142">
        <v>-131</v>
      </c>
      <c r="AR841" s="125">
        <f>BO841-SUM(AO841,AP841,AQ841)</f>
        <v>56</v>
      </c>
      <c r="AS841" s="142">
        <v>-63</v>
      </c>
      <c r="AT841" s="142">
        <v>-145</v>
      </c>
      <c r="AU841" s="142">
        <v>-98</v>
      </c>
      <c r="AV841" s="125">
        <f>BP841-SUM(AS841,AT841,AU841)</f>
        <v>-60</v>
      </c>
      <c r="AW841" s="142">
        <v>-148</v>
      </c>
      <c r="AX841" s="142">
        <v>-168</v>
      </c>
      <c r="AY841" s="142">
        <v>11</v>
      </c>
      <c r="AZ841" s="125">
        <f>BQ841-SUM(AW841,AX841,AY841)</f>
        <v>-385</v>
      </c>
      <c r="BA841" s="142">
        <v>232</v>
      </c>
      <c r="BB841" s="142">
        <v>196</v>
      </c>
      <c r="BC841" s="142">
        <v>42</v>
      </c>
      <c r="BD841" s="125">
        <f>BR841-SUM(BA841,BB841,BC841)</f>
        <v>-118</v>
      </c>
      <c r="BF841" s="130"/>
      <c r="BG841" s="130"/>
      <c r="BH841" s="130"/>
      <c r="BI841" s="130"/>
      <c r="BJ841" s="130"/>
      <c r="BK841" s="130"/>
      <c r="BL841" s="130"/>
      <c r="BM841" s="144">
        <v>-129</v>
      </c>
      <c r="BN841" s="144">
        <v>-140</v>
      </c>
      <c r="BO841" s="144">
        <v>-81</v>
      </c>
      <c r="BP841" s="144">
        <v>-366</v>
      </c>
      <c r="BQ841" s="144">
        <v>-690</v>
      </c>
      <c r="BR841" s="144">
        <v>352</v>
      </c>
    </row>
    <row r="842" spans="1:70" ht="12" customHeight="1" outlineLevel="1" x14ac:dyDescent="0.35">
      <c r="A842" s="207" t="s">
        <v>831</v>
      </c>
      <c r="B842" s="184" t="s">
        <v>428</v>
      </c>
      <c r="C842" s="185" t="s">
        <v>369</v>
      </c>
      <c r="D842" s="184">
        <v>3669143</v>
      </c>
      <c r="E842" s="209">
        <v>-5</v>
      </c>
      <c r="F842" s="209">
        <v>-3</v>
      </c>
      <c r="G842" s="209">
        <v>11</v>
      </c>
      <c r="H842" s="187">
        <f>BF842-SUM(E842,F842,G842)</f>
        <v>3</v>
      </c>
      <c r="I842" s="209">
        <v>0</v>
      </c>
      <c r="J842" s="209">
        <v>-4</v>
      </c>
      <c r="K842" s="209">
        <v>-65</v>
      </c>
      <c r="L842" s="187">
        <f>BG842-SUM(I842,J842,K842)</f>
        <v>-19</v>
      </c>
      <c r="M842" s="209">
        <v>-3</v>
      </c>
      <c r="N842" s="209">
        <v>-5</v>
      </c>
      <c r="O842" s="209">
        <v>-34</v>
      </c>
      <c r="P842" s="187">
        <f>BH842-SUM(M842,N842,O842)</f>
        <v>-18</v>
      </c>
      <c r="Q842" s="209">
        <v>29</v>
      </c>
      <c r="R842" s="209">
        <v>-12</v>
      </c>
      <c r="S842" s="209">
        <v>-3</v>
      </c>
      <c r="T842" s="187">
        <f>BI842-SUM(Q842,R842,S842)</f>
        <v>-89</v>
      </c>
      <c r="U842" s="209">
        <v>14</v>
      </c>
      <c r="V842" s="209">
        <v>-4</v>
      </c>
      <c r="W842" s="209">
        <v>6</v>
      </c>
      <c r="X842" s="187">
        <f>BJ842-SUM(U842,V842,W842)</f>
        <v>-17</v>
      </c>
      <c r="Y842" s="209">
        <v>16</v>
      </c>
      <c r="Z842" s="209">
        <v>-138</v>
      </c>
      <c r="AA842" s="209">
        <v>-45</v>
      </c>
      <c r="AB842" s="187">
        <f>BK842-SUM(Y842,Z842,AA842)</f>
        <v>-37</v>
      </c>
      <c r="AC842" s="209">
        <v>-33</v>
      </c>
      <c r="AD842" s="209">
        <v>-13</v>
      </c>
      <c r="AE842" s="209">
        <v>-114</v>
      </c>
      <c r="AF842" s="187">
        <f>BL842-SUM(AC842,AD842,AE842)</f>
        <v>82</v>
      </c>
      <c r="AG842" s="209">
        <v>-260</v>
      </c>
      <c r="AH842" s="209">
        <v>6</v>
      </c>
      <c r="AI842" s="209">
        <v>-53</v>
      </c>
      <c r="AJ842" s="187">
        <f>BM842-SUM(AG842,AH842,AI842)</f>
        <v>273</v>
      </c>
      <c r="AK842" s="209">
        <v>100</v>
      </c>
      <c r="AL842" s="209">
        <v>25</v>
      </c>
      <c r="AM842" s="209">
        <v>70</v>
      </c>
      <c r="AN842" s="187">
        <f>BN842-SUM(AK842,AL842,AM842)</f>
        <v>15</v>
      </c>
      <c r="AO842" s="209">
        <v>254</v>
      </c>
      <c r="AP842" s="209">
        <v>-203</v>
      </c>
      <c r="AQ842" s="209">
        <v>-34</v>
      </c>
      <c r="AR842" s="187">
        <f>BO842-SUM(AO842,AP842,AQ842)</f>
        <v>-337</v>
      </c>
      <c r="AS842" s="209">
        <v>5</v>
      </c>
      <c r="AT842" s="209">
        <v>-161</v>
      </c>
      <c r="AU842" s="209">
        <v>-25</v>
      </c>
      <c r="AV842" s="187">
        <f>BP842-SUM(AS842,AT842,AU842)</f>
        <v>31</v>
      </c>
      <c r="AW842" s="209">
        <v>55</v>
      </c>
      <c r="AX842" s="209">
        <v>15</v>
      </c>
      <c r="AY842" s="209">
        <v>8</v>
      </c>
      <c r="AZ842" s="187">
        <f>BQ842-SUM(AW842,AX842,AY842)</f>
        <v>93</v>
      </c>
      <c r="BA842" s="209">
        <v>177</v>
      </c>
      <c r="BB842" s="209">
        <v>-343</v>
      </c>
      <c r="BC842" s="209">
        <v>954</v>
      </c>
      <c r="BD842" s="187">
        <f>BR842-SUM(BA842,BB842,BC842)</f>
        <v>558</v>
      </c>
      <c r="BF842" s="210">
        <v>6</v>
      </c>
      <c r="BG842" s="210">
        <v>-88</v>
      </c>
      <c r="BH842" s="210">
        <v>-60</v>
      </c>
      <c r="BI842" s="210">
        <v>-75</v>
      </c>
      <c r="BJ842" s="210">
        <v>-1</v>
      </c>
      <c r="BK842" s="210">
        <v>-204</v>
      </c>
      <c r="BL842" s="210">
        <v>-78</v>
      </c>
      <c r="BM842" s="210">
        <v>-34</v>
      </c>
      <c r="BN842" s="210">
        <v>210</v>
      </c>
      <c r="BO842" s="210">
        <v>-320</v>
      </c>
      <c r="BP842" s="210">
        <v>-150</v>
      </c>
      <c r="BQ842" s="210">
        <v>171</v>
      </c>
      <c r="BR842" s="210">
        <v>1346</v>
      </c>
    </row>
    <row r="843" spans="1:70" outlineLevel="1" x14ac:dyDescent="0.35">
      <c r="A843" s="190" t="s">
        <v>827</v>
      </c>
      <c r="B843" s="109" t="s">
        <v>428</v>
      </c>
      <c r="C843" s="141" t="s">
        <v>369</v>
      </c>
      <c r="D843" s="109">
        <v>3669144</v>
      </c>
      <c r="E843" s="212">
        <f>SUM(E838:E842)</f>
        <v>-20</v>
      </c>
      <c r="F843" s="212">
        <f>SUM(F838:F842)</f>
        <v>-17</v>
      </c>
      <c r="G843" s="212">
        <f>SUM(G838:G842)</f>
        <v>-10</v>
      </c>
      <c r="H843" s="138">
        <f>BF843-SUM(E843,F843,G843)</f>
        <v>-3</v>
      </c>
      <c r="I843" s="213">
        <v>0</v>
      </c>
      <c r="J843" s="212">
        <f>SUM(J838:J842)</f>
        <v>-4</v>
      </c>
      <c r="K843" s="212">
        <f>SUM(K838:K842)</f>
        <v>-61</v>
      </c>
      <c r="L843" s="138">
        <f>BG843-SUM(I843,J843,K843)</f>
        <v>-19</v>
      </c>
      <c r="M843" s="212">
        <f>SUM(M838:M842)</f>
        <v>-1</v>
      </c>
      <c r="N843" s="213">
        <v>0</v>
      </c>
      <c r="O843" s="212">
        <f>SUM(O838:O842)</f>
        <v>-27</v>
      </c>
      <c r="P843" s="138">
        <f>BH843-SUM(M843,N843,O843)</f>
        <v>-3</v>
      </c>
      <c r="Q843" s="212">
        <f>SUM(Q838:Q842)</f>
        <v>56</v>
      </c>
      <c r="R843" s="212">
        <f>SUM(R838:R842)</f>
        <v>20</v>
      </c>
      <c r="S843" s="212">
        <f>SUM(S838:S842)</f>
        <v>47</v>
      </c>
      <c r="T843" s="138">
        <f>BI843-SUM(Q843,R843,S843)</f>
        <v>-32</v>
      </c>
      <c r="U843" s="212">
        <f>SUM(U838:U842)</f>
        <v>81</v>
      </c>
      <c r="V843" s="212">
        <f>SUM(V838:V842)</f>
        <v>87</v>
      </c>
      <c r="W843" s="212">
        <f>SUM(W838:W842)</f>
        <v>114</v>
      </c>
      <c r="X843" s="138">
        <f>BJ843-SUM(U843,V843,W843)</f>
        <v>109</v>
      </c>
      <c r="Y843" s="212">
        <f>SUM(Y838:Y842)</f>
        <v>161</v>
      </c>
      <c r="Z843" s="212">
        <f>SUM(Z838:Z842)</f>
        <v>5</v>
      </c>
      <c r="AA843" s="212">
        <f>SUM(AA838:AA842)</f>
        <v>131</v>
      </c>
      <c r="AB843" s="138">
        <f>BK843-SUM(Y843,Z843,AA843)</f>
        <v>151</v>
      </c>
      <c r="AC843" s="212">
        <f>SUM(AC838:AC842)</f>
        <v>165</v>
      </c>
      <c r="AD843" s="212">
        <f>SUM(AD838:AD842)</f>
        <v>206</v>
      </c>
      <c r="AE843" s="212">
        <f>SUM(AE838:AE842)</f>
        <v>144</v>
      </c>
      <c r="AF843" s="138">
        <f>BL843-SUM(AC843,AD843,AE843)</f>
        <v>311</v>
      </c>
      <c r="AG843" s="212">
        <f>SUM(AG838:AG842)</f>
        <v>-32</v>
      </c>
      <c r="AH843" s="212">
        <f>SUM(AH838:AH842)</f>
        <v>168</v>
      </c>
      <c r="AI843" s="212">
        <f>SUM(AI838:AI842)</f>
        <v>93</v>
      </c>
      <c r="AJ843" s="138">
        <f>BM843-SUM(AG843,AH843,AI843)</f>
        <v>280</v>
      </c>
      <c r="AK843" s="212">
        <f>SUM(AK838:AK842)</f>
        <v>125</v>
      </c>
      <c r="AL843" s="212">
        <f>SUM(AL838:AL842)</f>
        <v>146</v>
      </c>
      <c r="AM843" s="212">
        <f>SUM(AM838:AM842)</f>
        <v>142</v>
      </c>
      <c r="AN843" s="138">
        <f>BN843-SUM(AK843,AL843,AM843)</f>
        <v>118</v>
      </c>
      <c r="AO843" s="212">
        <f>SUM(AO838:AO842)</f>
        <v>384</v>
      </c>
      <c r="AP843" s="212">
        <f>SUM(AP838:AP842)</f>
        <v>-172</v>
      </c>
      <c r="AQ843" s="212">
        <f>SUM(AQ838:AQ842)</f>
        <v>-88</v>
      </c>
      <c r="AR843" s="138">
        <f>BO843-SUM(AO843,AP843,AQ843)</f>
        <v>-249</v>
      </c>
      <c r="AS843" s="212">
        <f>SUM(AS838:AS842)</f>
        <v>80</v>
      </c>
      <c r="AT843" s="212">
        <f>SUM(AT838:AT842)</f>
        <v>-99</v>
      </c>
      <c r="AU843" s="212">
        <f>SUM(AU838:AU842)</f>
        <v>272</v>
      </c>
      <c r="AV843" s="138">
        <f>BP843-SUM(AS843,AT843,AU843)</f>
        <v>424</v>
      </c>
      <c r="AW843" s="212">
        <f>SUM(AW838:AW842)</f>
        <v>365</v>
      </c>
      <c r="AX843" s="212">
        <f>SUM(AX838:AX842)</f>
        <v>259</v>
      </c>
      <c r="AY843" s="212">
        <f>SUM(AY838:AY842)</f>
        <v>472</v>
      </c>
      <c r="AZ843" s="138">
        <f>BQ843-SUM(AW843,AX843,AY843)</f>
        <v>187</v>
      </c>
      <c r="BA843" s="212">
        <f>SUM(BA838:BA842)</f>
        <v>827</v>
      </c>
      <c r="BB843" s="212">
        <f>SUM(BB838:BB842)</f>
        <v>93</v>
      </c>
      <c r="BC843" s="212">
        <f>SUM(BC838:BC842)</f>
        <v>1128</v>
      </c>
      <c r="BD843" s="138">
        <f>BR843-SUM(BA843,BB843,BC843)</f>
        <v>608</v>
      </c>
      <c r="BF843" s="214">
        <f t="shared" ref="BF843:BO843" si="123">SUM(BF838:BF842)</f>
        <v>-50</v>
      </c>
      <c r="BG843" s="214">
        <f t="shared" si="123"/>
        <v>-84</v>
      </c>
      <c r="BH843" s="214">
        <f t="shared" si="123"/>
        <v>-31</v>
      </c>
      <c r="BI843" s="214">
        <f t="shared" si="123"/>
        <v>91</v>
      </c>
      <c r="BJ843" s="214">
        <f t="shared" si="123"/>
        <v>391</v>
      </c>
      <c r="BK843" s="214">
        <f t="shared" si="123"/>
        <v>448</v>
      </c>
      <c r="BL843" s="214">
        <f t="shared" si="123"/>
        <v>826</v>
      </c>
      <c r="BM843" s="214">
        <f t="shared" si="123"/>
        <v>509</v>
      </c>
      <c r="BN843" s="214">
        <f t="shared" si="123"/>
        <v>531</v>
      </c>
      <c r="BO843" s="214">
        <f t="shared" si="123"/>
        <v>-125</v>
      </c>
      <c r="BP843" s="214">
        <f>SUM(BP839:BP842)</f>
        <v>677</v>
      </c>
      <c r="BQ843" s="214">
        <f>SUM(BQ838:BQ842)</f>
        <v>1283</v>
      </c>
      <c r="BR843" s="214">
        <f>SUM(BR838:BR842)</f>
        <v>2656</v>
      </c>
    </row>
    <row r="844" spans="1:70" outlineLevel="1" x14ac:dyDescent="0.35">
      <c r="E844" s="124"/>
      <c r="F844" s="124"/>
      <c r="G844" s="124"/>
      <c r="H844" s="125"/>
      <c r="I844" s="124"/>
      <c r="J844" s="124"/>
      <c r="K844" s="124"/>
      <c r="L844" s="125"/>
      <c r="M844" s="124"/>
      <c r="N844" s="124"/>
      <c r="O844" s="124"/>
      <c r="P844" s="125"/>
      <c r="Q844" s="124"/>
      <c r="R844" s="124"/>
      <c r="S844" s="124"/>
      <c r="T844" s="125"/>
      <c r="U844" s="124"/>
      <c r="V844" s="124"/>
      <c r="W844" s="124"/>
      <c r="X844" s="125"/>
      <c r="Y844" s="124"/>
      <c r="Z844" s="124"/>
      <c r="AA844" s="124"/>
      <c r="AB844" s="125"/>
      <c r="AC844" s="124"/>
      <c r="AD844" s="124"/>
      <c r="AE844" s="124"/>
      <c r="AF844" s="125"/>
      <c r="AG844" s="124"/>
      <c r="AH844" s="124"/>
      <c r="AI844" s="124"/>
      <c r="AJ844" s="125"/>
      <c r="AK844" s="124"/>
      <c r="AL844" s="124"/>
      <c r="AM844" s="124"/>
      <c r="AN844" s="125"/>
      <c r="AO844" s="124"/>
      <c r="AP844" s="124"/>
      <c r="AQ844" s="124"/>
      <c r="AR844" s="125"/>
      <c r="AS844" s="124"/>
      <c r="AT844" s="124"/>
      <c r="AU844" s="124"/>
      <c r="AV844" s="125"/>
      <c r="AW844" s="124"/>
      <c r="AX844" s="124"/>
      <c r="AY844" s="124"/>
      <c r="AZ844" s="125"/>
      <c r="BA844" s="124"/>
      <c r="BB844" s="124"/>
      <c r="BC844" s="124"/>
      <c r="BD844" s="125"/>
      <c r="BF844" s="130"/>
      <c r="BG844" s="130"/>
      <c r="BH844" s="130"/>
      <c r="BI844" s="130"/>
      <c r="BJ844" s="130"/>
      <c r="BK844" s="130"/>
      <c r="BL844" s="130"/>
      <c r="BM844" s="130"/>
      <c r="BN844" s="130"/>
      <c r="BO844" s="130"/>
      <c r="BP844" s="130"/>
      <c r="BQ844" s="130"/>
      <c r="BR844" s="130"/>
    </row>
    <row r="845" spans="1:70" ht="12" customHeight="1" outlineLevel="1" x14ac:dyDescent="0.35">
      <c r="A845" s="205" t="s">
        <v>832</v>
      </c>
      <c r="B845" s="206"/>
      <c r="C845" s="206"/>
      <c r="D845" s="206"/>
      <c r="E845" s="124"/>
      <c r="F845" s="124"/>
      <c r="G845" s="124"/>
      <c r="H845" s="125"/>
      <c r="I845" s="124"/>
      <c r="J845" s="124"/>
      <c r="K845" s="124"/>
      <c r="L845" s="125"/>
      <c r="M845" s="124"/>
      <c r="N845" s="124"/>
      <c r="O845" s="124"/>
      <c r="P845" s="125"/>
      <c r="Q845" s="124"/>
      <c r="R845" s="124"/>
      <c r="S845" s="124"/>
      <c r="T845" s="125"/>
      <c r="U845" s="124"/>
      <c r="V845" s="124"/>
      <c r="W845" s="124"/>
      <c r="X845" s="125"/>
      <c r="Y845" s="124"/>
      <c r="Z845" s="124"/>
      <c r="AA845" s="124"/>
      <c r="AB845" s="125"/>
      <c r="AC845" s="124"/>
      <c r="AD845" s="124"/>
      <c r="AE845" s="124"/>
      <c r="AF845" s="125"/>
      <c r="AG845" s="124"/>
      <c r="AH845" s="124"/>
      <c r="AI845" s="124"/>
      <c r="AJ845" s="125"/>
      <c r="AK845" s="124"/>
      <c r="AL845" s="124"/>
      <c r="AM845" s="124"/>
      <c r="AN845" s="125"/>
      <c r="AO845" s="124"/>
      <c r="AP845" s="124"/>
      <c r="AQ845" s="124"/>
      <c r="AR845" s="125"/>
      <c r="AS845" s="124"/>
      <c r="AT845" s="124"/>
      <c r="AU845" s="124"/>
      <c r="AV845" s="125"/>
      <c r="AW845" s="124"/>
      <c r="AX845" s="124"/>
      <c r="AY845" s="124"/>
      <c r="AZ845" s="125"/>
      <c r="BA845" s="124"/>
      <c r="BB845" s="124"/>
      <c r="BC845" s="124"/>
      <c r="BD845" s="125"/>
      <c r="BF845" s="130"/>
      <c r="BG845" s="130"/>
      <c r="BH845" s="130"/>
      <c r="BI845" s="130"/>
      <c r="BJ845" s="130"/>
      <c r="BK845" s="130"/>
      <c r="BL845" s="130"/>
      <c r="BM845" s="130"/>
      <c r="BN845" s="130"/>
      <c r="BO845" s="130"/>
      <c r="BP845" s="130"/>
      <c r="BQ845" s="130"/>
      <c r="BR845" s="130"/>
    </row>
    <row r="846" spans="1:70" outlineLevel="1" x14ac:dyDescent="0.35">
      <c r="A846" s="279" t="s">
        <v>833</v>
      </c>
      <c r="B846" s="280"/>
      <c r="C846" s="280"/>
      <c r="D846" s="280"/>
      <c r="E846" s="124"/>
      <c r="F846" s="124"/>
      <c r="G846" s="124"/>
      <c r="H846" s="125"/>
      <c r="I846" s="124"/>
      <c r="J846" s="124"/>
      <c r="K846" s="124"/>
      <c r="L846" s="125"/>
      <c r="M846" s="124"/>
      <c r="N846" s="124"/>
      <c r="O846" s="124"/>
      <c r="P846" s="125"/>
      <c r="Q846" s="124"/>
      <c r="R846" s="124"/>
      <c r="S846" s="124"/>
      <c r="T846" s="125"/>
      <c r="U846" s="124"/>
      <c r="V846" s="124"/>
      <c r="W846" s="124"/>
      <c r="X846" s="125"/>
      <c r="Y846" s="124"/>
      <c r="Z846" s="124"/>
      <c r="AA846" s="124"/>
      <c r="AB846" s="125"/>
      <c r="AC846" s="124"/>
      <c r="AD846" s="124"/>
      <c r="AE846" s="124"/>
      <c r="AF846" s="125"/>
      <c r="AG846" s="124"/>
      <c r="AH846" s="124"/>
      <c r="AI846" s="124"/>
      <c r="AJ846" s="125"/>
      <c r="AK846" s="124"/>
      <c r="AL846" s="124"/>
      <c r="AM846" s="124"/>
      <c r="AN846" s="125"/>
      <c r="AO846" s="124"/>
      <c r="AP846" s="124"/>
      <c r="AQ846" s="124"/>
      <c r="AR846" s="125"/>
      <c r="AS846" s="124"/>
      <c r="AT846" s="124"/>
      <c r="AU846" s="124"/>
      <c r="AV846" s="125"/>
      <c r="AW846" s="124"/>
      <c r="AX846" s="124"/>
      <c r="AY846" s="124"/>
      <c r="AZ846" s="125"/>
      <c r="BA846" s="124"/>
      <c r="BB846" s="124"/>
      <c r="BC846" s="124"/>
      <c r="BD846" s="125"/>
      <c r="BF846" s="130"/>
      <c r="BG846" s="130"/>
      <c r="BH846" s="130"/>
      <c r="BI846" s="130"/>
      <c r="BJ846" s="130"/>
      <c r="BK846" s="130"/>
      <c r="BL846" s="130"/>
      <c r="BM846" s="130"/>
      <c r="BN846" s="130"/>
      <c r="BO846" s="130"/>
      <c r="BP846" s="130"/>
      <c r="BQ846" s="130"/>
      <c r="BR846" s="130"/>
    </row>
    <row r="847" spans="1:70" outlineLevel="1" x14ac:dyDescent="0.35">
      <c r="A847" s="195" t="s">
        <v>834</v>
      </c>
      <c r="B847" s="109" t="s">
        <v>428</v>
      </c>
      <c r="C847" s="141" t="s">
        <v>369</v>
      </c>
      <c r="D847" s="109">
        <v>3669145</v>
      </c>
      <c r="E847" s="124"/>
      <c r="F847" s="124"/>
      <c r="G847" s="124"/>
      <c r="H847" s="143">
        <v>6</v>
      </c>
      <c r="I847" s="124"/>
      <c r="J847" s="124"/>
      <c r="K847" s="124"/>
      <c r="L847" s="143">
        <v>130</v>
      </c>
      <c r="M847" s="124"/>
      <c r="N847" s="124"/>
      <c r="O847" s="124"/>
      <c r="P847" s="143">
        <v>476</v>
      </c>
      <c r="Q847" s="124"/>
      <c r="R847" s="124"/>
      <c r="S847" s="124"/>
      <c r="T847" s="143">
        <v>1252</v>
      </c>
      <c r="U847" s="124"/>
      <c r="V847" s="124"/>
      <c r="W847" s="124"/>
      <c r="X847" s="143">
        <v>1300</v>
      </c>
      <c r="Y847" s="124"/>
      <c r="Z847" s="124"/>
      <c r="AA847" s="124"/>
      <c r="AB847" s="143">
        <v>1825</v>
      </c>
      <c r="AC847" s="124"/>
      <c r="AD847" s="124"/>
      <c r="AE847" s="124"/>
      <c r="AF847" s="143">
        <v>2051</v>
      </c>
      <c r="AG847" s="124"/>
      <c r="AH847" s="124"/>
      <c r="AI847" s="124"/>
      <c r="AJ847" s="143">
        <v>2437</v>
      </c>
      <c r="AK847" s="124"/>
      <c r="AL847" s="124"/>
      <c r="AM847" s="124"/>
      <c r="AN847" s="143">
        <v>2443</v>
      </c>
      <c r="AO847" s="124"/>
      <c r="AP847" s="124"/>
      <c r="AQ847" s="124"/>
      <c r="AR847" s="143">
        <v>234</v>
      </c>
      <c r="AS847" s="124"/>
      <c r="AT847" s="124"/>
      <c r="AU847" s="124"/>
      <c r="AV847" s="143">
        <v>353</v>
      </c>
      <c r="AW847" s="124"/>
      <c r="AX847" s="124"/>
      <c r="AY847" s="124"/>
      <c r="AZ847" s="143">
        <v>289</v>
      </c>
      <c r="BA847" s="124"/>
      <c r="BB847" s="124"/>
      <c r="BC847" s="124"/>
      <c r="BD847" s="143">
        <v>4432</v>
      </c>
      <c r="BF847" s="144">
        <v>6</v>
      </c>
      <c r="BG847" s="144">
        <v>130</v>
      </c>
      <c r="BH847" s="144">
        <v>476</v>
      </c>
      <c r="BI847" s="144">
        <v>1252</v>
      </c>
      <c r="BJ847" s="144">
        <v>1300</v>
      </c>
      <c r="BK847" s="144">
        <v>1825</v>
      </c>
      <c r="BL847" s="144">
        <v>2051</v>
      </c>
      <c r="BM847" s="144">
        <v>2437</v>
      </c>
      <c r="BN847" s="144">
        <v>2443</v>
      </c>
      <c r="BO847" s="144">
        <v>234</v>
      </c>
      <c r="BP847" s="144">
        <v>353</v>
      </c>
      <c r="BQ847" s="144">
        <v>289</v>
      </c>
      <c r="BR847" s="144">
        <v>4432</v>
      </c>
    </row>
    <row r="848" spans="1:70" outlineLevel="1" x14ac:dyDescent="0.35">
      <c r="A848" s="195" t="s">
        <v>835</v>
      </c>
      <c r="B848" s="109" t="s">
        <v>428</v>
      </c>
      <c r="C848" s="141" t="s">
        <v>369</v>
      </c>
      <c r="D848" s="109">
        <v>3669146</v>
      </c>
      <c r="E848" s="124"/>
      <c r="F848" s="124"/>
      <c r="G848" s="124"/>
      <c r="H848" s="143">
        <v>164</v>
      </c>
      <c r="I848" s="124"/>
      <c r="J848" s="124"/>
      <c r="K848" s="124"/>
      <c r="L848" s="143">
        <v>190</v>
      </c>
      <c r="M848" s="124"/>
      <c r="N848" s="124"/>
      <c r="O848" s="124"/>
      <c r="P848" s="143">
        <v>297</v>
      </c>
      <c r="Q848" s="124"/>
      <c r="R848" s="124"/>
      <c r="S848" s="124"/>
      <c r="T848" s="143">
        <v>268</v>
      </c>
      <c r="U848" s="124"/>
      <c r="V848" s="124"/>
      <c r="W848" s="124"/>
      <c r="X848" s="143">
        <v>509</v>
      </c>
      <c r="Y848" s="124"/>
      <c r="Z848" s="124"/>
      <c r="AA848" s="124"/>
      <c r="AB848" s="143">
        <v>668</v>
      </c>
      <c r="AC848" s="124"/>
      <c r="AD848" s="124"/>
      <c r="AE848" s="124"/>
      <c r="AF848" s="143">
        <v>1333</v>
      </c>
      <c r="AG848" s="124"/>
      <c r="AH848" s="124"/>
      <c r="AI848" s="124"/>
      <c r="AJ848" s="143">
        <v>1055</v>
      </c>
      <c r="AK848" s="124"/>
      <c r="AL848" s="124"/>
      <c r="AM848" s="124"/>
      <c r="AN848" s="143">
        <v>1385</v>
      </c>
      <c r="AO848" s="124"/>
      <c r="AP848" s="124"/>
      <c r="AQ848" s="124"/>
      <c r="AR848" s="143">
        <v>1576</v>
      </c>
      <c r="AS848" s="124"/>
      <c r="AT848" s="124"/>
      <c r="AU848" s="124"/>
      <c r="AV848" s="143">
        <v>2028</v>
      </c>
      <c r="AW848" s="124"/>
      <c r="AX848" s="124"/>
      <c r="AY848" s="124"/>
      <c r="AZ848" s="143">
        <v>2771</v>
      </c>
      <c r="BA848" s="124"/>
      <c r="BB848" s="124"/>
      <c r="BC848" s="124"/>
      <c r="BD848" s="143">
        <v>10506</v>
      </c>
      <c r="BF848" s="144">
        <v>164</v>
      </c>
      <c r="BG848" s="144">
        <v>190</v>
      </c>
      <c r="BH848" s="144">
        <v>297</v>
      </c>
      <c r="BI848" s="144">
        <v>268</v>
      </c>
      <c r="BJ848" s="144">
        <v>509</v>
      </c>
      <c r="BK848" s="144">
        <v>668</v>
      </c>
      <c r="BL848" s="144">
        <v>1333</v>
      </c>
      <c r="BM848" s="144">
        <v>1055</v>
      </c>
      <c r="BN848" s="144">
        <v>1385</v>
      </c>
      <c r="BO848" s="144">
        <v>1576</v>
      </c>
      <c r="BP848" s="144">
        <v>2028</v>
      </c>
      <c r="BQ848" s="144">
        <v>2771</v>
      </c>
      <c r="BR848" s="144">
        <v>10506</v>
      </c>
    </row>
    <row r="849" spans="1:70" outlineLevel="1" x14ac:dyDescent="0.35">
      <c r="A849" s="195" t="s">
        <v>774</v>
      </c>
      <c r="B849" s="109" t="s">
        <v>428</v>
      </c>
      <c r="C849" s="141" t="s">
        <v>369</v>
      </c>
      <c r="D849" s="109">
        <v>3669147</v>
      </c>
      <c r="E849" s="124"/>
      <c r="F849" s="124"/>
      <c r="G849" s="124"/>
      <c r="H849" s="143">
        <v>120</v>
      </c>
      <c r="I849" s="124"/>
      <c r="J849" s="124"/>
      <c r="K849" s="124"/>
      <c r="L849" s="143">
        <v>225</v>
      </c>
      <c r="M849" s="124"/>
      <c r="N849" s="124"/>
      <c r="O849" s="124"/>
      <c r="P849" s="143">
        <v>529</v>
      </c>
      <c r="Q849" s="124"/>
      <c r="R849" s="124"/>
      <c r="S849" s="124"/>
      <c r="T849" s="143">
        <v>684</v>
      </c>
      <c r="U849" s="124"/>
      <c r="V849" s="124"/>
      <c r="W849" s="124"/>
      <c r="X849" s="143">
        <v>385</v>
      </c>
      <c r="Y849" s="124"/>
      <c r="Z849" s="124"/>
      <c r="AA849" s="124"/>
      <c r="AB849" s="143">
        <v>270</v>
      </c>
      <c r="AC849" s="124"/>
      <c r="AD849" s="124"/>
      <c r="AE849" s="124"/>
      <c r="AF849" s="143">
        <v>135</v>
      </c>
      <c r="AG849" s="124"/>
      <c r="AH849" s="124"/>
      <c r="AI849" s="124"/>
      <c r="AJ849" s="143">
        <v>243</v>
      </c>
      <c r="AK849" s="124"/>
      <c r="AL849" s="124"/>
      <c r="AM849" s="124"/>
      <c r="AN849" s="143">
        <v>319</v>
      </c>
      <c r="AO849" s="124"/>
      <c r="AP849" s="124"/>
      <c r="AQ849" s="124"/>
      <c r="AR849" s="143">
        <v>368</v>
      </c>
      <c r="AS849" s="124"/>
      <c r="AT849" s="124"/>
      <c r="AU849" s="124"/>
      <c r="AV849" s="143">
        <v>459</v>
      </c>
      <c r="AW849" s="124"/>
      <c r="AX849" s="124"/>
      <c r="AY849" s="124"/>
      <c r="AZ849" s="143">
        <v>520</v>
      </c>
      <c r="BA849" s="124"/>
      <c r="BB849" s="124"/>
      <c r="BC849" s="124"/>
      <c r="BD849" s="143">
        <v>706</v>
      </c>
      <c r="BF849" s="144">
        <v>120</v>
      </c>
      <c r="BG849" s="144">
        <v>225</v>
      </c>
      <c r="BH849" s="144">
        <v>529</v>
      </c>
      <c r="BI849" s="144">
        <v>684</v>
      </c>
      <c r="BJ849" s="144">
        <v>385</v>
      </c>
      <c r="BK849" s="144">
        <v>270</v>
      </c>
      <c r="BL849" s="144">
        <v>135</v>
      </c>
      <c r="BM849" s="144">
        <v>243</v>
      </c>
      <c r="BN849" s="144">
        <v>319</v>
      </c>
      <c r="BO849" s="144">
        <v>368</v>
      </c>
      <c r="BP849" s="144">
        <v>459</v>
      </c>
      <c r="BQ849" s="144">
        <v>520</v>
      </c>
      <c r="BR849" s="144">
        <v>706</v>
      </c>
    </row>
    <row r="850" spans="1:70" ht="12" customHeight="1" outlineLevel="1" x14ac:dyDescent="0.35">
      <c r="A850" s="195" t="s">
        <v>836</v>
      </c>
      <c r="B850" s="109" t="s">
        <v>428</v>
      </c>
      <c r="C850" s="141" t="s">
        <v>369</v>
      </c>
      <c r="D850" s="109">
        <v>3669148</v>
      </c>
      <c r="E850" s="124"/>
      <c r="F850" s="124"/>
      <c r="G850" s="124"/>
      <c r="H850" s="143">
        <v>141</v>
      </c>
      <c r="I850" s="124"/>
      <c r="J850" s="124"/>
      <c r="K850" s="124"/>
      <c r="L850" s="143">
        <v>136</v>
      </c>
      <c r="M850" s="124"/>
      <c r="N850" s="124"/>
      <c r="O850" s="124"/>
      <c r="P850" s="143">
        <v>239</v>
      </c>
      <c r="Q850" s="124"/>
      <c r="R850" s="124"/>
      <c r="S850" s="124"/>
      <c r="T850" s="143">
        <v>339</v>
      </c>
      <c r="U850" s="124"/>
      <c r="V850" s="124"/>
      <c r="W850" s="124"/>
      <c r="X850" s="143">
        <v>381</v>
      </c>
      <c r="Y850" s="124"/>
      <c r="Z850" s="124"/>
      <c r="AA850" s="124"/>
      <c r="AB850" s="143">
        <v>487</v>
      </c>
      <c r="AC850" s="124"/>
      <c r="AD850" s="124"/>
      <c r="AE850" s="124"/>
      <c r="AF850" s="143">
        <v>798</v>
      </c>
      <c r="AG850" s="124"/>
      <c r="AH850" s="124"/>
      <c r="AI850" s="124"/>
      <c r="AJ850" s="143">
        <v>1108</v>
      </c>
      <c r="AK850" s="124"/>
      <c r="AL850" s="124"/>
      <c r="AM850" s="124"/>
      <c r="AN850" s="143">
        <v>1195</v>
      </c>
      <c r="AO850" s="124"/>
      <c r="AP850" s="124"/>
      <c r="AQ850" s="124"/>
      <c r="AR850" s="143">
        <v>1627</v>
      </c>
      <c r="AS850" s="124"/>
      <c r="AT850" s="124"/>
      <c r="AU850" s="124"/>
      <c r="AV850" s="143">
        <v>2168</v>
      </c>
      <c r="AW850" s="124"/>
      <c r="AX850" s="124"/>
      <c r="AY850" s="124"/>
      <c r="AZ850" s="143">
        <v>2223</v>
      </c>
      <c r="BA850" s="124"/>
      <c r="BB850" s="124"/>
      <c r="BC850" s="124"/>
      <c r="BD850" s="143">
        <v>2741</v>
      </c>
      <c r="BF850" s="144">
        <v>141</v>
      </c>
      <c r="BG850" s="144">
        <v>136</v>
      </c>
      <c r="BH850" s="144">
        <v>239</v>
      </c>
      <c r="BI850" s="144">
        <v>339</v>
      </c>
      <c r="BJ850" s="144">
        <v>381</v>
      </c>
      <c r="BK850" s="144">
        <v>487</v>
      </c>
      <c r="BL850" s="144">
        <v>798</v>
      </c>
      <c r="BM850" s="144">
        <v>1108</v>
      </c>
      <c r="BN850" s="144">
        <v>1195</v>
      </c>
      <c r="BO850" s="144">
        <v>1627</v>
      </c>
      <c r="BP850" s="144">
        <v>2168</v>
      </c>
      <c r="BQ850" s="144">
        <v>2223</v>
      </c>
      <c r="BR850" s="144">
        <v>2741</v>
      </c>
    </row>
    <row r="851" spans="1:70" outlineLevel="1" x14ac:dyDescent="0.35">
      <c r="A851" s="195" t="s">
        <v>90</v>
      </c>
      <c r="B851" s="109" t="s">
        <v>428</v>
      </c>
      <c r="C851" s="141" t="s">
        <v>369</v>
      </c>
      <c r="D851" s="109">
        <v>3669149</v>
      </c>
      <c r="E851" s="124"/>
      <c r="F851" s="124"/>
      <c r="G851" s="124"/>
      <c r="H851" s="125"/>
      <c r="I851" s="124"/>
      <c r="J851" s="124"/>
      <c r="K851" s="124"/>
      <c r="L851" s="125"/>
      <c r="M851" s="124"/>
      <c r="N851" s="124"/>
      <c r="O851" s="124"/>
      <c r="P851" s="125"/>
      <c r="Q851" s="124"/>
      <c r="R851" s="124"/>
      <c r="S851" s="124"/>
      <c r="T851" s="125"/>
      <c r="U851" s="124"/>
      <c r="V851" s="124"/>
      <c r="W851" s="124"/>
      <c r="X851" s="125"/>
      <c r="Y851" s="124"/>
      <c r="Z851" s="124"/>
      <c r="AA851" s="124"/>
      <c r="AB851" s="125"/>
      <c r="AC851" s="124"/>
      <c r="AD851" s="124"/>
      <c r="AE851" s="124"/>
      <c r="AF851" s="143">
        <v>1999</v>
      </c>
      <c r="AG851" s="124"/>
      <c r="AH851" s="124"/>
      <c r="AI851" s="124"/>
      <c r="AJ851" s="143">
        <v>2058</v>
      </c>
      <c r="AK851" s="124"/>
      <c r="AL851" s="124"/>
      <c r="AM851" s="124"/>
      <c r="AN851" s="143">
        <v>2597</v>
      </c>
      <c r="AO851" s="124"/>
      <c r="AP851" s="124"/>
      <c r="AQ851" s="124"/>
      <c r="AR851" s="143">
        <v>3200</v>
      </c>
      <c r="AS851" s="124"/>
      <c r="AT851" s="124"/>
      <c r="AU851" s="124"/>
      <c r="AV851" s="143">
        <v>3752</v>
      </c>
      <c r="AW851" s="124"/>
      <c r="AX851" s="124"/>
      <c r="AY851" s="124"/>
      <c r="AZ851" s="143">
        <v>3940</v>
      </c>
      <c r="BA851" s="124"/>
      <c r="BB851" s="124"/>
      <c r="BC851" s="124"/>
      <c r="BD851" s="143">
        <v>5150</v>
      </c>
      <c r="BF851" s="130"/>
      <c r="BG851" s="130"/>
      <c r="BH851" s="130"/>
      <c r="BI851" s="130"/>
      <c r="BJ851" s="130"/>
      <c r="BK851" s="130"/>
      <c r="BL851" s="144">
        <v>1999</v>
      </c>
      <c r="BM851" s="144">
        <v>2058</v>
      </c>
      <c r="BN851" s="144">
        <v>2597</v>
      </c>
      <c r="BO851" s="144">
        <v>3200</v>
      </c>
      <c r="BP851" s="144">
        <v>3752</v>
      </c>
      <c r="BQ851" s="144">
        <v>3940</v>
      </c>
      <c r="BR851" s="144">
        <v>5150</v>
      </c>
    </row>
    <row r="852" spans="1:70" outlineLevel="1" x14ac:dyDescent="0.35">
      <c r="A852" s="195" t="s">
        <v>837</v>
      </c>
      <c r="B852" s="109" t="s">
        <v>428</v>
      </c>
      <c r="C852" s="141" t="s">
        <v>369</v>
      </c>
      <c r="D852" s="109">
        <v>3669150</v>
      </c>
      <c r="E852" s="124"/>
      <c r="F852" s="124"/>
      <c r="G852" s="124"/>
      <c r="H852" s="125"/>
      <c r="I852" s="124"/>
      <c r="J852" s="124"/>
      <c r="K852" s="124"/>
      <c r="L852" s="125"/>
      <c r="M852" s="124"/>
      <c r="N852" s="124"/>
      <c r="O852" s="124"/>
      <c r="P852" s="125"/>
      <c r="Q852" s="124"/>
      <c r="R852" s="124"/>
      <c r="S852" s="124"/>
      <c r="T852" s="125"/>
      <c r="U852" s="124"/>
      <c r="V852" s="124"/>
      <c r="W852" s="124"/>
      <c r="X852" s="125"/>
      <c r="Y852" s="124"/>
      <c r="Z852" s="124"/>
      <c r="AA852" s="124"/>
      <c r="AB852" s="125"/>
      <c r="AC852" s="124"/>
      <c r="AD852" s="124"/>
      <c r="AE852" s="124"/>
      <c r="AF852" s="125"/>
      <c r="AG852" s="124"/>
      <c r="AH852" s="124"/>
      <c r="AI852" s="124"/>
      <c r="AJ852" s="143">
        <v>1922</v>
      </c>
      <c r="AK852" s="124"/>
      <c r="AL852" s="124"/>
      <c r="AM852" s="124"/>
      <c r="AN852" s="143">
        <v>1691</v>
      </c>
      <c r="AO852" s="124"/>
      <c r="AP852" s="124"/>
      <c r="AQ852" s="124"/>
      <c r="AR852" s="143">
        <v>8175</v>
      </c>
      <c r="AS852" s="124"/>
      <c r="AT852" s="124"/>
      <c r="AU852" s="124"/>
      <c r="AV852" s="143">
        <v>9292</v>
      </c>
      <c r="AW852" s="124"/>
      <c r="AX852" s="124"/>
      <c r="AY852" s="124"/>
      <c r="AZ852" s="143">
        <v>16743</v>
      </c>
      <c r="BA852" s="124"/>
      <c r="BB852" s="124"/>
      <c r="BC852" s="124"/>
      <c r="BD852" s="143">
        <v>4138</v>
      </c>
      <c r="BF852" s="130"/>
      <c r="BG852" s="130"/>
      <c r="BH852" s="130"/>
      <c r="BI852" s="130"/>
      <c r="BJ852" s="130"/>
      <c r="BK852" s="130"/>
      <c r="BL852" s="130"/>
      <c r="BM852" s="144">
        <v>1922</v>
      </c>
      <c r="BN852" s="144">
        <v>1691</v>
      </c>
      <c r="BO852" s="144">
        <v>8175</v>
      </c>
      <c r="BP852" s="144">
        <v>9292</v>
      </c>
      <c r="BQ852" s="144">
        <v>16743</v>
      </c>
      <c r="BR852" s="144">
        <v>4138</v>
      </c>
    </row>
    <row r="853" spans="1:70" outlineLevel="1" x14ac:dyDescent="0.35">
      <c r="A853" s="195" t="s">
        <v>838</v>
      </c>
      <c r="B853" s="109" t="s">
        <v>428</v>
      </c>
      <c r="C853" s="141" t="s">
        <v>369</v>
      </c>
      <c r="D853" s="109">
        <v>3815478</v>
      </c>
      <c r="E853" s="124"/>
      <c r="F853" s="124"/>
      <c r="G853" s="124"/>
      <c r="H853" s="125"/>
      <c r="I853" s="124"/>
      <c r="J853" s="124"/>
      <c r="K853" s="124"/>
      <c r="L853" s="125"/>
      <c r="M853" s="124"/>
      <c r="N853" s="124"/>
      <c r="O853" s="124"/>
      <c r="P853" s="125"/>
      <c r="Q853" s="124"/>
      <c r="R853" s="124"/>
      <c r="S853" s="124"/>
      <c r="T853" s="125"/>
      <c r="U853" s="124"/>
      <c r="V853" s="124"/>
      <c r="W853" s="124"/>
      <c r="X853" s="125"/>
      <c r="Y853" s="124"/>
      <c r="Z853" s="124"/>
      <c r="AA853" s="124"/>
      <c r="AB853" s="125"/>
      <c r="AC853" s="124"/>
      <c r="AD853" s="124"/>
      <c r="AE853" s="124"/>
      <c r="AF853" s="125"/>
      <c r="AG853" s="124"/>
      <c r="AH853" s="124"/>
      <c r="AI853" s="124"/>
      <c r="AJ853" s="125"/>
      <c r="AK853" s="124"/>
      <c r="AL853" s="124"/>
      <c r="AM853" s="124"/>
      <c r="AN853" s="125"/>
      <c r="AO853" s="124"/>
      <c r="AP853" s="124"/>
      <c r="AQ853" s="124"/>
      <c r="AR853" s="143">
        <v>489</v>
      </c>
      <c r="AS853" s="124"/>
      <c r="AT853" s="124"/>
      <c r="AU853" s="124"/>
      <c r="AV853" s="143">
        <v>232</v>
      </c>
      <c r="AW853" s="124"/>
      <c r="AX853" s="124"/>
      <c r="AY853" s="124"/>
      <c r="AZ853" s="143">
        <v>115</v>
      </c>
      <c r="BA853" s="124"/>
      <c r="BB853" s="124"/>
      <c r="BC853" s="124"/>
      <c r="BD853" s="143">
        <v>143</v>
      </c>
      <c r="BF853" s="130"/>
      <c r="BG853" s="130"/>
      <c r="BH853" s="130"/>
      <c r="BI853" s="130"/>
      <c r="BJ853" s="130"/>
      <c r="BK853" s="130"/>
      <c r="BL853" s="130"/>
      <c r="BM853" s="130"/>
      <c r="BN853" s="130"/>
      <c r="BO853" s="144">
        <v>489</v>
      </c>
      <c r="BP853" s="144">
        <v>232</v>
      </c>
      <c r="BQ853" s="144">
        <v>115</v>
      </c>
      <c r="BR853" s="144">
        <v>143</v>
      </c>
    </row>
    <row r="854" spans="1:70" outlineLevel="1" x14ac:dyDescent="0.35">
      <c r="A854" s="281" t="s">
        <v>86</v>
      </c>
      <c r="B854" s="184" t="s">
        <v>428</v>
      </c>
      <c r="C854" s="185" t="s">
        <v>369</v>
      </c>
      <c r="D854" s="184">
        <v>3669151</v>
      </c>
      <c r="E854" s="186"/>
      <c r="F854" s="186"/>
      <c r="G854" s="186"/>
      <c r="H854" s="208">
        <v>5</v>
      </c>
      <c r="I854" s="186"/>
      <c r="J854" s="186"/>
      <c r="K854" s="186"/>
      <c r="L854" s="208">
        <v>21</v>
      </c>
      <c r="M854" s="186"/>
      <c r="N854" s="186"/>
      <c r="O854" s="186"/>
      <c r="P854" s="208">
        <v>34</v>
      </c>
      <c r="Q854" s="186"/>
      <c r="R854" s="186"/>
      <c r="S854" s="186"/>
      <c r="T854" s="208">
        <v>149</v>
      </c>
      <c r="U854" s="186"/>
      <c r="V854" s="186"/>
      <c r="W854" s="186"/>
      <c r="X854" s="208">
        <v>131</v>
      </c>
      <c r="Y854" s="186"/>
      <c r="Z854" s="186"/>
      <c r="AA854" s="186"/>
      <c r="AB854" s="208">
        <v>153</v>
      </c>
      <c r="AC854" s="186"/>
      <c r="AD854" s="186"/>
      <c r="AE854" s="186"/>
      <c r="AF854" s="208">
        <v>149</v>
      </c>
      <c r="AG854" s="186"/>
      <c r="AH854" s="186"/>
      <c r="AI854" s="186"/>
      <c r="AJ854" s="208">
        <v>340</v>
      </c>
      <c r="AK854" s="186"/>
      <c r="AL854" s="186"/>
      <c r="AM854" s="186"/>
      <c r="AN854" s="208">
        <v>449</v>
      </c>
      <c r="AO854" s="186"/>
      <c r="AP854" s="186"/>
      <c r="AQ854" s="186"/>
      <c r="AR854" s="208">
        <v>621</v>
      </c>
      <c r="AS854" s="186"/>
      <c r="AT854" s="186"/>
      <c r="AU854" s="186"/>
      <c r="AV854" s="208">
        <v>487</v>
      </c>
      <c r="AW854" s="186"/>
      <c r="AX854" s="186"/>
      <c r="AY854" s="186"/>
      <c r="AZ854" s="208">
        <v>442</v>
      </c>
      <c r="BA854" s="186"/>
      <c r="BB854" s="186"/>
      <c r="BC854" s="186"/>
      <c r="BD854" s="208">
        <v>274</v>
      </c>
      <c r="BF854" s="210">
        <v>5</v>
      </c>
      <c r="BG854" s="210">
        <v>21</v>
      </c>
      <c r="BH854" s="210">
        <v>34</v>
      </c>
      <c r="BI854" s="210">
        <v>149</v>
      </c>
      <c r="BJ854" s="210">
        <v>131</v>
      </c>
      <c r="BK854" s="210">
        <v>153</v>
      </c>
      <c r="BL854" s="210">
        <v>149</v>
      </c>
      <c r="BM854" s="210">
        <v>340</v>
      </c>
      <c r="BN854" s="210">
        <v>449</v>
      </c>
      <c r="BO854" s="210">
        <v>621</v>
      </c>
      <c r="BP854" s="210">
        <v>487</v>
      </c>
      <c r="BQ854" s="210">
        <v>442</v>
      </c>
      <c r="BR854" s="210">
        <v>274</v>
      </c>
    </row>
    <row r="855" spans="1:70" outlineLevel="1" x14ac:dyDescent="0.35">
      <c r="A855" s="193" t="s">
        <v>839</v>
      </c>
      <c r="B855" s="109" t="s">
        <v>428</v>
      </c>
      <c r="C855" s="141" t="s">
        <v>369</v>
      </c>
      <c r="D855" s="109">
        <v>3669152</v>
      </c>
      <c r="E855" s="137"/>
      <c r="F855" s="137"/>
      <c r="G855" s="137"/>
      <c r="H855" s="211">
        <f>SUM(H847:H854)</f>
        <v>436</v>
      </c>
      <c r="I855" s="137"/>
      <c r="J855" s="137"/>
      <c r="K855" s="137"/>
      <c r="L855" s="211">
        <f>SUM(L847:L854)</f>
        <v>702</v>
      </c>
      <c r="M855" s="137"/>
      <c r="N855" s="137"/>
      <c r="O855" s="137"/>
      <c r="P855" s="211">
        <f>SUM(P847:P854)</f>
        <v>1575</v>
      </c>
      <c r="Q855" s="137"/>
      <c r="R855" s="137"/>
      <c r="S855" s="137"/>
      <c r="T855" s="211">
        <f>SUM(T847:T854)</f>
        <v>2692</v>
      </c>
      <c r="U855" s="137"/>
      <c r="V855" s="137"/>
      <c r="W855" s="137"/>
      <c r="X855" s="211">
        <f>SUM(X847:X854)</f>
        <v>2706</v>
      </c>
      <c r="Y855" s="137"/>
      <c r="Z855" s="137"/>
      <c r="AA855" s="137"/>
      <c r="AB855" s="211">
        <f>SUM(AB847:AB854)</f>
        <v>3403</v>
      </c>
      <c r="AC855" s="137"/>
      <c r="AD855" s="137"/>
      <c r="AE855" s="137"/>
      <c r="AF855" s="211">
        <f>SUM(AF847:AF854)</f>
        <v>6465</v>
      </c>
      <c r="AG855" s="137"/>
      <c r="AH855" s="137"/>
      <c r="AI855" s="137"/>
      <c r="AJ855" s="211">
        <f>SUM(AJ847:AJ854)</f>
        <v>9163</v>
      </c>
      <c r="AK855" s="137"/>
      <c r="AL855" s="137"/>
      <c r="AM855" s="137"/>
      <c r="AN855" s="211">
        <f>SUM(AN847:AN854)</f>
        <v>10079</v>
      </c>
      <c r="AO855" s="137"/>
      <c r="AP855" s="137"/>
      <c r="AQ855" s="137"/>
      <c r="AR855" s="211">
        <f>SUM(AR847:AR854)</f>
        <v>16290</v>
      </c>
      <c r="AS855" s="137"/>
      <c r="AT855" s="137"/>
      <c r="AU855" s="137"/>
      <c r="AV855" s="211">
        <f>SUM(AV847:AV854)</f>
        <v>18771</v>
      </c>
      <c r="AW855" s="137"/>
      <c r="AX855" s="137"/>
      <c r="AY855" s="137"/>
      <c r="AZ855" s="211">
        <f>SUM(AZ847:AZ854)</f>
        <v>27043</v>
      </c>
      <c r="BA855" s="137"/>
      <c r="BB855" s="137"/>
      <c r="BC855" s="137"/>
      <c r="BD855" s="211">
        <f>SUM(BD847:BD854)</f>
        <v>28090</v>
      </c>
      <c r="BF855" s="214">
        <f t="shared" ref="BF855:BR855" si="124">SUM(BF847:BF854)</f>
        <v>436</v>
      </c>
      <c r="BG855" s="214">
        <f t="shared" si="124"/>
        <v>702</v>
      </c>
      <c r="BH855" s="214">
        <f t="shared" si="124"/>
        <v>1575</v>
      </c>
      <c r="BI855" s="214">
        <f t="shared" si="124"/>
        <v>2692</v>
      </c>
      <c r="BJ855" s="214">
        <f t="shared" si="124"/>
        <v>2706</v>
      </c>
      <c r="BK855" s="214">
        <f t="shared" si="124"/>
        <v>3403</v>
      </c>
      <c r="BL855" s="214">
        <f t="shared" si="124"/>
        <v>6465</v>
      </c>
      <c r="BM855" s="214">
        <f t="shared" si="124"/>
        <v>9163</v>
      </c>
      <c r="BN855" s="214">
        <f t="shared" si="124"/>
        <v>10079</v>
      </c>
      <c r="BO855" s="214">
        <f t="shared" si="124"/>
        <v>16290</v>
      </c>
      <c r="BP855" s="214">
        <f t="shared" si="124"/>
        <v>18771</v>
      </c>
      <c r="BQ855" s="214">
        <f t="shared" si="124"/>
        <v>27043</v>
      </c>
      <c r="BR855" s="214">
        <f t="shared" si="124"/>
        <v>28090</v>
      </c>
    </row>
    <row r="856" spans="1:70" outlineLevel="1" x14ac:dyDescent="0.35">
      <c r="E856" s="124"/>
      <c r="F856" s="124"/>
      <c r="G856" s="124"/>
      <c r="H856" s="125"/>
      <c r="I856" s="124"/>
      <c r="J856" s="124"/>
      <c r="K856" s="124"/>
      <c r="L856" s="125"/>
      <c r="M856" s="124"/>
      <c r="N856" s="124"/>
      <c r="O856" s="124"/>
      <c r="P856" s="125"/>
      <c r="Q856" s="124"/>
      <c r="R856" s="124"/>
      <c r="S856" s="124"/>
      <c r="T856" s="125"/>
      <c r="U856" s="124"/>
      <c r="V856" s="124"/>
      <c r="W856" s="124"/>
      <c r="X856" s="125"/>
      <c r="Y856" s="124"/>
      <c r="Z856" s="124"/>
      <c r="AA856" s="124"/>
      <c r="AB856" s="125"/>
      <c r="AC856" s="124"/>
      <c r="AD856" s="124"/>
      <c r="AE856" s="124"/>
      <c r="AF856" s="125"/>
      <c r="AG856" s="124"/>
      <c r="AH856" s="124"/>
      <c r="AI856" s="124"/>
      <c r="AJ856" s="125"/>
      <c r="AK856" s="124"/>
      <c r="AL856" s="124"/>
      <c r="AM856" s="124"/>
      <c r="AN856" s="125"/>
      <c r="AO856" s="124"/>
      <c r="AP856" s="124"/>
      <c r="AQ856" s="124"/>
      <c r="AR856" s="125"/>
      <c r="AS856" s="124"/>
      <c r="AT856" s="124"/>
      <c r="AU856" s="124"/>
      <c r="AV856" s="125"/>
      <c r="AW856" s="124"/>
      <c r="AX856" s="124"/>
      <c r="AY856" s="124"/>
      <c r="AZ856" s="125"/>
      <c r="BA856" s="124"/>
      <c r="BB856" s="124"/>
      <c r="BC856" s="124"/>
      <c r="BD856" s="125"/>
      <c r="BF856" s="130"/>
      <c r="BG856" s="130"/>
      <c r="BH856" s="130"/>
      <c r="BI856" s="130"/>
      <c r="BJ856" s="130"/>
      <c r="BK856" s="130"/>
      <c r="BL856" s="130"/>
      <c r="BM856" s="130"/>
      <c r="BN856" s="130"/>
      <c r="BO856" s="130"/>
      <c r="BP856" s="130"/>
      <c r="BQ856" s="130"/>
      <c r="BR856" s="130"/>
    </row>
    <row r="857" spans="1:70" outlineLevel="1" x14ac:dyDescent="0.35">
      <c r="A857" s="281" t="s">
        <v>840</v>
      </c>
      <c r="B857" s="184" t="s">
        <v>428</v>
      </c>
      <c r="C857" s="185" t="s">
        <v>369</v>
      </c>
      <c r="D857" s="184">
        <v>3669153</v>
      </c>
      <c r="E857" s="186"/>
      <c r="F857" s="186"/>
      <c r="G857" s="186"/>
      <c r="H857" s="208">
        <v>-82</v>
      </c>
      <c r="I857" s="186"/>
      <c r="J857" s="186"/>
      <c r="K857" s="186"/>
      <c r="L857" s="208">
        <v>-101</v>
      </c>
      <c r="M857" s="186"/>
      <c r="N857" s="186"/>
      <c r="O857" s="186"/>
      <c r="P857" s="208">
        <v>-205</v>
      </c>
      <c r="Q857" s="186"/>
      <c r="R857" s="186"/>
      <c r="S857" s="186"/>
      <c r="T857" s="208">
        <v>-240</v>
      </c>
      <c r="U857" s="186"/>
      <c r="V857" s="186"/>
      <c r="W857" s="186"/>
      <c r="X857" s="208">
        <v>-438</v>
      </c>
      <c r="Y857" s="186"/>
      <c r="Z857" s="186"/>
      <c r="AA857" s="186"/>
      <c r="AB857" s="208">
        <v>-600</v>
      </c>
      <c r="AC857" s="186"/>
      <c r="AD857" s="186"/>
      <c r="AE857" s="186"/>
      <c r="AF857" s="208">
        <v>-1012</v>
      </c>
      <c r="AG857" s="186"/>
      <c r="AH857" s="186"/>
      <c r="AI857" s="186"/>
      <c r="AJ857" s="208">
        <v>-1218</v>
      </c>
      <c r="AK857" s="186"/>
      <c r="AL857" s="186"/>
      <c r="AM857" s="186"/>
      <c r="AN857" s="208">
        <v>-1586</v>
      </c>
      <c r="AO857" s="186"/>
      <c r="AP857" s="186"/>
      <c r="AQ857" s="186"/>
      <c r="AR857" s="208">
        <v>-2493</v>
      </c>
      <c r="AS857" s="186"/>
      <c r="AT857" s="186"/>
      <c r="AU857" s="186"/>
      <c r="AV857" s="208">
        <v>-2879</v>
      </c>
      <c r="AW857" s="186"/>
      <c r="AX857" s="186"/>
      <c r="AY857" s="186"/>
      <c r="AZ857" s="208">
        <v>-3506</v>
      </c>
      <c r="BA857" s="186"/>
      <c r="BB857" s="186"/>
      <c r="BC857" s="186"/>
      <c r="BD857" s="208">
        <v>-15895</v>
      </c>
      <c r="BF857" s="210">
        <v>-82</v>
      </c>
      <c r="BG857" s="210">
        <v>-101</v>
      </c>
      <c r="BH857" s="210">
        <v>-205</v>
      </c>
      <c r="BI857" s="210">
        <v>-240</v>
      </c>
      <c r="BJ857" s="210">
        <v>-438</v>
      </c>
      <c r="BK857" s="210">
        <v>-600</v>
      </c>
      <c r="BL857" s="210">
        <v>-1012</v>
      </c>
      <c r="BM857" s="210">
        <v>-1218</v>
      </c>
      <c r="BN857" s="210">
        <v>-1586</v>
      </c>
      <c r="BO857" s="210">
        <v>-2493</v>
      </c>
      <c r="BP857" s="210">
        <v>-2879</v>
      </c>
      <c r="BQ857" s="210">
        <v>-3506</v>
      </c>
      <c r="BR857" s="210">
        <v>-15895</v>
      </c>
    </row>
    <row r="858" spans="1:70" ht="12" customHeight="1" outlineLevel="1" x14ac:dyDescent="0.35">
      <c r="A858" s="193" t="s">
        <v>841</v>
      </c>
      <c r="B858" s="109" t="s">
        <v>428</v>
      </c>
      <c r="C858" s="141" t="s">
        <v>369</v>
      </c>
      <c r="D858" s="109">
        <v>3669154</v>
      </c>
      <c r="E858" s="137"/>
      <c r="F858" s="137"/>
      <c r="G858" s="137"/>
      <c r="H858" s="211">
        <f>SUM(H855,H857)</f>
        <v>354</v>
      </c>
      <c r="I858" s="137"/>
      <c r="J858" s="137"/>
      <c r="K858" s="137"/>
      <c r="L858" s="211">
        <f>SUM(L855,L857)</f>
        <v>601</v>
      </c>
      <c r="M858" s="137"/>
      <c r="N858" s="137"/>
      <c r="O858" s="137"/>
      <c r="P858" s="211">
        <f>SUM(P855,P857)</f>
        <v>1370</v>
      </c>
      <c r="Q858" s="137"/>
      <c r="R858" s="137"/>
      <c r="S858" s="137"/>
      <c r="T858" s="211">
        <f>SUM(T855,T857)</f>
        <v>2452</v>
      </c>
      <c r="U858" s="137"/>
      <c r="V858" s="137"/>
      <c r="W858" s="137"/>
      <c r="X858" s="211">
        <f>SUM(X855,X857)</f>
        <v>2268</v>
      </c>
      <c r="Y858" s="137"/>
      <c r="Z858" s="137"/>
      <c r="AA858" s="137"/>
      <c r="AB858" s="211">
        <f>SUM(AB855,AB857)</f>
        <v>2803</v>
      </c>
      <c r="AC858" s="137"/>
      <c r="AD858" s="137"/>
      <c r="AE858" s="137"/>
      <c r="AF858" s="211">
        <f>SUM(AF855,AF857)</f>
        <v>5453</v>
      </c>
      <c r="AG858" s="137"/>
      <c r="AH858" s="137"/>
      <c r="AI858" s="137"/>
      <c r="AJ858" s="211">
        <f>SUM(AJ855,AJ857)</f>
        <v>7945</v>
      </c>
      <c r="AK858" s="137"/>
      <c r="AL858" s="137"/>
      <c r="AM858" s="137"/>
      <c r="AN858" s="211">
        <f>SUM(AN855,AN857)</f>
        <v>8493</v>
      </c>
      <c r="AO858" s="137"/>
      <c r="AP858" s="137"/>
      <c r="AQ858" s="137"/>
      <c r="AR858" s="211">
        <f>SUM(AR855,AR857)</f>
        <v>13797</v>
      </c>
      <c r="AS858" s="137"/>
      <c r="AT858" s="137"/>
      <c r="AU858" s="137"/>
      <c r="AV858" s="211">
        <f>SUM(AV855,AV857)</f>
        <v>15892</v>
      </c>
      <c r="AW858" s="137"/>
      <c r="AX858" s="137"/>
      <c r="AY858" s="137"/>
      <c r="AZ858" s="211">
        <f>SUM(AZ855,AZ857)</f>
        <v>23537</v>
      </c>
      <c r="BA858" s="137"/>
      <c r="BB858" s="137"/>
      <c r="BC858" s="137"/>
      <c r="BD858" s="211">
        <f>SUM(BD855,BD857)</f>
        <v>12195</v>
      </c>
      <c r="BF858" s="214">
        <f t="shared" ref="BF858:BR858" si="125">SUM(BF855,BF857)</f>
        <v>354</v>
      </c>
      <c r="BG858" s="214">
        <f t="shared" si="125"/>
        <v>601</v>
      </c>
      <c r="BH858" s="214">
        <f t="shared" si="125"/>
        <v>1370</v>
      </c>
      <c r="BI858" s="214">
        <f t="shared" si="125"/>
        <v>2452</v>
      </c>
      <c r="BJ858" s="214">
        <f t="shared" si="125"/>
        <v>2268</v>
      </c>
      <c r="BK858" s="214">
        <f t="shared" si="125"/>
        <v>2803</v>
      </c>
      <c r="BL858" s="214">
        <f t="shared" si="125"/>
        <v>5453</v>
      </c>
      <c r="BM858" s="214">
        <f t="shared" si="125"/>
        <v>7945</v>
      </c>
      <c r="BN858" s="214">
        <f t="shared" si="125"/>
        <v>8493</v>
      </c>
      <c r="BO858" s="214">
        <f t="shared" si="125"/>
        <v>13797</v>
      </c>
      <c r="BP858" s="214">
        <f t="shared" si="125"/>
        <v>15892</v>
      </c>
      <c r="BQ858" s="214">
        <f t="shared" si="125"/>
        <v>23537</v>
      </c>
      <c r="BR858" s="214">
        <f t="shared" si="125"/>
        <v>12195</v>
      </c>
    </row>
    <row r="859" spans="1:70" outlineLevel="1" x14ac:dyDescent="0.35">
      <c r="E859" s="124"/>
      <c r="F859" s="124"/>
      <c r="G859" s="124"/>
      <c r="H859" s="125"/>
      <c r="I859" s="124"/>
      <c r="J859" s="124"/>
      <c r="K859" s="124"/>
      <c r="L859" s="125"/>
      <c r="M859" s="124"/>
      <c r="N859" s="124"/>
      <c r="O859" s="124"/>
      <c r="P859" s="125"/>
      <c r="Q859" s="124"/>
      <c r="R859" s="124"/>
      <c r="S859" s="124"/>
      <c r="T859" s="125"/>
      <c r="U859" s="124"/>
      <c r="V859" s="124"/>
      <c r="W859" s="124"/>
      <c r="X859" s="125"/>
      <c r="Y859" s="124"/>
      <c r="Z859" s="124"/>
      <c r="AA859" s="124"/>
      <c r="AB859" s="125"/>
      <c r="AC859" s="124"/>
      <c r="AD859" s="124"/>
      <c r="AE859" s="124"/>
      <c r="AF859" s="125"/>
      <c r="AG859" s="124"/>
      <c r="AH859" s="124"/>
      <c r="AI859" s="124"/>
      <c r="AJ859" s="125"/>
      <c r="AK859" s="124"/>
      <c r="AL859" s="124"/>
      <c r="AM859" s="124"/>
      <c r="AN859" s="125"/>
      <c r="AO859" s="124"/>
      <c r="AP859" s="124"/>
      <c r="AQ859" s="124"/>
      <c r="AR859" s="125"/>
      <c r="AS859" s="124"/>
      <c r="AT859" s="124"/>
      <c r="AU859" s="124"/>
      <c r="AV859" s="125"/>
      <c r="AW859" s="124"/>
      <c r="AX859" s="124"/>
      <c r="AY859" s="124"/>
      <c r="AZ859" s="125"/>
      <c r="BA859" s="124"/>
      <c r="BB859" s="124"/>
      <c r="BC859" s="124"/>
      <c r="BD859" s="125"/>
      <c r="BF859" s="130"/>
      <c r="BG859" s="130"/>
      <c r="BH859" s="130"/>
      <c r="BI859" s="130"/>
      <c r="BJ859" s="130"/>
      <c r="BK859" s="130"/>
      <c r="BL859" s="130"/>
      <c r="BM859" s="130"/>
      <c r="BN859" s="130"/>
      <c r="BO859" s="130"/>
      <c r="BP859" s="130"/>
      <c r="BQ859" s="130"/>
      <c r="BR859" s="130"/>
    </row>
    <row r="860" spans="1:70" outlineLevel="1" x14ac:dyDescent="0.35">
      <c r="A860" s="279" t="s">
        <v>842</v>
      </c>
      <c r="B860" s="280"/>
      <c r="C860" s="280"/>
      <c r="D860" s="280"/>
      <c r="E860" s="124"/>
      <c r="F860" s="124"/>
      <c r="G860" s="124"/>
      <c r="H860" s="125"/>
      <c r="I860" s="124"/>
      <c r="J860" s="124"/>
      <c r="K860" s="124"/>
      <c r="L860" s="125"/>
      <c r="M860" s="124"/>
      <c r="N860" s="124"/>
      <c r="O860" s="124"/>
      <c r="P860" s="125"/>
      <c r="Q860" s="124"/>
      <c r="R860" s="124"/>
      <c r="S860" s="124"/>
      <c r="T860" s="125"/>
      <c r="U860" s="124"/>
      <c r="V860" s="124"/>
      <c r="W860" s="124"/>
      <c r="X860" s="125"/>
      <c r="Y860" s="124"/>
      <c r="Z860" s="124"/>
      <c r="AA860" s="124"/>
      <c r="AB860" s="125"/>
      <c r="AC860" s="124"/>
      <c r="AD860" s="124"/>
      <c r="AE860" s="124"/>
      <c r="AF860" s="125"/>
      <c r="AG860" s="124"/>
      <c r="AH860" s="124"/>
      <c r="AI860" s="124"/>
      <c r="AJ860" s="125"/>
      <c r="AK860" s="124"/>
      <c r="AL860" s="124"/>
      <c r="AM860" s="124"/>
      <c r="AN860" s="125"/>
      <c r="AO860" s="124"/>
      <c r="AP860" s="124"/>
      <c r="AQ860" s="124"/>
      <c r="AR860" s="125"/>
      <c r="AS860" s="124"/>
      <c r="AT860" s="124"/>
      <c r="AU860" s="124"/>
      <c r="AV860" s="125"/>
      <c r="AW860" s="124"/>
      <c r="AX860" s="124"/>
      <c r="AY860" s="124"/>
      <c r="AZ860" s="125"/>
      <c r="BA860" s="124"/>
      <c r="BB860" s="124"/>
      <c r="BC860" s="124"/>
      <c r="BD860" s="125"/>
      <c r="BF860" s="130"/>
      <c r="BG860" s="130"/>
      <c r="BH860" s="130"/>
      <c r="BI860" s="130"/>
      <c r="BJ860" s="130"/>
      <c r="BK860" s="130"/>
      <c r="BL860" s="130"/>
      <c r="BM860" s="130"/>
      <c r="BN860" s="130"/>
      <c r="BO860" s="130"/>
      <c r="BP860" s="130"/>
      <c r="BQ860" s="130"/>
      <c r="BR860" s="130"/>
    </row>
    <row r="861" spans="1:70" outlineLevel="1" x14ac:dyDescent="0.35">
      <c r="A861" s="195" t="s">
        <v>565</v>
      </c>
      <c r="B861" s="109" t="s">
        <v>428</v>
      </c>
      <c r="C861" s="141" t="s">
        <v>369</v>
      </c>
      <c r="D861" s="109">
        <v>3669155</v>
      </c>
      <c r="E861" s="124"/>
      <c r="F861" s="124"/>
      <c r="G861" s="124"/>
      <c r="H861" s="143">
        <v>-68</v>
      </c>
      <c r="I861" s="124"/>
      <c r="J861" s="124"/>
      <c r="K861" s="124"/>
      <c r="L861" s="143">
        <v>-101</v>
      </c>
      <c r="M861" s="124"/>
      <c r="N861" s="124"/>
      <c r="O861" s="124"/>
      <c r="P861" s="143">
        <v>-270</v>
      </c>
      <c r="Q861" s="124"/>
      <c r="R861" s="124"/>
      <c r="S861" s="124"/>
      <c r="T861" s="143">
        <v>-535</v>
      </c>
      <c r="U861" s="124"/>
      <c r="V861" s="124"/>
      <c r="W861" s="124"/>
      <c r="X861" s="143">
        <v>-622</v>
      </c>
      <c r="Y861" s="124"/>
      <c r="Z861" s="124"/>
      <c r="AA861" s="124"/>
      <c r="AB861" s="143">
        <v>-1401</v>
      </c>
      <c r="AC861" s="124"/>
      <c r="AD861" s="124"/>
      <c r="AE861" s="124"/>
      <c r="AF861" s="143">
        <v>-2387</v>
      </c>
      <c r="AG861" s="124"/>
      <c r="AH861" s="124"/>
      <c r="AI861" s="124"/>
      <c r="AJ861" s="143">
        <v>-3811</v>
      </c>
      <c r="AK861" s="124"/>
      <c r="AL861" s="124"/>
      <c r="AM861" s="124"/>
      <c r="AN861" s="143">
        <v>-4425</v>
      </c>
      <c r="AO861" s="124"/>
      <c r="AP861" s="124"/>
      <c r="AQ861" s="124"/>
      <c r="AR861" s="143">
        <v>-6296</v>
      </c>
      <c r="AS861" s="124"/>
      <c r="AT861" s="124"/>
      <c r="AU861" s="124"/>
      <c r="AV861" s="143">
        <v>-8320</v>
      </c>
      <c r="AW861" s="124"/>
      <c r="AX861" s="124"/>
      <c r="AY861" s="124"/>
      <c r="AZ861" s="143">
        <v>-10959</v>
      </c>
      <c r="BA861" s="124"/>
      <c r="BB861" s="124"/>
      <c r="BC861" s="124"/>
      <c r="BD861" s="143">
        <v>-15901</v>
      </c>
      <c r="BF861" s="144">
        <v>-68</v>
      </c>
      <c r="BG861" s="144">
        <v>-101</v>
      </c>
      <c r="BH861" s="144">
        <v>-270</v>
      </c>
      <c r="BI861" s="144">
        <v>-535</v>
      </c>
      <c r="BJ861" s="144">
        <v>-622</v>
      </c>
      <c r="BK861" s="144">
        <v>-1401</v>
      </c>
      <c r="BL861" s="144">
        <v>-2387</v>
      </c>
      <c r="BM861" s="144">
        <v>-3811</v>
      </c>
      <c r="BN861" s="144">
        <v>-4425</v>
      </c>
      <c r="BO861" s="144">
        <v>-6296</v>
      </c>
      <c r="BP861" s="144">
        <v>-8320</v>
      </c>
      <c r="BQ861" s="144">
        <v>-10959</v>
      </c>
      <c r="BR861" s="144">
        <v>-15901</v>
      </c>
    </row>
    <row r="862" spans="1:70" ht="12" customHeight="1" outlineLevel="1" x14ac:dyDescent="0.35">
      <c r="A862" s="195" t="s">
        <v>843</v>
      </c>
      <c r="B862" s="109" t="s">
        <v>428</v>
      </c>
      <c r="C862" s="141" t="s">
        <v>369</v>
      </c>
      <c r="D862" s="109">
        <v>3669156</v>
      </c>
      <c r="E862" s="124"/>
      <c r="F862" s="124"/>
      <c r="G862" s="124"/>
      <c r="H862" s="143">
        <v>-90</v>
      </c>
      <c r="I862" s="124"/>
      <c r="J862" s="124"/>
      <c r="K862" s="124"/>
      <c r="L862" s="143">
        <v>-1190</v>
      </c>
      <c r="M862" s="124"/>
      <c r="N862" s="124"/>
      <c r="O862" s="124"/>
      <c r="P862" s="143">
        <v>-934</v>
      </c>
      <c r="Q862" s="124"/>
      <c r="R862" s="124"/>
      <c r="S862" s="124"/>
      <c r="T862" s="143">
        <v>-706</v>
      </c>
      <c r="U862" s="124"/>
      <c r="V862" s="124"/>
      <c r="W862" s="124"/>
      <c r="X862" s="143">
        <v>-309</v>
      </c>
      <c r="Y862" s="124"/>
      <c r="Z862" s="124"/>
      <c r="AA862" s="124"/>
      <c r="AB862" s="143">
        <v>-195</v>
      </c>
      <c r="AC862" s="124"/>
      <c r="AD862" s="124"/>
      <c r="AE862" s="124"/>
      <c r="AF862" s="125"/>
      <c r="AG862" s="124"/>
      <c r="AH862" s="124"/>
      <c r="AI862" s="124"/>
      <c r="AJ862" s="125"/>
      <c r="AK862" s="124"/>
      <c r="AL862" s="124"/>
      <c r="AM862" s="124"/>
      <c r="AN862" s="125"/>
      <c r="AO862" s="124"/>
      <c r="AP862" s="124"/>
      <c r="AQ862" s="124"/>
      <c r="AR862" s="125"/>
      <c r="AS862" s="124"/>
      <c r="AT862" s="124"/>
      <c r="AU862" s="124"/>
      <c r="AV862" s="125"/>
      <c r="AW862" s="124"/>
      <c r="AX862" s="124"/>
      <c r="AY862" s="124"/>
      <c r="AZ862" s="125"/>
      <c r="BA862" s="124"/>
      <c r="BB862" s="124"/>
      <c r="BC862" s="124"/>
      <c r="BD862" s="125"/>
      <c r="BF862" s="144">
        <v>-90</v>
      </c>
      <c r="BG862" s="144">
        <v>-1190</v>
      </c>
      <c r="BH862" s="144">
        <v>-934</v>
      </c>
      <c r="BI862" s="144">
        <v>-706</v>
      </c>
      <c r="BJ862" s="144">
        <v>-309</v>
      </c>
      <c r="BK862" s="144">
        <v>-195</v>
      </c>
      <c r="BL862" s="130"/>
      <c r="BM862" s="130"/>
      <c r="BN862" s="130"/>
      <c r="BO862" s="130"/>
      <c r="BP862" s="130"/>
      <c r="BQ862" s="130"/>
      <c r="BR862" s="130"/>
    </row>
    <row r="863" spans="1:70" ht="12" customHeight="1" outlineLevel="1" x14ac:dyDescent="0.35">
      <c r="A863" s="286" t="s">
        <v>844</v>
      </c>
      <c r="B863" s="109" t="s">
        <v>428</v>
      </c>
      <c r="C863" s="141" t="s">
        <v>369</v>
      </c>
      <c r="D863" s="109">
        <v>7947342</v>
      </c>
      <c r="E863" s="124"/>
      <c r="F863" s="124"/>
      <c r="G863" s="124"/>
      <c r="H863" s="125"/>
      <c r="I863" s="124"/>
      <c r="J863" s="124"/>
      <c r="K863" s="124"/>
      <c r="L863" s="125"/>
      <c r="M863" s="124"/>
      <c r="N863" s="124"/>
      <c r="O863" s="124"/>
      <c r="P863" s="125"/>
      <c r="Q863" s="124"/>
      <c r="R863" s="124"/>
      <c r="S863" s="124"/>
      <c r="T863" s="125"/>
      <c r="U863" s="124"/>
      <c r="V863" s="124"/>
      <c r="W863" s="124"/>
      <c r="X863" s="125"/>
      <c r="Y863" s="124"/>
      <c r="Z863" s="124"/>
      <c r="AA863" s="124"/>
      <c r="AB863" s="125"/>
      <c r="AC863" s="124"/>
      <c r="AD863" s="124"/>
      <c r="AE863" s="124"/>
      <c r="AF863" s="125"/>
      <c r="AG863" s="124"/>
      <c r="AH863" s="124"/>
      <c r="AI863" s="124"/>
      <c r="AJ863" s="125"/>
      <c r="AK863" s="124"/>
      <c r="AL863" s="124"/>
      <c r="AM863" s="124"/>
      <c r="AN863" s="125"/>
      <c r="AO863" s="124"/>
      <c r="AP863" s="124"/>
      <c r="AQ863" s="124"/>
      <c r="AR863" s="125"/>
      <c r="AS863" s="124"/>
      <c r="AT863" s="124"/>
      <c r="AU863" s="124"/>
      <c r="AV863" s="125"/>
      <c r="AW863" s="124"/>
      <c r="AX863" s="124"/>
      <c r="AY863" s="124"/>
      <c r="AZ863" s="125"/>
      <c r="BA863" s="124"/>
      <c r="BB863" s="124"/>
      <c r="BC863" s="124"/>
      <c r="BD863" s="143">
        <v>-621</v>
      </c>
      <c r="BF863" s="130"/>
      <c r="BG863" s="130"/>
      <c r="BH863" s="130"/>
      <c r="BI863" s="130"/>
      <c r="BJ863" s="130"/>
      <c r="BK863" s="130"/>
      <c r="BL863" s="130"/>
      <c r="BM863" s="130"/>
      <c r="BN863" s="130"/>
      <c r="BO863" s="130"/>
      <c r="BP863" s="130"/>
      <c r="BQ863" s="130"/>
      <c r="BR863" s="144">
        <v>-621</v>
      </c>
    </row>
    <row r="864" spans="1:70" outlineLevel="1" x14ac:dyDescent="0.35">
      <c r="A864" s="286" t="s">
        <v>86</v>
      </c>
      <c r="B864" s="109" t="s">
        <v>428</v>
      </c>
      <c r="C864" s="141" t="s">
        <v>369</v>
      </c>
      <c r="D864" s="109">
        <v>7947343</v>
      </c>
      <c r="E864" s="124"/>
      <c r="F864" s="124"/>
      <c r="G864" s="124"/>
      <c r="H864" s="125"/>
      <c r="I864" s="124"/>
      <c r="J864" s="124"/>
      <c r="K864" s="124"/>
      <c r="L864" s="125"/>
      <c r="M864" s="124"/>
      <c r="N864" s="124"/>
      <c r="O864" s="124"/>
      <c r="P864" s="125"/>
      <c r="Q864" s="124"/>
      <c r="R864" s="124"/>
      <c r="S864" s="124"/>
      <c r="T864" s="125"/>
      <c r="U864" s="124"/>
      <c r="V864" s="124"/>
      <c r="W864" s="124"/>
      <c r="X864" s="125"/>
      <c r="Y864" s="124"/>
      <c r="Z864" s="124"/>
      <c r="AA864" s="124"/>
      <c r="AB864" s="125"/>
      <c r="AC864" s="124"/>
      <c r="AD864" s="124"/>
      <c r="AE864" s="124"/>
      <c r="AF864" s="125"/>
      <c r="AG864" s="124"/>
      <c r="AH864" s="124"/>
      <c r="AI864" s="124"/>
      <c r="AJ864" s="125"/>
      <c r="AK864" s="124"/>
      <c r="AL864" s="124"/>
      <c r="AM864" s="124"/>
      <c r="AN864" s="125"/>
      <c r="AO864" s="124"/>
      <c r="AP864" s="124"/>
      <c r="AQ864" s="124"/>
      <c r="AR864" s="125"/>
      <c r="AS864" s="124"/>
      <c r="AT864" s="124"/>
      <c r="AU864" s="124"/>
      <c r="AV864" s="125"/>
      <c r="AW864" s="124"/>
      <c r="AX864" s="124"/>
      <c r="AY864" s="124"/>
      <c r="AZ864" s="125"/>
      <c r="BA864" s="124"/>
      <c r="BB864" s="124"/>
      <c r="BC864" s="124"/>
      <c r="BD864" s="143">
        <v>-387</v>
      </c>
      <c r="BF864" s="130"/>
      <c r="BG864" s="130"/>
      <c r="BH864" s="130"/>
      <c r="BI864" s="130"/>
      <c r="BJ864" s="130"/>
      <c r="BK864" s="130"/>
      <c r="BL864" s="130"/>
      <c r="BM864" s="130"/>
      <c r="BN864" s="130"/>
      <c r="BO864" s="130"/>
      <c r="BP864" s="130"/>
      <c r="BQ864" s="130"/>
      <c r="BR864" s="144">
        <v>-387</v>
      </c>
    </row>
    <row r="865" spans="1:70" outlineLevel="1" x14ac:dyDescent="0.35">
      <c r="A865" s="195" t="s">
        <v>845</v>
      </c>
      <c r="B865" s="109" t="s">
        <v>428</v>
      </c>
      <c r="C865" s="141" t="s">
        <v>369</v>
      </c>
      <c r="D865" s="109">
        <v>3669157</v>
      </c>
      <c r="E865" s="124"/>
      <c r="F865" s="124"/>
      <c r="G865" s="124"/>
      <c r="H865" s="143">
        <v>-43</v>
      </c>
      <c r="I865" s="124"/>
      <c r="J865" s="124"/>
      <c r="K865" s="124"/>
      <c r="L865" s="125"/>
      <c r="M865" s="124"/>
      <c r="N865" s="124"/>
      <c r="O865" s="124"/>
      <c r="P865" s="143">
        <v>-15</v>
      </c>
      <c r="Q865" s="124"/>
      <c r="R865" s="124"/>
      <c r="S865" s="124"/>
      <c r="T865" s="143">
        <v>-357</v>
      </c>
      <c r="U865" s="124"/>
      <c r="V865" s="124"/>
      <c r="W865" s="124"/>
      <c r="X865" s="143">
        <v>-88</v>
      </c>
      <c r="Y865" s="124"/>
      <c r="Z865" s="124"/>
      <c r="AA865" s="124"/>
      <c r="AB865" s="125"/>
      <c r="AC865" s="124"/>
      <c r="AD865" s="124"/>
      <c r="AE865" s="124"/>
      <c r="AF865" s="125"/>
      <c r="AG865" s="124"/>
      <c r="AH865" s="124"/>
      <c r="AI865" s="124"/>
      <c r="AJ865" s="125"/>
      <c r="AK865" s="124"/>
      <c r="AL865" s="124"/>
      <c r="AM865" s="124"/>
      <c r="AN865" s="125"/>
      <c r="AO865" s="124"/>
      <c r="AP865" s="124"/>
      <c r="AQ865" s="124"/>
      <c r="AR865" s="125"/>
      <c r="AS865" s="124"/>
      <c r="AT865" s="124"/>
      <c r="AU865" s="124"/>
      <c r="AV865" s="125"/>
      <c r="AW865" s="124"/>
      <c r="AX865" s="124"/>
      <c r="AY865" s="124"/>
      <c r="AZ865" s="125"/>
      <c r="BA865" s="124"/>
      <c r="BB865" s="124"/>
      <c r="BC865" s="124"/>
      <c r="BD865" s="125"/>
      <c r="BF865" s="144">
        <v>-43</v>
      </c>
      <c r="BG865" s="130"/>
      <c r="BH865" s="144">
        <v>-15</v>
      </c>
      <c r="BI865" s="144">
        <v>-357</v>
      </c>
      <c r="BJ865" s="144">
        <v>-88</v>
      </c>
      <c r="BK865" s="130"/>
      <c r="BL865" s="130"/>
      <c r="BM865" s="130"/>
      <c r="BN865" s="130"/>
      <c r="BO865" s="130"/>
      <c r="BP865" s="130"/>
      <c r="BQ865" s="130"/>
      <c r="BR865" s="130"/>
    </row>
    <row r="866" spans="1:70" outlineLevel="1" x14ac:dyDescent="0.35">
      <c r="A866" s="281" t="s">
        <v>846</v>
      </c>
      <c r="B866" s="184" t="s">
        <v>428</v>
      </c>
      <c r="C866" s="185" t="s">
        <v>369</v>
      </c>
      <c r="D866" s="184">
        <v>3669158</v>
      </c>
      <c r="E866" s="186"/>
      <c r="F866" s="186"/>
      <c r="G866" s="186"/>
      <c r="H866" s="187"/>
      <c r="I866" s="186"/>
      <c r="J866" s="186"/>
      <c r="K866" s="186"/>
      <c r="L866" s="187"/>
      <c r="M866" s="186"/>
      <c r="N866" s="186"/>
      <c r="O866" s="186"/>
      <c r="P866" s="187"/>
      <c r="Q866" s="186"/>
      <c r="R866" s="186"/>
      <c r="S866" s="186"/>
      <c r="T866" s="187"/>
      <c r="U866" s="186"/>
      <c r="V866" s="186"/>
      <c r="W866" s="186"/>
      <c r="X866" s="187"/>
      <c r="Y866" s="186"/>
      <c r="Z866" s="186"/>
      <c r="AA866" s="186"/>
      <c r="AB866" s="187"/>
      <c r="AC866" s="186"/>
      <c r="AD866" s="186"/>
      <c r="AE866" s="186"/>
      <c r="AF866" s="208">
        <v>-1910</v>
      </c>
      <c r="AG866" s="186"/>
      <c r="AH866" s="186"/>
      <c r="AI866" s="186"/>
      <c r="AJ866" s="208">
        <v>-1876</v>
      </c>
      <c r="AK866" s="186"/>
      <c r="AL866" s="186"/>
      <c r="AM866" s="186"/>
      <c r="AN866" s="208">
        <v>-2339</v>
      </c>
      <c r="AO866" s="186"/>
      <c r="AP866" s="186"/>
      <c r="AQ866" s="186"/>
      <c r="AR866" s="208">
        <v>-2555</v>
      </c>
      <c r="AS866" s="186"/>
      <c r="AT866" s="186"/>
      <c r="AU866" s="186"/>
      <c r="AV866" s="208">
        <v>-2708</v>
      </c>
      <c r="AW866" s="186"/>
      <c r="AX866" s="186"/>
      <c r="AY866" s="186"/>
      <c r="AZ866" s="208">
        <v>-3000</v>
      </c>
      <c r="BA866" s="186"/>
      <c r="BB866" s="186"/>
      <c r="BC866" s="186"/>
      <c r="BD866" s="208">
        <v>-4453</v>
      </c>
      <c r="BF866" s="188"/>
      <c r="BG866" s="188"/>
      <c r="BH866" s="188"/>
      <c r="BI866" s="188"/>
      <c r="BJ866" s="188"/>
      <c r="BK866" s="188"/>
      <c r="BL866" s="210">
        <v>-1910</v>
      </c>
      <c r="BM866" s="210">
        <v>-1876</v>
      </c>
      <c r="BN866" s="210">
        <v>-2339</v>
      </c>
      <c r="BO866" s="210">
        <v>-2555</v>
      </c>
      <c r="BP866" s="210">
        <v>-2708</v>
      </c>
      <c r="BQ866" s="210">
        <v>-3000</v>
      </c>
      <c r="BR866" s="210">
        <v>-4453</v>
      </c>
    </row>
    <row r="867" spans="1:70" outlineLevel="1" x14ac:dyDescent="0.35">
      <c r="A867" s="193" t="s">
        <v>847</v>
      </c>
      <c r="B867" s="109" t="s">
        <v>428</v>
      </c>
      <c r="C867" s="141" t="s">
        <v>369</v>
      </c>
      <c r="D867" s="109">
        <v>3669159</v>
      </c>
      <c r="E867" s="137"/>
      <c r="F867" s="137"/>
      <c r="G867" s="137"/>
      <c r="H867" s="211">
        <f>SUM(H861:H866)</f>
        <v>-201</v>
      </c>
      <c r="I867" s="137"/>
      <c r="J867" s="137"/>
      <c r="K867" s="137"/>
      <c r="L867" s="211">
        <f>SUM(L861:L866)</f>
        <v>-1291</v>
      </c>
      <c r="M867" s="137"/>
      <c r="N867" s="137"/>
      <c r="O867" s="137"/>
      <c r="P867" s="211">
        <f>SUM(P861:P866)</f>
        <v>-1219</v>
      </c>
      <c r="Q867" s="137"/>
      <c r="R867" s="137"/>
      <c r="S867" s="137"/>
      <c r="T867" s="211">
        <f>SUM(T861:T866)</f>
        <v>-1598</v>
      </c>
      <c r="U867" s="137"/>
      <c r="V867" s="137"/>
      <c r="W867" s="137"/>
      <c r="X867" s="211">
        <f>SUM(X861:X866)</f>
        <v>-1019</v>
      </c>
      <c r="Y867" s="137"/>
      <c r="Z867" s="137"/>
      <c r="AA867" s="137"/>
      <c r="AB867" s="211">
        <f>SUM(AB861:AB866)</f>
        <v>-1596</v>
      </c>
      <c r="AC867" s="137"/>
      <c r="AD867" s="137"/>
      <c r="AE867" s="137"/>
      <c r="AF867" s="211">
        <f>SUM(AF861:AF866)</f>
        <v>-4297</v>
      </c>
      <c r="AG867" s="137"/>
      <c r="AH867" s="137"/>
      <c r="AI867" s="137"/>
      <c r="AJ867" s="211">
        <f>SUM(AJ861:AJ866)</f>
        <v>-5687</v>
      </c>
      <c r="AK867" s="137"/>
      <c r="AL867" s="137"/>
      <c r="AM867" s="137"/>
      <c r="AN867" s="211">
        <f>SUM(AN861:AN866)</f>
        <v>-6764</v>
      </c>
      <c r="AO867" s="137"/>
      <c r="AP867" s="137"/>
      <c r="AQ867" s="137"/>
      <c r="AR867" s="211">
        <f>SUM(AR861:AR866)</f>
        <v>-8851</v>
      </c>
      <c r="AS867" s="137"/>
      <c r="AT867" s="137"/>
      <c r="AU867" s="137"/>
      <c r="AV867" s="211">
        <f>SUM(AV861:AV866)</f>
        <v>-11028</v>
      </c>
      <c r="AW867" s="137"/>
      <c r="AX867" s="137"/>
      <c r="AY867" s="137"/>
      <c r="AZ867" s="211">
        <f>SUM(AZ861:AZ866)</f>
        <v>-13959</v>
      </c>
      <c r="BA867" s="137"/>
      <c r="BB867" s="137"/>
      <c r="BC867" s="137"/>
      <c r="BD867" s="211">
        <f>SUM(BD861:BD866)</f>
        <v>-21362</v>
      </c>
      <c r="BF867" s="214">
        <f t="shared" ref="BF867:BR867" si="126">SUM(BF861:BF866)</f>
        <v>-201</v>
      </c>
      <c r="BG867" s="214">
        <f t="shared" si="126"/>
        <v>-1291</v>
      </c>
      <c r="BH867" s="214">
        <f t="shared" si="126"/>
        <v>-1219</v>
      </c>
      <c r="BI867" s="214">
        <f t="shared" si="126"/>
        <v>-1598</v>
      </c>
      <c r="BJ867" s="214">
        <f t="shared" si="126"/>
        <v>-1019</v>
      </c>
      <c r="BK867" s="214">
        <f t="shared" si="126"/>
        <v>-1596</v>
      </c>
      <c r="BL867" s="214">
        <f t="shared" si="126"/>
        <v>-4297</v>
      </c>
      <c r="BM867" s="214">
        <f t="shared" si="126"/>
        <v>-5687</v>
      </c>
      <c r="BN867" s="214">
        <f t="shared" si="126"/>
        <v>-6764</v>
      </c>
      <c r="BO867" s="214">
        <f t="shared" si="126"/>
        <v>-8851</v>
      </c>
      <c r="BP867" s="214">
        <f t="shared" si="126"/>
        <v>-11028</v>
      </c>
      <c r="BQ867" s="214">
        <f t="shared" si="126"/>
        <v>-13959</v>
      </c>
      <c r="BR867" s="214">
        <f t="shared" si="126"/>
        <v>-21362</v>
      </c>
    </row>
    <row r="868" spans="1:70" outlineLevel="1" x14ac:dyDescent="0.35">
      <c r="A868" s="207"/>
      <c r="B868" s="287"/>
      <c r="C868" s="287"/>
      <c r="D868" s="287"/>
      <c r="E868" s="186"/>
      <c r="F868" s="186"/>
      <c r="G868" s="186"/>
      <c r="H868" s="187"/>
      <c r="I868" s="186"/>
      <c r="J868" s="186"/>
      <c r="K868" s="186"/>
      <c r="L868" s="187"/>
      <c r="M868" s="186"/>
      <c r="N868" s="186"/>
      <c r="O868" s="186"/>
      <c r="P868" s="187"/>
      <c r="Q868" s="186"/>
      <c r="R868" s="186"/>
      <c r="S868" s="186"/>
      <c r="T868" s="187"/>
      <c r="U868" s="186"/>
      <c r="V868" s="186"/>
      <c r="W868" s="186"/>
      <c r="X868" s="187"/>
      <c r="Y868" s="186"/>
      <c r="Z868" s="186"/>
      <c r="AA868" s="186"/>
      <c r="AB868" s="187"/>
      <c r="AC868" s="186"/>
      <c r="AD868" s="186"/>
      <c r="AE868" s="186"/>
      <c r="AF868" s="187"/>
      <c r="AG868" s="186"/>
      <c r="AH868" s="186"/>
      <c r="AI868" s="186"/>
      <c r="AJ868" s="187"/>
      <c r="AK868" s="186"/>
      <c r="AL868" s="186"/>
      <c r="AM868" s="186"/>
      <c r="AN868" s="187"/>
      <c r="AO868" s="186"/>
      <c r="AP868" s="186"/>
      <c r="AQ868" s="186"/>
      <c r="AR868" s="187"/>
      <c r="AS868" s="186"/>
      <c r="AT868" s="186"/>
      <c r="AU868" s="186"/>
      <c r="AV868" s="187"/>
      <c r="AW868" s="186"/>
      <c r="AX868" s="186"/>
      <c r="AY868" s="186"/>
      <c r="AZ868" s="187"/>
      <c r="BA868" s="186"/>
      <c r="BB868" s="186"/>
      <c r="BC868" s="186"/>
      <c r="BD868" s="187"/>
      <c r="BF868" s="188"/>
      <c r="BG868" s="188"/>
      <c r="BH868" s="188"/>
      <c r="BI868" s="188"/>
      <c r="BJ868" s="188"/>
      <c r="BK868" s="188"/>
      <c r="BL868" s="188"/>
      <c r="BM868" s="188"/>
      <c r="BN868" s="188"/>
      <c r="BO868" s="188"/>
      <c r="BP868" s="188"/>
      <c r="BQ868" s="188"/>
      <c r="BR868" s="188"/>
    </row>
    <row r="869" spans="1:70" ht="12" customHeight="1" outlineLevel="1" x14ac:dyDescent="0.35">
      <c r="A869" s="275" t="s">
        <v>848</v>
      </c>
      <c r="B869" s="109" t="s">
        <v>428</v>
      </c>
      <c r="C869" s="141" t="s">
        <v>369</v>
      </c>
      <c r="D869" s="109">
        <v>3669160</v>
      </c>
      <c r="E869" s="137"/>
      <c r="F869" s="137"/>
      <c r="G869" s="137"/>
      <c r="H869" s="211">
        <f>SUM(H858,H867)</f>
        <v>153</v>
      </c>
      <c r="I869" s="137"/>
      <c r="J869" s="137"/>
      <c r="K869" s="137"/>
      <c r="L869" s="211">
        <f>SUM(L858,L867)</f>
        <v>-690</v>
      </c>
      <c r="M869" s="137"/>
      <c r="N869" s="137"/>
      <c r="O869" s="137"/>
      <c r="P869" s="211">
        <f>SUM(P858,P867)</f>
        <v>151</v>
      </c>
      <c r="Q869" s="137"/>
      <c r="R869" s="137"/>
      <c r="S869" s="137"/>
      <c r="T869" s="211">
        <f>SUM(T858,T867)</f>
        <v>854</v>
      </c>
      <c r="U869" s="137"/>
      <c r="V869" s="137"/>
      <c r="W869" s="137"/>
      <c r="X869" s="211">
        <f>SUM(X858,X867)</f>
        <v>1249</v>
      </c>
      <c r="Y869" s="137"/>
      <c r="Z869" s="137"/>
      <c r="AA869" s="137"/>
      <c r="AB869" s="211">
        <f>SUM(AB858,AB867)</f>
        <v>1207</v>
      </c>
      <c r="AC869" s="137"/>
      <c r="AD869" s="137"/>
      <c r="AE869" s="137"/>
      <c r="AF869" s="211">
        <f>SUM(AF858,AF867)</f>
        <v>1156</v>
      </c>
      <c r="AG869" s="137"/>
      <c r="AH869" s="137"/>
      <c r="AI869" s="137"/>
      <c r="AJ869" s="211">
        <f>SUM(AJ858,AJ867)</f>
        <v>2258</v>
      </c>
      <c r="AK869" s="137"/>
      <c r="AL869" s="137"/>
      <c r="AM869" s="137"/>
      <c r="AN869" s="211">
        <f>SUM(AN858,AN867)</f>
        <v>1729</v>
      </c>
      <c r="AO869" s="137"/>
      <c r="AP869" s="137"/>
      <c r="AQ869" s="137"/>
      <c r="AR869" s="211">
        <f>SUM(AR858,AR867)</f>
        <v>4946</v>
      </c>
      <c r="AS869" s="137"/>
      <c r="AT869" s="137"/>
      <c r="AU869" s="137"/>
      <c r="AV869" s="211">
        <f>SUM(AV858,AV867)</f>
        <v>4864</v>
      </c>
      <c r="AW869" s="137"/>
      <c r="AX869" s="137"/>
      <c r="AY869" s="137"/>
      <c r="AZ869" s="211">
        <f>SUM(AZ858,AZ867)</f>
        <v>9578</v>
      </c>
      <c r="BA869" s="137"/>
      <c r="BB869" s="137"/>
      <c r="BC869" s="137"/>
      <c r="BD869" s="211">
        <f>SUM(BD858,BD867)</f>
        <v>-9167</v>
      </c>
      <c r="BF869" s="214">
        <f t="shared" ref="BF869:BR869" si="127">SUM(BF858,BF867)</f>
        <v>153</v>
      </c>
      <c r="BG869" s="214">
        <f t="shared" si="127"/>
        <v>-690</v>
      </c>
      <c r="BH869" s="214">
        <f t="shared" si="127"/>
        <v>151</v>
      </c>
      <c r="BI869" s="214">
        <f t="shared" si="127"/>
        <v>854</v>
      </c>
      <c r="BJ869" s="214">
        <f t="shared" si="127"/>
        <v>1249</v>
      </c>
      <c r="BK869" s="214">
        <f t="shared" si="127"/>
        <v>1207</v>
      </c>
      <c r="BL869" s="214">
        <f t="shared" si="127"/>
        <v>1156</v>
      </c>
      <c r="BM869" s="214">
        <f t="shared" si="127"/>
        <v>2258</v>
      </c>
      <c r="BN869" s="214">
        <f t="shared" si="127"/>
        <v>1729</v>
      </c>
      <c r="BO869" s="214">
        <f t="shared" si="127"/>
        <v>4946</v>
      </c>
      <c r="BP869" s="214">
        <f t="shared" si="127"/>
        <v>4864</v>
      </c>
      <c r="BQ869" s="214">
        <f t="shared" si="127"/>
        <v>9578</v>
      </c>
      <c r="BR869" s="214">
        <f t="shared" si="127"/>
        <v>-9167</v>
      </c>
    </row>
    <row r="870" spans="1:70" outlineLevel="1" x14ac:dyDescent="0.35">
      <c r="A870" s="152"/>
      <c r="B870" s="117"/>
      <c r="C870" s="117"/>
      <c r="D870" s="117"/>
      <c r="E870" s="124"/>
      <c r="F870" s="124"/>
      <c r="G870" s="124"/>
      <c r="H870" s="125"/>
      <c r="I870" s="124"/>
      <c r="J870" s="124"/>
      <c r="K870" s="124"/>
      <c r="L870" s="125"/>
      <c r="M870" s="124"/>
      <c r="N870" s="124"/>
      <c r="O870" s="124"/>
      <c r="P870" s="125"/>
      <c r="Q870" s="124"/>
      <c r="R870" s="124"/>
      <c r="S870" s="124"/>
      <c r="T870" s="125"/>
      <c r="U870" s="124"/>
      <c r="V870" s="124"/>
      <c r="W870" s="124"/>
      <c r="X870" s="125"/>
      <c r="Y870" s="124"/>
      <c r="Z870" s="124"/>
      <c r="AA870" s="124"/>
      <c r="AB870" s="125"/>
      <c r="AC870" s="124"/>
      <c r="AD870" s="124"/>
      <c r="AE870" s="124"/>
      <c r="AF870" s="125"/>
      <c r="AG870" s="124"/>
      <c r="AH870" s="124"/>
      <c r="AI870" s="124"/>
      <c r="AJ870" s="125"/>
      <c r="AK870" s="124"/>
      <c r="AL870" s="124"/>
      <c r="AM870" s="124"/>
      <c r="AN870" s="125"/>
      <c r="AO870" s="124"/>
      <c r="AP870" s="124"/>
      <c r="AQ870" s="124"/>
      <c r="AR870" s="125"/>
      <c r="AS870" s="124"/>
      <c r="AT870" s="124"/>
      <c r="AU870" s="124"/>
      <c r="AV870" s="125"/>
      <c r="AW870" s="124"/>
      <c r="AX870" s="124"/>
      <c r="AY870" s="124"/>
      <c r="AZ870" s="125"/>
      <c r="BA870" s="124"/>
      <c r="BB870" s="124"/>
      <c r="BC870" s="124"/>
      <c r="BD870" s="125"/>
      <c r="BF870" s="130"/>
      <c r="BG870" s="130"/>
      <c r="BH870" s="130"/>
      <c r="BI870" s="130"/>
      <c r="BJ870" s="130"/>
      <c r="BK870" s="130"/>
      <c r="BL870" s="130"/>
      <c r="BM870" s="130"/>
      <c r="BN870" s="130" t="s">
        <v>849</v>
      </c>
      <c r="BO870" s="130"/>
      <c r="BP870" s="130"/>
      <c r="BQ870" s="130"/>
      <c r="BR870" s="130"/>
    </row>
    <row r="871" spans="1:70" outlineLevel="1" x14ac:dyDescent="0.35">
      <c r="A871" s="190" t="s">
        <v>836</v>
      </c>
      <c r="B871" s="191"/>
      <c r="C871" s="191"/>
      <c r="D871" s="191"/>
      <c r="E871" s="124"/>
      <c r="F871" s="124"/>
      <c r="G871" s="124"/>
      <c r="H871" s="125"/>
      <c r="I871" s="124"/>
      <c r="J871" s="124"/>
      <c r="K871" s="124"/>
      <c r="L871" s="125"/>
      <c r="M871" s="124"/>
      <c r="N871" s="124"/>
      <c r="O871" s="124"/>
      <c r="P871" s="125"/>
      <c r="Q871" s="124"/>
      <c r="R871" s="124"/>
      <c r="S871" s="124"/>
      <c r="T871" s="125"/>
      <c r="U871" s="124"/>
      <c r="V871" s="124"/>
      <c r="W871" s="124"/>
      <c r="X871" s="125"/>
      <c r="Y871" s="124"/>
      <c r="Z871" s="124"/>
      <c r="AA871" s="124"/>
      <c r="AB871" s="125"/>
      <c r="AC871" s="124"/>
      <c r="AD871" s="124"/>
      <c r="AE871" s="124"/>
      <c r="AF871" s="125"/>
      <c r="AG871" s="124"/>
      <c r="AH871" s="124"/>
      <c r="AI871" s="124"/>
      <c r="AJ871" s="125"/>
      <c r="AK871" s="124"/>
      <c r="AL871" s="124"/>
      <c r="AM871" s="124"/>
      <c r="AN871" s="125"/>
      <c r="AO871" s="124"/>
      <c r="AP871" s="124"/>
      <c r="AQ871" s="124"/>
      <c r="AR871" s="125"/>
      <c r="AS871" s="124"/>
      <c r="AT871" s="124"/>
      <c r="AU871" s="124"/>
      <c r="AV871" s="125"/>
      <c r="AW871" s="124"/>
      <c r="AX871" s="124"/>
      <c r="AY871" s="124"/>
      <c r="AZ871" s="125"/>
      <c r="BA871" s="124"/>
      <c r="BB871" s="124"/>
      <c r="BC871" s="124"/>
      <c r="BD871" s="125"/>
      <c r="BF871" s="130"/>
      <c r="BG871" s="130"/>
      <c r="BH871" s="130"/>
      <c r="BI871" s="130"/>
      <c r="BJ871" s="130"/>
      <c r="BK871" s="130"/>
      <c r="BL871" s="130"/>
      <c r="BM871" s="130"/>
      <c r="BN871" s="130"/>
      <c r="BO871" s="130"/>
      <c r="BP871" s="130"/>
      <c r="BQ871" s="130"/>
      <c r="BR871" s="130"/>
    </row>
    <row r="872" spans="1:70" outlineLevel="1" x14ac:dyDescent="0.35">
      <c r="A872" s="192" t="s">
        <v>850</v>
      </c>
      <c r="B872" s="109" t="s">
        <v>428</v>
      </c>
      <c r="C872" s="141" t="s">
        <v>369</v>
      </c>
      <c r="D872" s="109">
        <v>4147195</v>
      </c>
      <c r="E872" s="124"/>
      <c r="F872" s="124"/>
      <c r="G872" s="124"/>
      <c r="H872" s="143">
        <v>87</v>
      </c>
      <c r="I872" s="124"/>
      <c r="J872" s="124"/>
      <c r="K872" s="124"/>
      <c r="L872" s="143">
        <v>164</v>
      </c>
      <c r="M872" s="124"/>
      <c r="N872" s="124"/>
      <c r="O872" s="124"/>
      <c r="P872" s="143">
        <v>192</v>
      </c>
      <c r="Q872" s="124"/>
      <c r="R872" s="124"/>
      <c r="S872" s="124"/>
      <c r="T872" s="143">
        <v>331</v>
      </c>
      <c r="U872" s="124"/>
      <c r="V872" s="124"/>
      <c r="W872" s="124"/>
      <c r="X872" s="143">
        <v>685</v>
      </c>
      <c r="Y872" s="124"/>
      <c r="Z872" s="124"/>
      <c r="AA872" s="124"/>
      <c r="AB872" s="143">
        <v>1531</v>
      </c>
      <c r="AC872" s="124"/>
      <c r="AD872" s="124"/>
      <c r="AE872" s="124"/>
      <c r="AF872" s="143">
        <v>1082</v>
      </c>
      <c r="AG872" s="124"/>
      <c r="AH872" s="124"/>
      <c r="AI872" s="124"/>
      <c r="AJ872" s="143">
        <v>1414</v>
      </c>
      <c r="AK872" s="124"/>
      <c r="AL872" s="124"/>
      <c r="AM872" s="124"/>
      <c r="AN872" s="143">
        <v>1392</v>
      </c>
      <c r="AO872" s="124"/>
      <c r="AP872" s="124"/>
      <c r="AQ872" s="124"/>
      <c r="AR872" s="143">
        <v>2921</v>
      </c>
      <c r="AS872" s="142">
        <v>2561</v>
      </c>
      <c r="AT872" s="142">
        <v>2306</v>
      </c>
      <c r="AU872" s="142">
        <v>2303</v>
      </c>
      <c r="AV872" s="143">
        <v>2213</v>
      </c>
      <c r="AW872" s="142">
        <v>1744</v>
      </c>
      <c r="AX872" s="142">
        <v>1822</v>
      </c>
      <c r="AY872" s="142">
        <v>2312</v>
      </c>
      <c r="AZ872" s="143">
        <v>2582</v>
      </c>
      <c r="BA872" s="124"/>
      <c r="BB872" s="124"/>
      <c r="BC872" s="124"/>
      <c r="BD872" s="143">
        <v>4402</v>
      </c>
      <c r="BF872" s="144">
        <v>87</v>
      </c>
      <c r="BG872" s="144">
        <v>164</v>
      </c>
      <c r="BH872" s="144">
        <v>192</v>
      </c>
      <c r="BI872" s="144">
        <v>331</v>
      </c>
      <c r="BJ872" s="144">
        <v>685</v>
      </c>
      <c r="BK872" s="144">
        <v>1531</v>
      </c>
      <c r="BL872" s="144">
        <v>1082</v>
      </c>
      <c r="BM872" s="144">
        <v>1414</v>
      </c>
      <c r="BN872" s="144">
        <v>1392</v>
      </c>
      <c r="BO872" s="144">
        <v>2921</v>
      </c>
      <c r="BP872" s="144">
        <v>2213</v>
      </c>
      <c r="BQ872" s="144">
        <v>2582</v>
      </c>
      <c r="BR872" s="144">
        <v>4402</v>
      </c>
    </row>
    <row r="873" spans="1:70" outlineLevel="1" x14ac:dyDescent="0.35">
      <c r="A873" s="192" t="s">
        <v>851</v>
      </c>
      <c r="B873" s="109" t="s">
        <v>428</v>
      </c>
      <c r="C873" s="141" t="s">
        <v>369</v>
      </c>
      <c r="D873" s="109">
        <v>4147196</v>
      </c>
      <c r="E873" s="124"/>
      <c r="F873" s="124"/>
      <c r="G873" s="124"/>
      <c r="H873" s="125"/>
      <c r="I873" s="124"/>
      <c r="J873" s="124"/>
      <c r="K873" s="124"/>
      <c r="L873" s="125"/>
      <c r="M873" s="124"/>
      <c r="N873" s="124"/>
      <c r="O873" s="124"/>
      <c r="P873" s="125"/>
      <c r="Q873" s="124"/>
      <c r="R873" s="124"/>
      <c r="S873" s="124"/>
      <c r="T873" s="125"/>
      <c r="U873" s="124"/>
      <c r="V873" s="124"/>
      <c r="W873" s="124"/>
      <c r="X873" s="125"/>
      <c r="Y873" s="124"/>
      <c r="Z873" s="124"/>
      <c r="AA873" s="124"/>
      <c r="AB873" s="125"/>
      <c r="AC873" s="124"/>
      <c r="AD873" s="124"/>
      <c r="AE873" s="124"/>
      <c r="AF873" s="143">
        <v>5550</v>
      </c>
      <c r="AG873" s="124"/>
      <c r="AH873" s="124"/>
      <c r="AI873" s="124"/>
      <c r="AJ873" s="143">
        <v>1622</v>
      </c>
      <c r="AK873" s="124"/>
      <c r="AL873" s="124"/>
      <c r="AM873" s="124"/>
      <c r="AN873" s="143">
        <v>3254</v>
      </c>
      <c r="AO873" s="124"/>
      <c r="AP873" s="124"/>
      <c r="AQ873" s="124"/>
      <c r="AR873" s="143">
        <v>4795</v>
      </c>
      <c r="AS873" s="142">
        <v>5474</v>
      </c>
      <c r="AT873" s="142">
        <v>7456</v>
      </c>
      <c r="AU873" s="142">
        <v>7119</v>
      </c>
      <c r="AV873" s="143">
        <v>6592</v>
      </c>
      <c r="AW873" s="142">
        <v>7791</v>
      </c>
      <c r="AX873" s="142">
        <v>7956</v>
      </c>
      <c r="AY873" s="142">
        <v>7480</v>
      </c>
      <c r="AZ873" s="143">
        <v>5523</v>
      </c>
      <c r="BA873" s="124"/>
      <c r="BB873" s="124"/>
      <c r="BC873" s="124"/>
      <c r="BD873" s="143">
        <v>6867</v>
      </c>
      <c r="BF873" s="130"/>
      <c r="BG873" s="130"/>
      <c r="BH873" s="130"/>
      <c r="BI873" s="130"/>
      <c r="BJ873" s="130"/>
      <c r="BK873" s="130"/>
      <c r="BL873" s="144">
        <v>5550</v>
      </c>
      <c r="BM873" s="144">
        <v>1622</v>
      </c>
      <c r="BN873" s="144">
        <v>3254</v>
      </c>
      <c r="BO873" s="144">
        <v>4795</v>
      </c>
      <c r="BP873" s="144">
        <v>6592</v>
      </c>
      <c r="BQ873" s="144">
        <v>5523</v>
      </c>
      <c r="BR873" s="144">
        <v>6867</v>
      </c>
    </row>
    <row r="874" spans="1:70" outlineLevel="1" x14ac:dyDescent="0.35">
      <c r="A874" s="192" t="s">
        <v>852</v>
      </c>
      <c r="B874" s="109" t="s">
        <v>428</v>
      </c>
      <c r="C874" s="141" t="s">
        <v>369</v>
      </c>
      <c r="D874" s="109">
        <v>4147197</v>
      </c>
      <c r="E874" s="124"/>
      <c r="F874" s="124"/>
      <c r="G874" s="124"/>
      <c r="H874" s="143">
        <v>196</v>
      </c>
      <c r="I874" s="124"/>
      <c r="J874" s="124"/>
      <c r="K874" s="124"/>
      <c r="L874" s="143">
        <v>322</v>
      </c>
      <c r="M874" s="124"/>
      <c r="N874" s="124"/>
      <c r="O874" s="124"/>
      <c r="P874" s="143">
        <v>473</v>
      </c>
      <c r="Q874" s="124"/>
      <c r="R874" s="124"/>
      <c r="S874" s="124"/>
      <c r="T874" s="143">
        <v>636</v>
      </c>
      <c r="U874" s="124"/>
      <c r="V874" s="124"/>
      <c r="W874" s="124"/>
      <c r="X874" s="143">
        <v>776</v>
      </c>
      <c r="Y874" s="124"/>
      <c r="Z874" s="124"/>
      <c r="AA874" s="124"/>
      <c r="AB874" s="143">
        <v>1203</v>
      </c>
      <c r="AC874" s="124"/>
      <c r="AD874" s="124"/>
      <c r="AE874" s="124"/>
      <c r="AF874" s="143">
        <v>1704</v>
      </c>
      <c r="AG874" s="124"/>
      <c r="AH874" s="124"/>
      <c r="AI874" s="124"/>
      <c r="AJ874" s="143">
        <v>2609</v>
      </c>
      <c r="AK874" s="124"/>
      <c r="AL874" s="124"/>
      <c r="AM874" s="124"/>
      <c r="AN874" s="143">
        <v>3152</v>
      </c>
      <c r="AO874" s="124"/>
      <c r="AP874" s="124"/>
      <c r="AQ874" s="124"/>
      <c r="AR874" s="143">
        <v>4591</v>
      </c>
      <c r="AS874" s="142">
        <v>3392</v>
      </c>
      <c r="AT874" s="142">
        <v>4338</v>
      </c>
      <c r="AU874" s="142">
        <v>4968</v>
      </c>
      <c r="AV874" s="143">
        <v>6659</v>
      </c>
      <c r="AW874" s="142">
        <v>3333</v>
      </c>
      <c r="AX874" s="142">
        <v>4130</v>
      </c>
      <c r="AY874" s="142">
        <v>5458</v>
      </c>
      <c r="AZ874" s="143">
        <v>6350</v>
      </c>
      <c r="BA874" s="124"/>
      <c r="BB874" s="124"/>
      <c r="BC874" s="124"/>
      <c r="BD874" s="143">
        <v>7151</v>
      </c>
      <c r="BF874" s="144">
        <v>196</v>
      </c>
      <c r="BG874" s="144">
        <v>322</v>
      </c>
      <c r="BH874" s="144">
        <v>473</v>
      </c>
      <c r="BI874" s="144">
        <v>636</v>
      </c>
      <c r="BJ874" s="144">
        <v>776</v>
      </c>
      <c r="BK874" s="144">
        <v>1203</v>
      </c>
      <c r="BL874" s="144">
        <v>1704</v>
      </c>
      <c r="BM874" s="144">
        <v>2609</v>
      </c>
      <c r="BN874" s="144">
        <v>3152</v>
      </c>
      <c r="BO874" s="144">
        <v>4591</v>
      </c>
      <c r="BP874" s="144">
        <v>6659</v>
      </c>
      <c r="BQ874" s="144">
        <v>6350</v>
      </c>
      <c r="BR874" s="144">
        <v>7151</v>
      </c>
    </row>
    <row r="875" spans="1:70" outlineLevel="1" x14ac:dyDescent="0.35">
      <c r="A875" s="192" t="s">
        <v>853</v>
      </c>
      <c r="B875" s="109" t="s">
        <v>428</v>
      </c>
      <c r="C875" s="141" t="s">
        <v>369</v>
      </c>
      <c r="D875" s="109">
        <v>4147198</v>
      </c>
      <c r="E875" s="124"/>
      <c r="F875" s="124"/>
      <c r="G875" s="124"/>
      <c r="H875" s="125"/>
      <c r="I875" s="124"/>
      <c r="J875" s="124"/>
      <c r="K875" s="124"/>
      <c r="L875" s="125"/>
      <c r="M875" s="124"/>
      <c r="N875" s="124"/>
      <c r="O875" s="124"/>
      <c r="P875" s="143">
        <v>201</v>
      </c>
      <c r="Q875" s="124"/>
      <c r="R875" s="124"/>
      <c r="S875" s="124"/>
      <c r="T875" s="125"/>
      <c r="U875" s="124"/>
      <c r="V875" s="124"/>
      <c r="W875" s="124"/>
      <c r="X875" s="125"/>
      <c r="Y875" s="124"/>
      <c r="Z875" s="124"/>
      <c r="AA875" s="124"/>
      <c r="AB875" s="125"/>
      <c r="AC875" s="124"/>
      <c r="AD875" s="124"/>
      <c r="AE875" s="124"/>
      <c r="AF875" s="125"/>
      <c r="AG875" s="124"/>
      <c r="AH875" s="124"/>
      <c r="AI875" s="124"/>
      <c r="AJ875" s="125"/>
      <c r="AK875" s="124"/>
      <c r="AL875" s="124"/>
      <c r="AM875" s="124"/>
      <c r="AN875" s="125"/>
      <c r="AO875" s="124"/>
      <c r="AP875" s="124"/>
      <c r="AQ875" s="124"/>
      <c r="AR875" s="125"/>
      <c r="AS875" s="124"/>
      <c r="AT875" s="124"/>
      <c r="AU875" s="124"/>
      <c r="AV875" s="125"/>
      <c r="AW875" s="124"/>
      <c r="AX875" s="124"/>
      <c r="AY875" s="124"/>
      <c r="AZ875" s="125"/>
      <c r="BA875" s="124"/>
      <c r="BB875" s="124"/>
      <c r="BC875" s="124"/>
      <c r="BD875" s="125"/>
      <c r="BF875" s="130"/>
      <c r="BG875" s="130"/>
      <c r="BH875" s="144">
        <v>201</v>
      </c>
      <c r="BI875" s="130"/>
      <c r="BJ875" s="130"/>
      <c r="BK875" s="130"/>
      <c r="BL875" s="130"/>
      <c r="BM875" s="130"/>
      <c r="BN875" s="130"/>
      <c r="BO875" s="130"/>
      <c r="BP875" s="130"/>
      <c r="BQ875" s="130"/>
      <c r="BR875" s="130"/>
    </row>
    <row r="876" spans="1:70" ht="12" customHeight="1" outlineLevel="1" x14ac:dyDescent="0.35">
      <c r="A876" s="192" t="s">
        <v>854</v>
      </c>
      <c r="B876" s="109" t="s">
        <v>428</v>
      </c>
      <c r="C876" s="141" t="s">
        <v>369</v>
      </c>
      <c r="D876" s="109">
        <v>4147199</v>
      </c>
      <c r="E876" s="124"/>
      <c r="F876" s="124"/>
      <c r="G876" s="124"/>
      <c r="H876" s="125"/>
      <c r="I876" s="124"/>
      <c r="J876" s="124"/>
      <c r="K876" s="124"/>
      <c r="L876" s="125"/>
      <c r="M876" s="124"/>
      <c r="N876" s="124"/>
      <c r="O876" s="124"/>
      <c r="P876" s="125"/>
      <c r="Q876" s="124"/>
      <c r="R876" s="124"/>
      <c r="S876" s="124"/>
      <c r="T876" s="143">
        <v>242</v>
      </c>
      <c r="U876" s="124"/>
      <c r="V876" s="124"/>
      <c r="W876" s="124"/>
      <c r="X876" s="125"/>
      <c r="Y876" s="124"/>
      <c r="Z876" s="124"/>
      <c r="AA876" s="124"/>
      <c r="AB876" s="125"/>
      <c r="AC876" s="124"/>
      <c r="AD876" s="124"/>
      <c r="AE876" s="124"/>
      <c r="AF876" s="125"/>
      <c r="AG876" s="124"/>
      <c r="AH876" s="124"/>
      <c r="AI876" s="124"/>
      <c r="AJ876" s="125"/>
      <c r="AK876" s="124"/>
      <c r="AL876" s="124"/>
      <c r="AM876" s="124"/>
      <c r="AN876" s="125"/>
      <c r="AO876" s="124"/>
      <c r="AP876" s="124"/>
      <c r="AQ876" s="124"/>
      <c r="AR876" s="125"/>
      <c r="AS876" s="124"/>
      <c r="AT876" s="124"/>
      <c r="AU876" s="124"/>
      <c r="AV876" s="125"/>
      <c r="AW876" s="124"/>
      <c r="AX876" s="124"/>
      <c r="AY876" s="124"/>
      <c r="AZ876" s="125"/>
      <c r="BA876" s="124"/>
      <c r="BB876" s="124"/>
      <c r="BC876" s="124"/>
      <c r="BD876" s="125"/>
      <c r="BF876" s="130"/>
      <c r="BG876" s="130"/>
      <c r="BH876" s="130"/>
      <c r="BI876" s="144">
        <v>242</v>
      </c>
      <c r="BJ876" s="130"/>
      <c r="BK876" s="130"/>
      <c r="BL876" s="130"/>
      <c r="BM876" s="130"/>
      <c r="BN876" s="130"/>
      <c r="BO876" s="130"/>
      <c r="BP876" s="130"/>
      <c r="BQ876" s="130"/>
      <c r="BR876" s="130"/>
    </row>
    <row r="877" spans="1:70" ht="12" customHeight="1" outlineLevel="1" x14ac:dyDescent="0.35">
      <c r="A877" s="192" t="s">
        <v>855</v>
      </c>
      <c r="B877" s="109" t="s">
        <v>428</v>
      </c>
      <c r="C877" s="141" t="s">
        <v>369</v>
      </c>
      <c r="D877" s="109">
        <v>4147200</v>
      </c>
      <c r="E877" s="124"/>
      <c r="F877" s="124"/>
      <c r="G877" s="124"/>
      <c r="H877" s="125"/>
      <c r="I877" s="124"/>
      <c r="J877" s="124"/>
      <c r="K877" s="124"/>
      <c r="L877" s="125"/>
      <c r="M877" s="124"/>
      <c r="N877" s="124"/>
      <c r="O877" s="124"/>
      <c r="P877" s="125"/>
      <c r="Q877" s="124"/>
      <c r="R877" s="124"/>
      <c r="S877" s="124"/>
      <c r="T877" s="125"/>
      <c r="U877" s="124"/>
      <c r="V877" s="124"/>
      <c r="W877" s="124"/>
      <c r="X877" s="125"/>
      <c r="Y877" s="124"/>
      <c r="Z877" s="124"/>
      <c r="AA877" s="124"/>
      <c r="AB877" s="143">
        <v>500</v>
      </c>
      <c r="AC877" s="124"/>
      <c r="AD877" s="124"/>
      <c r="AE877" s="124"/>
      <c r="AF877" s="143">
        <v>277</v>
      </c>
      <c r="AG877" s="124"/>
      <c r="AH877" s="124"/>
      <c r="AI877" s="124"/>
      <c r="AJ877" s="125"/>
      <c r="AK877" s="124"/>
      <c r="AL877" s="124"/>
      <c r="AM877" s="124"/>
      <c r="AN877" s="125"/>
      <c r="AO877" s="124"/>
      <c r="AP877" s="124"/>
      <c r="AQ877" s="124"/>
      <c r="AR877" s="125"/>
      <c r="AS877" s="124"/>
      <c r="AT877" s="124"/>
      <c r="AU877" s="124"/>
      <c r="AV877" s="125"/>
      <c r="AW877" s="124"/>
      <c r="AX877" s="124"/>
      <c r="AY877" s="124"/>
      <c r="AZ877" s="125"/>
      <c r="BA877" s="124"/>
      <c r="BB877" s="124"/>
      <c r="BC877" s="124"/>
      <c r="BD877" s="125"/>
      <c r="BF877" s="130"/>
      <c r="BG877" s="130"/>
      <c r="BH877" s="130"/>
      <c r="BI877" s="130"/>
      <c r="BJ877" s="130"/>
      <c r="BK877" s="144">
        <v>500</v>
      </c>
      <c r="BL877" s="144">
        <v>277</v>
      </c>
      <c r="BM877" s="130"/>
      <c r="BN877" s="130"/>
      <c r="BO877" s="130"/>
      <c r="BP877" s="130"/>
      <c r="BQ877" s="130"/>
      <c r="BR877" s="130"/>
    </row>
    <row r="878" spans="1:70" outlineLevel="1" x14ac:dyDescent="0.35">
      <c r="A878" s="192" t="s">
        <v>856</v>
      </c>
      <c r="B878" s="109" t="s">
        <v>428</v>
      </c>
      <c r="C878" s="141" t="s">
        <v>369</v>
      </c>
      <c r="D878" s="109">
        <v>4147201</v>
      </c>
      <c r="E878" s="124"/>
      <c r="F878" s="124"/>
      <c r="G878" s="124"/>
      <c r="H878" s="125"/>
      <c r="I878" s="124"/>
      <c r="J878" s="124"/>
      <c r="K878" s="124"/>
      <c r="L878" s="125"/>
      <c r="M878" s="124"/>
      <c r="N878" s="124"/>
      <c r="O878" s="124"/>
      <c r="P878" s="125"/>
      <c r="Q878" s="124"/>
      <c r="R878" s="124"/>
      <c r="S878" s="124"/>
      <c r="T878" s="125"/>
      <c r="U878" s="124"/>
      <c r="V878" s="124"/>
      <c r="W878" s="124"/>
      <c r="X878" s="143">
        <v>230</v>
      </c>
      <c r="Y878" s="124"/>
      <c r="Z878" s="124"/>
      <c r="AA878" s="124"/>
      <c r="AB878" s="143">
        <v>491</v>
      </c>
      <c r="AC878" s="124"/>
      <c r="AD878" s="124"/>
      <c r="AE878" s="124"/>
      <c r="AF878" s="143">
        <v>624</v>
      </c>
      <c r="AG878" s="124"/>
      <c r="AH878" s="124"/>
      <c r="AI878" s="124"/>
      <c r="AJ878" s="143">
        <v>2038</v>
      </c>
      <c r="AK878" s="124"/>
      <c r="AL878" s="124"/>
      <c r="AM878" s="124"/>
      <c r="AN878" s="143">
        <v>1256</v>
      </c>
      <c r="AO878" s="124"/>
      <c r="AP878" s="124"/>
      <c r="AQ878" s="124"/>
      <c r="AR878" s="143">
        <v>2339</v>
      </c>
      <c r="AS878" s="142">
        <v>3589</v>
      </c>
      <c r="AT878" s="142">
        <v>5837</v>
      </c>
      <c r="AU878" s="142">
        <v>4608</v>
      </c>
      <c r="AV878" s="143">
        <v>3655</v>
      </c>
      <c r="AW878" s="142">
        <v>4863</v>
      </c>
      <c r="AX878" s="142">
        <v>2244</v>
      </c>
      <c r="AY878" s="142">
        <v>2703</v>
      </c>
      <c r="AZ878" s="143">
        <v>3438</v>
      </c>
      <c r="BA878" s="124"/>
      <c r="BB878" s="124"/>
      <c r="BC878" s="124"/>
      <c r="BD878" s="143">
        <v>1922</v>
      </c>
      <c r="BF878" s="130"/>
      <c r="BG878" s="130"/>
      <c r="BH878" s="130"/>
      <c r="BI878" s="130"/>
      <c r="BJ878" s="144">
        <v>230</v>
      </c>
      <c r="BK878" s="144">
        <v>491</v>
      </c>
      <c r="BL878" s="144">
        <v>624</v>
      </c>
      <c r="BM878" s="144">
        <v>2038</v>
      </c>
      <c r="BN878" s="144">
        <v>1256</v>
      </c>
      <c r="BO878" s="144">
        <v>2339</v>
      </c>
      <c r="BP878" s="144">
        <v>3655</v>
      </c>
      <c r="BQ878" s="144">
        <v>3438</v>
      </c>
      <c r="BR878" s="144">
        <v>1922</v>
      </c>
    </row>
    <row r="879" spans="1:70" ht="12" customHeight="1" outlineLevel="1" x14ac:dyDescent="0.35">
      <c r="A879" s="192" t="s">
        <v>857</v>
      </c>
      <c r="B879" s="109" t="s">
        <v>428</v>
      </c>
      <c r="C879" s="141" t="s">
        <v>369</v>
      </c>
      <c r="D879" s="109">
        <v>4147202</v>
      </c>
      <c r="E879" s="124"/>
      <c r="F879" s="124"/>
      <c r="G879" s="124"/>
      <c r="H879" s="143">
        <v>272</v>
      </c>
      <c r="I879" s="124"/>
      <c r="J879" s="124"/>
      <c r="K879" s="124"/>
      <c r="L879" s="143">
        <v>380</v>
      </c>
      <c r="M879" s="124"/>
      <c r="N879" s="124"/>
      <c r="O879" s="124"/>
      <c r="P879" s="143">
        <v>583</v>
      </c>
      <c r="Q879" s="124"/>
      <c r="R879" s="124"/>
      <c r="S879" s="124"/>
      <c r="T879" s="143">
        <v>994</v>
      </c>
      <c r="U879" s="124"/>
      <c r="V879" s="124"/>
      <c r="W879" s="124"/>
      <c r="X879" s="143">
        <v>1201</v>
      </c>
      <c r="Y879" s="124"/>
      <c r="Z879" s="124"/>
      <c r="AA879" s="124"/>
      <c r="AB879" s="143">
        <v>1784</v>
      </c>
      <c r="AC879" s="124"/>
      <c r="AD879" s="124"/>
      <c r="AE879" s="124"/>
      <c r="AF879" s="143">
        <v>2498</v>
      </c>
      <c r="AG879" s="124"/>
      <c r="AH879" s="124"/>
      <c r="AI879" s="124"/>
      <c r="AJ879" s="143">
        <v>3469</v>
      </c>
      <c r="AK879" s="124"/>
      <c r="AL879" s="124"/>
      <c r="AM879" s="124"/>
      <c r="AN879" s="143">
        <v>5258</v>
      </c>
      <c r="AO879" s="124"/>
      <c r="AP879" s="124"/>
      <c r="AQ879" s="124"/>
      <c r="AR879" s="143">
        <v>4906</v>
      </c>
      <c r="AS879" s="142">
        <v>4329</v>
      </c>
      <c r="AT879" s="142">
        <v>4723</v>
      </c>
      <c r="AU879" s="142">
        <v>4931</v>
      </c>
      <c r="AV879" s="143">
        <v>5506</v>
      </c>
      <c r="AW879" s="142">
        <v>4909</v>
      </c>
      <c r="AX879" s="142">
        <v>5762</v>
      </c>
      <c r="AY879" s="142">
        <v>5705</v>
      </c>
      <c r="AZ879" s="143">
        <v>6074</v>
      </c>
      <c r="BA879" s="124"/>
      <c r="BB879" s="124"/>
      <c r="BC879" s="124"/>
      <c r="BD879" s="143">
        <v>10387</v>
      </c>
      <c r="BF879" s="144">
        <v>272</v>
      </c>
      <c r="BG879" s="144">
        <v>380</v>
      </c>
      <c r="BH879" s="144">
        <v>583</v>
      </c>
      <c r="BI879" s="144">
        <v>994</v>
      </c>
      <c r="BJ879" s="144">
        <v>1201</v>
      </c>
      <c r="BK879" s="144">
        <v>1784</v>
      </c>
      <c r="BL879" s="144">
        <v>2498</v>
      </c>
      <c r="BM879" s="144">
        <v>3469</v>
      </c>
      <c r="BN879" s="144">
        <v>5258</v>
      </c>
      <c r="BO879" s="144">
        <v>4906</v>
      </c>
      <c r="BP879" s="144">
        <v>5506</v>
      </c>
      <c r="BQ879" s="144">
        <v>6074</v>
      </c>
      <c r="BR879" s="144">
        <v>10387</v>
      </c>
    </row>
    <row r="880" spans="1:70" outlineLevel="1" x14ac:dyDescent="0.35">
      <c r="A880" s="199" t="s">
        <v>548</v>
      </c>
      <c r="B880" s="162" t="s">
        <v>428</v>
      </c>
      <c r="C880" s="163" t="s">
        <v>369</v>
      </c>
      <c r="D880" s="162">
        <v>4147203</v>
      </c>
      <c r="E880" s="164"/>
      <c r="F880" s="164"/>
      <c r="G880" s="164"/>
      <c r="H880" s="174">
        <f>SUM(H872:H879)</f>
        <v>555</v>
      </c>
      <c r="I880" s="164"/>
      <c r="J880" s="164"/>
      <c r="K880" s="164"/>
      <c r="L880" s="174">
        <f>SUM(L872:L879)</f>
        <v>866</v>
      </c>
      <c r="M880" s="164"/>
      <c r="N880" s="164"/>
      <c r="O880" s="164"/>
      <c r="P880" s="174">
        <f>SUM(P872:P879)</f>
        <v>1449</v>
      </c>
      <c r="Q880" s="164"/>
      <c r="R880" s="164"/>
      <c r="S880" s="164"/>
      <c r="T880" s="174">
        <f>SUM(T872:T879)</f>
        <v>2203</v>
      </c>
      <c r="U880" s="164"/>
      <c r="V880" s="164"/>
      <c r="W880" s="164"/>
      <c r="X880" s="174">
        <f>SUM(X872:X879)</f>
        <v>2892</v>
      </c>
      <c r="Y880" s="164"/>
      <c r="Z880" s="164"/>
      <c r="AA880" s="164"/>
      <c r="AB880" s="174">
        <f>SUM(AB872:AB879)</f>
        <v>5509</v>
      </c>
      <c r="AC880" s="164"/>
      <c r="AD880" s="164"/>
      <c r="AE880" s="164"/>
      <c r="AF880" s="174">
        <f>SUM(AF872:AF879)</f>
        <v>11735</v>
      </c>
      <c r="AG880" s="164"/>
      <c r="AH880" s="164"/>
      <c r="AI880" s="164"/>
      <c r="AJ880" s="174">
        <f>SUM(AJ872:AJ879)</f>
        <v>11152</v>
      </c>
      <c r="AK880" s="164"/>
      <c r="AL880" s="164"/>
      <c r="AM880" s="164"/>
      <c r="AN880" s="174">
        <f>SUM(AN872:AN879)</f>
        <v>14312</v>
      </c>
      <c r="AO880" s="164"/>
      <c r="AP880" s="164"/>
      <c r="AQ880" s="164"/>
      <c r="AR880" s="174">
        <f t="shared" ref="AR880:AZ880" si="128">SUM(AR872:AR879)</f>
        <v>19552</v>
      </c>
      <c r="AS880" s="175">
        <f t="shared" si="128"/>
        <v>19345</v>
      </c>
      <c r="AT880" s="175">
        <f t="shared" si="128"/>
        <v>24660</v>
      </c>
      <c r="AU880" s="175">
        <f t="shared" si="128"/>
        <v>23929</v>
      </c>
      <c r="AV880" s="174">
        <f t="shared" si="128"/>
        <v>24625</v>
      </c>
      <c r="AW880" s="175">
        <f t="shared" si="128"/>
        <v>22640</v>
      </c>
      <c r="AX880" s="175">
        <f t="shared" si="128"/>
        <v>21914</v>
      </c>
      <c r="AY880" s="175">
        <f t="shared" si="128"/>
        <v>23658</v>
      </c>
      <c r="AZ880" s="174">
        <f t="shared" si="128"/>
        <v>23967</v>
      </c>
      <c r="BA880" s="164"/>
      <c r="BB880" s="164"/>
      <c r="BC880" s="164"/>
      <c r="BD880" s="174">
        <f>SUM(BD872:BD879)</f>
        <v>30729</v>
      </c>
      <c r="BF880" s="197">
        <f t="shared" ref="BF880:BR880" si="129">SUM(BF872:BF879)</f>
        <v>555</v>
      </c>
      <c r="BG880" s="197">
        <f t="shared" si="129"/>
        <v>866</v>
      </c>
      <c r="BH880" s="197">
        <f t="shared" si="129"/>
        <v>1449</v>
      </c>
      <c r="BI880" s="197">
        <f t="shared" si="129"/>
        <v>2203</v>
      </c>
      <c r="BJ880" s="197">
        <f t="shared" si="129"/>
        <v>2892</v>
      </c>
      <c r="BK880" s="197">
        <f t="shared" si="129"/>
        <v>5509</v>
      </c>
      <c r="BL880" s="197">
        <f t="shared" si="129"/>
        <v>11735</v>
      </c>
      <c r="BM880" s="197">
        <f t="shared" si="129"/>
        <v>11152</v>
      </c>
      <c r="BN880" s="197">
        <f t="shared" si="129"/>
        <v>14312</v>
      </c>
      <c r="BO880" s="197">
        <f t="shared" si="129"/>
        <v>19552</v>
      </c>
      <c r="BP880" s="197">
        <f t="shared" si="129"/>
        <v>24625</v>
      </c>
      <c r="BQ880" s="197">
        <f t="shared" si="129"/>
        <v>23967</v>
      </c>
      <c r="BR880" s="197">
        <f t="shared" si="129"/>
        <v>30729</v>
      </c>
    </row>
    <row r="881" spans="1:70" outlineLevel="1" x14ac:dyDescent="0.35">
      <c r="A881" s="152"/>
      <c r="B881" s="117"/>
      <c r="C881" s="117"/>
      <c r="D881" s="117"/>
      <c r="E881" s="124"/>
      <c r="F881" s="124"/>
      <c r="G881" s="124"/>
      <c r="H881" s="125"/>
      <c r="I881" s="124"/>
      <c r="J881" s="124"/>
      <c r="K881" s="124"/>
      <c r="L881" s="125"/>
      <c r="M881" s="124"/>
      <c r="N881" s="124"/>
      <c r="O881" s="124"/>
      <c r="P881" s="125"/>
      <c r="Q881" s="124"/>
      <c r="R881" s="124"/>
      <c r="S881" s="124"/>
      <c r="T881" s="125"/>
      <c r="U881" s="124"/>
      <c r="V881" s="124"/>
      <c r="W881" s="124"/>
      <c r="X881" s="125"/>
      <c r="Y881" s="124"/>
      <c r="Z881" s="124"/>
      <c r="AA881" s="124"/>
      <c r="AB881" s="125"/>
      <c r="AC881" s="124"/>
      <c r="AD881" s="124"/>
      <c r="AE881" s="124"/>
      <c r="AF881" s="125"/>
      <c r="AG881" s="124"/>
      <c r="AH881" s="124"/>
      <c r="AI881" s="124"/>
      <c r="AJ881" s="125"/>
      <c r="AK881" s="124"/>
      <c r="AL881" s="124"/>
      <c r="AM881" s="124"/>
      <c r="AN881" s="125"/>
      <c r="AO881" s="124"/>
      <c r="AP881" s="124"/>
      <c r="AQ881" s="124"/>
      <c r="AR881" s="125"/>
      <c r="AS881" s="124"/>
      <c r="AT881" s="124"/>
      <c r="AU881" s="124"/>
      <c r="AV881" s="125"/>
      <c r="AW881" s="124"/>
      <c r="AX881" s="124"/>
      <c r="AY881" s="124"/>
      <c r="AZ881" s="125"/>
      <c r="BA881" s="124"/>
      <c r="BB881" s="124"/>
      <c r="BC881" s="124"/>
      <c r="BD881" s="125"/>
      <c r="BF881" s="130"/>
      <c r="BG881" s="130"/>
      <c r="BH881" s="130"/>
      <c r="BI881" s="130"/>
      <c r="BJ881" s="130"/>
      <c r="BK881" s="130"/>
      <c r="BL881" s="130"/>
      <c r="BM881" s="130"/>
      <c r="BN881" s="130"/>
      <c r="BO881" s="130"/>
      <c r="BP881" s="130"/>
      <c r="BQ881" s="130"/>
      <c r="BR881" s="130"/>
    </row>
    <row r="882" spans="1:70" outlineLevel="1" x14ac:dyDescent="0.35">
      <c r="A882" s="190" t="s">
        <v>858</v>
      </c>
      <c r="B882" s="191"/>
      <c r="C882" s="191"/>
      <c r="D882" s="191"/>
      <c r="E882" s="124"/>
      <c r="F882" s="124"/>
      <c r="G882" s="124"/>
      <c r="H882" s="125"/>
      <c r="I882" s="124"/>
      <c r="J882" s="124"/>
      <c r="K882" s="124"/>
      <c r="L882" s="125"/>
      <c r="M882" s="124"/>
      <c r="N882" s="124"/>
      <c r="O882" s="124"/>
      <c r="P882" s="125"/>
      <c r="Q882" s="124"/>
      <c r="R882" s="124"/>
      <c r="S882" s="124"/>
      <c r="T882" s="125"/>
      <c r="U882" s="124"/>
      <c r="V882" s="124"/>
      <c r="W882" s="124"/>
      <c r="X882" s="125"/>
      <c r="Y882" s="124"/>
      <c r="Z882" s="124"/>
      <c r="AA882" s="124"/>
      <c r="AB882" s="125"/>
      <c r="AC882" s="124"/>
      <c r="AD882" s="124"/>
      <c r="AE882" s="124"/>
      <c r="AF882" s="125"/>
      <c r="AG882" s="124"/>
      <c r="AH882" s="124"/>
      <c r="AI882" s="124"/>
      <c r="AJ882" s="125"/>
      <c r="AK882" s="124"/>
      <c r="AL882" s="124"/>
      <c r="AM882" s="124"/>
      <c r="AN882" s="125"/>
      <c r="AO882" s="124"/>
      <c r="AP882" s="124"/>
      <c r="AQ882" s="124"/>
      <c r="AR882" s="125"/>
      <c r="AS882" s="124"/>
      <c r="AT882" s="124"/>
      <c r="AU882" s="124"/>
      <c r="AV882" s="125"/>
      <c r="AW882" s="124"/>
      <c r="AX882" s="124"/>
      <c r="AY882" s="124"/>
      <c r="AZ882" s="125"/>
      <c r="BA882" s="124"/>
      <c r="BB882" s="124"/>
      <c r="BC882" s="124"/>
      <c r="BD882" s="125"/>
      <c r="BF882" s="130"/>
      <c r="BG882" s="130"/>
      <c r="BH882" s="130"/>
      <c r="BI882" s="130"/>
      <c r="BJ882" s="130"/>
      <c r="BK882" s="130"/>
      <c r="BL882" s="130"/>
      <c r="BM882" s="130"/>
      <c r="BN882" s="130"/>
      <c r="BO882" s="130"/>
      <c r="BP882" s="130"/>
      <c r="BQ882" s="130"/>
      <c r="BR882" s="130"/>
    </row>
    <row r="883" spans="1:70" outlineLevel="1" x14ac:dyDescent="0.35">
      <c r="A883" s="193" t="s">
        <v>859</v>
      </c>
      <c r="B883" s="194"/>
      <c r="C883" s="194"/>
      <c r="D883" s="194"/>
      <c r="E883" s="124"/>
      <c r="F883" s="124"/>
      <c r="G883" s="124"/>
      <c r="H883" s="125"/>
      <c r="I883" s="124"/>
      <c r="J883" s="124"/>
      <c r="K883" s="124"/>
      <c r="L883" s="125"/>
      <c r="M883" s="124"/>
      <c r="N883" s="124"/>
      <c r="O883" s="124"/>
      <c r="P883" s="125"/>
      <c r="Q883" s="124"/>
      <c r="R883" s="124"/>
      <c r="S883" s="124"/>
      <c r="T883" s="125"/>
      <c r="U883" s="124"/>
      <c r="V883" s="124"/>
      <c r="W883" s="124"/>
      <c r="X883" s="125"/>
      <c r="Y883" s="124"/>
      <c r="Z883" s="124"/>
      <c r="AA883" s="124"/>
      <c r="AB883" s="125"/>
      <c r="AC883" s="124"/>
      <c r="AD883" s="124"/>
      <c r="AE883" s="124"/>
      <c r="AF883" s="125"/>
      <c r="AG883" s="124"/>
      <c r="AH883" s="124"/>
      <c r="AI883" s="124"/>
      <c r="AJ883" s="125"/>
      <c r="AK883" s="124"/>
      <c r="AL883" s="124"/>
      <c r="AM883" s="124"/>
      <c r="AN883" s="125"/>
      <c r="AO883" s="124"/>
      <c r="AP883" s="124"/>
      <c r="AQ883" s="124"/>
      <c r="AR883" s="125"/>
      <c r="AS883" s="124"/>
      <c r="AT883" s="124"/>
      <c r="AU883" s="124"/>
      <c r="AV883" s="125"/>
      <c r="AW883" s="124"/>
      <c r="AX883" s="124"/>
      <c r="AY883" s="124"/>
      <c r="AZ883" s="125"/>
      <c r="BA883" s="124"/>
      <c r="BB883" s="124"/>
      <c r="BC883" s="124"/>
      <c r="BD883" s="125"/>
      <c r="BF883" s="130"/>
      <c r="BG883" s="130"/>
      <c r="BH883" s="130"/>
      <c r="BI883" s="130"/>
      <c r="BJ883" s="130"/>
      <c r="BK883" s="130"/>
      <c r="BL883" s="130"/>
      <c r="BM883" s="130"/>
      <c r="BN883" s="130"/>
      <c r="BO883" s="130"/>
      <c r="BP883" s="130"/>
      <c r="BQ883" s="130"/>
      <c r="BR883" s="130"/>
    </row>
    <row r="884" spans="1:70" ht="12" customHeight="1" outlineLevel="1" x14ac:dyDescent="0.35">
      <c r="A884" s="195" t="s">
        <v>76</v>
      </c>
      <c r="B884" s="109" t="s">
        <v>428</v>
      </c>
      <c r="C884" s="141" t="s">
        <v>370</v>
      </c>
      <c r="D884" s="109">
        <v>3805098</v>
      </c>
      <c r="E884" s="124"/>
      <c r="F884" s="124"/>
      <c r="G884" s="124"/>
      <c r="H884" s="125"/>
      <c r="I884" s="124"/>
      <c r="J884" s="124"/>
      <c r="K884" s="124"/>
      <c r="L884" s="125"/>
      <c r="M884" s="124"/>
      <c r="N884" s="124"/>
      <c r="O884" s="124"/>
      <c r="P884" s="125"/>
      <c r="Q884" s="124"/>
      <c r="R884" s="124"/>
      <c r="S884" s="124"/>
      <c r="T884" s="125"/>
      <c r="U884" s="124"/>
      <c r="V884" s="124"/>
      <c r="W884" s="124"/>
      <c r="X884" s="125"/>
      <c r="Y884" s="124"/>
      <c r="Z884" s="124"/>
      <c r="AA884" s="124"/>
      <c r="AB884" s="125"/>
      <c r="AC884" s="124"/>
      <c r="AD884" s="124"/>
      <c r="AE884" s="124"/>
      <c r="AF884" s="125"/>
      <c r="AG884" s="124"/>
      <c r="AH884" s="124"/>
      <c r="AI884" s="124"/>
      <c r="AJ884" s="125"/>
      <c r="AK884" s="124"/>
      <c r="AL884" s="124"/>
      <c r="AM884" s="124"/>
      <c r="AN884" s="125"/>
      <c r="AO884" s="124"/>
      <c r="AP884" s="124"/>
      <c r="AQ884" s="124"/>
      <c r="AR884" s="143">
        <v>121</v>
      </c>
      <c r="AS884" s="142">
        <v>58</v>
      </c>
      <c r="AT884" s="142">
        <v>9</v>
      </c>
      <c r="AU884" s="142">
        <v>25</v>
      </c>
      <c r="AV884" s="143">
        <v>86</v>
      </c>
      <c r="AW884" s="124"/>
      <c r="AX884" s="124"/>
      <c r="AY884" s="124"/>
      <c r="AZ884" s="125"/>
      <c r="BA884" s="124"/>
      <c r="BB884" s="124"/>
      <c r="BC884" s="124"/>
      <c r="BD884" s="125"/>
      <c r="BF884" s="130"/>
      <c r="BG884" s="130"/>
      <c r="BH884" s="130"/>
      <c r="BI884" s="130"/>
      <c r="BJ884" s="130"/>
      <c r="BK884" s="130"/>
      <c r="BL884" s="130"/>
      <c r="BM884" s="130"/>
      <c r="BN884" s="130"/>
      <c r="BO884" s="130"/>
      <c r="BP884" s="144">
        <v>177</v>
      </c>
      <c r="BQ884" s="130"/>
      <c r="BR884" s="130"/>
    </row>
    <row r="885" spans="1:70" outlineLevel="1" x14ac:dyDescent="0.35">
      <c r="A885" s="195" t="s">
        <v>507</v>
      </c>
      <c r="B885" s="109" t="s">
        <v>428</v>
      </c>
      <c r="C885" s="141" t="s">
        <v>370</v>
      </c>
      <c r="D885" s="109">
        <v>3805099</v>
      </c>
      <c r="E885" s="124"/>
      <c r="F885" s="124"/>
      <c r="G885" s="124"/>
      <c r="H885" s="125"/>
      <c r="I885" s="124"/>
      <c r="J885" s="124"/>
      <c r="K885" s="124"/>
      <c r="L885" s="125"/>
      <c r="M885" s="124"/>
      <c r="N885" s="124"/>
      <c r="O885" s="124"/>
      <c r="P885" s="125"/>
      <c r="Q885" s="124"/>
      <c r="R885" s="124"/>
      <c r="S885" s="124"/>
      <c r="T885" s="125"/>
      <c r="U885" s="124"/>
      <c r="V885" s="124"/>
      <c r="W885" s="124"/>
      <c r="X885" s="125"/>
      <c r="Y885" s="124"/>
      <c r="Z885" s="124"/>
      <c r="AA885" s="124"/>
      <c r="AB885" s="125"/>
      <c r="AC885" s="124"/>
      <c r="AD885" s="124"/>
      <c r="AE885" s="124"/>
      <c r="AF885" s="125"/>
      <c r="AG885" s="124"/>
      <c r="AH885" s="124"/>
      <c r="AI885" s="124"/>
      <c r="AJ885" s="125"/>
      <c r="AK885" s="124"/>
      <c r="AL885" s="124"/>
      <c r="AM885" s="124"/>
      <c r="AN885" s="125"/>
      <c r="AO885" s="124"/>
      <c r="AP885" s="124"/>
      <c r="AQ885" s="124"/>
      <c r="AR885" s="143">
        <v>1080</v>
      </c>
      <c r="AS885" s="142">
        <v>484</v>
      </c>
      <c r="AT885" s="142">
        <v>159</v>
      </c>
      <c r="AU885" s="142">
        <v>228</v>
      </c>
      <c r="AV885" s="143">
        <v>710</v>
      </c>
      <c r="AW885" s="124"/>
      <c r="AX885" s="124"/>
      <c r="AY885" s="124"/>
      <c r="AZ885" s="125"/>
      <c r="BA885" s="124"/>
      <c r="BB885" s="124"/>
      <c r="BC885" s="124"/>
      <c r="BD885" s="125"/>
      <c r="BF885" s="130"/>
      <c r="BG885" s="130"/>
      <c r="BH885" s="130"/>
      <c r="BI885" s="130"/>
      <c r="BJ885" s="130"/>
      <c r="BK885" s="130"/>
      <c r="BL885" s="130"/>
      <c r="BM885" s="130"/>
      <c r="BN885" s="130"/>
      <c r="BO885" s="130"/>
      <c r="BP885" s="144">
        <v>1581</v>
      </c>
      <c r="BQ885" s="130"/>
      <c r="BR885" s="130"/>
    </row>
    <row r="886" spans="1:70" outlineLevel="1" x14ac:dyDescent="0.35">
      <c r="A886" s="195" t="s">
        <v>508</v>
      </c>
      <c r="B886" s="109" t="s">
        <v>428</v>
      </c>
      <c r="C886" s="141" t="s">
        <v>370</v>
      </c>
      <c r="D886" s="109">
        <v>3805100</v>
      </c>
      <c r="E886" s="124"/>
      <c r="F886" s="124"/>
      <c r="G886" s="124"/>
      <c r="H886" s="125"/>
      <c r="I886" s="124"/>
      <c r="J886" s="124"/>
      <c r="K886" s="124"/>
      <c r="L886" s="125"/>
      <c r="M886" s="124"/>
      <c r="N886" s="124"/>
      <c r="O886" s="124"/>
      <c r="P886" s="125"/>
      <c r="Q886" s="124"/>
      <c r="R886" s="124"/>
      <c r="S886" s="124"/>
      <c r="T886" s="125"/>
      <c r="U886" s="124"/>
      <c r="V886" s="124"/>
      <c r="W886" s="124"/>
      <c r="X886" s="125"/>
      <c r="Y886" s="124"/>
      <c r="Z886" s="124"/>
      <c r="AA886" s="124"/>
      <c r="AB886" s="125"/>
      <c r="AC886" s="124"/>
      <c r="AD886" s="124"/>
      <c r="AE886" s="124"/>
      <c r="AF886" s="125"/>
      <c r="AG886" s="124"/>
      <c r="AH886" s="124"/>
      <c r="AI886" s="124"/>
      <c r="AJ886" s="125"/>
      <c r="AK886" s="124"/>
      <c r="AL886" s="124"/>
      <c r="AM886" s="124"/>
      <c r="AN886" s="125"/>
      <c r="AO886" s="124"/>
      <c r="AP886" s="124"/>
      <c r="AQ886" s="124"/>
      <c r="AR886" s="143">
        <v>330</v>
      </c>
      <c r="AS886" s="142">
        <v>136</v>
      </c>
      <c r="AT886" s="142">
        <v>43</v>
      </c>
      <c r="AU886" s="142">
        <v>54</v>
      </c>
      <c r="AV886" s="143">
        <v>162</v>
      </c>
      <c r="AW886" s="124"/>
      <c r="AX886" s="124"/>
      <c r="AY886" s="124"/>
      <c r="AZ886" s="125"/>
      <c r="BA886" s="124"/>
      <c r="BB886" s="124"/>
      <c r="BC886" s="124"/>
      <c r="BD886" s="125"/>
      <c r="BF886" s="130"/>
      <c r="BG886" s="130"/>
      <c r="BH886" s="130"/>
      <c r="BI886" s="130"/>
      <c r="BJ886" s="130"/>
      <c r="BK886" s="130"/>
      <c r="BL886" s="130"/>
      <c r="BM886" s="130"/>
      <c r="BN886" s="130"/>
      <c r="BO886" s="130"/>
      <c r="BP886" s="144">
        <v>396</v>
      </c>
      <c r="BQ886" s="130"/>
      <c r="BR886" s="130"/>
    </row>
    <row r="887" spans="1:70" outlineLevel="1" x14ac:dyDescent="0.35">
      <c r="A887" s="195" t="s">
        <v>509</v>
      </c>
      <c r="B887" s="184" t="s">
        <v>428</v>
      </c>
      <c r="C887" s="185" t="s">
        <v>370</v>
      </c>
      <c r="D887" s="184">
        <v>3805101</v>
      </c>
      <c r="E887" s="124"/>
      <c r="F887" s="124"/>
      <c r="G887" s="124"/>
      <c r="H887" s="125"/>
      <c r="I887" s="124"/>
      <c r="J887" s="124"/>
      <c r="K887" s="124"/>
      <c r="L887" s="125"/>
      <c r="M887" s="124"/>
      <c r="N887" s="124"/>
      <c r="O887" s="124"/>
      <c r="P887" s="125"/>
      <c r="Q887" s="124"/>
      <c r="R887" s="124"/>
      <c r="S887" s="124"/>
      <c r="T887" s="125"/>
      <c r="U887" s="124"/>
      <c r="V887" s="124"/>
      <c r="W887" s="124"/>
      <c r="X887" s="125"/>
      <c r="Y887" s="124"/>
      <c r="Z887" s="124"/>
      <c r="AA887" s="124"/>
      <c r="AB887" s="125"/>
      <c r="AC887" s="124"/>
      <c r="AD887" s="124"/>
      <c r="AE887" s="124"/>
      <c r="AF887" s="125"/>
      <c r="AG887" s="124"/>
      <c r="AH887" s="124"/>
      <c r="AI887" s="124"/>
      <c r="AJ887" s="125"/>
      <c r="AK887" s="124"/>
      <c r="AL887" s="124"/>
      <c r="AM887" s="124"/>
      <c r="AN887" s="125"/>
      <c r="AO887" s="124"/>
      <c r="AP887" s="124"/>
      <c r="AQ887" s="124"/>
      <c r="AR887" s="143">
        <v>351</v>
      </c>
      <c r="AS887" s="142">
        <v>129</v>
      </c>
      <c r="AT887" s="142">
        <v>36</v>
      </c>
      <c r="AU887" s="142">
        <v>45</v>
      </c>
      <c r="AV887" s="143">
        <v>142</v>
      </c>
      <c r="AW887" s="124"/>
      <c r="AX887" s="124"/>
      <c r="AY887" s="124"/>
      <c r="AZ887" s="125"/>
      <c r="BA887" s="124"/>
      <c r="BB887" s="124"/>
      <c r="BC887" s="124"/>
      <c r="BD887" s="125"/>
      <c r="BF887" s="130"/>
      <c r="BG887" s="130"/>
      <c r="BH887" s="130"/>
      <c r="BI887" s="130"/>
      <c r="BJ887" s="130"/>
      <c r="BK887" s="130"/>
      <c r="BL887" s="130"/>
      <c r="BM887" s="130"/>
      <c r="BN887" s="130"/>
      <c r="BO887" s="130"/>
      <c r="BP887" s="144">
        <v>352</v>
      </c>
      <c r="BQ887" s="130"/>
      <c r="BR887" s="130"/>
    </row>
    <row r="888" spans="1:70" outlineLevel="1" x14ac:dyDescent="0.35">
      <c r="A888" s="196" t="s">
        <v>461</v>
      </c>
      <c r="B888" s="109" t="s">
        <v>428</v>
      </c>
      <c r="C888" s="141" t="s">
        <v>370</v>
      </c>
      <c r="D888" s="109">
        <v>3805102</v>
      </c>
      <c r="E888" s="177"/>
      <c r="F888" s="177"/>
      <c r="G888" s="177"/>
      <c r="H888" s="176"/>
      <c r="I888" s="177"/>
      <c r="J888" s="177"/>
      <c r="K888" s="177"/>
      <c r="L888" s="176"/>
      <c r="M888" s="177"/>
      <c r="N888" s="177"/>
      <c r="O888" s="177"/>
      <c r="P888" s="176"/>
      <c r="Q888" s="177"/>
      <c r="R888" s="177"/>
      <c r="S888" s="177"/>
      <c r="T888" s="176"/>
      <c r="U888" s="177"/>
      <c r="V888" s="177"/>
      <c r="W888" s="177"/>
      <c r="X888" s="176"/>
      <c r="Y888" s="177"/>
      <c r="Z888" s="177"/>
      <c r="AA888" s="177"/>
      <c r="AB888" s="176"/>
      <c r="AC888" s="177"/>
      <c r="AD888" s="177"/>
      <c r="AE888" s="177"/>
      <c r="AF888" s="176"/>
      <c r="AG888" s="177"/>
      <c r="AH888" s="177"/>
      <c r="AI888" s="177"/>
      <c r="AJ888" s="176"/>
      <c r="AK888" s="177"/>
      <c r="AL888" s="177"/>
      <c r="AM888" s="177"/>
      <c r="AN888" s="176"/>
      <c r="AO888" s="177"/>
      <c r="AP888" s="177"/>
      <c r="AQ888" s="177"/>
      <c r="AR888" s="174">
        <f>SUM(AR884:AR887)</f>
        <v>1882</v>
      </c>
      <c r="AS888" s="175">
        <f>SUM(AS884:AS887)</f>
        <v>807</v>
      </c>
      <c r="AT888" s="175">
        <f>SUM(AT884:AT887)</f>
        <v>247</v>
      </c>
      <c r="AU888" s="175">
        <f>SUM(AU884:AU887)</f>
        <v>352</v>
      </c>
      <c r="AV888" s="174">
        <f>SUM(AV884:AV887)</f>
        <v>1100</v>
      </c>
      <c r="AW888" s="164"/>
      <c r="AX888" s="164"/>
      <c r="AY888" s="164"/>
      <c r="AZ888" s="165"/>
      <c r="BA888" s="164"/>
      <c r="BB888" s="164"/>
      <c r="BC888" s="164"/>
      <c r="BD888" s="165"/>
      <c r="BF888" s="178"/>
      <c r="BG888" s="178"/>
      <c r="BH888" s="178"/>
      <c r="BI888" s="178"/>
      <c r="BJ888" s="178"/>
      <c r="BK888" s="178"/>
      <c r="BL888" s="178"/>
      <c r="BM888" s="178"/>
      <c r="BN888" s="178"/>
      <c r="BO888" s="178"/>
      <c r="BP888" s="197">
        <f>SUM(BP884:BP887)</f>
        <v>2506</v>
      </c>
      <c r="BQ888" s="170"/>
      <c r="BR888" s="170"/>
    </row>
    <row r="889" spans="1:70" ht="12" customHeight="1" outlineLevel="1" x14ac:dyDescent="0.35">
      <c r="A889" s="192"/>
      <c r="B889" s="198"/>
      <c r="C889" s="198"/>
      <c r="D889" s="198"/>
      <c r="E889" s="124"/>
      <c r="F889" s="124"/>
      <c r="G889" s="124"/>
      <c r="H889" s="125"/>
      <c r="I889" s="124"/>
      <c r="J889" s="124"/>
      <c r="K889" s="124"/>
      <c r="L889" s="125"/>
      <c r="M889" s="124"/>
      <c r="N889" s="124"/>
      <c r="O889" s="124"/>
      <c r="P889" s="125"/>
      <c r="Q889" s="124"/>
      <c r="R889" s="124"/>
      <c r="S889" s="124"/>
      <c r="T889" s="125"/>
      <c r="U889" s="124"/>
      <c r="V889" s="124"/>
      <c r="W889" s="124"/>
      <c r="X889" s="125"/>
      <c r="Y889" s="124"/>
      <c r="Z889" s="124"/>
      <c r="AA889" s="124"/>
      <c r="AB889" s="125"/>
      <c r="AC889" s="124"/>
      <c r="AD889" s="124"/>
      <c r="AE889" s="124"/>
      <c r="AF889" s="125"/>
      <c r="AG889" s="124"/>
      <c r="AH889" s="124"/>
      <c r="AI889" s="124"/>
      <c r="AJ889" s="125"/>
      <c r="AK889" s="124"/>
      <c r="AL889" s="124"/>
      <c r="AM889" s="124"/>
      <c r="AN889" s="125"/>
      <c r="AO889" s="124"/>
      <c r="AP889" s="124"/>
      <c r="AQ889" s="124"/>
      <c r="AR889" s="125"/>
      <c r="AS889" s="124"/>
      <c r="AT889" s="124"/>
      <c r="AU889" s="124"/>
      <c r="AV889" s="125"/>
      <c r="AW889" s="124"/>
      <c r="AX889" s="124"/>
      <c r="AY889" s="124"/>
      <c r="AZ889" s="125"/>
      <c r="BA889" s="124"/>
      <c r="BB889" s="124"/>
      <c r="BC889" s="124"/>
      <c r="BD889" s="125"/>
      <c r="BF889" s="130"/>
      <c r="BG889" s="130"/>
      <c r="BH889" s="130"/>
      <c r="BI889" s="130"/>
      <c r="BJ889" s="130"/>
      <c r="BK889" s="130"/>
      <c r="BL889" s="130"/>
      <c r="BM889" s="130"/>
      <c r="BN889" s="130"/>
      <c r="BO889" s="130"/>
      <c r="BP889" s="130"/>
      <c r="BQ889" s="130"/>
      <c r="BR889" s="130"/>
    </row>
    <row r="890" spans="1:70" outlineLevel="1" x14ac:dyDescent="0.35">
      <c r="A890" s="193" t="s">
        <v>860</v>
      </c>
      <c r="B890" s="194"/>
      <c r="C890" s="194"/>
      <c r="D890" s="194"/>
      <c r="E890" s="124"/>
      <c r="F890" s="124"/>
      <c r="G890" s="124"/>
      <c r="H890" s="125"/>
      <c r="I890" s="124"/>
      <c r="J890" s="124"/>
      <c r="K890" s="124"/>
      <c r="L890" s="125"/>
      <c r="M890" s="124"/>
      <c r="N890" s="124"/>
      <c r="O890" s="124"/>
      <c r="P890" s="125"/>
      <c r="Q890" s="124"/>
      <c r="R890" s="124"/>
      <c r="S890" s="124"/>
      <c r="T890" s="125"/>
      <c r="U890" s="124"/>
      <c r="V890" s="124"/>
      <c r="W890" s="124"/>
      <c r="X890" s="125"/>
      <c r="Y890" s="124"/>
      <c r="Z890" s="124"/>
      <c r="AA890" s="124"/>
      <c r="AB890" s="125"/>
      <c r="AC890" s="124"/>
      <c r="AD890" s="124"/>
      <c r="AE890" s="124"/>
      <c r="AF890" s="125"/>
      <c r="AG890" s="124"/>
      <c r="AH890" s="124"/>
      <c r="AI890" s="124"/>
      <c r="AJ890" s="125"/>
      <c r="AK890" s="124"/>
      <c r="AL890" s="124"/>
      <c r="AM890" s="124"/>
      <c r="AN890" s="125"/>
      <c r="AO890" s="124"/>
      <c r="AP890" s="124"/>
      <c r="AQ890" s="124"/>
      <c r="AR890" s="125"/>
      <c r="AS890" s="124"/>
      <c r="AT890" s="124"/>
      <c r="AU890" s="124"/>
      <c r="AV890" s="125"/>
      <c r="AW890" s="124"/>
      <c r="AX890" s="124"/>
      <c r="AY890" s="124"/>
      <c r="AZ890" s="125"/>
      <c r="BA890" s="124"/>
      <c r="BB890" s="124"/>
      <c r="BC890" s="124"/>
      <c r="BD890" s="125"/>
      <c r="BF890" s="130"/>
      <c r="BG890" s="130"/>
      <c r="BH890" s="130"/>
      <c r="BI890" s="130"/>
      <c r="BJ890" s="130"/>
      <c r="BK890" s="130"/>
      <c r="BL890" s="130"/>
      <c r="BM890" s="130"/>
      <c r="BN890" s="130"/>
      <c r="BO890" s="130"/>
      <c r="BP890" s="130"/>
      <c r="BQ890" s="130"/>
      <c r="BR890" s="130"/>
    </row>
    <row r="891" spans="1:70" outlineLevel="1" x14ac:dyDescent="0.35">
      <c r="A891" s="195" t="s">
        <v>507</v>
      </c>
      <c r="B891" s="109" t="s">
        <v>428</v>
      </c>
      <c r="C891" s="141" t="s">
        <v>370</v>
      </c>
      <c r="D891" s="109">
        <v>3805103</v>
      </c>
      <c r="E891" s="124"/>
      <c r="F891" s="124"/>
      <c r="G891" s="124"/>
      <c r="H891" s="125"/>
      <c r="I891" s="124"/>
      <c r="J891" s="124"/>
      <c r="K891" s="124"/>
      <c r="L891" s="125"/>
      <c r="M891" s="124"/>
      <c r="N891" s="124"/>
      <c r="O891" s="124"/>
      <c r="P891" s="125"/>
      <c r="Q891" s="124"/>
      <c r="R891" s="124"/>
      <c r="S891" s="124"/>
      <c r="T891" s="125"/>
      <c r="U891" s="124"/>
      <c r="V891" s="124"/>
      <c r="W891" s="124"/>
      <c r="X891" s="125"/>
      <c r="Y891" s="124"/>
      <c r="Z891" s="124"/>
      <c r="AA891" s="124"/>
      <c r="AB891" s="125"/>
      <c r="AC891" s="124"/>
      <c r="AD891" s="124"/>
      <c r="AE891" s="124"/>
      <c r="AF891" s="125"/>
      <c r="AG891" s="124"/>
      <c r="AH891" s="124"/>
      <c r="AI891" s="124"/>
      <c r="AJ891" s="125"/>
      <c r="AK891" s="124"/>
      <c r="AL891" s="124"/>
      <c r="AM891" s="124"/>
      <c r="AN891" s="125"/>
      <c r="AO891" s="124"/>
      <c r="AP891" s="124"/>
      <c r="AQ891" s="124"/>
      <c r="AR891" s="143">
        <v>408</v>
      </c>
      <c r="AS891" s="142">
        <v>320</v>
      </c>
      <c r="AT891" s="142">
        <v>136</v>
      </c>
      <c r="AU891" s="142">
        <v>-70</v>
      </c>
      <c r="AV891" s="143">
        <v>28</v>
      </c>
      <c r="AW891" s="124"/>
      <c r="AX891" s="124"/>
      <c r="AY891" s="124"/>
      <c r="AZ891" s="125"/>
      <c r="BA891" s="124"/>
      <c r="BB891" s="124"/>
      <c r="BC891" s="124"/>
      <c r="BD891" s="125"/>
      <c r="BF891" s="130"/>
      <c r="BG891" s="130"/>
      <c r="BH891" s="130"/>
      <c r="BI891" s="130"/>
      <c r="BJ891" s="130"/>
      <c r="BK891" s="130"/>
      <c r="BL891" s="130"/>
      <c r="BM891" s="130"/>
      <c r="BN891" s="130"/>
      <c r="BO891" s="130"/>
      <c r="BP891" s="144">
        <v>413</v>
      </c>
      <c r="BQ891" s="130"/>
      <c r="BR891" s="130"/>
    </row>
    <row r="892" spans="1:70" outlineLevel="1" x14ac:dyDescent="0.35">
      <c r="A892" s="195" t="s">
        <v>508</v>
      </c>
      <c r="B892" s="109" t="s">
        <v>428</v>
      </c>
      <c r="C892" s="141" t="s">
        <v>370</v>
      </c>
      <c r="D892" s="109">
        <v>3805104</v>
      </c>
      <c r="E892" s="124"/>
      <c r="F892" s="124"/>
      <c r="G892" s="124"/>
      <c r="H892" s="125"/>
      <c r="I892" s="124"/>
      <c r="J892" s="124"/>
      <c r="K892" s="124"/>
      <c r="L892" s="125"/>
      <c r="M892" s="124"/>
      <c r="N892" s="124"/>
      <c r="O892" s="124"/>
      <c r="P892" s="125"/>
      <c r="Q892" s="124"/>
      <c r="R892" s="124"/>
      <c r="S892" s="124"/>
      <c r="T892" s="125"/>
      <c r="U892" s="124"/>
      <c r="V892" s="124"/>
      <c r="W892" s="124"/>
      <c r="X892" s="125"/>
      <c r="Y892" s="124"/>
      <c r="Z892" s="124"/>
      <c r="AA892" s="124"/>
      <c r="AB892" s="125"/>
      <c r="AC892" s="124"/>
      <c r="AD892" s="124"/>
      <c r="AE892" s="124"/>
      <c r="AF892" s="125"/>
      <c r="AG892" s="124"/>
      <c r="AH892" s="124"/>
      <c r="AI892" s="124"/>
      <c r="AJ892" s="125"/>
      <c r="AK892" s="124"/>
      <c r="AL892" s="124"/>
      <c r="AM892" s="124"/>
      <c r="AN892" s="125"/>
      <c r="AO892" s="124"/>
      <c r="AP892" s="124"/>
      <c r="AQ892" s="124"/>
      <c r="AR892" s="143">
        <v>234</v>
      </c>
      <c r="AS892" s="142">
        <v>3</v>
      </c>
      <c r="AT892" s="142">
        <v>218</v>
      </c>
      <c r="AU892" s="142">
        <v>69</v>
      </c>
      <c r="AV892" s="143">
        <v>16</v>
      </c>
      <c r="AW892" s="124"/>
      <c r="AX892" s="124"/>
      <c r="AY892" s="124"/>
      <c r="AZ892" s="125"/>
      <c r="BA892" s="124"/>
      <c r="BB892" s="124"/>
      <c r="BC892" s="124"/>
      <c r="BD892" s="125"/>
      <c r="BF892" s="130"/>
      <c r="BG892" s="130"/>
      <c r="BH892" s="130"/>
      <c r="BI892" s="130"/>
      <c r="BJ892" s="130"/>
      <c r="BK892" s="130"/>
      <c r="BL892" s="130"/>
      <c r="BM892" s="130"/>
      <c r="BN892" s="130"/>
      <c r="BO892" s="130"/>
      <c r="BP892" s="144">
        <v>307</v>
      </c>
      <c r="BQ892" s="130"/>
      <c r="BR892" s="130"/>
    </row>
    <row r="893" spans="1:70" outlineLevel="1" x14ac:dyDescent="0.35">
      <c r="A893" s="195" t="s">
        <v>509</v>
      </c>
      <c r="B893" s="184" t="s">
        <v>428</v>
      </c>
      <c r="C893" s="185" t="s">
        <v>370</v>
      </c>
      <c r="D893" s="184">
        <v>3805105</v>
      </c>
      <c r="E893" s="124"/>
      <c r="F893" s="124"/>
      <c r="G893" s="124"/>
      <c r="H893" s="125"/>
      <c r="I893" s="124"/>
      <c r="J893" s="124"/>
      <c r="K893" s="124"/>
      <c r="L893" s="125"/>
      <c r="M893" s="124"/>
      <c r="N893" s="124"/>
      <c r="O893" s="124"/>
      <c r="P893" s="125"/>
      <c r="Q893" s="124"/>
      <c r="R893" s="124"/>
      <c r="S893" s="124"/>
      <c r="T893" s="125"/>
      <c r="U893" s="124"/>
      <c r="V893" s="124"/>
      <c r="W893" s="124"/>
      <c r="X893" s="125"/>
      <c r="Y893" s="124"/>
      <c r="Z893" s="124"/>
      <c r="AA893" s="124"/>
      <c r="AB893" s="125"/>
      <c r="AC893" s="124"/>
      <c r="AD893" s="124"/>
      <c r="AE893" s="124"/>
      <c r="AF893" s="125"/>
      <c r="AG893" s="124"/>
      <c r="AH893" s="124"/>
      <c r="AI893" s="124"/>
      <c r="AJ893" s="125"/>
      <c r="AK893" s="124"/>
      <c r="AL893" s="124"/>
      <c r="AM893" s="124"/>
      <c r="AN893" s="125"/>
      <c r="AO893" s="124"/>
      <c r="AP893" s="124"/>
      <c r="AQ893" s="124"/>
      <c r="AR893" s="143">
        <v>333</v>
      </c>
      <c r="AS893" s="142">
        <v>182</v>
      </c>
      <c r="AT893" s="142">
        <v>230</v>
      </c>
      <c r="AU893" s="142">
        <v>41</v>
      </c>
      <c r="AV893" s="143">
        <v>-3</v>
      </c>
      <c r="AW893" s="124"/>
      <c r="AX893" s="124"/>
      <c r="AY893" s="124"/>
      <c r="AZ893" s="125"/>
      <c r="BA893" s="124"/>
      <c r="BB893" s="124"/>
      <c r="BC893" s="124"/>
      <c r="BD893" s="125"/>
      <c r="BF893" s="130"/>
      <c r="BG893" s="130"/>
      <c r="BH893" s="130"/>
      <c r="BI893" s="130"/>
      <c r="BJ893" s="130"/>
      <c r="BK893" s="130"/>
      <c r="BL893" s="130"/>
      <c r="BM893" s="130"/>
      <c r="BN893" s="130"/>
      <c r="BO893" s="130"/>
      <c r="BP893" s="144">
        <v>450</v>
      </c>
      <c r="BQ893" s="130"/>
      <c r="BR893" s="130"/>
    </row>
    <row r="894" spans="1:70" outlineLevel="1" x14ac:dyDescent="0.35">
      <c r="A894" s="196" t="s">
        <v>461</v>
      </c>
      <c r="B894" s="109" t="s">
        <v>428</v>
      </c>
      <c r="C894" s="141" t="s">
        <v>370</v>
      </c>
      <c r="D894" s="109">
        <v>3805106</v>
      </c>
      <c r="E894" s="177"/>
      <c r="F894" s="177"/>
      <c r="G894" s="177"/>
      <c r="H894" s="176"/>
      <c r="I894" s="177"/>
      <c r="J894" s="177"/>
      <c r="K894" s="177"/>
      <c r="L894" s="176"/>
      <c r="M894" s="177"/>
      <c r="N894" s="177"/>
      <c r="O894" s="177"/>
      <c r="P894" s="176"/>
      <c r="Q894" s="177"/>
      <c r="R894" s="177"/>
      <c r="S894" s="177"/>
      <c r="T894" s="176"/>
      <c r="U894" s="177"/>
      <c r="V894" s="177"/>
      <c r="W894" s="177"/>
      <c r="X894" s="176"/>
      <c r="Y894" s="177"/>
      <c r="Z894" s="177"/>
      <c r="AA894" s="177"/>
      <c r="AB894" s="176"/>
      <c r="AC894" s="177"/>
      <c r="AD894" s="177"/>
      <c r="AE894" s="177"/>
      <c r="AF894" s="176"/>
      <c r="AG894" s="177"/>
      <c r="AH894" s="177"/>
      <c r="AI894" s="177"/>
      <c r="AJ894" s="176"/>
      <c r="AK894" s="177"/>
      <c r="AL894" s="177"/>
      <c r="AM894" s="177"/>
      <c r="AN894" s="176"/>
      <c r="AO894" s="177"/>
      <c r="AP894" s="177"/>
      <c r="AQ894" s="177"/>
      <c r="AR894" s="174">
        <f>SUM(AR891:AR893)</f>
        <v>975</v>
      </c>
      <c r="AS894" s="175">
        <f>SUM(AS891:AS893)</f>
        <v>505</v>
      </c>
      <c r="AT894" s="175">
        <f>SUM(AT891:AT893)</f>
        <v>584</v>
      </c>
      <c r="AU894" s="175">
        <f>SUM(AU891:AU893)</f>
        <v>40</v>
      </c>
      <c r="AV894" s="174">
        <f>SUM(AV891:AV893)</f>
        <v>41</v>
      </c>
      <c r="AW894" s="164"/>
      <c r="AX894" s="164"/>
      <c r="AY894" s="164"/>
      <c r="AZ894" s="165"/>
      <c r="BA894" s="164"/>
      <c r="BB894" s="164"/>
      <c r="BC894" s="164"/>
      <c r="BD894" s="165"/>
      <c r="BF894" s="178"/>
      <c r="BG894" s="178"/>
      <c r="BH894" s="178"/>
      <c r="BI894" s="178"/>
      <c r="BJ894" s="178"/>
      <c r="BK894" s="178"/>
      <c r="BL894" s="178"/>
      <c r="BM894" s="178"/>
      <c r="BN894" s="178"/>
      <c r="BO894" s="178"/>
      <c r="BP894" s="197">
        <f>SUM(BP891:BP893)</f>
        <v>1170</v>
      </c>
      <c r="BQ894" s="170"/>
      <c r="BR894" s="170"/>
    </row>
    <row r="895" spans="1:70" ht="12" customHeight="1" outlineLevel="1" x14ac:dyDescent="0.35">
      <c r="A895" s="192"/>
      <c r="B895" s="198"/>
      <c r="C895" s="198"/>
      <c r="D895" s="198"/>
      <c r="E895" s="124"/>
      <c r="F895" s="124"/>
      <c r="G895" s="124"/>
      <c r="H895" s="125"/>
      <c r="I895" s="124"/>
      <c r="J895" s="124"/>
      <c r="K895" s="124"/>
      <c r="L895" s="125"/>
      <c r="M895" s="124"/>
      <c r="N895" s="124"/>
      <c r="O895" s="124"/>
      <c r="P895" s="125"/>
      <c r="Q895" s="124"/>
      <c r="R895" s="124"/>
      <c r="S895" s="124"/>
      <c r="T895" s="125"/>
      <c r="U895" s="124"/>
      <c r="V895" s="124"/>
      <c r="W895" s="124"/>
      <c r="X895" s="125"/>
      <c r="Y895" s="124"/>
      <c r="Z895" s="124"/>
      <c r="AA895" s="124"/>
      <c r="AB895" s="125"/>
      <c r="AC895" s="124"/>
      <c r="AD895" s="124"/>
      <c r="AE895" s="124"/>
      <c r="AF895" s="125"/>
      <c r="AG895" s="124"/>
      <c r="AH895" s="124"/>
      <c r="AI895" s="124"/>
      <c r="AJ895" s="125"/>
      <c r="AK895" s="124"/>
      <c r="AL895" s="124"/>
      <c r="AM895" s="124"/>
      <c r="AN895" s="125"/>
      <c r="AO895" s="124"/>
      <c r="AP895" s="124"/>
      <c r="AQ895" s="124"/>
      <c r="AR895" s="125"/>
      <c r="AS895" s="124"/>
      <c r="AT895" s="124"/>
      <c r="AU895" s="124"/>
      <c r="AV895" s="125"/>
      <c r="AW895" s="124"/>
      <c r="AX895" s="124"/>
      <c r="AY895" s="124"/>
      <c r="AZ895" s="125"/>
      <c r="BA895" s="124"/>
      <c r="BB895" s="124"/>
      <c r="BC895" s="124"/>
      <c r="BD895" s="125"/>
      <c r="BF895" s="130"/>
      <c r="BG895" s="130"/>
      <c r="BH895" s="130"/>
      <c r="BI895" s="130"/>
      <c r="BJ895" s="130"/>
      <c r="BK895" s="130"/>
      <c r="BL895" s="130"/>
      <c r="BM895" s="130"/>
      <c r="BN895" s="130"/>
      <c r="BO895" s="130"/>
      <c r="BP895" s="130"/>
      <c r="BQ895" s="130"/>
      <c r="BR895" s="130"/>
    </row>
    <row r="896" spans="1:70" ht="12" customHeight="1" outlineLevel="1" x14ac:dyDescent="0.35">
      <c r="A896" s="193" t="s">
        <v>861</v>
      </c>
      <c r="B896" s="194"/>
      <c r="C896" s="194"/>
      <c r="D896" s="194"/>
      <c r="E896" s="124"/>
      <c r="F896" s="124"/>
      <c r="G896" s="124"/>
      <c r="H896" s="125"/>
      <c r="I896" s="124"/>
      <c r="J896" s="124"/>
      <c r="K896" s="124"/>
      <c r="L896" s="125"/>
      <c r="M896" s="124"/>
      <c r="N896" s="124"/>
      <c r="O896" s="124"/>
      <c r="P896" s="125"/>
      <c r="Q896" s="124"/>
      <c r="R896" s="124"/>
      <c r="S896" s="124"/>
      <c r="T896" s="125"/>
      <c r="U896" s="124"/>
      <c r="V896" s="124"/>
      <c r="W896" s="124"/>
      <c r="X896" s="125"/>
      <c r="Y896" s="124"/>
      <c r="Z896" s="124"/>
      <c r="AA896" s="124"/>
      <c r="AB896" s="125"/>
      <c r="AC896" s="124"/>
      <c r="AD896" s="124"/>
      <c r="AE896" s="124"/>
      <c r="AF896" s="125"/>
      <c r="AG896" s="124"/>
      <c r="AH896" s="124"/>
      <c r="AI896" s="124"/>
      <c r="AJ896" s="125"/>
      <c r="AK896" s="124"/>
      <c r="AL896" s="124"/>
      <c r="AM896" s="124"/>
      <c r="AN896" s="125"/>
      <c r="AO896" s="124"/>
      <c r="AP896" s="124"/>
      <c r="AQ896" s="124"/>
      <c r="AR896" s="125"/>
      <c r="AS896" s="124"/>
      <c r="AT896" s="124"/>
      <c r="AU896" s="124"/>
      <c r="AV896" s="125"/>
      <c r="AW896" s="124"/>
      <c r="AX896" s="124"/>
      <c r="AY896" s="124"/>
      <c r="AZ896" s="125"/>
      <c r="BA896" s="124"/>
      <c r="BB896" s="124"/>
      <c r="BC896" s="124"/>
      <c r="BD896" s="125"/>
      <c r="BF896" s="130"/>
      <c r="BG896" s="130"/>
      <c r="BH896" s="130"/>
      <c r="BI896" s="130"/>
      <c r="BJ896" s="130"/>
      <c r="BK896" s="130"/>
      <c r="BL896" s="130"/>
      <c r="BM896" s="130"/>
      <c r="BN896" s="130"/>
      <c r="BO896" s="130"/>
      <c r="BP896" s="130"/>
      <c r="BQ896" s="130"/>
      <c r="BR896" s="130"/>
    </row>
    <row r="897" spans="1:70" ht="12" customHeight="1" outlineLevel="1" x14ac:dyDescent="0.35">
      <c r="A897" s="195" t="s">
        <v>76</v>
      </c>
      <c r="B897" s="184" t="s">
        <v>428</v>
      </c>
      <c r="C897" s="185" t="s">
        <v>370</v>
      </c>
      <c r="D897" s="184">
        <v>3805107</v>
      </c>
      <c r="E897" s="124"/>
      <c r="F897" s="124"/>
      <c r="G897" s="124"/>
      <c r="H897" s="125"/>
      <c r="I897" s="124"/>
      <c r="J897" s="124"/>
      <c r="K897" s="124"/>
      <c r="L897" s="125"/>
      <c r="M897" s="124"/>
      <c r="N897" s="124"/>
      <c r="O897" s="124"/>
      <c r="P897" s="125"/>
      <c r="Q897" s="124"/>
      <c r="R897" s="124"/>
      <c r="S897" s="124"/>
      <c r="T897" s="125"/>
      <c r="U897" s="124"/>
      <c r="V897" s="124"/>
      <c r="W897" s="124"/>
      <c r="X897" s="125"/>
      <c r="Y897" s="124"/>
      <c r="Z897" s="124"/>
      <c r="AA897" s="124"/>
      <c r="AB897" s="125"/>
      <c r="AC897" s="124"/>
      <c r="AD897" s="124"/>
      <c r="AE897" s="124"/>
      <c r="AF897" s="125"/>
      <c r="AG897" s="124"/>
      <c r="AH897" s="124"/>
      <c r="AI897" s="124"/>
      <c r="AJ897" s="125"/>
      <c r="AK897" s="124"/>
      <c r="AL897" s="124"/>
      <c r="AM897" s="124"/>
      <c r="AN897" s="125"/>
      <c r="AO897" s="124"/>
      <c r="AP897" s="124"/>
      <c r="AQ897" s="124"/>
      <c r="AR897" s="143">
        <v>1341</v>
      </c>
      <c r="AS897" s="142">
        <v>-168</v>
      </c>
      <c r="AT897" s="142">
        <v>-51</v>
      </c>
      <c r="AU897" s="142">
        <v>-12</v>
      </c>
      <c r="AV897" s="143">
        <v>7</v>
      </c>
      <c r="AW897" s="124"/>
      <c r="AX897" s="124"/>
      <c r="AY897" s="124"/>
      <c r="AZ897" s="125"/>
      <c r="BA897" s="124"/>
      <c r="BB897" s="124"/>
      <c r="BC897" s="124"/>
      <c r="BD897" s="125"/>
      <c r="BF897" s="130"/>
      <c r="BG897" s="130"/>
      <c r="BH897" s="130"/>
      <c r="BI897" s="130"/>
      <c r="BJ897" s="130"/>
      <c r="BK897" s="130"/>
      <c r="BL897" s="130"/>
      <c r="BM897" s="130"/>
      <c r="BN897" s="130"/>
      <c r="BO897" s="130"/>
      <c r="BP897" s="144">
        <v>-224</v>
      </c>
      <c r="BQ897" s="130"/>
      <c r="BR897" s="130"/>
    </row>
    <row r="898" spans="1:70" ht="12" customHeight="1" outlineLevel="1" x14ac:dyDescent="0.35">
      <c r="A898" s="196" t="s">
        <v>461</v>
      </c>
      <c r="B898" s="109" t="s">
        <v>428</v>
      </c>
      <c r="C898" s="141" t="s">
        <v>370</v>
      </c>
      <c r="D898" s="109">
        <v>3805108</v>
      </c>
      <c r="E898" s="177"/>
      <c r="F898" s="177"/>
      <c r="G898" s="177"/>
      <c r="H898" s="176"/>
      <c r="I898" s="177"/>
      <c r="J898" s="177"/>
      <c r="K898" s="177"/>
      <c r="L898" s="176"/>
      <c r="M898" s="177"/>
      <c r="N898" s="177"/>
      <c r="O898" s="177"/>
      <c r="P898" s="176"/>
      <c r="Q898" s="177"/>
      <c r="R898" s="177"/>
      <c r="S898" s="177"/>
      <c r="T898" s="176"/>
      <c r="U898" s="177"/>
      <c r="V898" s="177"/>
      <c r="W898" s="177"/>
      <c r="X898" s="176"/>
      <c r="Y898" s="177"/>
      <c r="Z898" s="177"/>
      <c r="AA898" s="177"/>
      <c r="AB898" s="176"/>
      <c r="AC898" s="177"/>
      <c r="AD898" s="177"/>
      <c r="AE898" s="177"/>
      <c r="AF898" s="176"/>
      <c r="AG898" s="177"/>
      <c r="AH898" s="177"/>
      <c r="AI898" s="177"/>
      <c r="AJ898" s="176"/>
      <c r="AK898" s="177"/>
      <c r="AL898" s="177"/>
      <c r="AM898" s="177"/>
      <c r="AN898" s="176"/>
      <c r="AO898" s="177"/>
      <c r="AP898" s="177"/>
      <c r="AQ898" s="177"/>
      <c r="AR898" s="224">
        <v>1341</v>
      </c>
      <c r="AS898" s="200">
        <v>-168</v>
      </c>
      <c r="AT898" s="200">
        <v>-51</v>
      </c>
      <c r="AU898" s="200">
        <v>-12</v>
      </c>
      <c r="AV898" s="224">
        <v>7</v>
      </c>
      <c r="AW898" s="164"/>
      <c r="AX898" s="164"/>
      <c r="AY898" s="164"/>
      <c r="AZ898" s="165"/>
      <c r="BA898" s="164"/>
      <c r="BB898" s="164"/>
      <c r="BC898" s="164"/>
      <c r="BD898" s="165"/>
      <c r="BF898" s="178"/>
      <c r="BG898" s="178"/>
      <c r="BH898" s="178"/>
      <c r="BI898" s="178"/>
      <c r="BJ898" s="178"/>
      <c r="BK898" s="178"/>
      <c r="BL898" s="178"/>
      <c r="BM898" s="178"/>
      <c r="BN898" s="178"/>
      <c r="BO898" s="178"/>
      <c r="BP898" s="201">
        <v>-224</v>
      </c>
      <c r="BQ898" s="170"/>
      <c r="BR898" s="170"/>
    </row>
    <row r="899" spans="1:70" ht="12" customHeight="1" outlineLevel="1" x14ac:dyDescent="0.35">
      <c r="A899" s="192"/>
      <c r="B899" s="198"/>
      <c r="C899" s="198"/>
      <c r="D899" s="198"/>
      <c r="E899" s="124"/>
      <c r="F899" s="124"/>
      <c r="G899" s="124"/>
      <c r="H899" s="125"/>
      <c r="I899" s="124"/>
      <c r="J899" s="124"/>
      <c r="K899" s="124"/>
      <c r="L899" s="125"/>
      <c r="M899" s="124"/>
      <c r="N899" s="124"/>
      <c r="O899" s="124"/>
      <c r="P899" s="125"/>
      <c r="Q899" s="124"/>
      <c r="R899" s="124"/>
      <c r="S899" s="124"/>
      <c r="T899" s="125"/>
      <c r="U899" s="124"/>
      <c r="V899" s="124"/>
      <c r="W899" s="124"/>
      <c r="X899" s="125"/>
      <c r="Y899" s="124"/>
      <c r="Z899" s="124"/>
      <c r="AA899" s="124"/>
      <c r="AB899" s="125"/>
      <c r="AC899" s="124"/>
      <c r="AD899" s="124"/>
      <c r="AE899" s="124"/>
      <c r="AF899" s="125"/>
      <c r="AG899" s="124"/>
      <c r="AH899" s="124"/>
      <c r="AI899" s="124"/>
      <c r="AJ899" s="125"/>
      <c r="AK899" s="124"/>
      <c r="AL899" s="124"/>
      <c r="AM899" s="124"/>
      <c r="AN899" s="125"/>
      <c r="AO899" s="124"/>
      <c r="AP899" s="124"/>
      <c r="AQ899" s="124"/>
      <c r="AR899" s="125"/>
      <c r="AS899" s="124"/>
      <c r="AT899" s="124"/>
      <c r="AU899" s="124"/>
      <c r="AV899" s="125"/>
      <c r="AW899" s="124"/>
      <c r="AX899" s="124"/>
      <c r="AY899" s="124"/>
      <c r="AZ899" s="125"/>
      <c r="BA899" s="124"/>
      <c r="BB899" s="124"/>
      <c r="BC899" s="124"/>
      <c r="BD899" s="125"/>
      <c r="BF899" s="130"/>
      <c r="BG899" s="130"/>
      <c r="BH899" s="130"/>
      <c r="BI899" s="130"/>
      <c r="BJ899" s="130"/>
      <c r="BK899" s="130"/>
      <c r="BL899" s="130"/>
      <c r="BM899" s="130"/>
      <c r="BN899" s="130"/>
      <c r="BO899" s="130"/>
      <c r="BP899" s="130"/>
      <c r="BQ899" s="130"/>
      <c r="BR899" s="130"/>
    </row>
    <row r="900" spans="1:70" outlineLevel="1" x14ac:dyDescent="0.35">
      <c r="A900" s="275" t="s">
        <v>461</v>
      </c>
      <c r="B900" s="191"/>
      <c r="C900" s="191"/>
      <c r="D900" s="191"/>
      <c r="E900" s="124"/>
      <c r="F900" s="124"/>
      <c r="G900" s="124"/>
      <c r="H900" s="125"/>
      <c r="I900" s="124"/>
      <c r="J900" s="124"/>
      <c r="K900" s="124"/>
      <c r="L900" s="125"/>
      <c r="M900" s="124"/>
      <c r="N900" s="124"/>
      <c r="O900" s="124"/>
      <c r="P900" s="125"/>
      <c r="Q900" s="124"/>
      <c r="R900" s="124"/>
      <c r="S900" s="124"/>
      <c r="T900" s="125"/>
      <c r="U900" s="124"/>
      <c r="V900" s="124"/>
      <c r="W900" s="124"/>
      <c r="X900" s="125"/>
      <c r="Y900" s="124"/>
      <c r="Z900" s="124"/>
      <c r="AA900" s="124"/>
      <c r="AB900" s="125"/>
      <c r="AC900" s="124"/>
      <c r="AD900" s="124"/>
      <c r="AE900" s="124"/>
      <c r="AF900" s="125"/>
      <c r="AG900" s="124"/>
      <c r="AH900" s="124"/>
      <c r="AI900" s="124"/>
      <c r="AJ900" s="125"/>
      <c r="AK900" s="124"/>
      <c r="AL900" s="124"/>
      <c r="AM900" s="124"/>
      <c r="AN900" s="125"/>
      <c r="AO900" s="124"/>
      <c r="AP900" s="124"/>
      <c r="AQ900" s="124"/>
      <c r="AR900" s="125"/>
      <c r="AS900" s="124"/>
      <c r="AT900" s="124"/>
      <c r="AU900" s="124"/>
      <c r="AV900" s="125"/>
      <c r="AW900" s="124"/>
      <c r="AX900" s="124"/>
      <c r="AY900" s="124"/>
      <c r="AZ900" s="125"/>
      <c r="BA900" s="124"/>
      <c r="BB900" s="124"/>
      <c r="BC900" s="124"/>
      <c r="BD900" s="125"/>
      <c r="BF900" s="130"/>
      <c r="BG900" s="130"/>
      <c r="BH900" s="130"/>
      <c r="BI900" s="130"/>
      <c r="BJ900" s="130"/>
      <c r="BK900" s="130"/>
      <c r="BL900" s="130"/>
      <c r="BM900" s="130"/>
      <c r="BN900" s="130"/>
      <c r="BO900" s="130"/>
      <c r="BP900" s="130"/>
      <c r="BQ900" s="130"/>
      <c r="BR900" s="130"/>
    </row>
    <row r="901" spans="1:70" outlineLevel="1" x14ac:dyDescent="0.35">
      <c r="A901" s="192" t="s">
        <v>76</v>
      </c>
      <c r="B901" s="109" t="s">
        <v>428</v>
      </c>
      <c r="C901" s="141" t="s">
        <v>370</v>
      </c>
      <c r="D901" s="109">
        <v>3805109</v>
      </c>
      <c r="E901" s="124"/>
      <c r="F901" s="124"/>
      <c r="G901" s="124"/>
      <c r="H901" s="125"/>
      <c r="I901" s="124"/>
      <c r="J901" s="124"/>
      <c r="K901" s="124"/>
      <c r="L901" s="125"/>
      <c r="M901" s="124"/>
      <c r="N901" s="124"/>
      <c r="O901" s="124"/>
      <c r="P901" s="125"/>
      <c r="Q901" s="124"/>
      <c r="R901" s="124"/>
      <c r="S901" s="124"/>
      <c r="T901" s="125"/>
      <c r="U901" s="124"/>
      <c r="V901" s="124"/>
      <c r="W901" s="124"/>
      <c r="X901" s="125"/>
      <c r="Y901" s="124"/>
      <c r="Z901" s="124"/>
      <c r="AA901" s="124"/>
      <c r="AB901" s="125"/>
      <c r="AC901" s="124"/>
      <c r="AD901" s="124"/>
      <c r="AE901" s="124"/>
      <c r="AF901" s="125"/>
      <c r="AG901" s="124"/>
      <c r="AH901" s="124"/>
      <c r="AI901" s="124"/>
      <c r="AJ901" s="125"/>
      <c r="AK901" s="124"/>
      <c r="AL901" s="124"/>
      <c r="AM901" s="124"/>
      <c r="AN901" s="125"/>
      <c r="AO901" s="124"/>
      <c r="AP901" s="124"/>
      <c r="AQ901" s="124"/>
      <c r="AR901" s="143">
        <v>1462</v>
      </c>
      <c r="AS901" s="142">
        <v>-110</v>
      </c>
      <c r="AT901" s="142">
        <v>-42</v>
      </c>
      <c r="AU901" s="142">
        <v>13</v>
      </c>
      <c r="AV901" s="143">
        <v>93</v>
      </c>
      <c r="AW901" s="124"/>
      <c r="AX901" s="124"/>
      <c r="AY901" s="124"/>
      <c r="AZ901" s="125"/>
      <c r="BA901" s="124"/>
      <c r="BB901" s="124"/>
      <c r="BC901" s="124"/>
      <c r="BD901" s="125"/>
      <c r="BF901" s="130"/>
      <c r="BG901" s="130"/>
      <c r="BH901" s="130"/>
      <c r="BI901" s="130"/>
      <c r="BJ901" s="130"/>
      <c r="BK901" s="130"/>
      <c r="BL901" s="130"/>
      <c r="BM901" s="130"/>
      <c r="BN901" s="130"/>
      <c r="BO901" s="130"/>
      <c r="BP901" s="144">
        <v>-47</v>
      </c>
      <c r="BQ901" s="130"/>
      <c r="BR901" s="130"/>
    </row>
    <row r="902" spans="1:70" ht="12" customHeight="1" outlineLevel="1" x14ac:dyDescent="0.35">
      <c r="A902" s="192" t="s">
        <v>507</v>
      </c>
      <c r="B902" s="109" t="s">
        <v>428</v>
      </c>
      <c r="C902" s="141" t="s">
        <v>370</v>
      </c>
      <c r="D902" s="109">
        <v>3805110</v>
      </c>
      <c r="E902" s="124"/>
      <c r="F902" s="124"/>
      <c r="G902" s="124"/>
      <c r="H902" s="125"/>
      <c r="I902" s="124"/>
      <c r="J902" s="124"/>
      <c r="K902" s="124"/>
      <c r="L902" s="125"/>
      <c r="M902" s="124"/>
      <c r="N902" s="124"/>
      <c r="O902" s="124"/>
      <c r="P902" s="125"/>
      <c r="Q902" s="124"/>
      <c r="R902" s="124"/>
      <c r="S902" s="124"/>
      <c r="T902" s="125"/>
      <c r="U902" s="124"/>
      <c r="V902" s="124"/>
      <c r="W902" s="124"/>
      <c r="X902" s="125"/>
      <c r="Y902" s="124"/>
      <c r="Z902" s="124"/>
      <c r="AA902" s="124"/>
      <c r="AB902" s="125"/>
      <c r="AC902" s="124"/>
      <c r="AD902" s="124"/>
      <c r="AE902" s="124"/>
      <c r="AF902" s="125"/>
      <c r="AG902" s="124"/>
      <c r="AH902" s="124"/>
      <c r="AI902" s="124"/>
      <c r="AJ902" s="125"/>
      <c r="AK902" s="124"/>
      <c r="AL902" s="124"/>
      <c r="AM902" s="124"/>
      <c r="AN902" s="125"/>
      <c r="AO902" s="124"/>
      <c r="AP902" s="124"/>
      <c r="AQ902" s="124"/>
      <c r="AR902" s="143">
        <v>1488</v>
      </c>
      <c r="AS902" s="142">
        <v>804</v>
      </c>
      <c r="AT902" s="142">
        <v>295</v>
      </c>
      <c r="AU902" s="142">
        <v>158</v>
      </c>
      <c r="AV902" s="143">
        <v>738</v>
      </c>
      <c r="AW902" s="124"/>
      <c r="AX902" s="124"/>
      <c r="AY902" s="124"/>
      <c r="AZ902" s="125"/>
      <c r="BA902" s="124"/>
      <c r="BB902" s="124"/>
      <c r="BC902" s="124"/>
      <c r="BD902" s="125"/>
      <c r="BF902" s="130"/>
      <c r="BG902" s="130"/>
      <c r="BH902" s="130"/>
      <c r="BI902" s="130"/>
      <c r="BJ902" s="130"/>
      <c r="BK902" s="130"/>
      <c r="BL902" s="130"/>
      <c r="BM902" s="130"/>
      <c r="BN902" s="130"/>
      <c r="BO902" s="130"/>
      <c r="BP902" s="144">
        <v>1994</v>
      </c>
      <c r="BQ902" s="130"/>
      <c r="BR902" s="130"/>
    </row>
    <row r="903" spans="1:70" outlineLevel="1" x14ac:dyDescent="0.35">
      <c r="A903" s="192" t="s">
        <v>508</v>
      </c>
      <c r="B903" s="109" t="s">
        <v>428</v>
      </c>
      <c r="C903" s="141" t="s">
        <v>370</v>
      </c>
      <c r="D903" s="109">
        <v>3805111</v>
      </c>
      <c r="E903" s="124"/>
      <c r="F903" s="124"/>
      <c r="G903" s="124"/>
      <c r="H903" s="125"/>
      <c r="I903" s="124"/>
      <c r="J903" s="124"/>
      <c r="K903" s="124"/>
      <c r="L903" s="125"/>
      <c r="M903" s="124"/>
      <c r="N903" s="124"/>
      <c r="O903" s="124"/>
      <c r="P903" s="125"/>
      <c r="Q903" s="124"/>
      <c r="R903" s="124"/>
      <c r="S903" s="124"/>
      <c r="T903" s="125"/>
      <c r="U903" s="124"/>
      <c r="V903" s="124"/>
      <c r="W903" s="124"/>
      <c r="X903" s="125"/>
      <c r="Y903" s="124"/>
      <c r="Z903" s="124"/>
      <c r="AA903" s="124"/>
      <c r="AB903" s="125"/>
      <c r="AC903" s="124"/>
      <c r="AD903" s="124"/>
      <c r="AE903" s="124"/>
      <c r="AF903" s="125"/>
      <c r="AG903" s="124"/>
      <c r="AH903" s="124"/>
      <c r="AI903" s="124"/>
      <c r="AJ903" s="125"/>
      <c r="AK903" s="124"/>
      <c r="AL903" s="124"/>
      <c r="AM903" s="124"/>
      <c r="AN903" s="125"/>
      <c r="AO903" s="124"/>
      <c r="AP903" s="124"/>
      <c r="AQ903" s="124"/>
      <c r="AR903" s="143">
        <v>564</v>
      </c>
      <c r="AS903" s="142">
        <v>139</v>
      </c>
      <c r="AT903" s="142">
        <v>261</v>
      </c>
      <c r="AU903" s="142">
        <v>123</v>
      </c>
      <c r="AV903" s="143">
        <v>178</v>
      </c>
      <c r="AW903" s="124"/>
      <c r="AX903" s="124"/>
      <c r="AY903" s="124"/>
      <c r="AZ903" s="125"/>
      <c r="BA903" s="124"/>
      <c r="BB903" s="124"/>
      <c r="BC903" s="124"/>
      <c r="BD903" s="125"/>
      <c r="BF903" s="130"/>
      <c r="BG903" s="130"/>
      <c r="BH903" s="130"/>
      <c r="BI903" s="130"/>
      <c r="BJ903" s="130"/>
      <c r="BK903" s="130"/>
      <c r="BL903" s="130"/>
      <c r="BM903" s="130"/>
      <c r="BN903" s="130"/>
      <c r="BO903" s="130"/>
      <c r="BP903" s="144">
        <v>703</v>
      </c>
      <c r="BQ903" s="130"/>
      <c r="BR903" s="130"/>
    </row>
    <row r="904" spans="1:70" outlineLevel="1" x14ac:dyDescent="0.35">
      <c r="A904" s="192" t="s">
        <v>509</v>
      </c>
      <c r="B904" s="184" t="s">
        <v>428</v>
      </c>
      <c r="C904" s="185" t="s">
        <v>370</v>
      </c>
      <c r="D904" s="184">
        <v>3805112</v>
      </c>
      <c r="E904" s="124"/>
      <c r="F904" s="124"/>
      <c r="G904" s="124"/>
      <c r="H904" s="125"/>
      <c r="I904" s="124"/>
      <c r="J904" s="124"/>
      <c r="K904" s="124"/>
      <c r="L904" s="125"/>
      <c r="M904" s="124"/>
      <c r="N904" s="124"/>
      <c r="O904" s="124"/>
      <c r="P904" s="125"/>
      <c r="Q904" s="124"/>
      <c r="R904" s="124"/>
      <c r="S904" s="124"/>
      <c r="T904" s="125"/>
      <c r="U904" s="124"/>
      <c r="V904" s="124"/>
      <c r="W904" s="124"/>
      <c r="X904" s="125"/>
      <c r="Y904" s="124"/>
      <c r="Z904" s="124"/>
      <c r="AA904" s="124"/>
      <c r="AB904" s="125"/>
      <c r="AC904" s="124"/>
      <c r="AD904" s="124"/>
      <c r="AE904" s="124"/>
      <c r="AF904" s="125"/>
      <c r="AG904" s="124"/>
      <c r="AH904" s="124"/>
      <c r="AI904" s="124"/>
      <c r="AJ904" s="125"/>
      <c r="AK904" s="124"/>
      <c r="AL904" s="124"/>
      <c r="AM904" s="124"/>
      <c r="AN904" s="125"/>
      <c r="AO904" s="124"/>
      <c r="AP904" s="124"/>
      <c r="AQ904" s="124"/>
      <c r="AR904" s="143">
        <v>684</v>
      </c>
      <c r="AS904" s="142">
        <v>311</v>
      </c>
      <c r="AT904" s="142">
        <v>266</v>
      </c>
      <c r="AU904" s="142">
        <v>86</v>
      </c>
      <c r="AV904" s="143">
        <v>139</v>
      </c>
      <c r="AW904" s="124"/>
      <c r="AX904" s="124"/>
      <c r="AY904" s="124"/>
      <c r="AZ904" s="125"/>
      <c r="BA904" s="124"/>
      <c r="BB904" s="124"/>
      <c r="BC904" s="124"/>
      <c r="BD904" s="125"/>
      <c r="BF904" s="130"/>
      <c r="BG904" s="130"/>
      <c r="BH904" s="130"/>
      <c r="BI904" s="130"/>
      <c r="BJ904" s="130"/>
      <c r="BK904" s="130"/>
      <c r="BL904" s="130"/>
      <c r="BM904" s="130"/>
      <c r="BN904" s="130"/>
      <c r="BO904" s="130"/>
      <c r="BP904" s="144">
        <v>802</v>
      </c>
      <c r="BQ904" s="130"/>
      <c r="BR904" s="130"/>
    </row>
    <row r="905" spans="1:70" outlineLevel="1" x14ac:dyDescent="0.35">
      <c r="A905" s="282" t="s">
        <v>862</v>
      </c>
      <c r="B905" s="109" t="s">
        <v>428</v>
      </c>
      <c r="C905" s="141" t="s">
        <v>370</v>
      </c>
      <c r="D905" s="109">
        <v>3805113</v>
      </c>
      <c r="E905" s="177"/>
      <c r="F905" s="177"/>
      <c r="G905" s="177"/>
      <c r="H905" s="176"/>
      <c r="I905" s="177"/>
      <c r="J905" s="177"/>
      <c r="K905" s="177"/>
      <c r="L905" s="176"/>
      <c r="M905" s="177"/>
      <c r="N905" s="177"/>
      <c r="O905" s="177"/>
      <c r="P905" s="176"/>
      <c r="Q905" s="177"/>
      <c r="R905" s="177"/>
      <c r="S905" s="177"/>
      <c r="T905" s="176"/>
      <c r="U905" s="177"/>
      <c r="V905" s="177"/>
      <c r="W905" s="177"/>
      <c r="X905" s="176"/>
      <c r="Y905" s="177"/>
      <c r="Z905" s="177"/>
      <c r="AA905" s="177"/>
      <c r="AB905" s="176"/>
      <c r="AC905" s="177"/>
      <c r="AD905" s="177"/>
      <c r="AE905" s="177"/>
      <c r="AF905" s="176"/>
      <c r="AG905" s="177"/>
      <c r="AH905" s="177"/>
      <c r="AI905" s="177"/>
      <c r="AJ905" s="176"/>
      <c r="AK905" s="177"/>
      <c r="AL905" s="177"/>
      <c r="AM905" s="177"/>
      <c r="AN905" s="176"/>
      <c r="AO905" s="177"/>
      <c r="AP905" s="177"/>
      <c r="AQ905" s="177"/>
      <c r="AR905" s="174">
        <f>SUM(AR901:AR904)</f>
        <v>4198</v>
      </c>
      <c r="AS905" s="175">
        <f>SUM(AS901:AS904)</f>
        <v>1144</v>
      </c>
      <c r="AT905" s="175">
        <f>SUM(AT901:AT904)</f>
        <v>780</v>
      </c>
      <c r="AU905" s="175">
        <f>SUM(AU901:AU904)</f>
        <v>380</v>
      </c>
      <c r="AV905" s="174">
        <f>SUM(AV901:AV904)</f>
        <v>1148</v>
      </c>
      <c r="AW905" s="164"/>
      <c r="AX905" s="164"/>
      <c r="AY905" s="164"/>
      <c r="AZ905" s="165"/>
      <c r="BA905" s="164"/>
      <c r="BB905" s="164"/>
      <c r="BC905" s="164"/>
      <c r="BD905" s="165"/>
      <c r="BF905" s="178"/>
      <c r="BG905" s="178"/>
      <c r="BH905" s="178"/>
      <c r="BI905" s="178"/>
      <c r="BJ905" s="178"/>
      <c r="BK905" s="178"/>
      <c r="BL905" s="178"/>
      <c r="BM905" s="178"/>
      <c r="BN905" s="178"/>
      <c r="BO905" s="178"/>
      <c r="BP905" s="197">
        <f>SUM(BP901:BP904)</f>
        <v>3452</v>
      </c>
      <c r="BQ905" s="170"/>
      <c r="BR905" s="170"/>
    </row>
    <row r="906" spans="1:70" outlineLevel="1" x14ac:dyDescent="0.35">
      <c r="A906" s="152"/>
      <c r="B906" s="117"/>
      <c r="C906" s="117"/>
      <c r="D906" s="117"/>
      <c r="E906" s="124"/>
      <c r="F906" s="124"/>
      <c r="G906" s="124"/>
      <c r="H906" s="125"/>
      <c r="I906" s="124"/>
      <c r="J906" s="124"/>
      <c r="K906" s="124"/>
      <c r="L906" s="125"/>
      <c r="M906" s="124"/>
      <c r="N906" s="124"/>
      <c r="O906" s="124"/>
      <c r="P906" s="125"/>
      <c r="Q906" s="124"/>
      <c r="R906" s="124"/>
      <c r="S906" s="124"/>
      <c r="T906" s="125"/>
      <c r="U906" s="124"/>
      <c r="V906" s="124"/>
      <c r="W906" s="124"/>
      <c r="X906" s="125"/>
      <c r="Y906" s="124"/>
      <c r="Z906" s="124"/>
      <c r="AA906" s="124"/>
      <c r="AB906" s="125"/>
      <c r="AC906" s="124"/>
      <c r="AD906" s="124"/>
      <c r="AE906" s="124"/>
      <c r="AF906" s="125"/>
      <c r="AG906" s="124"/>
      <c r="AH906" s="124"/>
      <c r="AI906" s="124"/>
      <c r="AJ906" s="125"/>
      <c r="AK906" s="124"/>
      <c r="AL906" s="124"/>
      <c r="AM906" s="124"/>
      <c r="AN906" s="125"/>
      <c r="AO906" s="124"/>
      <c r="AP906" s="124"/>
      <c r="AQ906" s="124"/>
      <c r="AR906" s="125"/>
      <c r="AS906" s="124"/>
      <c r="AT906" s="124"/>
      <c r="AU906" s="124"/>
      <c r="AV906" s="125"/>
      <c r="AW906" s="124"/>
      <c r="AX906" s="124"/>
      <c r="AY906" s="124"/>
      <c r="AZ906" s="125"/>
      <c r="BA906" s="124"/>
      <c r="BB906" s="124"/>
      <c r="BC906" s="124"/>
      <c r="BD906" s="125"/>
      <c r="BF906" s="130"/>
      <c r="BG906" s="130"/>
      <c r="BH906" s="130"/>
      <c r="BI906" s="130"/>
      <c r="BJ906" s="130"/>
      <c r="BK906" s="130"/>
      <c r="BL906" s="130"/>
      <c r="BM906" s="130"/>
      <c r="BN906" s="130"/>
      <c r="BO906" s="130"/>
      <c r="BP906" s="130"/>
      <c r="BQ906" s="130"/>
      <c r="BR906" s="130"/>
    </row>
    <row r="907" spans="1:70" ht="12" customHeight="1" outlineLevel="1" x14ac:dyDescent="0.35">
      <c r="A907" s="275" t="s">
        <v>863</v>
      </c>
      <c r="B907" s="191"/>
      <c r="C907" s="191"/>
      <c r="D907" s="191"/>
      <c r="E907" s="124"/>
      <c r="F907" s="124"/>
      <c r="G907" s="124"/>
      <c r="H907" s="125"/>
      <c r="I907" s="124"/>
      <c r="J907" s="124"/>
      <c r="K907" s="124"/>
      <c r="L907" s="125"/>
      <c r="M907" s="124"/>
      <c r="N907" s="124"/>
      <c r="O907" s="124"/>
      <c r="P907" s="125"/>
      <c r="Q907" s="124"/>
      <c r="R907" s="124"/>
      <c r="S907" s="124"/>
      <c r="T907" s="125"/>
      <c r="U907" s="124"/>
      <c r="V907" s="124"/>
      <c r="W907" s="124"/>
      <c r="X907" s="125"/>
      <c r="Y907" s="124"/>
      <c r="Z907" s="124"/>
      <c r="AA907" s="124"/>
      <c r="AB907" s="125"/>
      <c r="AC907" s="124"/>
      <c r="AD907" s="124"/>
      <c r="AE907" s="124"/>
      <c r="AF907" s="125"/>
      <c r="AG907" s="124"/>
      <c r="AH907" s="124"/>
      <c r="AI907" s="124"/>
      <c r="AJ907" s="125"/>
      <c r="AK907" s="124"/>
      <c r="AL907" s="124"/>
      <c r="AM907" s="124"/>
      <c r="AN907" s="125"/>
      <c r="AO907" s="124"/>
      <c r="AP907" s="124"/>
      <c r="AQ907" s="124"/>
      <c r="AR907" s="125"/>
      <c r="AS907" s="124"/>
      <c r="AT907" s="124"/>
      <c r="AU907" s="124"/>
      <c r="AV907" s="125"/>
      <c r="AW907" s="124"/>
      <c r="AX907" s="124"/>
      <c r="AY907" s="124"/>
      <c r="AZ907" s="125"/>
      <c r="BA907" s="124"/>
      <c r="BB907" s="124"/>
      <c r="BC907" s="124"/>
      <c r="BD907" s="125"/>
      <c r="BF907" s="130"/>
      <c r="BG907" s="130"/>
      <c r="BH907" s="130"/>
      <c r="BI907" s="130"/>
      <c r="BJ907" s="130"/>
      <c r="BK907" s="130"/>
      <c r="BL907" s="130"/>
      <c r="BM907" s="130"/>
      <c r="BN907" s="130"/>
      <c r="BO907" s="130"/>
      <c r="BP907" s="130"/>
      <c r="BQ907" s="130"/>
      <c r="BR907" s="130"/>
    </row>
    <row r="908" spans="1:70" ht="12" customHeight="1" outlineLevel="1" x14ac:dyDescent="0.35">
      <c r="A908" s="193" t="s">
        <v>507</v>
      </c>
      <c r="B908" s="194"/>
      <c r="C908" s="194"/>
      <c r="D908" s="194"/>
      <c r="E908" s="124"/>
      <c r="F908" s="124"/>
      <c r="G908" s="124"/>
      <c r="H908" s="125"/>
      <c r="I908" s="124"/>
      <c r="J908" s="124"/>
      <c r="K908" s="124"/>
      <c r="L908" s="125"/>
      <c r="M908" s="124"/>
      <c r="N908" s="124"/>
      <c r="O908" s="124"/>
      <c r="P908" s="125"/>
      <c r="Q908" s="124"/>
      <c r="R908" s="124"/>
      <c r="S908" s="124"/>
      <c r="T908" s="125"/>
      <c r="U908" s="124"/>
      <c r="V908" s="124"/>
      <c r="W908" s="124"/>
      <c r="X908" s="125"/>
      <c r="Y908" s="124"/>
      <c r="Z908" s="124"/>
      <c r="AA908" s="124"/>
      <c r="AB908" s="125"/>
      <c r="AC908" s="124"/>
      <c r="AD908" s="124"/>
      <c r="AE908" s="124"/>
      <c r="AF908" s="125"/>
      <c r="AG908" s="124"/>
      <c r="AH908" s="124"/>
      <c r="AI908" s="124"/>
      <c r="AJ908" s="125"/>
      <c r="AK908" s="124"/>
      <c r="AL908" s="124"/>
      <c r="AM908" s="124"/>
      <c r="AN908" s="125"/>
      <c r="AO908" s="124"/>
      <c r="AP908" s="124"/>
      <c r="AQ908" s="124"/>
      <c r="AR908" s="125"/>
      <c r="AS908" s="124"/>
      <c r="AT908" s="124"/>
      <c r="AU908" s="124"/>
      <c r="AV908" s="125"/>
      <c r="AW908" s="124"/>
      <c r="AX908" s="124"/>
      <c r="AY908" s="124"/>
      <c r="AZ908" s="125"/>
      <c r="BA908" s="124"/>
      <c r="BB908" s="124"/>
      <c r="BC908" s="124"/>
      <c r="BD908" s="125"/>
      <c r="BF908" s="130"/>
      <c r="BG908" s="130"/>
      <c r="BH908" s="130"/>
      <c r="BI908" s="130"/>
      <c r="BJ908" s="130"/>
      <c r="BK908" s="130"/>
      <c r="BL908" s="130"/>
      <c r="BM908" s="130"/>
      <c r="BN908" s="130"/>
      <c r="BO908" s="130"/>
      <c r="BP908" s="130"/>
      <c r="BQ908" s="130"/>
      <c r="BR908" s="130"/>
    </row>
    <row r="909" spans="1:70" outlineLevel="1" x14ac:dyDescent="0.35">
      <c r="A909" s="195" t="s">
        <v>864</v>
      </c>
      <c r="B909" s="109" t="s">
        <v>384</v>
      </c>
      <c r="C909" s="141" t="s">
        <v>369</v>
      </c>
      <c r="D909" s="109">
        <v>3669161</v>
      </c>
      <c r="E909" s="147">
        <v>0.69</v>
      </c>
      <c r="F909" s="147">
        <v>0.57999999999999996</v>
      </c>
      <c r="G909" s="147">
        <v>0.46</v>
      </c>
      <c r="H909" s="125"/>
      <c r="I909" s="147">
        <v>0.45</v>
      </c>
      <c r="J909" s="147">
        <v>0.39</v>
      </c>
      <c r="K909" s="147">
        <v>0.49</v>
      </c>
      <c r="L909" s="125"/>
      <c r="M909" s="147">
        <v>0.55000000000000004</v>
      </c>
      <c r="N909" s="147">
        <v>0.62</v>
      </c>
      <c r="O909" s="147">
        <v>0.52</v>
      </c>
      <c r="P909" s="125"/>
      <c r="Q909" s="147">
        <v>0.37</v>
      </c>
      <c r="R909" s="147">
        <v>0.34</v>
      </c>
      <c r="S909" s="147">
        <v>0.32</v>
      </c>
      <c r="T909" s="125"/>
      <c r="U909" s="147">
        <v>0.44</v>
      </c>
      <c r="V909" s="147">
        <v>0.48</v>
      </c>
      <c r="W909" s="147">
        <v>0.51</v>
      </c>
      <c r="X909" s="125"/>
      <c r="Y909" s="147">
        <v>0.5</v>
      </c>
      <c r="Z909" s="147">
        <v>0.46</v>
      </c>
      <c r="AA909" s="147">
        <v>0.45</v>
      </c>
      <c r="AB909" s="125"/>
      <c r="AC909" s="147">
        <v>0.36</v>
      </c>
      <c r="AD909" s="147">
        <v>0.32</v>
      </c>
      <c r="AE909" s="147">
        <v>0.31</v>
      </c>
      <c r="AF909" s="125"/>
      <c r="AG909" s="147">
        <v>0.35</v>
      </c>
      <c r="AH909" s="147">
        <v>0.41</v>
      </c>
      <c r="AI909" s="147">
        <v>0.41</v>
      </c>
      <c r="AJ909" s="125"/>
      <c r="AK909" s="147">
        <v>0.35</v>
      </c>
      <c r="AL909" s="147">
        <v>0.3</v>
      </c>
      <c r="AM909" s="147">
        <v>0.28000000000000003</v>
      </c>
      <c r="AN909" s="125"/>
      <c r="AO909" s="147">
        <v>0.35</v>
      </c>
      <c r="AP909" s="147">
        <v>0.39</v>
      </c>
      <c r="AQ909" s="147">
        <v>0.32</v>
      </c>
      <c r="AR909" s="125"/>
      <c r="AS909" s="124"/>
      <c r="AT909" s="124"/>
      <c r="AU909" s="124"/>
      <c r="AV909" s="125"/>
      <c r="AW909" s="124"/>
      <c r="AX909" s="124"/>
      <c r="AY909" s="124"/>
      <c r="AZ909" s="125"/>
      <c r="BA909" s="124"/>
      <c r="BB909" s="124"/>
      <c r="BC909" s="124"/>
      <c r="BD909" s="125"/>
      <c r="BF909" s="146">
        <v>0.5</v>
      </c>
      <c r="BG909" s="146">
        <v>0.48</v>
      </c>
      <c r="BH909" s="146">
        <v>0.43</v>
      </c>
      <c r="BI909" s="146">
        <v>0.34</v>
      </c>
      <c r="BJ909" s="146">
        <v>0.49</v>
      </c>
      <c r="BK909" s="146">
        <v>0.43</v>
      </c>
      <c r="BL909" s="146">
        <v>0.31</v>
      </c>
      <c r="BM909" s="146">
        <v>0.4</v>
      </c>
      <c r="BN909" s="146">
        <v>0.3</v>
      </c>
      <c r="BO909" s="146">
        <v>0.26</v>
      </c>
      <c r="BP909" s="130"/>
      <c r="BQ909" s="130"/>
      <c r="BR909" s="130"/>
    </row>
    <row r="910" spans="1:70" outlineLevel="1" x14ac:dyDescent="0.35">
      <c r="A910" s="195" t="s">
        <v>865</v>
      </c>
      <c r="B910" s="109" t="s">
        <v>428</v>
      </c>
      <c r="C910" s="141" t="s">
        <v>369</v>
      </c>
      <c r="D910" s="109">
        <v>3669162</v>
      </c>
      <c r="E910" s="142">
        <v>57</v>
      </c>
      <c r="F910" s="142">
        <v>-394</v>
      </c>
      <c r="G910" s="142">
        <v>50</v>
      </c>
      <c r="H910" s="125">
        <f>BF910-SUM(E910,F910,G910)</f>
        <v>48</v>
      </c>
      <c r="I910" s="142">
        <v>64</v>
      </c>
      <c r="J910" s="142">
        <v>68</v>
      </c>
      <c r="K910" s="142">
        <v>79</v>
      </c>
      <c r="L910" s="125">
        <f>BG910-SUM(I910,J910,K910)</f>
        <v>513</v>
      </c>
      <c r="M910" s="142">
        <v>385</v>
      </c>
      <c r="N910" s="142">
        <v>384</v>
      </c>
      <c r="O910" s="142">
        <v>355</v>
      </c>
      <c r="P910" s="125">
        <f>BH910-SUM(M910,N910,O910)</f>
        <v>-104</v>
      </c>
      <c r="Q910" s="124"/>
      <c r="R910" s="124"/>
      <c r="S910" s="124"/>
      <c r="T910" s="125"/>
      <c r="U910" s="124"/>
      <c r="V910" s="124"/>
      <c r="W910" s="124"/>
      <c r="X910" s="125"/>
      <c r="Y910" s="124"/>
      <c r="Z910" s="124"/>
      <c r="AA910" s="124"/>
      <c r="AB910" s="125"/>
      <c r="AC910" s="124"/>
      <c r="AD910" s="124"/>
      <c r="AE910" s="124"/>
      <c r="AF910" s="125"/>
      <c r="AG910" s="124"/>
      <c r="AH910" s="124"/>
      <c r="AI910" s="124"/>
      <c r="AJ910" s="125"/>
      <c r="AK910" s="124"/>
      <c r="AL910" s="124"/>
      <c r="AM910" s="124"/>
      <c r="AN910" s="125"/>
      <c r="AO910" s="124"/>
      <c r="AP910" s="124"/>
      <c r="AQ910" s="124"/>
      <c r="AR910" s="125"/>
      <c r="AS910" s="124"/>
      <c r="AT910" s="124"/>
      <c r="AU910" s="124"/>
      <c r="AV910" s="125"/>
      <c r="AW910" s="124"/>
      <c r="AX910" s="124"/>
      <c r="AY910" s="124"/>
      <c r="AZ910" s="125"/>
      <c r="BA910" s="124"/>
      <c r="BB910" s="124"/>
      <c r="BC910" s="124"/>
      <c r="BD910" s="125"/>
      <c r="BF910" s="144">
        <v>-239</v>
      </c>
      <c r="BG910" s="144">
        <v>724</v>
      </c>
      <c r="BH910" s="144">
        <v>1020</v>
      </c>
      <c r="BI910" s="130"/>
      <c r="BJ910" s="144">
        <v>-262</v>
      </c>
      <c r="BK910" s="130"/>
      <c r="BL910" s="130"/>
      <c r="BM910" s="130"/>
      <c r="BN910" s="130"/>
      <c r="BO910" s="130"/>
      <c r="BP910" s="130"/>
      <c r="BQ910" s="130"/>
      <c r="BR910" s="130"/>
    </row>
    <row r="911" spans="1:70" outlineLevel="1" x14ac:dyDescent="0.35">
      <c r="A911" s="195" t="s">
        <v>866</v>
      </c>
      <c r="B911" s="109" t="s">
        <v>428</v>
      </c>
      <c r="C911" s="141" t="s">
        <v>369</v>
      </c>
      <c r="D911" s="109">
        <v>3669163</v>
      </c>
      <c r="E911" s="124"/>
      <c r="F911" s="124"/>
      <c r="G911" s="124"/>
      <c r="H911" s="125"/>
      <c r="I911" s="124"/>
      <c r="J911" s="124"/>
      <c r="K911" s="124"/>
      <c r="L911" s="125"/>
      <c r="M911" s="124"/>
      <c r="N911" s="124"/>
      <c r="O911" s="124"/>
      <c r="P911" s="125"/>
      <c r="Q911" s="142">
        <v>37</v>
      </c>
      <c r="R911" s="142">
        <v>34</v>
      </c>
      <c r="S911" s="142">
        <v>48</v>
      </c>
      <c r="T911" s="125">
        <f>BI911-SUM(Q911,R911,S911)</f>
        <v>51</v>
      </c>
      <c r="U911" s="124"/>
      <c r="V911" s="124"/>
      <c r="W911" s="124"/>
      <c r="X911" s="125"/>
      <c r="Y911" s="124"/>
      <c r="Z911" s="124"/>
      <c r="AA911" s="124"/>
      <c r="AB911" s="125"/>
      <c r="AC911" s="124"/>
      <c r="AD911" s="124"/>
      <c r="AE911" s="124"/>
      <c r="AF911" s="125"/>
      <c r="AG911" s="124"/>
      <c r="AH911" s="124"/>
      <c r="AI911" s="124"/>
      <c r="AJ911" s="125"/>
      <c r="AK911" s="124"/>
      <c r="AL911" s="124"/>
      <c r="AM911" s="124"/>
      <c r="AN911" s="125"/>
      <c r="AO911" s="124"/>
      <c r="AP911" s="124"/>
      <c r="AQ911" s="124"/>
      <c r="AR911" s="125"/>
      <c r="AS911" s="124"/>
      <c r="AT911" s="124"/>
      <c r="AU911" s="124"/>
      <c r="AV911" s="125"/>
      <c r="AW911" s="124"/>
      <c r="AX911" s="124"/>
      <c r="AY911" s="124"/>
      <c r="AZ911" s="125"/>
      <c r="BA911" s="124"/>
      <c r="BB911" s="124"/>
      <c r="BC911" s="124"/>
      <c r="BD911" s="125"/>
      <c r="BF911" s="130"/>
      <c r="BG911" s="130"/>
      <c r="BH911" s="130"/>
      <c r="BI911" s="144">
        <v>170</v>
      </c>
      <c r="BJ911" s="130"/>
      <c r="BK911" s="130"/>
      <c r="BL911" s="130"/>
      <c r="BM911" s="130"/>
      <c r="BN911" s="130"/>
      <c r="BO911" s="130"/>
      <c r="BP911" s="130"/>
      <c r="BQ911" s="130"/>
      <c r="BR911" s="130"/>
    </row>
    <row r="912" spans="1:70" ht="12" customHeight="1" outlineLevel="1" x14ac:dyDescent="0.35">
      <c r="A912" s="195" t="s">
        <v>867</v>
      </c>
      <c r="B912" s="109" t="s">
        <v>428</v>
      </c>
      <c r="C912" s="141" t="s">
        <v>368</v>
      </c>
      <c r="D912" s="109">
        <v>3669164</v>
      </c>
      <c r="E912" s="124"/>
      <c r="F912" s="124"/>
      <c r="G912" s="124"/>
      <c r="H912" s="125"/>
      <c r="I912" s="124"/>
      <c r="J912" s="124"/>
      <c r="K912" s="142">
        <v>23</v>
      </c>
      <c r="L912" s="125"/>
      <c r="M912" s="142">
        <v>12</v>
      </c>
      <c r="N912" s="124"/>
      <c r="O912" s="124"/>
      <c r="P912" s="125"/>
      <c r="Q912" s="124"/>
      <c r="R912" s="142">
        <v>31</v>
      </c>
      <c r="S912" s="124"/>
      <c r="T912" s="125"/>
      <c r="U912" s="124"/>
      <c r="V912" s="124"/>
      <c r="W912" s="124"/>
      <c r="X912" s="125"/>
      <c r="Y912" s="124"/>
      <c r="Z912" s="124"/>
      <c r="AA912" s="124"/>
      <c r="AB912" s="125"/>
      <c r="AC912" s="124"/>
      <c r="AD912" s="124"/>
      <c r="AE912" s="124"/>
      <c r="AF912" s="125"/>
      <c r="AG912" s="124"/>
      <c r="AH912" s="124"/>
      <c r="AI912" s="124"/>
      <c r="AJ912" s="125"/>
      <c r="AK912" s="124"/>
      <c r="AL912" s="124"/>
      <c r="AM912" s="124"/>
      <c r="AN912" s="125"/>
      <c r="AO912" s="124"/>
      <c r="AP912" s="124"/>
      <c r="AQ912" s="124"/>
      <c r="AR912" s="125"/>
      <c r="AS912" s="124"/>
      <c r="AT912" s="124"/>
      <c r="AU912" s="124"/>
      <c r="AV912" s="125"/>
      <c r="AW912" s="124"/>
      <c r="AX912" s="124"/>
      <c r="AY912" s="124"/>
      <c r="AZ912" s="125"/>
      <c r="BA912" s="124"/>
      <c r="BB912" s="124"/>
      <c r="BC912" s="124"/>
      <c r="BD912" s="125"/>
      <c r="BF912" s="130"/>
      <c r="BG912" s="130"/>
      <c r="BH912" s="130"/>
      <c r="BI912" s="130"/>
      <c r="BJ912" s="130"/>
      <c r="BK912" s="130"/>
      <c r="BL912" s="130"/>
      <c r="BM912" s="130"/>
      <c r="BN912" s="130"/>
      <c r="BO912" s="131"/>
      <c r="BP912" s="131"/>
      <c r="BQ912" s="131"/>
      <c r="BR912" s="131"/>
    </row>
    <row r="913" spans="1:70" outlineLevel="1" x14ac:dyDescent="0.35">
      <c r="A913" s="195" t="s">
        <v>868</v>
      </c>
      <c r="B913" s="109" t="s">
        <v>381</v>
      </c>
      <c r="C913" s="141" t="s">
        <v>369</v>
      </c>
      <c r="D913" s="109">
        <v>3811868</v>
      </c>
      <c r="E913" s="124"/>
      <c r="F913" s="124"/>
      <c r="G913" s="124"/>
      <c r="H913" s="125"/>
      <c r="I913" s="124"/>
      <c r="J913" s="124"/>
      <c r="K913" s="124"/>
      <c r="L913" s="125"/>
      <c r="M913" s="124"/>
      <c r="N913" s="124"/>
      <c r="O913" s="124"/>
      <c r="P913" s="125"/>
      <c r="Q913" s="124"/>
      <c r="R913" s="124"/>
      <c r="S913" s="124"/>
      <c r="T913" s="125"/>
      <c r="U913" s="124"/>
      <c r="V913" s="124"/>
      <c r="W913" s="124"/>
      <c r="X913" s="125"/>
      <c r="Y913" s="124"/>
      <c r="Z913" s="124"/>
      <c r="AA913" s="124"/>
      <c r="AB913" s="125"/>
      <c r="AC913" s="124"/>
      <c r="AD913" s="124"/>
      <c r="AE913" s="124"/>
      <c r="AF913" s="125"/>
      <c r="AG913" s="124"/>
      <c r="AH913" s="124"/>
      <c r="AI913" s="124"/>
      <c r="AJ913" s="125"/>
      <c r="AK913" s="124"/>
      <c r="AL913" s="124"/>
      <c r="AM913" s="124"/>
      <c r="AN913" s="125"/>
      <c r="AO913" s="124"/>
      <c r="AP913" s="124"/>
      <c r="AQ913" s="124"/>
      <c r="AR913" s="125"/>
      <c r="AS913" s="124"/>
      <c r="AT913" s="124"/>
      <c r="AU913" s="124"/>
      <c r="AV913" s="125"/>
      <c r="AW913" s="124"/>
      <c r="AX913" s="124"/>
      <c r="AY913" s="124"/>
      <c r="AZ913" s="125"/>
      <c r="BA913" s="124"/>
      <c r="BB913" s="124"/>
      <c r="BC913" s="124"/>
      <c r="BD913" s="125"/>
      <c r="BF913" s="130"/>
      <c r="BG913" s="130"/>
      <c r="BH913" s="130"/>
      <c r="BI913" s="130"/>
      <c r="BJ913" s="130"/>
      <c r="BK913" s="130"/>
      <c r="BL913" s="130"/>
      <c r="BM913" s="130"/>
      <c r="BN913" s="130"/>
      <c r="BO913" s="144">
        <v>1.31</v>
      </c>
      <c r="BP913" s="130"/>
      <c r="BQ913" s="130"/>
      <c r="BR913" s="130"/>
    </row>
    <row r="914" spans="1:70" outlineLevel="1" x14ac:dyDescent="0.35">
      <c r="A914" s="195"/>
      <c r="B914" s="271"/>
      <c r="C914" s="271"/>
      <c r="D914" s="271"/>
      <c r="E914" s="124"/>
      <c r="F914" s="124"/>
      <c r="G914" s="124"/>
      <c r="H914" s="125"/>
      <c r="I914" s="124"/>
      <c r="J914" s="124"/>
      <c r="K914" s="124"/>
      <c r="L914" s="125"/>
      <c r="M914" s="124"/>
      <c r="N914" s="124"/>
      <c r="O914" s="124"/>
      <c r="P914" s="125"/>
      <c r="Q914" s="124"/>
      <c r="R914" s="124"/>
      <c r="S914" s="124"/>
      <c r="T914" s="125"/>
      <c r="U914" s="124"/>
      <c r="V914" s="124"/>
      <c r="W914" s="124"/>
      <c r="X914" s="125"/>
      <c r="Y914" s="124"/>
      <c r="Z914" s="124"/>
      <c r="AA914" s="124"/>
      <c r="AB914" s="125"/>
      <c r="AC914" s="124"/>
      <c r="AD914" s="124"/>
      <c r="AE914" s="124"/>
      <c r="AF914" s="125"/>
      <c r="AG914" s="124"/>
      <c r="AH914" s="124"/>
      <c r="AI914" s="124"/>
      <c r="AJ914" s="125"/>
      <c r="AK914" s="124"/>
      <c r="AL914" s="124"/>
      <c r="AM914" s="124"/>
      <c r="AN914" s="125"/>
      <c r="AO914" s="124"/>
      <c r="AP914" s="124"/>
      <c r="AQ914" s="124"/>
      <c r="AR914" s="125"/>
      <c r="AS914" s="124"/>
      <c r="AT914" s="124"/>
      <c r="AU914" s="124"/>
      <c r="AV914" s="125"/>
      <c r="AW914" s="124"/>
      <c r="AX914" s="124"/>
      <c r="AY914" s="124"/>
      <c r="AZ914" s="125"/>
      <c r="BA914" s="124"/>
      <c r="BB914" s="124"/>
      <c r="BC914" s="124"/>
      <c r="BD914" s="125"/>
      <c r="BF914" s="130"/>
      <c r="BG914" s="130"/>
      <c r="BH914" s="130"/>
      <c r="BI914" s="130"/>
      <c r="BJ914" s="130"/>
      <c r="BK914" s="130"/>
      <c r="BL914" s="130"/>
      <c r="BM914" s="130"/>
      <c r="BN914" s="130"/>
      <c r="BO914" s="130"/>
      <c r="BP914" s="130"/>
      <c r="BQ914" s="130"/>
      <c r="BR914" s="130"/>
    </row>
    <row r="915" spans="1:70" outlineLevel="1" x14ac:dyDescent="0.35">
      <c r="A915" s="279" t="s">
        <v>508</v>
      </c>
      <c r="B915" s="280"/>
      <c r="C915" s="280"/>
      <c r="D915" s="280"/>
      <c r="E915" s="124"/>
      <c r="F915" s="124"/>
      <c r="G915" s="124"/>
      <c r="H915" s="125"/>
      <c r="I915" s="124"/>
      <c r="J915" s="124"/>
      <c r="K915" s="124"/>
      <c r="L915" s="125"/>
      <c r="M915" s="124"/>
      <c r="N915" s="124"/>
      <c r="O915" s="124"/>
      <c r="P915" s="125"/>
      <c r="Q915" s="124"/>
      <c r="R915" s="124"/>
      <c r="S915" s="124"/>
      <c r="T915" s="125"/>
      <c r="U915" s="124"/>
      <c r="V915" s="124"/>
      <c r="W915" s="124"/>
      <c r="X915" s="125"/>
      <c r="Y915" s="124"/>
      <c r="Z915" s="124"/>
      <c r="AA915" s="124"/>
      <c r="AB915" s="125"/>
      <c r="AC915" s="124"/>
      <c r="AD915" s="124"/>
      <c r="AE915" s="124"/>
      <c r="AF915" s="125"/>
      <c r="AG915" s="124"/>
      <c r="AH915" s="124"/>
      <c r="AI915" s="124"/>
      <c r="AJ915" s="125"/>
      <c r="AK915" s="124"/>
      <c r="AL915" s="124"/>
      <c r="AM915" s="124"/>
      <c r="AN915" s="125"/>
      <c r="AO915" s="124"/>
      <c r="AP915" s="124"/>
      <c r="AQ915" s="124"/>
      <c r="AR915" s="125"/>
      <c r="AS915" s="124"/>
      <c r="AT915" s="124"/>
      <c r="AU915" s="124"/>
      <c r="AV915" s="125"/>
      <c r="AW915" s="124"/>
      <c r="AX915" s="124"/>
      <c r="AY915" s="124"/>
      <c r="AZ915" s="125"/>
      <c r="BA915" s="124"/>
      <c r="BB915" s="124"/>
      <c r="BC915" s="124"/>
      <c r="BD915" s="125"/>
      <c r="BF915" s="130"/>
      <c r="BG915" s="130"/>
      <c r="BH915" s="130"/>
      <c r="BI915" s="130"/>
      <c r="BJ915" s="130"/>
      <c r="BK915" s="130"/>
      <c r="BL915" s="130"/>
      <c r="BM915" s="130"/>
      <c r="BN915" s="130"/>
      <c r="BO915" s="130"/>
      <c r="BP915" s="130"/>
      <c r="BQ915" s="130"/>
      <c r="BR915" s="130"/>
    </row>
    <row r="916" spans="1:70" ht="12" customHeight="1" outlineLevel="1" x14ac:dyDescent="0.35">
      <c r="A916" s="195" t="s">
        <v>864</v>
      </c>
      <c r="B916" s="109" t="s">
        <v>384</v>
      </c>
      <c r="C916" s="141" t="s">
        <v>368</v>
      </c>
      <c r="D916" s="109">
        <v>3669165</v>
      </c>
      <c r="E916" s="147">
        <v>0.17</v>
      </c>
      <c r="F916" s="147">
        <v>0.18</v>
      </c>
      <c r="G916" s="147">
        <v>0.27</v>
      </c>
      <c r="H916" s="125"/>
      <c r="I916" s="147">
        <v>0.43</v>
      </c>
      <c r="J916" s="147">
        <v>0.43</v>
      </c>
      <c r="K916" s="147">
        <v>0.44</v>
      </c>
      <c r="L916" s="125"/>
      <c r="M916" s="147">
        <v>0.4</v>
      </c>
      <c r="N916" s="147">
        <v>0.41</v>
      </c>
      <c r="O916" s="147">
        <v>0.35</v>
      </c>
      <c r="P916" s="125"/>
      <c r="Q916" s="147">
        <v>0.32</v>
      </c>
      <c r="R916" s="147">
        <v>0.28999999999999998</v>
      </c>
      <c r="S916" s="147">
        <v>0.27</v>
      </c>
      <c r="T916" s="125"/>
      <c r="U916" s="147">
        <v>0.3</v>
      </c>
      <c r="V916" s="147">
        <v>0.3</v>
      </c>
      <c r="W916" s="147">
        <v>0.34</v>
      </c>
      <c r="X916" s="125"/>
      <c r="Y916" s="147">
        <v>0.36</v>
      </c>
      <c r="Z916" s="147">
        <v>0.37</v>
      </c>
      <c r="AA916" s="147">
        <v>0.36</v>
      </c>
      <c r="AB916" s="125"/>
      <c r="AC916" s="147">
        <v>0.32</v>
      </c>
      <c r="AD916" s="147">
        <v>0.28000000000000003</v>
      </c>
      <c r="AE916" s="147">
        <v>0.24</v>
      </c>
      <c r="AF916" s="125"/>
      <c r="AG916" s="147">
        <v>0.2</v>
      </c>
      <c r="AH916" s="147">
        <v>0.22</v>
      </c>
      <c r="AI916" s="147">
        <v>0.18</v>
      </c>
      <c r="AJ916" s="125"/>
      <c r="AK916" s="147">
        <v>0.1</v>
      </c>
      <c r="AL916" s="147">
        <v>0.06</v>
      </c>
      <c r="AM916" s="147">
        <v>7.0000000000000007E-2</v>
      </c>
      <c r="AN916" s="125"/>
      <c r="AO916" s="147">
        <v>0.14000000000000001</v>
      </c>
      <c r="AP916" s="147">
        <v>0.15</v>
      </c>
      <c r="AQ916" s="147">
        <v>0.14000000000000001</v>
      </c>
      <c r="AR916" s="125"/>
      <c r="AS916" s="147">
        <v>-0.13</v>
      </c>
      <c r="AT916" s="147">
        <v>-0.2</v>
      </c>
      <c r="AU916" s="147">
        <v>-0.36</v>
      </c>
      <c r="AV916" s="125"/>
      <c r="AW916" s="124"/>
      <c r="AX916" s="124"/>
      <c r="AY916" s="124"/>
      <c r="AZ916" s="125"/>
      <c r="BA916" s="124"/>
      <c r="BB916" s="147">
        <v>-0.02</v>
      </c>
      <c r="BC916" s="124"/>
      <c r="BD916" s="125"/>
      <c r="BF916" s="146">
        <v>0.36</v>
      </c>
      <c r="BG916" s="146">
        <v>0.44</v>
      </c>
      <c r="BH916" s="146">
        <v>0.32</v>
      </c>
      <c r="BI916" s="146">
        <v>0.28000000000000003</v>
      </c>
      <c r="BJ916" s="146">
        <v>0.35</v>
      </c>
      <c r="BK916" s="146">
        <v>0.33</v>
      </c>
      <c r="BL916" s="146">
        <v>0.23</v>
      </c>
      <c r="BM916" s="146">
        <v>0.16</v>
      </c>
      <c r="BN916" s="146">
        <v>0.09</v>
      </c>
      <c r="BO916" s="130"/>
      <c r="BP916" s="130"/>
      <c r="BQ916" s="130"/>
      <c r="BR916" s="130"/>
    </row>
    <row r="917" spans="1:70" outlineLevel="1" x14ac:dyDescent="0.35">
      <c r="A917" s="195" t="s">
        <v>869</v>
      </c>
      <c r="B917" s="109" t="s">
        <v>428</v>
      </c>
      <c r="C917" s="141" t="s">
        <v>368</v>
      </c>
      <c r="D917" s="109">
        <v>3669166</v>
      </c>
      <c r="E917" s="124"/>
      <c r="F917" s="124"/>
      <c r="G917" s="124"/>
      <c r="H917" s="125"/>
      <c r="I917" s="124"/>
      <c r="J917" s="124"/>
      <c r="K917" s="124"/>
      <c r="L917" s="125"/>
      <c r="M917" s="124"/>
      <c r="N917" s="124"/>
      <c r="O917" s="124"/>
      <c r="P917" s="125"/>
      <c r="Q917" s="142">
        <v>42</v>
      </c>
      <c r="R917" s="142">
        <v>62</v>
      </c>
      <c r="S917" s="124"/>
      <c r="T917" s="125"/>
      <c r="U917" s="124"/>
      <c r="V917" s="142">
        <v>50</v>
      </c>
      <c r="W917" s="142">
        <v>54</v>
      </c>
      <c r="X917" s="125"/>
      <c r="Y917" s="142">
        <v>345</v>
      </c>
      <c r="Z917" s="124"/>
      <c r="AA917" s="124"/>
      <c r="AB917" s="125"/>
      <c r="AC917" s="124"/>
      <c r="AD917" s="124"/>
      <c r="AE917" s="124"/>
      <c r="AF917" s="125"/>
      <c r="AG917" s="124"/>
      <c r="AH917" s="124"/>
      <c r="AI917" s="124"/>
      <c r="AJ917" s="125"/>
      <c r="AK917" s="124"/>
      <c r="AL917" s="124"/>
      <c r="AM917" s="124"/>
      <c r="AN917" s="125"/>
      <c r="AO917" s="124"/>
      <c r="AP917" s="124"/>
      <c r="AQ917" s="124"/>
      <c r="AR917" s="125"/>
      <c r="AS917" s="124"/>
      <c r="AT917" s="124"/>
      <c r="AU917" s="124"/>
      <c r="AV917" s="125"/>
      <c r="AW917" s="124"/>
      <c r="AX917" s="124"/>
      <c r="AY917" s="124"/>
      <c r="AZ917" s="125"/>
      <c r="BA917" s="124"/>
      <c r="BB917" s="124"/>
      <c r="BC917" s="124"/>
      <c r="BD917" s="125"/>
      <c r="BF917" s="130"/>
      <c r="BG917" s="130"/>
      <c r="BH917" s="130"/>
      <c r="BI917" s="130"/>
      <c r="BJ917" s="130"/>
      <c r="BK917" s="130"/>
      <c r="BL917" s="130"/>
      <c r="BM917" s="130"/>
      <c r="BN917" s="130"/>
      <c r="BO917" s="130"/>
      <c r="BP917" s="130"/>
      <c r="BQ917" s="130"/>
      <c r="BR917" s="130"/>
    </row>
    <row r="918" spans="1:70" outlineLevel="1" x14ac:dyDescent="0.35">
      <c r="A918" s="195" t="s">
        <v>870</v>
      </c>
      <c r="B918" s="109" t="s">
        <v>428</v>
      </c>
      <c r="C918" s="141" t="s">
        <v>369</v>
      </c>
      <c r="D918" s="109">
        <v>3669167</v>
      </c>
      <c r="E918" s="142">
        <v>19</v>
      </c>
      <c r="F918" s="142">
        <v>-54</v>
      </c>
      <c r="G918" s="142">
        <v>16</v>
      </c>
      <c r="H918" s="125"/>
      <c r="I918" s="142">
        <v>27</v>
      </c>
      <c r="J918" s="142">
        <v>6</v>
      </c>
      <c r="K918" s="142">
        <v>28</v>
      </c>
      <c r="L918" s="125">
        <f>BG918-SUM(I918,J918,K918)</f>
        <v>89</v>
      </c>
      <c r="M918" s="142">
        <v>93</v>
      </c>
      <c r="N918" s="142">
        <v>38</v>
      </c>
      <c r="O918" s="142">
        <v>86</v>
      </c>
      <c r="P918" s="125">
        <f>BH918-SUM(M918,N918,O918)</f>
        <v>41</v>
      </c>
      <c r="Q918" s="142">
        <v>46</v>
      </c>
      <c r="R918" s="142">
        <v>91</v>
      </c>
      <c r="S918" s="142">
        <v>46</v>
      </c>
      <c r="T918" s="125">
        <f>BI918-SUM(Q918,R918,S918)</f>
        <v>161</v>
      </c>
      <c r="U918" s="142">
        <v>63</v>
      </c>
      <c r="V918" s="142">
        <v>61</v>
      </c>
      <c r="W918" s="142">
        <v>66</v>
      </c>
      <c r="X918" s="125">
        <f>BJ918-SUM(U918,V918,W918)</f>
        <v>6</v>
      </c>
      <c r="Y918" s="124"/>
      <c r="Z918" s="124"/>
      <c r="AA918" s="124"/>
      <c r="AB918" s="125"/>
      <c r="AC918" s="124"/>
      <c r="AD918" s="124"/>
      <c r="AE918" s="124"/>
      <c r="AF918" s="125"/>
      <c r="AG918" s="124"/>
      <c r="AH918" s="124"/>
      <c r="AI918" s="124"/>
      <c r="AJ918" s="125"/>
      <c r="AK918" s="124"/>
      <c r="AL918" s="124"/>
      <c r="AM918" s="124"/>
      <c r="AN918" s="125"/>
      <c r="AO918" s="124"/>
      <c r="AP918" s="124"/>
      <c r="AQ918" s="124"/>
      <c r="AR918" s="125"/>
      <c r="AS918" s="124"/>
      <c r="AT918" s="124"/>
      <c r="AU918" s="124"/>
      <c r="AV918" s="125"/>
      <c r="AW918" s="124"/>
      <c r="AX918" s="124"/>
      <c r="AY918" s="124"/>
      <c r="AZ918" s="125"/>
      <c r="BA918" s="124"/>
      <c r="BB918" s="124"/>
      <c r="BC918" s="124"/>
      <c r="BD918" s="125"/>
      <c r="BF918" s="130"/>
      <c r="BG918" s="144">
        <v>150</v>
      </c>
      <c r="BH918" s="144">
        <v>258</v>
      </c>
      <c r="BI918" s="144">
        <v>344</v>
      </c>
      <c r="BJ918" s="144">
        <v>196</v>
      </c>
      <c r="BK918" s="130"/>
      <c r="BL918" s="130"/>
      <c r="BM918" s="130"/>
      <c r="BN918" s="130"/>
      <c r="BO918" s="130"/>
      <c r="BP918" s="130"/>
      <c r="BQ918" s="130"/>
      <c r="BR918" s="130"/>
    </row>
    <row r="919" spans="1:70" outlineLevel="1" x14ac:dyDescent="0.35">
      <c r="A919" s="195" t="s">
        <v>871</v>
      </c>
      <c r="B919" s="109" t="s">
        <v>428</v>
      </c>
      <c r="C919" s="141" t="s">
        <v>369</v>
      </c>
      <c r="D919" s="109">
        <v>3669168</v>
      </c>
      <c r="E919" s="124"/>
      <c r="F919" s="124"/>
      <c r="G919" s="124"/>
      <c r="H919" s="125"/>
      <c r="I919" s="124"/>
      <c r="J919" s="124"/>
      <c r="K919" s="124"/>
      <c r="L919" s="125"/>
      <c r="M919" s="142">
        <v>101</v>
      </c>
      <c r="N919" s="142">
        <v>101</v>
      </c>
      <c r="O919" s="142">
        <v>101</v>
      </c>
      <c r="P919" s="125">
        <f>BH919-SUM(M919,N919,O919)</f>
        <v>2</v>
      </c>
      <c r="Q919" s="124"/>
      <c r="R919" s="124"/>
      <c r="S919" s="124"/>
      <c r="T919" s="125"/>
      <c r="U919" s="124"/>
      <c r="V919" s="124"/>
      <c r="W919" s="124"/>
      <c r="X919" s="125"/>
      <c r="Y919" s="124"/>
      <c r="Z919" s="124"/>
      <c r="AA919" s="124"/>
      <c r="AB919" s="125"/>
      <c r="AC919" s="124"/>
      <c r="AD919" s="124"/>
      <c r="AE919" s="124"/>
      <c r="AF919" s="125"/>
      <c r="AG919" s="124"/>
      <c r="AH919" s="124"/>
      <c r="AI919" s="124"/>
      <c r="AJ919" s="125"/>
      <c r="AK919" s="124"/>
      <c r="AL919" s="124"/>
      <c r="AM919" s="124"/>
      <c r="AN919" s="125"/>
      <c r="AO919" s="124"/>
      <c r="AP919" s="124"/>
      <c r="AQ919" s="124"/>
      <c r="AR919" s="125"/>
      <c r="AS919" s="124"/>
      <c r="AT919" s="124"/>
      <c r="AU919" s="124"/>
      <c r="AV919" s="125"/>
      <c r="AW919" s="124"/>
      <c r="AX919" s="124"/>
      <c r="AY919" s="124"/>
      <c r="AZ919" s="125"/>
      <c r="BA919" s="124"/>
      <c r="BB919" s="124"/>
      <c r="BC919" s="124"/>
      <c r="BD919" s="125"/>
      <c r="BF919" s="130"/>
      <c r="BG919" s="130"/>
      <c r="BH919" s="144">
        <v>305</v>
      </c>
      <c r="BI919" s="130"/>
      <c r="BJ919" s="130"/>
      <c r="BK919" s="130"/>
      <c r="BL919" s="130"/>
      <c r="BM919" s="130"/>
      <c r="BN919" s="130"/>
      <c r="BO919" s="130"/>
      <c r="BP919" s="130"/>
      <c r="BQ919" s="130"/>
      <c r="BR919" s="130"/>
    </row>
    <row r="920" spans="1:70" ht="12" customHeight="1" outlineLevel="1" x14ac:dyDescent="0.35">
      <c r="A920" s="195" t="s">
        <v>865</v>
      </c>
      <c r="B920" s="109" t="s">
        <v>428</v>
      </c>
      <c r="C920" s="141" t="s">
        <v>368</v>
      </c>
      <c r="D920" s="109">
        <v>3669169</v>
      </c>
      <c r="E920" s="142">
        <v>5</v>
      </c>
      <c r="F920" s="142">
        <v>-199</v>
      </c>
      <c r="G920" s="142">
        <v>6</v>
      </c>
      <c r="H920" s="125">
        <f>BF920-SUM(E920,F920,G920)</f>
        <v>15</v>
      </c>
      <c r="I920" s="142">
        <v>19</v>
      </c>
      <c r="J920" s="142">
        <v>17</v>
      </c>
      <c r="K920" s="142">
        <v>19</v>
      </c>
      <c r="L920" s="125">
        <f>BG920-SUM(I920,J920,K920)</f>
        <v>61</v>
      </c>
      <c r="M920" s="142">
        <v>29</v>
      </c>
      <c r="N920" s="142">
        <v>32</v>
      </c>
      <c r="O920" s="142">
        <v>29</v>
      </c>
      <c r="P920" s="125"/>
      <c r="Q920" s="124"/>
      <c r="R920" s="124"/>
      <c r="S920" s="124"/>
      <c r="T920" s="125"/>
      <c r="U920" s="124"/>
      <c r="V920" s="124"/>
      <c r="W920" s="124"/>
      <c r="X920" s="125"/>
      <c r="Y920" s="124"/>
      <c r="Z920" s="124"/>
      <c r="AA920" s="124"/>
      <c r="AB920" s="125"/>
      <c r="AC920" s="124"/>
      <c r="AD920" s="124"/>
      <c r="AE920" s="124"/>
      <c r="AF920" s="125"/>
      <c r="AG920" s="124"/>
      <c r="AH920" s="124"/>
      <c r="AI920" s="124"/>
      <c r="AJ920" s="125"/>
      <c r="AK920" s="124"/>
      <c r="AL920" s="124"/>
      <c r="AM920" s="124"/>
      <c r="AN920" s="125"/>
      <c r="AO920" s="124"/>
      <c r="AP920" s="124"/>
      <c r="AQ920" s="124"/>
      <c r="AR920" s="125"/>
      <c r="AS920" s="124"/>
      <c r="AT920" s="124"/>
      <c r="AU920" s="124"/>
      <c r="AV920" s="125"/>
      <c r="AW920" s="124"/>
      <c r="AX920" s="124"/>
      <c r="AY920" s="124"/>
      <c r="AZ920" s="125"/>
      <c r="BA920" s="124"/>
      <c r="BB920" s="124"/>
      <c r="BC920" s="124"/>
      <c r="BD920" s="125"/>
      <c r="BF920" s="144">
        <v>-173</v>
      </c>
      <c r="BG920" s="144">
        <v>116</v>
      </c>
      <c r="BH920" s="130"/>
      <c r="BI920" s="130"/>
      <c r="BJ920" s="130"/>
      <c r="BK920" s="130"/>
      <c r="BL920" s="130"/>
      <c r="BM920" s="130"/>
      <c r="BN920" s="130"/>
      <c r="BO920" s="131"/>
      <c r="BP920" s="131"/>
      <c r="BQ920" s="131"/>
      <c r="BR920" s="131"/>
    </row>
    <row r="921" spans="1:70" outlineLevel="1" x14ac:dyDescent="0.35">
      <c r="A921" s="195" t="s">
        <v>868</v>
      </c>
      <c r="B921" s="109" t="s">
        <v>428</v>
      </c>
      <c r="C921" s="141" t="s">
        <v>369</v>
      </c>
      <c r="D921" s="109">
        <v>3811869</v>
      </c>
      <c r="E921" s="124"/>
      <c r="F921" s="124"/>
      <c r="G921" s="124"/>
      <c r="H921" s="125"/>
      <c r="I921" s="124"/>
      <c r="J921" s="124"/>
      <c r="K921" s="124"/>
      <c r="L921" s="125"/>
      <c r="M921" s="124"/>
      <c r="N921" s="124"/>
      <c r="O921" s="124"/>
      <c r="P921" s="125"/>
      <c r="Q921" s="124"/>
      <c r="R921" s="124"/>
      <c r="S921" s="124"/>
      <c r="T921" s="125"/>
      <c r="U921" s="124"/>
      <c r="V921" s="124"/>
      <c r="W921" s="124"/>
      <c r="X921" s="125"/>
      <c r="Y921" s="124"/>
      <c r="Z921" s="124"/>
      <c r="AA921" s="124"/>
      <c r="AB921" s="125"/>
      <c r="AC921" s="124"/>
      <c r="AD921" s="124"/>
      <c r="AE921" s="124"/>
      <c r="AF921" s="125"/>
      <c r="AG921" s="124"/>
      <c r="AH921" s="124"/>
      <c r="AI921" s="124"/>
      <c r="AJ921" s="125"/>
      <c r="AK921" s="124"/>
      <c r="AL921" s="124"/>
      <c r="AM921" s="124"/>
      <c r="AN921" s="125"/>
      <c r="AO921" s="124"/>
      <c r="AP921" s="124"/>
      <c r="AQ921" s="124"/>
      <c r="AR921" s="125"/>
      <c r="AS921" s="124"/>
      <c r="AT921" s="124"/>
      <c r="AU921" s="124"/>
      <c r="AV921" s="125"/>
      <c r="AW921" s="124"/>
      <c r="AX921" s="124"/>
      <c r="AY921" s="124"/>
      <c r="AZ921" s="125"/>
      <c r="BA921" s="124"/>
      <c r="BB921" s="124"/>
      <c r="BC921" s="124"/>
      <c r="BD921" s="125"/>
      <c r="BF921" s="130"/>
      <c r="BG921" s="130"/>
      <c r="BH921" s="130"/>
      <c r="BI921" s="130"/>
      <c r="BJ921" s="130"/>
      <c r="BK921" s="130"/>
      <c r="BL921" s="130"/>
      <c r="BM921" s="130"/>
      <c r="BN921" s="130"/>
      <c r="BO921" s="144">
        <v>404</v>
      </c>
      <c r="BP921" s="130"/>
      <c r="BQ921" s="130"/>
      <c r="BR921" s="130"/>
    </row>
    <row r="922" spans="1:70" outlineLevel="1" x14ac:dyDescent="0.35">
      <c r="A922" s="152"/>
      <c r="B922" s="117"/>
      <c r="C922" s="117"/>
      <c r="D922" s="117"/>
      <c r="E922" s="124"/>
      <c r="F922" s="124"/>
      <c r="G922" s="124"/>
      <c r="H922" s="125"/>
      <c r="I922" s="124"/>
      <c r="J922" s="124"/>
      <c r="K922" s="124"/>
      <c r="L922" s="125"/>
      <c r="M922" s="124"/>
      <c r="N922" s="124"/>
      <c r="O922" s="124"/>
      <c r="P922" s="125"/>
      <c r="Q922" s="124"/>
      <c r="R922" s="124"/>
      <c r="S922" s="124"/>
      <c r="T922" s="125"/>
      <c r="U922" s="124"/>
      <c r="V922" s="124"/>
      <c r="W922" s="124"/>
      <c r="X922" s="125"/>
      <c r="Y922" s="124"/>
      <c r="Z922" s="124"/>
      <c r="AA922" s="124"/>
      <c r="AB922" s="125"/>
      <c r="AC922" s="124"/>
      <c r="AD922" s="124"/>
      <c r="AE922" s="124"/>
      <c r="AF922" s="125"/>
      <c r="AG922" s="124"/>
      <c r="AH922" s="124"/>
      <c r="AI922" s="124"/>
      <c r="AJ922" s="125"/>
      <c r="AK922" s="124"/>
      <c r="AL922" s="124"/>
      <c r="AM922" s="124"/>
      <c r="AN922" s="125"/>
      <c r="AO922" s="124"/>
      <c r="AP922" s="124"/>
      <c r="AQ922" s="124"/>
      <c r="AR922" s="125"/>
      <c r="AS922" s="124"/>
      <c r="AT922" s="124"/>
      <c r="AU922" s="124"/>
      <c r="AV922" s="125"/>
      <c r="AW922" s="124"/>
      <c r="AX922" s="124"/>
      <c r="AY922" s="124"/>
      <c r="AZ922" s="125"/>
      <c r="BA922" s="124"/>
      <c r="BB922" s="124"/>
      <c r="BC922" s="124"/>
      <c r="BD922" s="125"/>
      <c r="BF922" s="130"/>
      <c r="BG922" s="130"/>
      <c r="BH922" s="130"/>
      <c r="BI922" s="130"/>
      <c r="BJ922" s="130"/>
      <c r="BK922" s="130"/>
      <c r="BL922" s="130"/>
      <c r="BM922" s="130"/>
      <c r="BN922" s="130"/>
      <c r="BO922" s="130"/>
      <c r="BP922" s="130"/>
      <c r="BQ922" s="130"/>
      <c r="BR922" s="130"/>
    </row>
    <row r="923" spans="1:70" outlineLevel="1" x14ac:dyDescent="0.35">
      <c r="A923" s="279" t="s">
        <v>509</v>
      </c>
      <c r="B923" s="280"/>
      <c r="C923" s="280"/>
      <c r="D923" s="280"/>
      <c r="E923" s="124"/>
      <c r="F923" s="124"/>
      <c r="G923" s="124"/>
      <c r="H923" s="125"/>
      <c r="I923" s="124"/>
      <c r="J923" s="124"/>
      <c r="K923" s="124"/>
      <c r="L923" s="125"/>
      <c r="M923" s="124"/>
      <c r="N923" s="124"/>
      <c r="O923" s="124"/>
      <c r="P923" s="125"/>
      <c r="Q923" s="124"/>
      <c r="R923" s="124"/>
      <c r="S923" s="124"/>
      <c r="T923" s="125"/>
      <c r="U923" s="124"/>
      <c r="V923" s="124"/>
      <c r="W923" s="124"/>
      <c r="X923" s="125"/>
      <c r="Y923" s="124"/>
      <c r="Z923" s="124"/>
      <c r="AA923" s="124"/>
      <c r="AB923" s="125"/>
      <c r="AC923" s="124"/>
      <c r="AD923" s="124"/>
      <c r="AE923" s="124"/>
      <c r="AF923" s="125"/>
      <c r="AG923" s="124"/>
      <c r="AH923" s="124"/>
      <c r="AI923" s="124"/>
      <c r="AJ923" s="125"/>
      <c r="AK923" s="124"/>
      <c r="AL923" s="124"/>
      <c r="AM923" s="124"/>
      <c r="AN923" s="125"/>
      <c r="AO923" s="124"/>
      <c r="AP923" s="124"/>
      <c r="AQ923" s="124"/>
      <c r="AR923" s="125"/>
      <c r="AS923" s="124"/>
      <c r="AT923" s="124"/>
      <c r="AU923" s="124"/>
      <c r="AV923" s="125"/>
      <c r="AW923" s="124"/>
      <c r="AX923" s="124"/>
      <c r="AY923" s="124"/>
      <c r="AZ923" s="125"/>
      <c r="BA923" s="124"/>
      <c r="BB923" s="124"/>
      <c r="BC923" s="124"/>
      <c r="BD923" s="125"/>
      <c r="BF923" s="130"/>
      <c r="BG923" s="130"/>
      <c r="BH923" s="130"/>
      <c r="BI923" s="130"/>
      <c r="BJ923" s="130"/>
      <c r="BK923" s="130"/>
      <c r="BL923" s="130"/>
      <c r="BM923" s="130"/>
      <c r="BN923" s="130"/>
      <c r="BO923" s="130"/>
      <c r="BP923" s="130"/>
      <c r="BQ923" s="130"/>
      <c r="BR923" s="130"/>
    </row>
    <row r="924" spans="1:70" ht="12" customHeight="1" outlineLevel="1" x14ac:dyDescent="0.35">
      <c r="A924" s="195" t="s">
        <v>864</v>
      </c>
      <c r="B924" s="109" t="s">
        <v>384</v>
      </c>
      <c r="C924" s="141" t="s">
        <v>368</v>
      </c>
      <c r="D924" s="109">
        <v>3669170</v>
      </c>
      <c r="E924" s="147">
        <v>0.23</v>
      </c>
      <c r="F924" s="124"/>
      <c r="G924" s="147">
        <v>0.2</v>
      </c>
      <c r="H924" s="125"/>
      <c r="I924" s="147">
        <v>0.23</v>
      </c>
      <c r="J924" s="147">
        <v>0.27</v>
      </c>
      <c r="K924" s="147">
        <v>0.41</v>
      </c>
      <c r="L924" s="125"/>
      <c r="M924" s="147">
        <v>0.63</v>
      </c>
      <c r="N924" s="147">
        <v>0.62</v>
      </c>
      <c r="O924" s="147">
        <v>0.47</v>
      </c>
      <c r="P924" s="125"/>
      <c r="Q924" s="147">
        <v>0.32</v>
      </c>
      <c r="R924" s="147">
        <v>0.31</v>
      </c>
      <c r="S924" s="147">
        <v>0.31</v>
      </c>
      <c r="T924" s="125"/>
      <c r="U924" s="147">
        <v>0.35</v>
      </c>
      <c r="V924" s="147">
        <v>0.47</v>
      </c>
      <c r="W924" s="147">
        <v>0.56999999999999995</v>
      </c>
      <c r="X924" s="125"/>
      <c r="Y924" s="147">
        <v>0.61</v>
      </c>
      <c r="Z924" s="147">
        <v>0.56999999999999995</v>
      </c>
      <c r="AA924" s="147">
        <v>0.44</v>
      </c>
      <c r="AB924" s="125"/>
      <c r="AC924" s="147">
        <v>0.33</v>
      </c>
      <c r="AD924" s="147">
        <v>0.28000000000000003</v>
      </c>
      <c r="AE924" s="147">
        <v>0.32</v>
      </c>
      <c r="AF924" s="125"/>
      <c r="AG924" s="147">
        <v>0.28999999999999998</v>
      </c>
      <c r="AH924" s="147">
        <v>0.31</v>
      </c>
      <c r="AI924" s="147">
        <v>0.26</v>
      </c>
      <c r="AJ924" s="125"/>
      <c r="AK924" s="147">
        <v>0.23</v>
      </c>
      <c r="AL924" s="147">
        <v>0.18</v>
      </c>
      <c r="AM924" s="147">
        <v>0.18</v>
      </c>
      <c r="AN924" s="125"/>
      <c r="AO924" s="147">
        <v>0.28999999999999998</v>
      </c>
      <c r="AP924" s="147">
        <v>0.34</v>
      </c>
      <c r="AQ924" s="147">
        <v>0.3</v>
      </c>
      <c r="AR924" s="125"/>
      <c r="AS924" s="124"/>
      <c r="AT924" s="147">
        <v>-0.11</v>
      </c>
      <c r="AU924" s="124"/>
      <c r="AV924" s="125"/>
      <c r="AW924" s="124"/>
      <c r="AX924" s="124"/>
      <c r="AY924" s="124"/>
      <c r="AZ924" s="125"/>
      <c r="BA924" s="124"/>
      <c r="BB924" s="124"/>
      <c r="BC924" s="124"/>
      <c r="BD924" s="125"/>
      <c r="BF924" s="146">
        <v>0.19</v>
      </c>
      <c r="BG924" s="146">
        <v>0.55000000000000004</v>
      </c>
      <c r="BH924" s="146">
        <v>0.36</v>
      </c>
      <c r="BI924" s="146">
        <v>0.43</v>
      </c>
      <c r="BJ924" s="146">
        <v>0.57999999999999996</v>
      </c>
      <c r="BK924" s="146">
        <v>0.32</v>
      </c>
      <c r="BL924" s="146">
        <v>0.31</v>
      </c>
      <c r="BM924" s="146">
        <v>0.23</v>
      </c>
      <c r="BN924" s="146">
        <v>0.25</v>
      </c>
      <c r="BO924" s="146">
        <v>0.2</v>
      </c>
      <c r="BP924" s="130"/>
      <c r="BQ924" s="130"/>
      <c r="BR924" s="130"/>
    </row>
    <row r="925" spans="1:70" outlineLevel="1" x14ac:dyDescent="0.35">
      <c r="A925" s="195" t="s">
        <v>872</v>
      </c>
      <c r="B925" s="109" t="s">
        <v>381</v>
      </c>
      <c r="C925" s="141" t="s">
        <v>369</v>
      </c>
      <c r="D925" s="109">
        <v>3669171</v>
      </c>
      <c r="E925" s="124"/>
      <c r="F925" s="124"/>
      <c r="G925" s="124"/>
      <c r="H925" s="125"/>
      <c r="I925" s="124"/>
      <c r="J925" s="124"/>
      <c r="K925" s="124"/>
      <c r="L925" s="125"/>
      <c r="M925" s="124"/>
      <c r="N925" s="124"/>
      <c r="O925" s="124"/>
      <c r="P925" s="125"/>
      <c r="Q925" s="124"/>
      <c r="R925" s="124"/>
      <c r="S925" s="124"/>
      <c r="T925" s="125"/>
      <c r="U925" s="124"/>
      <c r="V925" s="124"/>
      <c r="W925" s="124"/>
      <c r="X925" s="125"/>
      <c r="Y925" s="124"/>
      <c r="Z925" s="124"/>
      <c r="AA925" s="124"/>
      <c r="AB925" s="125"/>
      <c r="AC925" s="142">
        <v>3</v>
      </c>
      <c r="AD925" s="142">
        <v>2</v>
      </c>
      <c r="AE925" s="124"/>
      <c r="AF925" s="125"/>
      <c r="AG925" s="142">
        <v>-3</v>
      </c>
      <c r="AH925" s="142">
        <v>-2</v>
      </c>
      <c r="AI925" s="124"/>
      <c r="AJ925" s="125"/>
      <c r="AK925" s="124"/>
      <c r="AL925" s="124"/>
      <c r="AM925" s="124"/>
      <c r="AN925" s="125"/>
      <c r="AO925" s="124"/>
      <c r="AP925" s="124"/>
      <c r="AQ925" s="124"/>
      <c r="AR925" s="125"/>
      <c r="AS925" s="124"/>
      <c r="AT925" s="124"/>
      <c r="AU925" s="124"/>
      <c r="AV925" s="125"/>
      <c r="AW925" s="124"/>
      <c r="AX925" s="124"/>
      <c r="AY925" s="124"/>
      <c r="AZ925" s="125"/>
      <c r="BA925" s="124"/>
      <c r="BB925" s="124"/>
      <c r="BC925" s="124"/>
      <c r="BD925" s="125"/>
      <c r="BF925" s="130"/>
      <c r="BG925" s="130"/>
      <c r="BH925" s="130"/>
      <c r="BI925" s="130"/>
      <c r="BJ925" s="130"/>
      <c r="BK925" s="130"/>
      <c r="BL925" s="144">
        <v>5</v>
      </c>
      <c r="BM925" s="130"/>
      <c r="BN925" s="130"/>
      <c r="BO925" s="130"/>
      <c r="BP925" s="130"/>
      <c r="BQ925" s="144">
        <v>1.55</v>
      </c>
      <c r="BR925" s="144">
        <v>1.55</v>
      </c>
    </row>
    <row r="926" spans="1:70" outlineLevel="1" x14ac:dyDescent="0.35">
      <c r="A926" s="195" t="s">
        <v>865</v>
      </c>
      <c r="B926" s="109" t="s">
        <v>428</v>
      </c>
      <c r="C926" s="141" t="s">
        <v>369</v>
      </c>
      <c r="D926" s="109">
        <v>3669172</v>
      </c>
      <c r="E926" s="124"/>
      <c r="F926" s="142">
        <v>-234</v>
      </c>
      <c r="G926" s="124"/>
      <c r="H926" s="125"/>
      <c r="I926" s="142">
        <v>17</v>
      </c>
      <c r="J926" s="142">
        <v>17</v>
      </c>
      <c r="K926" s="142">
        <v>12</v>
      </c>
      <c r="L926" s="125">
        <f>BG926-SUM(I926,J926,K926)</f>
        <v>25</v>
      </c>
      <c r="M926" s="142">
        <v>10</v>
      </c>
      <c r="N926" s="142">
        <v>28</v>
      </c>
      <c r="O926" s="142">
        <v>15</v>
      </c>
      <c r="P926" s="125">
        <f>BH926-SUM(M926,N926,O926)</f>
        <v>-33</v>
      </c>
      <c r="Q926" s="124"/>
      <c r="R926" s="124"/>
      <c r="S926" s="124"/>
      <c r="T926" s="125"/>
      <c r="U926" s="124"/>
      <c r="V926" s="124"/>
      <c r="W926" s="124"/>
      <c r="X926" s="125"/>
      <c r="Y926" s="124"/>
      <c r="Z926" s="124"/>
      <c r="AA926" s="124"/>
      <c r="AB926" s="125"/>
      <c r="AC926" s="124"/>
      <c r="AD926" s="124"/>
      <c r="AE926" s="124"/>
      <c r="AF926" s="125"/>
      <c r="AG926" s="124"/>
      <c r="AH926" s="124"/>
      <c r="AI926" s="124"/>
      <c r="AJ926" s="125"/>
      <c r="AK926" s="124"/>
      <c r="AL926" s="124"/>
      <c r="AM926" s="124"/>
      <c r="AN926" s="125"/>
      <c r="AO926" s="124"/>
      <c r="AP926" s="124"/>
      <c r="AQ926" s="124"/>
      <c r="AR926" s="125"/>
      <c r="AS926" s="124"/>
      <c r="AT926" s="124"/>
      <c r="AU926" s="124"/>
      <c r="AV926" s="125"/>
      <c r="AW926" s="124"/>
      <c r="AX926" s="124"/>
      <c r="AY926" s="124"/>
      <c r="AZ926" s="125"/>
      <c r="BA926" s="124"/>
      <c r="BB926" s="124"/>
      <c r="BC926" s="124"/>
      <c r="BD926" s="125"/>
      <c r="BF926" s="130"/>
      <c r="BG926" s="144">
        <v>71</v>
      </c>
      <c r="BH926" s="144">
        <v>20</v>
      </c>
      <c r="BI926" s="130"/>
      <c r="BJ926" s="130"/>
      <c r="BK926" s="130"/>
      <c r="BL926" s="130"/>
      <c r="BM926" s="130"/>
      <c r="BN926" s="130"/>
      <c r="BO926" s="130"/>
      <c r="BP926" s="130"/>
      <c r="BQ926" s="130"/>
      <c r="BR926" s="130"/>
    </row>
    <row r="927" spans="1:70" outlineLevel="1" x14ac:dyDescent="0.35">
      <c r="A927" s="195" t="s">
        <v>873</v>
      </c>
      <c r="B927" s="109" t="s">
        <v>428</v>
      </c>
      <c r="C927" s="141" t="s">
        <v>368</v>
      </c>
      <c r="D927" s="109">
        <v>3669173</v>
      </c>
      <c r="E927" s="124"/>
      <c r="F927" s="124"/>
      <c r="G927" s="124"/>
      <c r="H927" s="125"/>
      <c r="I927" s="124"/>
      <c r="J927" s="124"/>
      <c r="K927" s="142">
        <v>17</v>
      </c>
      <c r="L927" s="125"/>
      <c r="M927" s="124"/>
      <c r="N927" s="142">
        <v>22</v>
      </c>
      <c r="O927" s="124"/>
      <c r="P927" s="125"/>
      <c r="Q927" s="124"/>
      <c r="R927" s="124"/>
      <c r="S927" s="124"/>
      <c r="T927" s="125"/>
      <c r="U927" s="124"/>
      <c r="V927" s="124"/>
      <c r="W927" s="124"/>
      <c r="X927" s="125"/>
      <c r="Y927" s="124"/>
      <c r="Z927" s="124"/>
      <c r="AA927" s="124"/>
      <c r="AB927" s="125"/>
      <c r="AC927" s="124"/>
      <c r="AD927" s="124"/>
      <c r="AE927" s="124"/>
      <c r="AF927" s="125"/>
      <c r="AG927" s="124"/>
      <c r="AH927" s="124"/>
      <c r="AI927" s="124"/>
      <c r="AJ927" s="125"/>
      <c r="AK927" s="124"/>
      <c r="AL927" s="124"/>
      <c r="AM927" s="124"/>
      <c r="AN927" s="125"/>
      <c r="AO927" s="124"/>
      <c r="AP927" s="124"/>
      <c r="AQ927" s="124"/>
      <c r="AR927" s="125"/>
      <c r="AS927" s="124"/>
      <c r="AT927" s="124"/>
      <c r="AU927" s="124"/>
      <c r="AV927" s="125"/>
      <c r="AW927" s="124"/>
      <c r="AX927" s="124"/>
      <c r="AY927" s="124"/>
      <c r="AZ927" s="125"/>
      <c r="BA927" s="124"/>
      <c r="BB927" s="124"/>
      <c r="BC927" s="124"/>
      <c r="BD927" s="125"/>
      <c r="BF927" s="130"/>
      <c r="BG927" s="144">
        <v>58</v>
      </c>
      <c r="BH927" s="130"/>
      <c r="BI927" s="130"/>
      <c r="BJ927" s="130"/>
      <c r="BK927" s="130"/>
      <c r="BL927" s="130"/>
      <c r="BM927" s="130"/>
      <c r="BN927" s="130"/>
      <c r="BO927" s="130"/>
      <c r="BP927" s="130"/>
      <c r="BQ927" s="130"/>
      <c r="BR927" s="130"/>
    </row>
    <row r="928" spans="1:70" outlineLevel="1" x14ac:dyDescent="0.35">
      <c r="A928" s="195" t="s">
        <v>868</v>
      </c>
      <c r="B928" s="109" t="s">
        <v>428</v>
      </c>
      <c r="C928" s="141" t="s">
        <v>369</v>
      </c>
      <c r="D928" s="109">
        <v>3811870</v>
      </c>
      <c r="E928" s="124"/>
      <c r="F928" s="124"/>
      <c r="G928" s="124"/>
      <c r="H928" s="125"/>
      <c r="I928" s="124"/>
      <c r="J928" s="124"/>
      <c r="K928" s="124"/>
      <c r="L928" s="125"/>
      <c r="M928" s="124"/>
      <c r="N928" s="124"/>
      <c r="O928" s="124"/>
      <c r="P928" s="125"/>
      <c r="Q928" s="124"/>
      <c r="R928" s="124"/>
      <c r="S928" s="124"/>
      <c r="T928" s="125"/>
      <c r="U928" s="124"/>
      <c r="V928" s="124"/>
      <c r="W928" s="124"/>
      <c r="X928" s="125"/>
      <c r="Y928" s="124"/>
      <c r="Z928" s="124"/>
      <c r="AA928" s="124"/>
      <c r="AB928" s="125"/>
      <c r="AC928" s="124"/>
      <c r="AD928" s="124"/>
      <c r="AE928" s="124"/>
      <c r="AF928" s="125"/>
      <c r="AG928" s="124"/>
      <c r="AH928" s="124"/>
      <c r="AI928" s="124"/>
      <c r="AJ928" s="125"/>
      <c r="AK928" s="124"/>
      <c r="AL928" s="124"/>
      <c r="AM928" s="124"/>
      <c r="AN928" s="125"/>
      <c r="AO928" s="124"/>
      <c r="AP928" s="124"/>
      <c r="AQ928" s="124"/>
      <c r="AR928" s="125"/>
      <c r="AS928" s="124"/>
      <c r="AT928" s="124"/>
      <c r="AU928" s="124"/>
      <c r="AV928" s="125"/>
      <c r="AW928" s="124"/>
      <c r="AX928" s="124"/>
      <c r="AY928" s="124"/>
      <c r="AZ928" s="125"/>
      <c r="BA928" s="124"/>
      <c r="BB928" s="124"/>
      <c r="BC928" s="124"/>
      <c r="BD928" s="125"/>
      <c r="BF928" s="130"/>
      <c r="BG928" s="130"/>
      <c r="BH928" s="130"/>
      <c r="BI928" s="130"/>
      <c r="BJ928" s="130"/>
      <c r="BK928" s="130"/>
      <c r="BL928" s="130"/>
      <c r="BM928" s="130"/>
      <c r="BN928" s="130"/>
      <c r="BO928" s="144">
        <v>426</v>
      </c>
      <c r="BP928" s="130"/>
      <c r="BQ928" s="130"/>
      <c r="BR928" s="130"/>
    </row>
    <row r="929" spans="1:70" ht="12" customHeight="1" outlineLevel="1" x14ac:dyDescent="0.35">
      <c r="A929" s="195"/>
      <c r="B929" s="271"/>
      <c r="C929" s="271"/>
      <c r="D929" s="271"/>
      <c r="E929" s="124"/>
      <c r="F929" s="124"/>
      <c r="G929" s="124"/>
      <c r="H929" s="125"/>
      <c r="I929" s="124"/>
      <c r="J929" s="124"/>
      <c r="K929" s="124"/>
      <c r="L929" s="125"/>
      <c r="M929" s="124"/>
      <c r="N929" s="124"/>
      <c r="O929" s="124"/>
      <c r="P929" s="125"/>
      <c r="Q929" s="124"/>
      <c r="R929" s="124"/>
      <c r="S929" s="124"/>
      <c r="T929" s="125"/>
      <c r="U929" s="124"/>
      <c r="V929" s="124"/>
      <c r="W929" s="124"/>
      <c r="X929" s="125"/>
      <c r="Y929" s="124"/>
      <c r="Z929" s="124"/>
      <c r="AA929" s="124"/>
      <c r="AB929" s="125"/>
      <c r="AC929" s="124"/>
      <c r="AD929" s="124"/>
      <c r="AE929" s="124"/>
      <c r="AF929" s="125"/>
      <c r="AG929" s="124"/>
      <c r="AH929" s="124"/>
      <c r="AI929" s="124"/>
      <c r="AJ929" s="125"/>
      <c r="AK929" s="124"/>
      <c r="AL929" s="124"/>
      <c r="AM929" s="124"/>
      <c r="AN929" s="125"/>
      <c r="AO929" s="124"/>
      <c r="AP929" s="124"/>
      <c r="AQ929" s="124"/>
      <c r="AR929" s="125"/>
      <c r="AS929" s="124"/>
      <c r="AT929" s="124"/>
      <c r="AU929" s="124"/>
      <c r="AV929" s="125"/>
      <c r="AW929" s="124"/>
      <c r="AX929" s="124"/>
      <c r="AY929" s="124"/>
      <c r="AZ929" s="125"/>
      <c r="BA929" s="124"/>
      <c r="BB929" s="124"/>
      <c r="BC929" s="124"/>
      <c r="BD929" s="125"/>
      <c r="BF929" s="130"/>
      <c r="BG929" s="130"/>
      <c r="BH929" s="130"/>
      <c r="BI929" s="130"/>
      <c r="BJ929" s="130"/>
      <c r="BK929" s="130"/>
      <c r="BL929" s="130"/>
      <c r="BM929" s="130"/>
      <c r="BN929" s="130"/>
      <c r="BO929" s="233"/>
      <c r="BP929" s="233"/>
      <c r="BQ929" s="233"/>
      <c r="BR929" s="233"/>
    </row>
    <row r="930" spans="1:70" outlineLevel="1" x14ac:dyDescent="0.35">
      <c r="A930" s="279" t="s">
        <v>76</v>
      </c>
      <c r="B930" s="280"/>
      <c r="C930" s="280"/>
      <c r="D930" s="280"/>
      <c r="E930" s="124"/>
      <c r="F930" s="124"/>
      <c r="G930" s="124"/>
      <c r="H930" s="125"/>
      <c r="I930" s="124"/>
      <c r="J930" s="124"/>
      <c r="K930" s="124"/>
      <c r="L930" s="125"/>
      <c r="M930" s="124"/>
      <c r="N930" s="124"/>
      <c r="O930" s="124"/>
      <c r="P930" s="125"/>
      <c r="Q930" s="124"/>
      <c r="R930" s="124"/>
      <c r="S930" s="124"/>
      <c r="T930" s="125"/>
      <c r="U930" s="124"/>
      <c r="V930" s="124"/>
      <c r="W930" s="124"/>
      <c r="X930" s="125"/>
      <c r="Y930" s="124"/>
      <c r="Z930" s="124"/>
      <c r="AA930" s="124"/>
      <c r="AB930" s="125"/>
      <c r="AC930" s="124"/>
      <c r="AD930" s="124"/>
      <c r="AE930" s="124"/>
      <c r="AF930" s="125"/>
      <c r="AG930" s="124"/>
      <c r="AH930" s="124"/>
      <c r="AI930" s="124"/>
      <c r="AJ930" s="125"/>
      <c r="AK930" s="124"/>
      <c r="AL930" s="124"/>
      <c r="AM930" s="124"/>
      <c r="AN930" s="125"/>
      <c r="AO930" s="124"/>
      <c r="AP930" s="124"/>
      <c r="AQ930" s="124"/>
      <c r="AR930" s="125"/>
      <c r="AS930" s="124"/>
      <c r="AT930" s="124"/>
      <c r="AU930" s="124"/>
      <c r="AV930" s="125"/>
      <c r="AW930" s="124"/>
      <c r="AX930" s="124"/>
      <c r="AY930" s="124"/>
      <c r="AZ930" s="125"/>
      <c r="BA930" s="124"/>
      <c r="BB930" s="124"/>
      <c r="BC930" s="124"/>
      <c r="BD930" s="125"/>
      <c r="BF930" s="130"/>
      <c r="BG930" s="130"/>
      <c r="BH930" s="130"/>
      <c r="BI930" s="130"/>
      <c r="BJ930" s="130"/>
      <c r="BK930" s="130"/>
      <c r="BL930" s="130"/>
      <c r="BM930" s="130"/>
      <c r="BN930" s="130"/>
      <c r="BO930" s="130"/>
      <c r="BP930" s="130"/>
      <c r="BQ930" s="130"/>
      <c r="BR930" s="130"/>
    </row>
    <row r="931" spans="1:70" outlineLevel="1" x14ac:dyDescent="0.35">
      <c r="A931" s="195" t="s">
        <v>864</v>
      </c>
      <c r="B931" s="109" t="s">
        <v>384</v>
      </c>
      <c r="C931" s="141" t="s">
        <v>368</v>
      </c>
      <c r="D931" s="109">
        <v>3669174</v>
      </c>
      <c r="E931" s="147">
        <v>0.52</v>
      </c>
      <c r="F931" s="124"/>
      <c r="G931" s="124"/>
      <c r="H931" s="125"/>
      <c r="I931" s="124"/>
      <c r="J931" s="124"/>
      <c r="K931" s="124"/>
      <c r="L931" s="125"/>
      <c r="M931" s="124"/>
      <c r="N931" s="124"/>
      <c r="O931" s="124"/>
      <c r="P931" s="125"/>
      <c r="Q931" s="124"/>
      <c r="R931" s="124"/>
      <c r="S931" s="124"/>
      <c r="T931" s="125"/>
      <c r="U931" s="124"/>
      <c r="V931" s="124"/>
      <c r="W931" s="124"/>
      <c r="X931" s="125"/>
      <c r="Y931" s="124"/>
      <c r="Z931" s="124"/>
      <c r="AA931" s="124"/>
      <c r="AB931" s="125"/>
      <c r="AC931" s="124"/>
      <c r="AD931" s="124"/>
      <c r="AE931" s="124"/>
      <c r="AF931" s="125"/>
      <c r="AG931" s="124"/>
      <c r="AH931" s="124"/>
      <c r="AI931" s="124"/>
      <c r="AJ931" s="125"/>
      <c r="AK931" s="124"/>
      <c r="AL931" s="232"/>
      <c r="AM931" s="124"/>
      <c r="AN931" s="125"/>
      <c r="AO931" s="124"/>
      <c r="AP931" s="124"/>
      <c r="AQ931" s="124"/>
      <c r="AR931" s="125"/>
      <c r="AS931" s="124"/>
      <c r="AT931" s="124"/>
      <c r="AU931" s="124"/>
      <c r="AV931" s="125"/>
      <c r="AW931" s="124"/>
      <c r="AX931" s="124"/>
      <c r="AY931" s="124"/>
      <c r="AZ931" s="125"/>
      <c r="BA931" s="124"/>
      <c r="BB931" s="124"/>
      <c r="BC931" s="124"/>
      <c r="BD931" s="125"/>
      <c r="BF931" s="130"/>
      <c r="BG931" s="130"/>
      <c r="BH931" s="130"/>
      <c r="BI931" s="130"/>
      <c r="BJ931" s="130"/>
      <c r="BK931" s="130"/>
      <c r="BL931" s="130"/>
      <c r="BM931" s="130"/>
      <c r="BN931" s="130"/>
      <c r="BO931" s="130"/>
      <c r="BP931" s="130"/>
      <c r="BQ931" s="130"/>
      <c r="BR931" s="130"/>
    </row>
    <row r="932" spans="1:70" outlineLevel="1" x14ac:dyDescent="0.35">
      <c r="A932" s="195" t="s">
        <v>874</v>
      </c>
      <c r="B932" s="109" t="s">
        <v>428</v>
      </c>
      <c r="C932" s="141" t="s">
        <v>369</v>
      </c>
      <c r="D932" s="109">
        <v>3669175</v>
      </c>
      <c r="E932" s="142">
        <v>87</v>
      </c>
      <c r="F932" s="142">
        <v>58</v>
      </c>
      <c r="G932" s="142">
        <v>85</v>
      </c>
      <c r="H932" s="125">
        <f>BF932-SUM(E932,F932,G932)</f>
        <v>45</v>
      </c>
      <c r="I932" s="124"/>
      <c r="J932" s="124"/>
      <c r="K932" s="124"/>
      <c r="L932" s="125"/>
      <c r="M932" s="124"/>
      <c r="N932" s="124"/>
      <c r="O932" s="124"/>
      <c r="P932" s="125"/>
      <c r="Q932" s="124"/>
      <c r="R932" s="124"/>
      <c r="S932" s="124"/>
      <c r="T932" s="125"/>
      <c r="U932" s="124"/>
      <c r="V932" s="124"/>
      <c r="W932" s="124"/>
      <c r="X932" s="125"/>
      <c r="Y932" s="124"/>
      <c r="Z932" s="124"/>
      <c r="AA932" s="124"/>
      <c r="AB932" s="125"/>
      <c r="AC932" s="124"/>
      <c r="AD932" s="124"/>
      <c r="AE932" s="124"/>
      <c r="AF932" s="125"/>
      <c r="AG932" s="124"/>
      <c r="AH932" s="124"/>
      <c r="AI932" s="124"/>
      <c r="AJ932" s="125"/>
      <c r="AK932" s="124"/>
      <c r="AL932" s="124"/>
      <c r="AM932" s="124"/>
      <c r="AN932" s="125"/>
      <c r="AO932" s="124"/>
      <c r="AP932" s="124"/>
      <c r="AQ932" s="124"/>
      <c r="AR932" s="125"/>
      <c r="AS932" s="124"/>
      <c r="AT932" s="124"/>
      <c r="AU932" s="124"/>
      <c r="AV932" s="125"/>
      <c r="AW932" s="124"/>
      <c r="AX932" s="124"/>
      <c r="AY932" s="124"/>
      <c r="AZ932" s="125"/>
      <c r="BA932" s="124"/>
      <c r="BB932" s="124"/>
      <c r="BC932" s="124"/>
      <c r="BD932" s="125"/>
      <c r="BF932" s="144">
        <v>275</v>
      </c>
      <c r="BG932" s="130"/>
      <c r="BH932" s="130"/>
      <c r="BI932" s="130"/>
      <c r="BJ932" s="130"/>
      <c r="BK932" s="130"/>
      <c r="BL932" s="130"/>
      <c r="BM932" s="130"/>
      <c r="BN932" s="130"/>
      <c r="BO932" s="130"/>
      <c r="BP932" s="130"/>
      <c r="BQ932" s="130"/>
      <c r="BR932" s="130"/>
    </row>
    <row r="933" spans="1:70" outlineLevel="1" x14ac:dyDescent="0.35">
      <c r="A933" s="195" t="s">
        <v>875</v>
      </c>
      <c r="B933" s="109" t="s">
        <v>428</v>
      </c>
      <c r="C933" s="141" t="s">
        <v>369</v>
      </c>
      <c r="D933" s="109">
        <v>3669176</v>
      </c>
      <c r="E933" s="124"/>
      <c r="F933" s="142">
        <v>57</v>
      </c>
      <c r="G933" s="142">
        <v>43</v>
      </c>
      <c r="H933" s="125"/>
      <c r="I933" s="124"/>
      <c r="J933" s="142">
        <v>65</v>
      </c>
      <c r="K933" s="142">
        <v>108</v>
      </c>
      <c r="L933" s="125"/>
      <c r="M933" s="124"/>
      <c r="N933" s="124"/>
      <c r="O933" s="124"/>
      <c r="P933" s="125"/>
      <c r="Q933" s="124"/>
      <c r="R933" s="124"/>
      <c r="S933" s="124"/>
      <c r="T933" s="125"/>
      <c r="U933" s="124"/>
      <c r="V933" s="124"/>
      <c r="W933" s="124"/>
      <c r="X933" s="125"/>
      <c r="Y933" s="124"/>
      <c r="Z933" s="124"/>
      <c r="AA933" s="124"/>
      <c r="AB933" s="125"/>
      <c r="AC933" s="124"/>
      <c r="AD933" s="124"/>
      <c r="AE933" s="124"/>
      <c r="AF933" s="125"/>
      <c r="AG933" s="124"/>
      <c r="AH933" s="124"/>
      <c r="AI933" s="124"/>
      <c r="AJ933" s="125"/>
      <c r="AK933" s="124"/>
      <c r="AL933" s="124"/>
      <c r="AM933" s="124"/>
      <c r="AN933" s="125"/>
      <c r="AO933" s="124"/>
      <c r="AP933" s="124"/>
      <c r="AQ933" s="124"/>
      <c r="AR933" s="125"/>
      <c r="AS933" s="124"/>
      <c r="AT933" s="124"/>
      <c r="AU933" s="124"/>
      <c r="AV933" s="125"/>
      <c r="AW933" s="124"/>
      <c r="AX933" s="124"/>
      <c r="AY933" s="124"/>
      <c r="AZ933" s="125"/>
      <c r="BA933" s="124"/>
      <c r="BB933" s="124"/>
      <c r="BC933" s="124"/>
      <c r="BD933" s="125"/>
      <c r="BF933" s="144">
        <v>117</v>
      </c>
      <c r="BG933" s="144">
        <v>117</v>
      </c>
      <c r="BH933" s="130"/>
      <c r="BI933" s="130"/>
      <c r="BJ933" s="130"/>
      <c r="BK933" s="130"/>
      <c r="BL933" s="130"/>
      <c r="BM933" s="130"/>
      <c r="BN933" s="130"/>
      <c r="BO933" s="130"/>
      <c r="BP933" s="130"/>
      <c r="BQ933" s="130"/>
      <c r="BR933" s="130"/>
    </row>
    <row r="934" spans="1:70" outlineLevel="1" x14ac:dyDescent="0.35">
      <c r="A934" s="195" t="s">
        <v>876</v>
      </c>
      <c r="B934" s="109" t="s">
        <v>428</v>
      </c>
      <c r="C934" s="141" t="s">
        <v>369</v>
      </c>
      <c r="D934" s="109">
        <v>3669177</v>
      </c>
      <c r="E934" s="124"/>
      <c r="F934" s="124"/>
      <c r="G934" s="124"/>
      <c r="H934" s="125"/>
      <c r="I934" s="142">
        <v>-18</v>
      </c>
      <c r="J934" s="142">
        <v>-11</v>
      </c>
      <c r="K934" s="142">
        <v>-5</v>
      </c>
      <c r="L934" s="125">
        <f>BG934-SUM(I934,J934,K934)</f>
        <v>0</v>
      </c>
      <c r="M934" s="124"/>
      <c r="N934" s="124"/>
      <c r="O934" s="124"/>
      <c r="P934" s="125"/>
      <c r="Q934" s="124"/>
      <c r="R934" s="124"/>
      <c r="S934" s="124"/>
      <c r="T934" s="125"/>
      <c r="U934" s="124"/>
      <c r="V934" s="124"/>
      <c r="W934" s="124"/>
      <c r="X934" s="125"/>
      <c r="Y934" s="124"/>
      <c r="Z934" s="124"/>
      <c r="AA934" s="124"/>
      <c r="AB934" s="125"/>
      <c r="AC934" s="124"/>
      <c r="AD934" s="124"/>
      <c r="AE934" s="124"/>
      <c r="AF934" s="125"/>
      <c r="AG934" s="124"/>
      <c r="AH934" s="124"/>
      <c r="AI934" s="124"/>
      <c r="AJ934" s="125"/>
      <c r="AK934" s="124"/>
      <c r="AL934" s="124"/>
      <c r="AM934" s="124"/>
      <c r="AN934" s="125"/>
      <c r="AO934" s="124"/>
      <c r="AP934" s="124"/>
      <c r="AQ934" s="124"/>
      <c r="AR934" s="125"/>
      <c r="AS934" s="124"/>
      <c r="AT934" s="124"/>
      <c r="AU934" s="124"/>
      <c r="AV934" s="125"/>
      <c r="AW934" s="124"/>
      <c r="AX934" s="124"/>
      <c r="AY934" s="124"/>
      <c r="AZ934" s="125"/>
      <c r="BA934" s="124"/>
      <c r="BB934" s="124"/>
      <c r="BC934" s="124"/>
      <c r="BD934" s="125"/>
      <c r="BF934" s="130"/>
      <c r="BG934" s="144">
        <v>-34</v>
      </c>
      <c r="BH934" s="130"/>
      <c r="BI934" s="130"/>
      <c r="BJ934" s="130"/>
      <c r="BK934" s="130"/>
      <c r="BL934" s="130"/>
      <c r="BM934" s="130"/>
      <c r="BN934" s="130"/>
      <c r="BO934" s="130"/>
      <c r="BP934" s="130"/>
      <c r="BQ934" s="130"/>
      <c r="BR934" s="130"/>
    </row>
    <row r="935" spans="1:70" outlineLevel="1" x14ac:dyDescent="0.35">
      <c r="A935" s="195" t="s">
        <v>877</v>
      </c>
      <c r="B935" s="109" t="s">
        <v>428</v>
      </c>
      <c r="C935" s="141" t="s">
        <v>368</v>
      </c>
      <c r="D935" s="109">
        <v>3669178</v>
      </c>
      <c r="E935" s="124"/>
      <c r="F935" s="124"/>
      <c r="G935" s="124"/>
      <c r="H935" s="125"/>
      <c r="I935" s="124"/>
      <c r="J935" s="142">
        <v>57</v>
      </c>
      <c r="K935" s="142">
        <v>43</v>
      </c>
      <c r="L935" s="125"/>
      <c r="M935" s="124"/>
      <c r="N935" s="124"/>
      <c r="O935" s="124"/>
      <c r="P935" s="125"/>
      <c r="Q935" s="124"/>
      <c r="R935" s="124"/>
      <c r="S935" s="124"/>
      <c r="T935" s="125"/>
      <c r="U935" s="124"/>
      <c r="V935" s="124"/>
      <c r="W935" s="124"/>
      <c r="X935" s="125"/>
      <c r="Y935" s="124"/>
      <c r="Z935" s="124"/>
      <c r="AA935" s="124"/>
      <c r="AB935" s="125"/>
      <c r="AC935" s="124"/>
      <c r="AD935" s="124"/>
      <c r="AE935" s="124"/>
      <c r="AF935" s="125"/>
      <c r="AG935" s="124"/>
      <c r="AH935" s="124"/>
      <c r="AI935" s="124"/>
      <c r="AJ935" s="125"/>
      <c r="AK935" s="124"/>
      <c r="AL935" s="124"/>
      <c r="AM935" s="124"/>
      <c r="AN935" s="125"/>
      <c r="AO935" s="124"/>
      <c r="AP935" s="124"/>
      <c r="AQ935" s="124"/>
      <c r="AR935" s="125"/>
      <c r="AS935" s="124"/>
      <c r="AT935" s="124"/>
      <c r="AU935" s="124"/>
      <c r="AV935" s="125"/>
      <c r="AW935" s="124"/>
      <c r="AX935" s="124"/>
      <c r="AY935" s="124"/>
      <c r="AZ935" s="125"/>
      <c r="BA935" s="124"/>
      <c r="BB935" s="124"/>
      <c r="BC935" s="124"/>
      <c r="BD935" s="125"/>
      <c r="BF935" s="130"/>
      <c r="BG935" s="130"/>
      <c r="BH935" s="130"/>
      <c r="BI935" s="130"/>
      <c r="BJ935" s="130"/>
      <c r="BK935" s="130"/>
      <c r="BL935" s="130"/>
      <c r="BM935" s="130"/>
      <c r="BN935" s="130"/>
      <c r="BO935" s="130"/>
      <c r="BP935" s="130"/>
      <c r="BQ935" s="130"/>
      <c r="BR935" s="130"/>
    </row>
    <row r="936" spans="1:70" outlineLevel="1" x14ac:dyDescent="0.35">
      <c r="A936" s="195" t="s">
        <v>865</v>
      </c>
      <c r="B936" s="109" t="s">
        <v>428</v>
      </c>
      <c r="C936" s="141" t="s">
        <v>369</v>
      </c>
      <c r="D936" s="109">
        <v>3669179</v>
      </c>
      <c r="E936" s="124"/>
      <c r="F936" s="142">
        <v>-55</v>
      </c>
      <c r="G936" s="124"/>
      <c r="H936" s="125"/>
      <c r="I936" s="124"/>
      <c r="J936" s="124"/>
      <c r="K936" s="124"/>
      <c r="L936" s="125"/>
      <c r="M936" s="124"/>
      <c r="N936" s="124"/>
      <c r="O936" s="124"/>
      <c r="P936" s="125"/>
      <c r="Q936" s="124"/>
      <c r="R936" s="124"/>
      <c r="S936" s="124"/>
      <c r="T936" s="125"/>
      <c r="U936" s="124"/>
      <c r="V936" s="124"/>
      <c r="W936" s="124"/>
      <c r="X936" s="125"/>
      <c r="Y936" s="124"/>
      <c r="Z936" s="124"/>
      <c r="AA936" s="124"/>
      <c r="AB936" s="125"/>
      <c r="AC936" s="124"/>
      <c r="AD936" s="124"/>
      <c r="AE936" s="124"/>
      <c r="AF936" s="125"/>
      <c r="AG936" s="124"/>
      <c r="AH936" s="124"/>
      <c r="AI936" s="124"/>
      <c r="AJ936" s="125"/>
      <c r="AK936" s="124"/>
      <c r="AL936" s="124"/>
      <c r="AM936" s="124"/>
      <c r="AN936" s="125"/>
      <c r="AO936" s="124"/>
      <c r="AP936" s="124"/>
      <c r="AQ936" s="124"/>
      <c r="AR936" s="125"/>
      <c r="AS936" s="124"/>
      <c r="AT936" s="124"/>
      <c r="AU936" s="124"/>
      <c r="AV936" s="125"/>
      <c r="AW936" s="124"/>
      <c r="AX936" s="124"/>
      <c r="AY936" s="124"/>
      <c r="AZ936" s="125"/>
      <c r="BA936" s="124"/>
      <c r="BB936" s="124"/>
      <c r="BC936" s="124"/>
      <c r="BD936" s="125"/>
      <c r="BF936" s="144">
        <v>-46</v>
      </c>
      <c r="BG936" s="130"/>
      <c r="BH936" s="130"/>
      <c r="BI936" s="130"/>
      <c r="BJ936" s="130"/>
      <c r="BK936" s="130"/>
      <c r="BL936" s="130"/>
      <c r="BM936" s="130"/>
      <c r="BN936" s="130"/>
      <c r="BO936" s="130"/>
      <c r="BP936" s="130"/>
      <c r="BQ936" s="130"/>
      <c r="BR936" s="130"/>
    </row>
    <row r="937" spans="1:70" outlineLevel="1" x14ac:dyDescent="0.35">
      <c r="A937" s="195" t="s">
        <v>878</v>
      </c>
      <c r="B937" s="109" t="s">
        <v>428</v>
      </c>
      <c r="C937" s="141" t="s">
        <v>369</v>
      </c>
      <c r="D937" s="109">
        <v>3669180</v>
      </c>
      <c r="E937" s="124"/>
      <c r="F937" s="124"/>
      <c r="G937" s="124"/>
      <c r="H937" s="125"/>
      <c r="I937" s="124"/>
      <c r="J937" s="124"/>
      <c r="K937" s="124"/>
      <c r="L937" s="125"/>
      <c r="M937" s="142">
        <v>122</v>
      </c>
      <c r="N937" s="142">
        <v>118</v>
      </c>
      <c r="O937" s="142">
        <v>112</v>
      </c>
      <c r="P937" s="125">
        <f>BH937-SUM(M937,N937,O937)</f>
        <v>128</v>
      </c>
      <c r="Q937" s="124"/>
      <c r="R937" s="124"/>
      <c r="S937" s="124"/>
      <c r="T937" s="125"/>
      <c r="U937" s="124"/>
      <c r="V937" s="124"/>
      <c r="W937" s="124"/>
      <c r="X937" s="125"/>
      <c r="Y937" s="124"/>
      <c r="Z937" s="124"/>
      <c r="AA937" s="124"/>
      <c r="AB937" s="125"/>
      <c r="AC937" s="124"/>
      <c r="AD937" s="124"/>
      <c r="AE937" s="124"/>
      <c r="AF937" s="125"/>
      <c r="AG937" s="124"/>
      <c r="AH937" s="124"/>
      <c r="AI937" s="124"/>
      <c r="AJ937" s="125"/>
      <c r="AK937" s="124"/>
      <c r="AL937" s="124"/>
      <c r="AM937" s="124"/>
      <c r="AN937" s="125"/>
      <c r="AO937" s="124"/>
      <c r="AP937" s="124"/>
      <c r="AQ937" s="124"/>
      <c r="AR937" s="125"/>
      <c r="AS937" s="124"/>
      <c r="AT937" s="124"/>
      <c r="AU937" s="124"/>
      <c r="AV937" s="125"/>
      <c r="AW937" s="124"/>
      <c r="AX937" s="124"/>
      <c r="AY937" s="124"/>
      <c r="AZ937" s="125"/>
      <c r="BA937" s="124"/>
      <c r="BB937" s="124"/>
      <c r="BC937" s="124"/>
      <c r="BD937" s="125"/>
      <c r="BF937" s="130"/>
      <c r="BG937" s="130"/>
      <c r="BH937" s="144">
        <v>480</v>
      </c>
      <c r="BI937" s="130"/>
      <c r="BJ937" s="130"/>
      <c r="BK937" s="130"/>
      <c r="BL937" s="130"/>
      <c r="BM937" s="130"/>
      <c r="BN937" s="130"/>
      <c r="BO937" s="130"/>
      <c r="BP937" s="130"/>
      <c r="BQ937" s="130"/>
      <c r="BR937" s="130"/>
    </row>
    <row r="938" spans="1:70" outlineLevel="1" x14ac:dyDescent="0.35">
      <c r="A938" s="195" t="s">
        <v>871</v>
      </c>
      <c r="B938" s="109" t="s">
        <v>428</v>
      </c>
      <c r="C938" s="141" t="s">
        <v>369</v>
      </c>
      <c r="D938" s="109">
        <v>3669181</v>
      </c>
      <c r="E938" s="124"/>
      <c r="F938" s="124"/>
      <c r="G938" s="124"/>
      <c r="H938" s="125"/>
      <c r="I938" s="124"/>
      <c r="J938" s="124"/>
      <c r="K938" s="124"/>
      <c r="L938" s="125"/>
      <c r="M938" s="124"/>
      <c r="N938" s="142">
        <v>36</v>
      </c>
      <c r="O938" s="142">
        <v>18</v>
      </c>
      <c r="P938" s="125"/>
      <c r="Q938" s="124"/>
      <c r="R938" s="124"/>
      <c r="S938" s="124"/>
      <c r="T938" s="125"/>
      <c r="U938" s="124"/>
      <c r="V938" s="124"/>
      <c r="W938" s="124"/>
      <c r="X938" s="125"/>
      <c r="Y938" s="124"/>
      <c r="Z938" s="124"/>
      <c r="AA938" s="124"/>
      <c r="AB938" s="125"/>
      <c r="AC938" s="124"/>
      <c r="AD938" s="124"/>
      <c r="AE938" s="124"/>
      <c r="AF938" s="125"/>
      <c r="AG938" s="124"/>
      <c r="AH938" s="124"/>
      <c r="AI938" s="124"/>
      <c r="AJ938" s="125"/>
      <c r="AK938" s="124"/>
      <c r="AL938" s="124"/>
      <c r="AM938" s="124"/>
      <c r="AN938" s="125"/>
      <c r="AO938" s="124"/>
      <c r="AP938" s="124"/>
      <c r="AQ938" s="124"/>
      <c r="AR938" s="125"/>
      <c r="AS938" s="124"/>
      <c r="AT938" s="124"/>
      <c r="AU938" s="124"/>
      <c r="AV938" s="125"/>
      <c r="AW938" s="124"/>
      <c r="AX938" s="124"/>
      <c r="AY938" s="124"/>
      <c r="AZ938" s="125"/>
      <c r="BA938" s="124"/>
      <c r="BB938" s="124"/>
      <c r="BC938" s="124"/>
      <c r="BD938" s="125"/>
      <c r="BF938" s="130"/>
      <c r="BG938" s="130"/>
      <c r="BH938" s="144">
        <v>100</v>
      </c>
      <c r="BI938" s="130"/>
      <c r="BJ938" s="130"/>
      <c r="BK938" s="130"/>
      <c r="BL938" s="130"/>
      <c r="BM938" s="130"/>
      <c r="BN938" s="130"/>
      <c r="BO938" s="130"/>
      <c r="BP938" s="130"/>
      <c r="BQ938" s="130"/>
      <c r="BR938" s="130"/>
    </row>
    <row r="939" spans="1:70" outlineLevel="1" x14ac:dyDescent="0.35">
      <c r="A939" s="195" t="s">
        <v>879</v>
      </c>
      <c r="B939" s="109" t="s">
        <v>428</v>
      </c>
      <c r="C939" s="141" t="s">
        <v>368</v>
      </c>
      <c r="D939" s="109">
        <v>4243632</v>
      </c>
      <c r="E939" s="124"/>
      <c r="F939" s="124"/>
      <c r="G939" s="124"/>
      <c r="H939" s="125"/>
      <c r="I939" s="124"/>
      <c r="J939" s="124"/>
      <c r="K939" s="124"/>
      <c r="L939" s="125"/>
      <c r="M939" s="124"/>
      <c r="N939" s="124"/>
      <c r="O939" s="124"/>
      <c r="P939" s="125"/>
      <c r="Q939" s="124"/>
      <c r="R939" s="124"/>
      <c r="S939" s="124"/>
      <c r="T939" s="125"/>
      <c r="U939" s="124"/>
      <c r="V939" s="124"/>
      <c r="W939" s="124"/>
      <c r="X939" s="125"/>
      <c r="Y939" s="124"/>
      <c r="Z939" s="124"/>
      <c r="AA939" s="124"/>
      <c r="AB939" s="125"/>
      <c r="AC939" s="124"/>
      <c r="AD939" s="124"/>
      <c r="AE939" s="124"/>
      <c r="AF939" s="125"/>
      <c r="AG939" s="124"/>
      <c r="AH939" s="124"/>
      <c r="AI939" s="124"/>
      <c r="AJ939" s="125"/>
      <c r="AK939" s="124"/>
      <c r="AL939" s="124"/>
      <c r="AM939" s="124"/>
      <c r="AN939" s="125"/>
      <c r="AO939" s="124"/>
      <c r="AP939" s="124"/>
      <c r="AQ939" s="124"/>
      <c r="AR939" s="125"/>
      <c r="AS939" s="142">
        <v>-168</v>
      </c>
      <c r="AT939" s="124"/>
      <c r="AU939" s="124"/>
      <c r="AV939" s="125"/>
      <c r="AW939" s="124"/>
      <c r="AX939" s="124"/>
      <c r="AY939" s="124"/>
      <c r="AZ939" s="125"/>
      <c r="BA939" s="124"/>
      <c r="BB939" s="124"/>
      <c r="BC939" s="124"/>
      <c r="BD939" s="125"/>
      <c r="BF939" s="130"/>
      <c r="BG939" s="130"/>
      <c r="BH939" s="130"/>
      <c r="BI939" s="130"/>
      <c r="BJ939" s="130"/>
      <c r="BK939" s="130"/>
      <c r="BL939" s="130"/>
      <c r="BM939" s="130"/>
      <c r="BN939" s="130"/>
      <c r="BO939" s="130"/>
      <c r="BP939" s="130"/>
      <c r="BQ939" s="130"/>
      <c r="BR939" s="130"/>
    </row>
    <row r="940" spans="1:70" outlineLevel="1" x14ac:dyDescent="0.35">
      <c r="A940" s="195" t="s">
        <v>880</v>
      </c>
      <c r="B940" s="109" t="s">
        <v>428</v>
      </c>
      <c r="C940" s="141" t="s">
        <v>368</v>
      </c>
      <c r="D940" s="109">
        <v>3669182</v>
      </c>
      <c r="E940" s="124"/>
      <c r="F940" s="124"/>
      <c r="G940" s="124"/>
      <c r="H940" s="125"/>
      <c r="I940" s="124"/>
      <c r="J940" s="124"/>
      <c r="K940" s="124"/>
      <c r="L940" s="125"/>
      <c r="M940" s="124"/>
      <c r="N940" s="124"/>
      <c r="O940" s="124"/>
      <c r="P940" s="125"/>
      <c r="Q940" s="124"/>
      <c r="R940" s="124"/>
      <c r="S940" s="124"/>
      <c r="T940" s="125"/>
      <c r="U940" s="124"/>
      <c r="V940" s="124"/>
      <c r="W940" s="124"/>
      <c r="X940" s="125"/>
      <c r="Y940" s="124"/>
      <c r="Z940" s="124"/>
      <c r="AA940" s="124"/>
      <c r="AB940" s="125"/>
      <c r="AC940" s="124"/>
      <c r="AD940" s="124"/>
      <c r="AE940" s="124"/>
      <c r="AF940" s="125"/>
      <c r="AG940" s="124"/>
      <c r="AH940" s="124"/>
      <c r="AI940" s="124"/>
      <c r="AJ940" s="125"/>
      <c r="AK940" s="124"/>
      <c r="AL940" s="124"/>
      <c r="AM940" s="124"/>
      <c r="AN940" s="125"/>
      <c r="AO940" s="124"/>
      <c r="AP940" s="142">
        <v>-472</v>
      </c>
      <c r="AQ940" s="124"/>
      <c r="AR940" s="125"/>
      <c r="AS940" s="127"/>
      <c r="AT940" s="127"/>
      <c r="AU940" s="124"/>
      <c r="AV940" s="125"/>
      <c r="AW940" s="127"/>
      <c r="AX940" s="127"/>
      <c r="AY940" s="127"/>
      <c r="AZ940" s="125"/>
      <c r="BA940" s="124"/>
      <c r="BB940" s="124"/>
      <c r="BC940" s="127"/>
      <c r="BD940" s="125"/>
      <c r="BF940" s="130"/>
      <c r="BG940" s="130"/>
      <c r="BH940" s="130"/>
      <c r="BI940" s="130"/>
      <c r="BJ940" s="130"/>
      <c r="BK940" s="130"/>
      <c r="BL940" s="130"/>
      <c r="BM940" s="130"/>
      <c r="BN940" s="130"/>
      <c r="BO940" s="130"/>
      <c r="BP940" s="130"/>
      <c r="BQ940" s="130"/>
      <c r="BR940" s="130"/>
    </row>
    <row r="941" spans="1:70" outlineLevel="1" x14ac:dyDescent="0.35">
      <c r="A941" s="195" t="s">
        <v>881</v>
      </c>
      <c r="B941" s="109" t="s">
        <v>381</v>
      </c>
      <c r="C941" s="141" t="s">
        <v>369</v>
      </c>
      <c r="D941" s="109">
        <v>3811871</v>
      </c>
      <c r="E941" s="124"/>
      <c r="F941" s="124"/>
      <c r="G941" s="124"/>
      <c r="H941" s="125"/>
      <c r="I941" s="124"/>
      <c r="J941" s="124"/>
      <c r="K941" s="124"/>
      <c r="L941" s="125"/>
      <c r="M941" s="124"/>
      <c r="N941" s="124"/>
      <c r="O941" s="124"/>
      <c r="P941" s="125"/>
      <c r="Q941" s="124"/>
      <c r="R941" s="124"/>
      <c r="S941" s="124"/>
      <c r="T941" s="125"/>
      <c r="U941" s="124"/>
      <c r="V941" s="124"/>
      <c r="W941" s="124"/>
      <c r="X941" s="125"/>
      <c r="Y941" s="124"/>
      <c r="Z941" s="124"/>
      <c r="AA941" s="124"/>
      <c r="AB941" s="125"/>
      <c r="AC941" s="124"/>
      <c r="AD941" s="124"/>
      <c r="AE941" s="124"/>
      <c r="AF941" s="125"/>
      <c r="AG941" s="124"/>
      <c r="AH941" s="124"/>
      <c r="AI941" s="124"/>
      <c r="AJ941" s="125"/>
      <c r="AK941" s="124"/>
      <c r="AL941" s="124"/>
      <c r="AM941" s="124"/>
      <c r="AN941" s="125"/>
      <c r="AO941" s="124"/>
      <c r="AP941" s="124"/>
      <c r="AQ941" s="124"/>
      <c r="AR941" s="125"/>
      <c r="AS941" s="124"/>
      <c r="AT941" s="124"/>
      <c r="AU941" s="124"/>
      <c r="AV941" s="125"/>
      <c r="AW941" s="124"/>
      <c r="AX941" s="124"/>
      <c r="AY941" s="124"/>
      <c r="AZ941" s="125"/>
      <c r="BA941" s="124"/>
      <c r="BB941" s="124"/>
      <c r="BC941" s="124"/>
      <c r="BD941" s="125"/>
      <c r="BF941" s="130"/>
      <c r="BG941" s="130"/>
      <c r="BH941" s="130"/>
      <c r="BI941" s="130"/>
      <c r="BJ941" s="130"/>
      <c r="BK941" s="130"/>
      <c r="BL941" s="130"/>
      <c r="BM941" s="130"/>
      <c r="BN941" s="130"/>
      <c r="BO941" s="144">
        <v>1.34</v>
      </c>
      <c r="BP941" s="130"/>
      <c r="BQ941" s="130"/>
      <c r="BR941" s="130"/>
    </row>
    <row r="942" spans="1:70" outlineLevel="1" x14ac:dyDescent="0.35">
      <c r="A942" s="195"/>
      <c r="B942" s="271"/>
      <c r="C942" s="271"/>
      <c r="D942" s="271"/>
      <c r="E942" s="124"/>
      <c r="F942" s="124"/>
      <c r="G942" s="124"/>
      <c r="H942" s="125"/>
      <c r="I942" s="124"/>
      <c r="J942" s="124"/>
      <c r="K942" s="124"/>
      <c r="L942" s="125"/>
      <c r="M942" s="124"/>
      <c r="N942" s="124"/>
      <c r="O942" s="124"/>
      <c r="P942" s="125"/>
      <c r="Q942" s="124"/>
      <c r="R942" s="124"/>
      <c r="S942" s="124"/>
      <c r="T942" s="125"/>
      <c r="U942" s="124"/>
      <c r="V942" s="124"/>
      <c r="W942" s="124"/>
      <c r="X942" s="125"/>
      <c r="Y942" s="124"/>
      <c r="Z942" s="124"/>
      <c r="AA942" s="124"/>
      <c r="AB942" s="125"/>
      <c r="AC942" s="124"/>
      <c r="AD942" s="124"/>
      <c r="AE942" s="124"/>
      <c r="AF942" s="125"/>
      <c r="AG942" s="124"/>
      <c r="AH942" s="124"/>
      <c r="AI942" s="124"/>
      <c r="AJ942" s="125"/>
      <c r="AK942" s="124"/>
      <c r="AL942" s="124"/>
      <c r="AM942" s="124"/>
      <c r="AN942" s="125"/>
      <c r="AO942" s="124"/>
      <c r="AP942" s="124"/>
      <c r="AQ942" s="124"/>
      <c r="AR942" s="125"/>
      <c r="AS942" s="124"/>
      <c r="AT942" s="124"/>
      <c r="AU942" s="124"/>
      <c r="AV942" s="125"/>
      <c r="AW942" s="124"/>
      <c r="AX942" s="124"/>
      <c r="AY942" s="124"/>
      <c r="AZ942" s="125"/>
      <c r="BA942" s="124"/>
      <c r="BB942" s="124"/>
      <c r="BC942" s="124"/>
      <c r="BD942" s="125"/>
      <c r="BF942" s="130"/>
      <c r="BG942" s="130"/>
      <c r="BH942" s="130"/>
      <c r="BI942" s="130"/>
      <c r="BJ942" s="130"/>
      <c r="BK942" s="130"/>
      <c r="BL942" s="130"/>
      <c r="BM942" s="130"/>
      <c r="BN942" s="130"/>
      <c r="BO942" s="130"/>
      <c r="BP942" s="130"/>
      <c r="BQ942" s="130"/>
      <c r="BR942" s="130"/>
    </row>
    <row r="943" spans="1:70" outlineLevel="1" x14ac:dyDescent="0.35">
      <c r="A943" s="275" t="s">
        <v>882</v>
      </c>
      <c r="B943" s="191"/>
      <c r="C943" s="191"/>
      <c r="D943" s="191"/>
      <c r="E943" s="124"/>
      <c r="F943" s="124"/>
      <c r="G943" s="124"/>
      <c r="H943" s="125"/>
      <c r="I943" s="124"/>
      <c r="J943" s="124"/>
      <c r="K943" s="124"/>
      <c r="L943" s="125"/>
      <c r="M943" s="124"/>
      <c r="N943" s="124"/>
      <c r="O943" s="124"/>
      <c r="P943" s="125"/>
      <c r="Q943" s="124"/>
      <c r="R943" s="124"/>
      <c r="S943" s="124"/>
      <c r="T943" s="125"/>
      <c r="U943" s="124"/>
      <c r="V943" s="124"/>
      <c r="W943" s="124"/>
      <c r="X943" s="125"/>
      <c r="Y943" s="124"/>
      <c r="Z943" s="124"/>
      <c r="AA943" s="124"/>
      <c r="AB943" s="125"/>
      <c r="AC943" s="124"/>
      <c r="AD943" s="124"/>
      <c r="AE943" s="124"/>
      <c r="AF943" s="125"/>
      <c r="AG943" s="124"/>
      <c r="AH943" s="124"/>
      <c r="AI943" s="124"/>
      <c r="AJ943" s="125"/>
      <c r="AK943" s="124"/>
      <c r="AL943" s="124"/>
      <c r="AM943" s="124"/>
      <c r="AN943" s="125"/>
      <c r="AO943" s="124"/>
      <c r="AP943" s="124"/>
      <c r="AQ943" s="124"/>
      <c r="AR943" s="125"/>
      <c r="AS943" s="124"/>
      <c r="AT943" s="124"/>
      <c r="AU943" s="124"/>
      <c r="AV943" s="125"/>
      <c r="AW943" s="124"/>
      <c r="AX943" s="124"/>
      <c r="AY943" s="124"/>
      <c r="AZ943" s="125"/>
      <c r="BA943" s="124"/>
      <c r="BB943" s="124"/>
      <c r="BC943" s="124"/>
      <c r="BD943" s="125"/>
      <c r="BF943" s="130"/>
      <c r="BG943" s="130"/>
      <c r="BH943" s="130"/>
      <c r="BI943" s="130"/>
      <c r="BJ943" s="130"/>
      <c r="BK943" s="130"/>
      <c r="BL943" s="130"/>
      <c r="BM943" s="130"/>
      <c r="BN943" s="130"/>
      <c r="BO943" s="130"/>
      <c r="BP943" s="130"/>
      <c r="BQ943" s="130"/>
      <c r="BR943" s="130"/>
    </row>
    <row r="944" spans="1:70" outlineLevel="1" x14ac:dyDescent="0.35">
      <c r="A944" s="193" t="s">
        <v>883</v>
      </c>
      <c r="B944" s="194"/>
      <c r="C944" s="194"/>
      <c r="D944" s="194"/>
      <c r="E944" s="127"/>
      <c r="F944" s="127"/>
      <c r="G944" s="127"/>
      <c r="H944" s="126"/>
      <c r="I944" s="127"/>
      <c r="J944" s="127"/>
      <c r="K944" s="127"/>
      <c r="L944" s="126"/>
      <c r="M944" s="127"/>
      <c r="N944" s="127"/>
      <c r="O944" s="127"/>
      <c r="P944" s="126"/>
      <c r="Q944" s="127"/>
      <c r="R944" s="127"/>
      <c r="S944" s="127"/>
      <c r="T944" s="126"/>
      <c r="U944" s="127"/>
      <c r="V944" s="127"/>
      <c r="W944" s="127"/>
      <c r="X944" s="126"/>
      <c r="Y944" s="127"/>
      <c r="Z944" s="127"/>
      <c r="AA944" s="127"/>
      <c r="AB944" s="126"/>
      <c r="AC944" s="127"/>
      <c r="AD944" s="127"/>
      <c r="AE944" s="127"/>
      <c r="AF944" s="126"/>
      <c r="AG944" s="127"/>
      <c r="AH944" s="127"/>
      <c r="AI944" s="127"/>
      <c r="AJ944" s="126"/>
      <c r="AK944" s="127"/>
      <c r="AL944" s="127"/>
      <c r="AM944" s="127"/>
      <c r="AN944" s="126"/>
      <c r="AO944" s="127"/>
      <c r="AP944" s="127"/>
      <c r="AQ944" s="127"/>
      <c r="AR944" s="126"/>
      <c r="AS944" s="127"/>
      <c r="AT944" s="127"/>
      <c r="AU944" s="127"/>
      <c r="AV944" s="126"/>
      <c r="AW944" s="127"/>
      <c r="AX944" s="127"/>
      <c r="AY944" s="127"/>
      <c r="AZ944" s="126"/>
      <c r="BA944" s="127"/>
      <c r="BB944" s="127"/>
      <c r="BC944" s="127"/>
      <c r="BD944" s="126"/>
      <c r="BF944" s="131"/>
      <c r="BG944" s="131"/>
      <c r="BH944" s="131"/>
      <c r="BI944" s="131"/>
      <c r="BJ944" s="131"/>
      <c r="BK944" s="131"/>
      <c r="BL944" s="131"/>
      <c r="BM944" s="131"/>
      <c r="BN944" s="131"/>
      <c r="BO944" s="131"/>
      <c r="BP944" s="131"/>
      <c r="BQ944" s="131"/>
      <c r="BR944" s="131"/>
    </row>
    <row r="945" spans="1:70" ht="12" customHeight="1" outlineLevel="1" x14ac:dyDescent="0.35">
      <c r="A945" s="195" t="s">
        <v>884</v>
      </c>
      <c r="B945" s="109" t="s">
        <v>428</v>
      </c>
      <c r="C945" s="141" t="s">
        <v>369</v>
      </c>
      <c r="D945" s="109">
        <v>6882963</v>
      </c>
      <c r="E945" s="127"/>
      <c r="F945" s="127"/>
      <c r="G945" s="127"/>
      <c r="H945" s="126"/>
      <c r="I945" s="127"/>
      <c r="J945" s="127"/>
      <c r="K945" s="127"/>
      <c r="L945" s="126"/>
      <c r="M945" s="127"/>
      <c r="N945" s="127"/>
      <c r="O945" s="127"/>
      <c r="P945" s="126"/>
      <c r="Q945" s="127"/>
      <c r="R945" s="127"/>
      <c r="S945" s="127"/>
      <c r="T945" s="126"/>
      <c r="U945" s="127"/>
      <c r="V945" s="127"/>
      <c r="W945" s="127"/>
      <c r="X945" s="126"/>
      <c r="Y945" s="127"/>
      <c r="Z945" s="127"/>
      <c r="AA945" s="127"/>
      <c r="AB945" s="126"/>
      <c r="AC945" s="142">
        <v>2854</v>
      </c>
      <c r="AD945" s="142">
        <v>2856</v>
      </c>
      <c r="AE945" s="142">
        <v>2854</v>
      </c>
      <c r="AF945" s="143">
        <v>2854</v>
      </c>
      <c r="AG945" s="142">
        <v>2852</v>
      </c>
      <c r="AH945" s="142">
        <v>2851</v>
      </c>
      <c r="AI945" s="142">
        <v>2850</v>
      </c>
      <c r="AJ945" s="143">
        <v>2852</v>
      </c>
      <c r="AK945" s="142">
        <v>2849</v>
      </c>
      <c r="AL945" s="142">
        <v>2841</v>
      </c>
      <c r="AM945" s="142">
        <v>2826</v>
      </c>
      <c r="AN945" s="143">
        <v>2849</v>
      </c>
      <c r="AO945" s="142">
        <v>2741</v>
      </c>
      <c r="AP945" s="142">
        <v>2714</v>
      </c>
      <c r="AQ945" s="142">
        <v>2697</v>
      </c>
      <c r="AR945" s="143">
        <v>2741</v>
      </c>
      <c r="AS945" s="142">
        <v>2614</v>
      </c>
      <c r="AT945" s="142">
        <v>2566</v>
      </c>
      <c r="AU945" s="142">
        <v>2573</v>
      </c>
      <c r="AV945" s="143">
        <v>2614</v>
      </c>
      <c r="AW945" s="142">
        <v>2561</v>
      </c>
      <c r="AX945" s="142">
        <v>2537</v>
      </c>
      <c r="AY945" s="142">
        <v>2533</v>
      </c>
      <c r="AZ945" s="247"/>
      <c r="BA945" s="142">
        <v>2534</v>
      </c>
      <c r="BB945" s="142">
        <v>2523</v>
      </c>
      <c r="BC945" s="142">
        <v>2516</v>
      </c>
      <c r="BD945" s="247"/>
      <c r="BF945" s="131"/>
      <c r="BG945" s="131"/>
      <c r="BH945" s="131"/>
      <c r="BI945" s="131"/>
      <c r="BJ945" s="131"/>
      <c r="BK945" s="131"/>
      <c r="BL945" s="131"/>
      <c r="BM945" s="131"/>
      <c r="BN945" s="131"/>
      <c r="BO945" s="131"/>
      <c r="BP945" s="131"/>
      <c r="BQ945" s="144">
        <v>2561</v>
      </c>
      <c r="BR945" s="144">
        <v>2534</v>
      </c>
    </row>
    <row r="946" spans="1:70" outlineLevel="1" x14ac:dyDescent="0.35">
      <c r="A946" s="195" t="s">
        <v>885</v>
      </c>
      <c r="B946" s="109" t="s">
        <v>428</v>
      </c>
      <c r="C946" s="141" t="s">
        <v>369</v>
      </c>
      <c r="D946" s="109">
        <v>6882964</v>
      </c>
      <c r="E946" s="127"/>
      <c r="F946" s="127"/>
      <c r="G946" s="127"/>
      <c r="H946" s="126"/>
      <c r="I946" s="127"/>
      <c r="J946" s="127"/>
      <c r="K946" s="127"/>
      <c r="L946" s="126"/>
      <c r="M946" s="127"/>
      <c r="N946" s="127"/>
      <c r="O946" s="127"/>
      <c r="P946" s="126"/>
      <c r="Q946" s="127"/>
      <c r="R946" s="127"/>
      <c r="S946" s="127"/>
      <c r="T946" s="126"/>
      <c r="U946" s="127"/>
      <c r="V946" s="127"/>
      <c r="W946" s="127"/>
      <c r="X946" s="126"/>
      <c r="Y946" s="127"/>
      <c r="Z946" s="127"/>
      <c r="AA946" s="127"/>
      <c r="AB946" s="126"/>
      <c r="AC946" s="142">
        <v>8</v>
      </c>
      <c r="AD946" s="142">
        <v>8</v>
      </c>
      <c r="AE946" s="142">
        <v>9</v>
      </c>
      <c r="AF946" s="143">
        <v>1</v>
      </c>
      <c r="AG946" s="142">
        <v>8</v>
      </c>
      <c r="AH946" s="142">
        <v>10</v>
      </c>
      <c r="AI946" s="142">
        <v>10</v>
      </c>
      <c r="AJ946" s="126"/>
      <c r="AK946" s="142">
        <v>11</v>
      </c>
      <c r="AL946" s="142">
        <v>11</v>
      </c>
      <c r="AM946" s="142">
        <v>11</v>
      </c>
      <c r="AN946" s="126"/>
      <c r="AO946" s="142">
        <v>11</v>
      </c>
      <c r="AP946" s="142">
        <v>14</v>
      </c>
      <c r="AQ946" s="142">
        <v>14</v>
      </c>
      <c r="AR946" s="143">
        <v>54</v>
      </c>
      <c r="AS946" s="142">
        <v>14</v>
      </c>
      <c r="AT946" s="142">
        <v>18</v>
      </c>
      <c r="AU946" s="142">
        <v>17</v>
      </c>
      <c r="AV946" s="143">
        <v>65</v>
      </c>
      <c r="AW946" s="142">
        <v>16</v>
      </c>
      <c r="AX946" s="142">
        <v>17</v>
      </c>
      <c r="AY946" s="142">
        <v>16</v>
      </c>
      <c r="AZ946" s="125">
        <f>BQ946-SUM(AW946,AX946,AY946)</f>
        <v>16</v>
      </c>
      <c r="BA946" s="142">
        <v>16</v>
      </c>
      <c r="BB946" s="142">
        <v>15</v>
      </c>
      <c r="BC946" s="142">
        <v>16</v>
      </c>
      <c r="BD946" s="125">
        <f>BR946-SUM(BA946,BB946,BC946)</f>
        <v>16</v>
      </c>
      <c r="BF946" s="131"/>
      <c r="BG946" s="131"/>
      <c r="BH946" s="131"/>
      <c r="BI946" s="131"/>
      <c r="BJ946" s="131"/>
      <c r="BK946" s="131"/>
      <c r="BL946" s="130">
        <f>SUM(AC946,AD946,AE946,AF946)</f>
        <v>26</v>
      </c>
      <c r="BM946" s="131"/>
      <c r="BN946" s="131"/>
      <c r="BO946" s="130">
        <f>SUM(AO946,AP946,AQ946,AR946)</f>
        <v>93</v>
      </c>
      <c r="BP946" s="130">
        <f>SUM(AS946,AT946,AU946,AV946)</f>
        <v>114</v>
      </c>
      <c r="BQ946" s="144">
        <v>65</v>
      </c>
      <c r="BR946" s="144">
        <v>63</v>
      </c>
    </row>
    <row r="947" spans="1:70" outlineLevel="1" x14ac:dyDescent="0.35">
      <c r="A947" s="195" t="s">
        <v>886</v>
      </c>
      <c r="B947" s="109" t="s">
        <v>428</v>
      </c>
      <c r="C947" s="141" t="s">
        <v>369</v>
      </c>
      <c r="D947" s="109">
        <v>6882965</v>
      </c>
      <c r="E947" s="127"/>
      <c r="F947" s="127"/>
      <c r="G947" s="127"/>
      <c r="H947" s="126"/>
      <c r="I947" s="127"/>
      <c r="J947" s="127"/>
      <c r="K947" s="127"/>
      <c r="L947" s="126"/>
      <c r="M947" s="127"/>
      <c r="N947" s="127"/>
      <c r="O947" s="127"/>
      <c r="P947" s="126"/>
      <c r="Q947" s="127"/>
      <c r="R947" s="127"/>
      <c r="S947" s="127"/>
      <c r="T947" s="126"/>
      <c r="U947" s="127"/>
      <c r="V947" s="127"/>
      <c r="W947" s="127"/>
      <c r="X947" s="126"/>
      <c r="Y947" s="127"/>
      <c r="Z947" s="127"/>
      <c r="AA947" s="127"/>
      <c r="AB947" s="126"/>
      <c r="AC947" s="127"/>
      <c r="AD947" s="127"/>
      <c r="AE947" s="127"/>
      <c r="AF947" s="143">
        <v>32</v>
      </c>
      <c r="AG947" s="127"/>
      <c r="AH947" s="127"/>
      <c r="AI947" s="127"/>
      <c r="AJ947" s="143">
        <v>38</v>
      </c>
      <c r="AK947" s="127"/>
      <c r="AL947" s="127"/>
      <c r="AM947" s="127"/>
      <c r="AN947" s="143">
        <v>45</v>
      </c>
      <c r="AO947" s="127"/>
      <c r="AP947" s="127"/>
      <c r="AQ947" s="127"/>
      <c r="AR947" s="126"/>
      <c r="AS947" s="127"/>
      <c r="AT947" s="127"/>
      <c r="AU947" s="127"/>
      <c r="AV947" s="126"/>
      <c r="AW947" s="127"/>
      <c r="AX947" s="127"/>
      <c r="AY947" s="127"/>
      <c r="AZ947" s="247"/>
      <c r="BA947" s="127"/>
      <c r="BB947" s="127"/>
      <c r="BC947" s="127"/>
      <c r="BD947" s="247"/>
      <c r="BF947" s="131"/>
      <c r="BG947" s="131"/>
      <c r="BH947" s="131"/>
      <c r="BI947" s="131"/>
      <c r="BJ947" s="131"/>
      <c r="BK947" s="131"/>
      <c r="BL947" s="131"/>
      <c r="BM947" s="131"/>
      <c r="BN947" s="131"/>
      <c r="BO947" s="131"/>
      <c r="BP947" s="131"/>
      <c r="BQ947" s="131"/>
      <c r="BR947" s="131"/>
    </row>
    <row r="948" spans="1:70" outlineLevel="1" x14ac:dyDescent="0.35">
      <c r="A948" s="195" t="s">
        <v>887</v>
      </c>
      <c r="B948" s="109" t="s">
        <v>428</v>
      </c>
      <c r="C948" s="141" t="s">
        <v>369</v>
      </c>
      <c r="D948" s="109">
        <v>6882966</v>
      </c>
      <c r="E948" s="127"/>
      <c r="F948" s="127"/>
      <c r="G948" s="127"/>
      <c r="H948" s="126"/>
      <c r="I948" s="127"/>
      <c r="J948" s="127"/>
      <c r="K948" s="127"/>
      <c r="L948" s="126"/>
      <c r="M948" s="127"/>
      <c r="N948" s="127"/>
      <c r="O948" s="127"/>
      <c r="P948" s="126"/>
      <c r="Q948" s="127"/>
      <c r="R948" s="127"/>
      <c r="S948" s="127"/>
      <c r="T948" s="126"/>
      <c r="U948" s="127"/>
      <c r="V948" s="127"/>
      <c r="W948" s="127"/>
      <c r="X948" s="126"/>
      <c r="Y948" s="127"/>
      <c r="Z948" s="127"/>
      <c r="AA948" s="127"/>
      <c r="AB948" s="126"/>
      <c r="AC948" s="142">
        <v>-3</v>
      </c>
      <c r="AD948" s="142">
        <v>-4</v>
      </c>
      <c r="AE948" s="142">
        <v>-3</v>
      </c>
      <c r="AF948" s="143">
        <v>-13</v>
      </c>
      <c r="AG948" s="142">
        <v>-3</v>
      </c>
      <c r="AH948" s="142">
        <v>-4</v>
      </c>
      <c r="AI948" s="142">
        <v>-3</v>
      </c>
      <c r="AJ948" s="143">
        <v>-14</v>
      </c>
      <c r="AK948" s="142">
        <v>-4</v>
      </c>
      <c r="AL948" s="142">
        <v>-4</v>
      </c>
      <c r="AM948" s="142">
        <v>-4</v>
      </c>
      <c r="AN948" s="143">
        <v>-17</v>
      </c>
      <c r="AO948" s="142">
        <v>-4</v>
      </c>
      <c r="AP948" s="142">
        <v>-5</v>
      </c>
      <c r="AQ948" s="142">
        <v>-5</v>
      </c>
      <c r="AR948" s="143">
        <v>-20</v>
      </c>
      <c r="AS948" s="142">
        <v>-6</v>
      </c>
      <c r="AT948" s="142">
        <v>-7</v>
      </c>
      <c r="AU948" s="142">
        <v>-7</v>
      </c>
      <c r="AV948" s="143">
        <v>-26</v>
      </c>
      <c r="AW948" s="142">
        <v>-6</v>
      </c>
      <c r="AX948" s="142">
        <v>-7</v>
      </c>
      <c r="AY948" s="142">
        <v>-7</v>
      </c>
      <c r="AZ948" s="125">
        <f>BQ948-SUM(AW948,AX948,AY948)</f>
        <v>-7</v>
      </c>
      <c r="BA948" s="142">
        <v>-8</v>
      </c>
      <c r="BB948" s="142">
        <v>-5</v>
      </c>
      <c r="BC948" s="142">
        <v>-7</v>
      </c>
      <c r="BD948" s="125">
        <f>BR948-SUM(BA948,BB948,BC948)</f>
        <v>-7</v>
      </c>
      <c r="BF948" s="131"/>
      <c r="BG948" s="131"/>
      <c r="BH948" s="131"/>
      <c r="BI948" s="131"/>
      <c r="BJ948" s="131"/>
      <c r="BK948" s="131"/>
      <c r="BL948" s="130">
        <f>SUM(AC948,AD948,AE948,AF948)</f>
        <v>-23</v>
      </c>
      <c r="BM948" s="130">
        <f>SUM(AG948,AH948,AI948,AJ948)</f>
        <v>-24</v>
      </c>
      <c r="BN948" s="130">
        <f>SUM(AK948,AL948,AM948,AN948)</f>
        <v>-29</v>
      </c>
      <c r="BO948" s="130">
        <f>SUM(AO948,AP948,AQ948,AR948)</f>
        <v>-34</v>
      </c>
      <c r="BP948" s="130">
        <f>SUM(AS948,AT948,AU948,AV948)</f>
        <v>-46</v>
      </c>
      <c r="BQ948" s="144">
        <v>-27</v>
      </c>
      <c r="BR948" s="144">
        <v>-27</v>
      </c>
    </row>
    <row r="949" spans="1:70" ht="12" customHeight="1" outlineLevel="1" x14ac:dyDescent="0.35">
      <c r="A949" s="195" t="s">
        <v>888</v>
      </c>
      <c r="B949" s="109" t="s">
        <v>428</v>
      </c>
      <c r="C949" s="141" t="s">
        <v>369</v>
      </c>
      <c r="D949" s="109">
        <v>6882967</v>
      </c>
      <c r="E949" s="127"/>
      <c r="F949" s="127"/>
      <c r="G949" s="127"/>
      <c r="H949" s="126"/>
      <c r="I949" s="127"/>
      <c r="J949" s="127"/>
      <c r="K949" s="127"/>
      <c r="L949" s="126"/>
      <c r="M949" s="127"/>
      <c r="N949" s="127"/>
      <c r="O949" s="127"/>
      <c r="P949" s="126"/>
      <c r="Q949" s="127"/>
      <c r="R949" s="127"/>
      <c r="S949" s="127"/>
      <c r="T949" s="126"/>
      <c r="U949" s="127"/>
      <c r="V949" s="127"/>
      <c r="W949" s="127"/>
      <c r="X949" s="126"/>
      <c r="Y949" s="127"/>
      <c r="Z949" s="127"/>
      <c r="AA949" s="127"/>
      <c r="AB949" s="126"/>
      <c r="AC949" s="142">
        <v>-3</v>
      </c>
      <c r="AD949" s="142">
        <v>-6</v>
      </c>
      <c r="AE949" s="142">
        <v>-6</v>
      </c>
      <c r="AF949" s="143">
        <v>-22</v>
      </c>
      <c r="AG949" s="142">
        <v>-6</v>
      </c>
      <c r="AH949" s="142">
        <v>-7</v>
      </c>
      <c r="AI949" s="142">
        <v>-7</v>
      </c>
      <c r="AJ949" s="143">
        <v>-27</v>
      </c>
      <c r="AK949" s="142">
        <v>-15</v>
      </c>
      <c r="AL949" s="142">
        <v>-22</v>
      </c>
      <c r="AM949" s="142">
        <v>-40</v>
      </c>
      <c r="AN949" s="143">
        <v>-136</v>
      </c>
      <c r="AO949" s="142">
        <v>-34</v>
      </c>
      <c r="AP949" s="142">
        <v>-26</v>
      </c>
      <c r="AQ949" s="142">
        <v>-41</v>
      </c>
      <c r="AR949" s="143">
        <v>-161</v>
      </c>
      <c r="AS949" s="142">
        <v>-56</v>
      </c>
      <c r="AT949" s="142">
        <v>-4</v>
      </c>
      <c r="AU949" s="142">
        <v>-12</v>
      </c>
      <c r="AV949" s="143">
        <v>-92</v>
      </c>
      <c r="AW949" s="142">
        <v>-34</v>
      </c>
      <c r="AX949" s="142">
        <v>-14</v>
      </c>
      <c r="AY949" s="142">
        <v>-18</v>
      </c>
      <c r="AZ949" s="125">
        <f>BQ949-SUM(AW949,AX949,AY949)</f>
        <v>1</v>
      </c>
      <c r="BA949" s="142">
        <v>-19</v>
      </c>
      <c r="BB949" s="142">
        <v>-17</v>
      </c>
      <c r="BC949" s="142">
        <v>-4</v>
      </c>
      <c r="BD949" s="125">
        <f>BR949-SUM(BA949,BB949,BC949)</f>
        <v>0</v>
      </c>
      <c r="BF949" s="131"/>
      <c r="BG949" s="131"/>
      <c r="BH949" s="131"/>
      <c r="BI949" s="131"/>
      <c r="BJ949" s="131"/>
      <c r="BK949" s="131"/>
      <c r="BL949" s="130">
        <f>SUM(AC949,AD949,AE949,AF949)</f>
        <v>-37</v>
      </c>
      <c r="BM949" s="130">
        <f>SUM(AG949,AH949,AI949,AJ949)</f>
        <v>-47</v>
      </c>
      <c r="BN949" s="130">
        <f>SUM(AK949,AL949,AM949,AN949)</f>
        <v>-213</v>
      </c>
      <c r="BO949" s="130">
        <f>SUM(AO949,AP949,AQ949,AR949)</f>
        <v>-262</v>
      </c>
      <c r="BP949" s="130">
        <f>SUM(AS949,AT949,AU949,AV949)</f>
        <v>-164</v>
      </c>
      <c r="BQ949" s="144">
        <v>-65</v>
      </c>
      <c r="BR949" s="144">
        <v>-40</v>
      </c>
    </row>
    <row r="950" spans="1:70" ht="12" customHeight="1" outlineLevel="1" x14ac:dyDescent="0.35">
      <c r="A950" s="196" t="s">
        <v>889</v>
      </c>
      <c r="B950" s="162" t="s">
        <v>428</v>
      </c>
      <c r="C950" s="163" t="s">
        <v>369</v>
      </c>
      <c r="D950" s="162">
        <v>6882968</v>
      </c>
      <c r="E950" s="284"/>
      <c r="F950" s="284"/>
      <c r="G950" s="284"/>
      <c r="H950" s="283"/>
      <c r="I950" s="284"/>
      <c r="J950" s="284"/>
      <c r="K950" s="284"/>
      <c r="L950" s="283"/>
      <c r="M950" s="284"/>
      <c r="N950" s="284"/>
      <c r="O950" s="284"/>
      <c r="P950" s="283"/>
      <c r="Q950" s="284"/>
      <c r="R950" s="284"/>
      <c r="S950" s="284"/>
      <c r="T950" s="283"/>
      <c r="U950" s="284"/>
      <c r="V950" s="284"/>
      <c r="W950" s="284"/>
      <c r="X950" s="283"/>
      <c r="Y950" s="284"/>
      <c r="Z950" s="284"/>
      <c r="AA950" s="284"/>
      <c r="AB950" s="283"/>
      <c r="AC950" s="175">
        <f t="shared" ref="AC950:AY950" si="130">SUM(AC945:AC949)</f>
        <v>2856</v>
      </c>
      <c r="AD950" s="175">
        <f t="shared" si="130"/>
        <v>2854</v>
      </c>
      <c r="AE950" s="175">
        <f t="shared" si="130"/>
        <v>2854</v>
      </c>
      <c r="AF950" s="174">
        <f t="shared" si="130"/>
        <v>2852</v>
      </c>
      <c r="AG950" s="175">
        <f t="shared" si="130"/>
        <v>2851</v>
      </c>
      <c r="AH950" s="175">
        <f t="shared" si="130"/>
        <v>2850</v>
      </c>
      <c r="AI950" s="175">
        <f t="shared" si="130"/>
        <v>2850</v>
      </c>
      <c r="AJ950" s="174">
        <f t="shared" si="130"/>
        <v>2849</v>
      </c>
      <c r="AK950" s="175">
        <f t="shared" si="130"/>
        <v>2841</v>
      </c>
      <c r="AL950" s="175">
        <f t="shared" si="130"/>
        <v>2826</v>
      </c>
      <c r="AM950" s="175">
        <f t="shared" si="130"/>
        <v>2793</v>
      </c>
      <c r="AN950" s="174">
        <f t="shared" si="130"/>
        <v>2741</v>
      </c>
      <c r="AO950" s="175">
        <f t="shared" si="130"/>
        <v>2714</v>
      </c>
      <c r="AP950" s="175">
        <f t="shared" si="130"/>
        <v>2697</v>
      </c>
      <c r="AQ950" s="175">
        <f t="shared" si="130"/>
        <v>2665</v>
      </c>
      <c r="AR950" s="174">
        <f t="shared" si="130"/>
        <v>2614</v>
      </c>
      <c r="AS950" s="175">
        <f t="shared" si="130"/>
        <v>2566</v>
      </c>
      <c r="AT950" s="175">
        <f t="shared" si="130"/>
        <v>2573</v>
      </c>
      <c r="AU950" s="175">
        <f t="shared" si="130"/>
        <v>2571</v>
      </c>
      <c r="AV950" s="174">
        <f t="shared" si="130"/>
        <v>2561</v>
      </c>
      <c r="AW950" s="175">
        <f t="shared" si="130"/>
        <v>2537</v>
      </c>
      <c r="AX950" s="175">
        <f t="shared" si="130"/>
        <v>2533</v>
      </c>
      <c r="AY950" s="175">
        <f t="shared" si="130"/>
        <v>2524</v>
      </c>
      <c r="AZ950" s="224">
        <v>2534</v>
      </c>
      <c r="BA950" s="175">
        <f>SUM(BA945:BA949)</f>
        <v>2523</v>
      </c>
      <c r="BB950" s="175">
        <f>SUM(BB945:BB949)</f>
        <v>2516</v>
      </c>
      <c r="BC950" s="175">
        <f>SUM(BC945:BC949)</f>
        <v>2521</v>
      </c>
      <c r="BD950" s="224">
        <v>2530</v>
      </c>
      <c r="BF950" s="285"/>
      <c r="BG950" s="285"/>
      <c r="BH950" s="285"/>
      <c r="BI950" s="285"/>
      <c r="BJ950" s="285"/>
      <c r="BK950" s="285"/>
      <c r="BL950" s="201">
        <v>2852</v>
      </c>
      <c r="BM950" s="201">
        <v>2849</v>
      </c>
      <c r="BN950" s="201">
        <v>2741</v>
      </c>
      <c r="BO950" s="201">
        <v>2614</v>
      </c>
      <c r="BP950" s="201">
        <v>2561</v>
      </c>
      <c r="BQ950" s="197">
        <f>SUM(BQ945:BQ949)</f>
        <v>2534</v>
      </c>
      <c r="BR950" s="197">
        <f>SUM(BR945:BR949)</f>
        <v>2530</v>
      </c>
    </row>
    <row r="951" spans="1:70" outlineLevel="1" x14ac:dyDescent="0.35">
      <c r="A951" s="288"/>
      <c r="B951" s="289"/>
      <c r="C951" s="289"/>
      <c r="D951" s="289"/>
      <c r="E951" s="203"/>
      <c r="F951" s="203"/>
      <c r="G951" s="203"/>
      <c r="H951" s="202"/>
      <c r="I951" s="203"/>
      <c r="J951" s="203"/>
      <c r="K951" s="203"/>
      <c r="L951" s="202"/>
      <c r="M951" s="203"/>
      <c r="N951" s="203"/>
      <c r="O951" s="203"/>
      <c r="P951" s="202"/>
      <c r="Q951" s="203"/>
      <c r="R951" s="203"/>
      <c r="S951" s="203"/>
      <c r="T951" s="202"/>
      <c r="U951" s="203"/>
      <c r="V951" s="203"/>
      <c r="W951" s="203"/>
      <c r="X951" s="202"/>
      <c r="Y951" s="203"/>
      <c r="Z951" s="203"/>
      <c r="AA951" s="203"/>
      <c r="AB951" s="202"/>
      <c r="AC951" s="203"/>
      <c r="AD951" s="203"/>
      <c r="AE951" s="203"/>
      <c r="AF951" s="202"/>
      <c r="AG951" s="203"/>
      <c r="AH951" s="203"/>
      <c r="AI951" s="203"/>
      <c r="AJ951" s="202"/>
      <c r="AK951" s="203"/>
      <c r="AL951" s="203"/>
      <c r="AM951" s="203"/>
      <c r="AN951" s="202"/>
      <c r="AO951" s="203"/>
      <c r="AP951" s="203"/>
      <c r="AQ951" s="203"/>
      <c r="AR951" s="202"/>
      <c r="AS951" s="203"/>
      <c r="AT951" s="203"/>
      <c r="AU951" s="203"/>
      <c r="AV951" s="202"/>
      <c r="AW951" s="203"/>
      <c r="AX951" s="203"/>
      <c r="AY951" s="203"/>
      <c r="AZ951" s="202"/>
      <c r="BA951" s="203"/>
      <c r="BB951" s="203"/>
      <c r="BC951" s="203"/>
      <c r="BD951" s="202"/>
      <c r="BF951" s="204"/>
      <c r="BG951" s="204"/>
      <c r="BH951" s="204"/>
      <c r="BI951" s="204"/>
      <c r="BJ951" s="204"/>
      <c r="BK951" s="204"/>
      <c r="BL951" s="204"/>
      <c r="BM951" s="204"/>
      <c r="BN951" s="204"/>
      <c r="BO951" s="204"/>
      <c r="BP951" s="204"/>
      <c r="BQ951" s="204"/>
      <c r="BR951" s="204"/>
    </row>
    <row r="952" spans="1:70" outlineLevel="1" x14ac:dyDescent="0.35">
      <c r="A952" s="193" t="s">
        <v>890</v>
      </c>
      <c r="B952" s="194"/>
      <c r="C952" s="194"/>
      <c r="D952" s="194"/>
      <c r="E952" s="124"/>
      <c r="F952" s="124"/>
      <c r="G952" s="124"/>
      <c r="H952" s="125"/>
      <c r="I952" s="124"/>
      <c r="J952" s="124"/>
      <c r="K952" s="124"/>
      <c r="L952" s="125"/>
      <c r="M952" s="124"/>
      <c r="N952" s="124"/>
      <c r="O952" s="124"/>
      <c r="P952" s="125"/>
      <c r="Q952" s="124"/>
      <c r="R952" s="124"/>
      <c r="S952" s="124"/>
      <c r="T952" s="125"/>
      <c r="U952" s="124"/>
      <c r="V952" s="124"/>
      <c r="W952" s="124"/>
      <c r="X952" s="125"/>
      <c r="Y952" s="124"/>
      <c r="Z952" s="124"/>
      <c r="AA952" s="124"/>
      <c r="AB952" s="125"/>
      <c r="AC952" s="124"/>
      <c r="AD952" s="124"/>
      <c r="AE952" s="124"/>
      <c r="AF952" s="125"/>
      <c r="AG952" s="124"/>
      <c r="AH952" s="124"/>
      <c r="AI952" s="124"/>
      <c r="AJ952" s="125"/>
      <c r="AK952" s="124"/>
      <c r="AL952" s="124"/>
      <c r="AM952" s="124"/>
      <c r="AN952" s="125"/>
      <c r="AO952" s="124"/>
      <c r="AP952" s="124"/>
      <c r="AQ952" s="124"/>
      <c r="AR952" s="125"/>
      <c r="AS952" s="124"/>
      <c r="AT952" s="124"/>
      <c r="AU952" s="124"/>
      <c r="AV952" s="125"/>
      <c r="AW952" s="124"/>
      <c r="AX952" s="124"/>
      <c r="AY952" s="124"/>
      <c r="AZ952" s="125"/>
      <c r="BA952" s="124"/>
      <c r="BB952" s="124"/>
      <c r="BC952" s="124"/>
      <c r="BD952" s="125"/>
      <c r="BF952" s="130"/>
      <c r="BG952" s="130"/>
      <c r="BH952" s="130"/>
      <c r="BI952" s="130"/>
      <c r="BJ952" s="130"/>
      <c r="BK952" s="130"/>
      <c r="BL952" s="130"/>
      <c r="BM952" s="130"/>
      <c r="BN952" s="130"/>
      <c r="BO952" s="130"/>
      <c r="BP952" s="130"/>
      <c r="BQ952" s="130"/>
      <c r="BR952" s="130"/>
    </row>
    <row r="953" spans="1:70" outlineLevel="1" x14ac:dyDescent="0.35">
      <c r="A953" s="195" t="s">
        <v>884</v>
      </c>
      <c r="B953" s="109" t="s">
        <v>428</v>
      </c>
      <c r="C953" s="141" t="s">
        <v>369</v>
      </c>
      <c r="D953" s="109">
        <v>6882969</v>
      </c>
      <c r="E953" s="124"/>
      <c r="F953" s="124"/>
      <c r="G953" s="124"/>
      <c r="H953" s="125"/>
      <c r="I953" s="124"/>
      <c r="J953" s="124"/>
      <c r="K953" s="124"/>
      <c r="L953" s="125"/>
      <c r="M953" s="124"/>
      <c r="N953" s="124"/>
      <c r="O953" s="124"/>
      <c r="P953" s="125"/>
      <c r="Q953" s="124"/>
      <c r="R953" s="124"/>
      <c r="S953" s="124"/>
      <c r="T953" s="125"/>
      <c r="U953" s="124"/>
      <c r="V953" s="124"/>
      <c r="W953" s="124"/>
      <c r="X953" s="125"/>
      <c r="Y953" s="124"/>
      <c r="Z953" s="124"/>
      <c r="AA953" s="124"/>
      <c r="AB953" s="125"/>
      <c r="AC953" s="142">
        <v>42906</v>
      </c>
      <c r="AD953" s="142">
        <v>43533</v>
      </c>
      <c r="AE953" s="142">
        <v>44277</v>
      </c>
      <c r="AF953" s="143">
        <v>42906</v>
      </c>
      <c r="AG953" s="142">
        <v>45851</v>
      </c>
      <c r="AH953" s="142">
        <v>46688</v>
      </c>
      <c r="AI953" s="142">
        <v>47805</v>
      </c>
      <c r="AJ953" s="143">
        <v>45851</v>
      </c>
      <c r="AK953" s="142">
        <v>50018</v>
      </c>
      <c r="AL953" s="142">
        <v>51160</v>
      </c>
      <c r="AM953" s="142">
        <v>52845</v>
      </c>
      <c r="AN953" s="143">
        <v>50018</v>
      </c>
      <c r="AO953" s="142">
        <v>55811</v>
      </c>
      <c r="AP953" s="142">
        <v>57512</v>
      </c>
      <c r="AQ953" s="142">
        <v>59929</v>
      </c>
      <c r="AR953" s="143">
        <v>55811</v>
      </c>
      <c r="AS953" s="142">
        <v>64444</v>
      </c>
      <c r="AT953" s="142">
        <v>66535</v>
      </c>
      <c r="AU953" s="142">
        <v>69159</v>
      </c>
      <c r="AV953" s="143">
        <v>64444</v>
      </c>
      <c r="AW953" s="142">
        <v>73253</v>
      </c>
      <c r="AX953" s="142">
        <v>75391</v>
      </c>
      <c r="AY953" s="142">
        <v>78270</v>
      </c>
      <c r="AZ953" s="247"/>
      <c r="BA953" s="142">
        <v>83228</v>
      </c>
      <c r="BB953" s="142">
        <v>85568</v>
      </c>
      <c r="BC953" s="142">
        <v>88496</v>
      </c>
      <c r="BD953" s="247"/>
      <c r="BF953" s="130"/>
      <c r="BG953" s="130"/>
      <c r="BH953" s="130"/>
      <c r="BI953" s="130"/>
      <c r="BJ953" s="130"/>
      <c r="BK953" s="130"/>
      <c r="BL953" s="131"/>
      <c r="BM953" s="131"/>
      <c r="BN953" s="131"/>
      <c r="BO953" s="131"/>
      <c r="BP953" s="131"/>
      <c r="BQ953" s="144">
        <v>73253</v>
      </c>
      <c r="BR953" s="144">
        <v>83228</v>
      </c>
    </row>
    <row r="954" spans="1:70" ht="12" customHeight="1" outlineLevel="1" x14ac:dyDescent="0.35">
      <c r="A954" s="195" t="s">
        <v>885</v>
      </c>
      <c r="B954" s="109" t="s">
        <v>428</v>
      </c>
      <c r="C954" s="141" t="s">
        <v>369</v>
      </c>
      <c r="D954" s="109">
        <v>6882970</v>
      </c>
      <c r="E954" s="124"/>
      <c r="F954" s="124"/>
      <c r="G954" s="124"/>
      <c r="H954" s="125"/>
      <c r="I954" s="124"/>
      <c r="J954" s="124"/>
      <c r="K954" s="124"/>
      <c r="L954" s="125"/>
      <c r="M954" s="124"/>
      <c r="N954" s="124"/>
      <c r="O954" s="124"/>
      <c r="P954" s="125"/>
      <c r="Q954" s="124"/>
      <c r="R954" s="124"/>
      <c r="S954" s="124"/>
      <c r="T954" s="125"/>
      <c r="U954" s="124"/>
      <c r="V954" s="124"/>
      <c r="W954" s="124"/>
      <c r="X954" s="125"/>
      <c r="Y954" s="124"/>
      <c r="Z954" s="124"/>
      <c r="AA954" s="124"/>
      <c r="AB954" s="125"/>
      <c r="AC954" s="142">
        <v>4</v>
      </c>
      <c r="AD954" s="142">
        <v>4</v>
      </c>
      <c r="AE954" s="142">
        <v>5</v>
      </c>
      <c r="AF954" s="143">
        <v>15</v>
      </c>
      <c r="AG954" s="127"/>
      <c r="AH954" s="127"/>
      <c r="AI954" s="127"/>
      <c r="AJ954" s="126"/>
      <c r="AK954" s="127"/>
      <c r="AL954" s="127"/>
      <c r="AM954" s="127"/>
      <c r="AN954" s="126"/>
      <c r="AO954" s="127"/>
      <c r="AP954" s="127"/>
      <c r="AQ954" s="127"/>
      <c r="AR954" s="126"/>
      <c r="AS954" s="127"/>
      <c r="AT954" s="127"/>
      <c r="AU954" s="127"/>
      <c r="AV954" s="126"/>
      <c r="AW954" s="127"/>
      <c r="AX954" s="127"/>
      <c r="AY954" s="127"/>
      <c r="AZ954" s="247"/>
      <c r="BA954" s="127"/>
      <c r="BB954" s="127"/>
      <c r="BC954" s="142">
        <v>450</v>
      </c>
      <c r="BD954" s="247"/>
      <c r="BF954" s="130"/>
      <c r="BG954" s="130"/>
      <c r="BH954" s="130"/>
      <c r="BI954" s="130"/>
      <c r="BJ954" s="130"/>
      <c r="BK954" s="130"/>
      <c r="BL954" s="130">
        <f>SUM(AC954,AD954,AE954,AF954)</f>
        <v>28</v>
      </c>
      <c r="BM954" s="131"/>
      <c r="BN954" s="131"/>
      <c r="BO954" s="131"/>
      <c r="BP954" s="131"/>
      <c r="BQ954" s="131"/>
      <c r="BR954" s="144">
        <v>450</v>
      </c>
    </row>
    <row r="955" spans="1:70" outlineLevel="1" x14ac:dyDescent="0.35">
      <c r="A955" s="195" t="s">
        <v>887</v>
      </c>
      <c r="B955" s="109" t="s">
        <v>428</v>
      </c>
      <c r="C955" s="141" t="s">
        <v>369</v>
      </c>
      <c r="D955" s="109">
        <v>6882971</v>
      </c>
      <c r="E955" s="124"/>
      <c r="F955" s="124"/>
      <c r="G955" s="124"/>
      <c r="H955" s="125"/>
      <c r="I955" s="124"/>
      <c r="J955" s="124"/>
      <c r="K955" s="124"/>
      <c r="L955" s="125"/>
      <c r="M955" s="124"/>
      <c r="N955" s="124"/>
      <c r="O955" s="124"/>
      <c r="P955" s="125"/>
      <c r="Q955" s="124"/>
      <c r="R955" s="124"/>
      <c r="S955" s="124"/>
      <c r="T955" s="125"/>
      <c r="U955" s="124"/>
      <c r="V955" s="124"/>
      <c r="W955" s="124"/>
      <c r="X955" s="125"/>
      <c r="Y955" s="124"/>
      <c r="Z955" s="124"/>
      <c r="AA955" s="124"/>
      <c r="AB955" s="125"/>
      <c r="AC955" s="142">
        <v>-387</v>
      </c>
      <c r="AD955" s="142">
        <v>-563</v>
      </c>
      <c r="AE955" s="142">
        <v>-472</v>
      </c>
      <c r="AF955" s="143">
        <v>-1906</v>
      </c>
      <c r="AG955" s="142">
        <v>-498</v>
      </c>
      <c r="AH955" s="142">
        <v>-578</v>
      </c>
      <c r="AI955" s="142">
        <v>-617</v>
      </c>
      <c r="AJ955" s="143">
        <v>-2369</v>
      </c>
      <c r="AK955" s="142">
        <v>-688</v>
      </c>
      <c r="AL955" s="142">
        <v>-863</v>
      </c>
      <c r="AM955" s="142">
        <v>-890</v>
      </c>
      <c r="AN955" s="143">
        <v>-3371</v>
      </c>
      <c r="AO955" s="142">
        <v>-797</v>
      </c>
      <c r="AP955" s="142">
        <v>-934</v>
      </c>
      <c r="AQ955" s="142">
        <v>-971</v>
      </c>
      <c r="AR955" s="143">
        <v>-3359</v>
      </c>
      <c r="AS955" s="142">
        <v>-960</v>
      </c>
      <c r="AT955" s="142">
        <v>-1436</v>
      </c>
      <c r="AU955" s="142">
        <v>-1427</v>
      </c>
      <c r="AV955" s="143">
        <v>-5218</v>
      </c>
      <c r="AW955" s="142">
        <v>-1424</v>
      </c>
      <c r="AX955" s="142">
        <v>-1737</v>
      </c>
      <c r="AY955" s="142">
        <v>-1776</v>
      </c>
      <c r="AZ955" s="125">
        <f>BQ955-SUM(AW955,AX955,AY955)</f>
        <v>-1784</v>
      </c>
      <c r="BA955" s="142">
        <v>-1807</v>
      </c>
      <c r="BB955" s="142">
        <v>-1906</v>
      </c>
      <c r="BC955" s="142">
        <v>-2166</v>
      </c>
      <c r="BD955" s="125">
        <f>BR955-SUM(BA955,BB955,BC955)</f>
        <v>-2433</v>
      </c>
      <c r="BF955" s="130"/>
      <c r="BG955" s="130"/>
      <c r="BH955" s="130"/>
      <c r="BI955" s="130"/>
      <c r="BJ955" s="130"/>
      <c r="BK955" s="130"/>
      <c r="BL955" s="130">
        <f>SUM(AC955,AD955,AE955,AF955)</f>
        <v>-3328</v>
      </c>
      <c r="BM955" s="130">
        <f>SUM(AG955,AH955,AI955,AJ955)</f>
        <v>-4062</v>
      </c>
      <c r="BN955" s="130">
        <f>SUM(AK955,AL955,AM955,AN955)</f>
        <v>-5812</v>
      </c>
      <c r="BO955" s="130">
        <f>SUM(AO955,AP955,AQ955,AR955)</f>
        <v>-6061</v>
      </c>
      <c r="BP955" s="130">
        <f>SUM(AS955,AT955,AU955,AV955)</f>
        <v>-9041</v>
      </c>
      <c r="BQ955" s="144">
        <v>-6721</v>
      </c>
      <c r="BR955" s="144">
        <v>-8312</v>
      </c>
    </row>
    <row r="956" spans="1:70" outlineLevel="1" x14ac:dyDescent="0.35">
      <c r="A956" s="195" t="s">
        <v>891</v>
      </c>
      <c r="B956" s="109" t="s">
        <v>428</v>
      </c>
      <c r="C956" s="141" t="s">
        <v>369</v>
      </c>
      <c r="D956" s="109">
        <v>6882972</v>
      </c>
      <c r="E956" s="124"/>
      <c r="F956" s="124"/>
      <c r="G956" s="124"/>
      <c r="H956" s="125"/>
      <c r="I956" s="124"/>
      <c r="J956" s="124"/>
      <c r="K956" s="124"/>
      <c r="L956" s="125"/>
      <c r="M956" s="124"/>
      <c r="N956" s="124"/>
      <c r="O956" s="124"/>
      <c r="P956" s="125"/>
      <c r="Q956" s="124"/>
      <c r="R956" s="124"/>
      <c r="S956" s="124"/>
      <c r="T956" s="125"/>
      <c r="U956" s="124"/>
      <c r="V956" s="124"/>
      <c r="W956" s="124"/>
      <c r="X956" s="125"/>
      <c r="Y956" s="124"/>
      <c r="Z956" s="124"/>
      <c r="AA956" s="124"/>
      <c r="AB956" s="125"/>
      <c r="AC956" s="142">
        <v>1010</v>
      </c>
      <c r="AD956" s="142">
        <v>1303</v>
      </c>
      <c r="AE956" s="142">
        <v>1249</v>
      </c>
      <c r="AF956" s="143">
        <v>4836</v>
      </c>
      <c r="AG956" s="142">
        <v>1335</v>
      </c>
      <c r="AH956" s="142">
        <v>1695</v>
      </c>
      <c r="AI956" s="142">
        <v>1722</v>
      </c>
      <c r="AJ956" s="143">
        <v>6536</v>
      </c>
      <c r="AK956" s="142">
        <v>1830</v>
      </c>
      <c r="AL956" s="142">
        <v>2548</v>
      </c>
      <c r="AM956" s="142">
        <v>2379</v>
      </c>
      <c r="AN956" s="143">
        <v>9164</v>
      </c>
      <c r="AO956" s="142">
        <v>2498</v>
      </c>
      <c r="AP956" s="142">
        <v>3351</v>
      </c>
      <c r="AQ956" s="142">
        <v>3134</v>
      </c>
      <c r="AR956" s="143">
        <v>11992</v>
      </c>
      <c r="AS956" s="142">
        <v>3051</v>
      </c>
      <c r="AT956" s="142">
        <v>4060</v>
      </c>
      <c r="AU956" s="142">
        <v>3492</v>
      </c>
      <c r="AV956" s="143">
        <v>14027</v>
      </c>
      <c r="AW956" s="142">
        <v>3562</v>
      </c>
      <c r="AX956" s="142">
        <v>4616</v>
      </c>
      <c r="AY956" s="142">
        <v>4250</v>
      </c>
      <c r="AZ956" s="125">
        <f>BQ956-SUM(AW956,AX956,AY956)</f>
        <v>4262</v>
      </c>
      <c r="BA956" s="142">
        <v>4147</v>
      </c>
      <c r="BB956" s="142">
        <v>4834</v>
      </c>
      <c r="BC956" s="142">
        <v>5555</v>
      </c>
      <c r="BD956" s="125">
        <f>BR956-SUM(BA956,BB956,BC956)</f>
        <v>5891</v>
      </c>
      <c r="BF956" s="130"/>
      <c r="BG956" s="130"/>
      <c r="BH956" s="130"/>
      <c r="BI956" s="130"/>
      <c r="BJ956" s="130"/>
      <c r="BK956" s="130"/>
      <c r="BL956" s="130">
        <f>SUM(AC956,AD956,AE956,AF956)</f>
        <v>8398</v>
      </c>
      <c r="BM956" s="130">
        <f>SUM(AG956,AH956,AI956,AJ956)</f>
        <v>11288</v>
      </c>
      <c r="BN956" s="130">
        <f>SUM(AK956,AL956,AM956,AN956)</f>
        <v>15921</v>
      </c>
      <c r="BO956" s="130">
        <f>SUM(AO956,AP956,AQ956,AR956)</f>
        <v>20975</v>
      </c>
      <c r="BP956" s="130">
        <f>SUM(AS956,AT956,AU956,AV956)</f>
        <v>24630</v>
      </c>
      <c r="BQ956" s="144">
        <v>16690</v>
      </c>
      <c r="BR956" s="144">
        <v>20427</v>
      </c>
    </row>
    <row r="957" spans="1:70" outlineLevel="1" x14ac:dyDescent="0.35">
      <c r="A957" s="195" t="s">
        <v>86</v>
      </c>
      <c r="B957" s="109" t="s">
        <v>428</v>
      </c>
      <c r="C957" s="141" t="s">
        <v>368</v>
      </c>
      <c r="D957" s="109">
        <v>6882973</v>
      </c>
      <c r="E957" s="124"/>
      <c r="F957" s="124"/>
      <c r="G957" s="124"/>
      <c r="H957" s="125"/>
      <c r="I957" s="124"/>
      <c r="J957" s="124"/>
      <c r="K957" s="124"/>
      <c r="L957" s="125"/>
      <c r="M957" s="124"/>
      <c r="N957" s="124"/>
      <c r="O957" s="124"/>
      <c r="P957" s="125"/>
      <c r="Q957" s="124"/>
      <c r="R957" s="124"/>
      <c r="S957" s="124"/>
      <c r="T957" s="125"/>
      <c r="U957" s="124"/>
      <c r="V957" s="124"/>
      <c r="W957" s="124"/>
      <c r="X957" s="125"/>
      <c r="Y957" s="124"/>
      <c r="Z957" s="124"/>
      <c r="AA957" s="124"/>
      <c r="AB957" s="125"/>
      <c r="AC957" s="127"/>
      <c r="AD957" s="127"/>
      <c r="AE957" s="127"/>
      <c r="AF957" s="126"/>
      <c r="AG957" s="127"/>
      <c r="AH957" s="127"/>
      <c r="AI957" s="127"/>
      <c r="AJ957" s="126"/>
      <c r="AK957" s="127"/>
      <c r="AL957" s="127"/>
      <c r="AM957" s="127"/>
      <c r="AN957" s="126"/>
      <c r="AO957" s="127"/>
      <c r="AP957" s="127"/>
      <c r="AQ957" s="127"/>
      <c r="AR957" s="126"/>
      <c r="AS957" s="127"/>
      <c r="AT957" s="127"/>
      <c r="AU957" s="127"/>
      <c r="AV957" s="126"/>
      <c r="AW957" s="127"/>
      <c r="AX957" s="127"/>
      <c r="AY957" s="142">
        <v>5</v>
      </c>
      <c r="AZ957" s="247"/>
      <c r="BA957" s="124"/>
      <c r="BB957" s="124"/>
      <c r="BC957" s="142">
        <v>-5</v>
      </c>
      <c r="BD957" s="247"/>
      <c r="BF957" s="130"/>
      <c r="BG957" s="130"/>
      <c r="BH957" s="130"/>
      <c r="BI957" s="130"/>
      <c r="BJ957" s="130"/>
      <c r="BK957" s="130"/>
      <c r="BL957" s="131"/>
      <c r="BM957" s="131"/>
      <c r="BN957" s="131"/>
      <c r="BO957" s="131"/>
      <c r="BP957" s="131"/>
      <c r="BQ957" s="144">
        <v>6</v>
      </c>
      <c r="BR957" s="130"/>
    </row>
    <row r="958" spans="1:70" ht="12" customHeight="1" outlineLevel="1" x14ac:dyDescent="0.35">
      <c r="A958" s="196" t="s">
        <v>889</v>
      </c>
      <c r="B958" s="162" t="s">
        <v>428</v>
      </c>
      <c r="C958" s="163" t="s">
        <v>369</v>
      </c>
      <c r="D958" s="162">
        <v>6882974</v>
      </c>
      <c r="E958" s="164"/>
      <c r="F958" s="164"/>
      <c r="G958" s="164"/>
      <c r="H958" s="165"/>
      <c r="I958" s="164"/>
      <c r="J958" s="164"/>
      <c r="K958" s="164"/>
      <c r="L958" s="165"/>
      <c r="M958" s="164"/>
      <c r="N958" s="164"/>
      <c r="O958" s="164"/>
      <c r="P958" s="165"/>
      <c r="Q958" s="164"/>
      <c r="R958" s="164"/>
      <c r="S958" s="164"/>
      <c r="T958" s="165"/>
      <c r="U958" s="164"/>
      <c r="V958" s="164"/>
      <c r="W958" s="164"/>
      <c r="X958" s="165"/>
      <c r="Y958" s="164"/>
      <c r="Z958" s="164"/>
      <c r="AA958" s="164"/>
      <c r="AB958" s="165"/>
      <c r="AC958" s="175">
        <f t="shared" ref="AC958:AY958" si="131">SUM(AC953:AC957)</f>
        <v>43533</v>
      </c>
      <c r="AD958" s="175">
        <f t="shared" si="131"/>
        <v>44277</v>
      </c>
      <c r="AE958" s="175">
        <f t="shared" si="131"/>
        <v>45059</v>
      </c>
      <c r="AF958" s="174">
        <f t="shared" si="131"/>
        <v>45851</v>
      </c>
      <c r="AG958" s="175">
        <f t="shared" si="131"/>
        <v>46688</v>
      </c>
      <c r="AH958" s="175">
        <f t="shared" si="131"/>
        <v>47805</v>
      </c>
      <c r="AI958" s="175">
        <f t="shared" si="131"/>
        <v>48910</v>
      </c>
      <c r="AJ958" s="174">
        <f t="shared" si="131"/>
        <v>50018</v>
      </c>
      <c r="AK958" s="175">
        <f t="shared" si="131"/>
        <v>51160</v>
      </c>
      <c r="AL958" s="175">
        <f t="shared" si="131"/>
        <v>52845</v>
      </c>
      <c r="AM958" s="175">
        <f t="shared" si="131"/>
        <v>54334</v>
      </c>
      <c r="AN958" s="174">
        <f t="shared" si="131"/>
        <v>55811</v>
      </c>
      <c r="AO958" s="175">
        <f t="shared" si="131"/>
        <v>57512</v>
      </c>
      <c r="AP958" s="175">
        <f t="shared" si="131"/>
        <v>59929</v>
      </c>
      <c r="AQ958" s="175">
        <f t="shared" si="131"/>
        <v>62092</v>
      </c>
      <c r="AR958" s="174">
        <f t="shared" si="131"/>
        <v>64444</v>
      </c>
      <c r="AS958" s="175">
        <f t="shared" si="131"/>
        <v>66535</v>
      </c>
      <c r="AT958" s="175">
        <f t="shared" si="131"/>
        <v>69159</v>
      </c>
      <c r="AU958" s="175">
        <f t="shared" si="131"/>
        <v>71224</v>
      </c>
      <c r="AV958" s="174">
        <f t="shared" si="131"/>
        <v>73253</v>
      </c>
      <c r="AW958" s="175">
        <f t="shared" si="131"/>
        <v>75391</v>
      </c>
      <c r="AX958" s="175">
        <f t="shared" si="131"/>
        <v>78270</v>
      </c>
      <c r="AY958" s="175">
        <f t="shared" si="131"/>
        <v>80749</v>
      </c>
      <c r="AZ958" s="224">
        <v>83228</v>
      </c>
      <c r="BA958" s="175">
        <f>SUM(BA953:BA957)</f>
        <v>85568</v>
      </c>
      <c r="BB958" s="175">
        <f>SUM(BB953:BB957)</f>
        <v>88496</v>
      </c>
      <c r="BC958" s="175">
        <f>SUM(BC953:BC957)</f>
        <v>92330</v>
      </c>
      <c r="BD958" s="224">
        <v>95793</v>
      </c>
      <c r="BF958" s="170"/>
      <c r="BG958" s="170"/>
      <c r="BH958" s="170"/>
      <c r="BI958" s="170"/>
      <c r="BJ958" s="170"/>
      <c r="BK958" s="170"/>
      <c r="BL958" s="201">
        <v>45851</v>
      </c>
      <c r="BM958" s="201">
        <v>50018</v>
      </c>
      <c r="BN958" s="201">
        <v>55811</v>
      </c>
      <c r="BO958" s="201">
        <v>64444</v>
      </c>
      <c r="BP958" s="201">
        <v>73253</v>
      </c>
      <c r="BQ958" s="197">
        <f>SUM(BQ953:BQ957)</f>
        <v>83228</v>
      </c>
      <c r="BR958" s="197">
        <f>SUM(BR953:BR957)</f>
        <v>95793</v>
      </c>
    </row>
    <row r="959" spans="1:70" outlineLevel="1" x14ac:dyDescent="0.35">
      <c r="A959" s="288"/>
      <c r="B959" s="289"/>
      <c r="C959" s="289"/>
      <c r="D959" s="289"/>
      <c r="E959" s="203"/>
      <c r="F959" s="203"/>
      <c r="G959" s="203"/>
      <c r="H959" s="202"/>
      <c r="I959" s="203"/>
      <c r="J959" s="203"/>
      <c r="K959" s="203"/>
      <c r="L959" s="202"/>
      <c r="M959" s="203"/>
      <c r="N959" s="203"/>
      <c r="O959" s="203"/>
      <c r="P959" s="202"/>
      <c r="Q959" s="203"/>
      <c r="R959" s="203"/>
      <c r="S959" s="203"/>
      <c r="T959" s="202"/>
      <c r="U959" s="203"/>
      <c r="V959" s="203"/>
      <c r="W959" s="203"/>
      <c r="X959" s="202"/>
      <c r="Y959" s="203"/>
      <c r="Z959" s="203"/>
      <c r="AA959" s="203"/>
      <c r="AB959" s="202"/>
      <c r="AC959" s="203"/>
      <c r="AD959" s="203"/>
      <c r="AE959" s="203"/>
      <c r="AF959" s="202"/>
      <c r="AG959" s="203"/>
      <c r="AH959" s="203"/>
      <c r="AI959" s="203"/>
      <c r="AJ959" s="202"/>
      <c r="AK959" s="203"/>
      <c r="AL959" s="203"/>
      <c r="AM959" s="203"/>
      <c r="AN959" s="202"/>
      <c r="AO959" s="203"/>
      <c r="AP959" s="203"/>
      <c r="AQ959" s="203"/>
      <c r="AR959" s="202"/>
      <c r="AS959" s="203"/>
      <c r="AT959" s="203"/>
      <c r="AU959" s="203"/>
      <c r="AV959" s="202"/>
      <c r="AW959" s="203"/>
      <c r="AX959" s="203"/>
      <c r="AY959" s="203"/>
      <c r="AZ959" s="202"/>
      <c r="BA959" s="203"/>
      <c r="BB959" s="203"/>
      <c r="BC959" s="203"/>
      <c r="BD959" s="202"/>
      <c r="BF959" s="204"/>
      <c r="BG959" s="204"/>
      <c r="BH959" s="204"/>
      <c r="BI959" s="204"/>
      <c r="BJ959" s="204"/>
      <c r="BK959" s="204"/>
      <c r="BL959" s="204"/>
      <c r="BM959" s="204"/>
      <c r="BN959" s="204"/>
      <c r="BO959" s="204"/>
      <c r="BP959" s="204"/>
      <c r="BQ959" s="204"/>
      <c r="BR959" s="204"/>
    </row>
    <row r="960" spans="1:70" outlineLevel="1" x14ac:dyDescent="0.35">
      <c r="A960" s="193" t="s">
        <v>892</v>
      </c>
      <c r="B960" s="194"/>
      <c r="C960" s="194"/>
      <c r="D960" s="194"/>
      <c r="E960" s="203"/>
      <c r="F960" s="203"/>
      <c r="G960" s="203"/>
      <c r="H960" s="202"/>
      <c r="I960" s="203"/>
      <c r="J960" s="203"/>
      <c r="K960" s="203"/>
      <c r="L960" s="202"/>
      <c r="M960" s="203"/>
      <c r="N960" s="203"/>
      <c r="O960" s="203"/>
      <c r="P960" s="202"/>
      <c r="Q960" s="203"/>
      <c r="R960" s="203"/>
      <c r="S960" s="203"/>
      <c r="T960" s="202"/>
      <c r="U960" s="203"/>
      <c r="V960" s="203"/>
      <c r="W960" s="203"/>
      <c r="X960" s="202"/>
      <c r="Y960" s="203"/>
      <c r="Z960" s="203"/>
      <c r="AA960" s="203"/>
      <c r="AB960" s="202"/>
      <c r="AC960" s="203"/>
      <c r="AD960" s="203"/>
      <c r="AE960" s="203"/>
      <c r="AF960" s="202"/>
      <c r="AG960" s="203"/>
      <c r="AH960" s="203"/>
      <c r="AI960" s="203"/>
      <c r="AJ960" s="202"/>
      <c r="AK960" s="203"/>
      <c r="AL960" s="203"/>
      <c r="AM960" s="203"/>
      <c r="AN960" s="202"/>
      <c r="AO960" s="203"/>
      <c r="AP960" s="203"/>
      <c r="AQ960" s="203"/>
      <c r="AR960" s="202"/>
      <c r="AS960" s="203"/>
      <c r="AT960" s="203"/>
      <c r="AU960" s="203"/>
      <c r="AV960" s="202"/>
      <c r="AW960" s="203"/>
      <c r="AX960" s="203"/>
      <c r="AY960" s="203"/>
      <c r="AZ960" s="202"/>
      <c r="BA960" s="203"/>
      <c r="BB960" s="203"/>
      <c r="BC960" s="203"/>
      <c r="BD960" s="202"/>
      <c r="BF960" s="204"/>
      <c r="BG960" s="204"/>
      <c r="BH960" s="204"/>
      <c r="BI960" s="204"/>
      <c r="BJ960" s="204"/>
      <c r="BK960" s="204"/>
      <c r="BL960" s="204"/>
      <c r="BM960" s="204"/>
      <c r="BN960" s="204"/>
      <c r="BO960" s="204"/>
      <c r="BP960" s="204"/>
      <c r="BQ960" s="204"/>
      <c r="BR960" s="204"/>
    </row>
    <row r="961" spans="1:70" outlineLevel="1" x14ac:dyDescent="0.35">
      <c r="A961" s="195" t="s">
        <v>884</v>
      </c>
      <c r="B961" s="290" t="s">
        <v>428</v>
      </c>
      <c r="C961" s="141" t="s">
        <v>369</v>
      </c>
      <c r="D961" s="290">
        <v>6882975</v>
      </c>
      <c r="E961" s="203"/>
      <c r="F961" s="203"/>
      <c r="G961" s="203"/>
      <c r="H961" s="202"/>
      <c r="I961" s="203"/>
      <c r="J961" s="203"/>
      <c r="K961" s="203"/>
      <c r="L961" s="202"/>
      <c r="M961" s="203"/>
      <c r="N961" s="203"/>
      <c r="O961" s="203"/>
      <c r="P961" s="202"/>
      <c r="Q961" s="203"/>
      <c r="R961" s="203"/>
      <c r="S961" s="203"/>
      <c r="T961" s="202"/>
      <c r="U961" s="203"/>
      <c r="V961" s="203"/>
      <c r="W961" s="203"/>
      <c r="X961" s="202"/>
      <c r="Y961" s="203"/>
      <c r="Z961" s="203"/>
      <c r="AA961" s="203"/>
      <c r="AB961" s="202"/>
      <c r="AC961" s="142">
        <v>-760</v>
      </c>
      <c r="AD961" s="142">
        <v>-781</v>
      </c>
      <c r="AE961" s="142">
        <v>-483</v>
      </c>
      <c r="AF961" s="143">
        <v>-760</v>
      </c>
      <c r="AG961" s="142">
        <v>-489</v>
      </c>
      <c r="AH961" s="142">
        <v>-544</v>
      </c>
      <c r="AI961" s="142">
        <v>-142</v>
      </c>
      <c r="AJ961" s="143">
        <v>-489</v>
      </c>
      <c r="AK961" s="142">
        <v>927</v>
      </c>
      <c r="AL961" s="142">
        <v>154</v>
      </c>
      <c r="AM961" s="142">
        <v>285</v>
      </c>
      <c r="AN961" s="143">
        <v>927</v>
      </c>
      <c r="AO961" s="142">
        <v>-693</v>
      </c>
      <c r="AP961" s="142">
        <v>-1996</v>
      </c>
      <c r="AQ961" s="142">
        <v>-3411</v>
      </c>
      <c r="AR961" s="143">
        <v>-693</v>
      </c>
      <c r="AS961" s="142">
        <v>-3530</v>
      </c>
      <c r="AT961" s="142">
        <v>-2981</v>
      </c>
      <c r="AU961" s="142">
        <v>-3106</v>
      </c>
      <c r="AV961" s="143">
        <v>-3530</v>
      </c>
      <c r="AW961" s="142">
        <v>-2155</v>
      </c>
      <c r="AX961" s="142">
        <v>-2655</v>
      </c>
      <c r="AY961" s="142">
        <v>-2695</v>
      </c>
      <c r="AZ961" s="247"/>
      <c r="BA961" s="142">
        <v>-3097</v>
      </c>
      <c r="BB961" s="142">
        <v>-1865</v>
      </c>
      <c r="BC961" s="142">
        <v>229</v>
      </c>
      <c r="BD961" s="247"/>
      <c r="BF961" s="204"/>
      <c r="BG961" s="204"/>
      <c r="BH961" s="204"/>
      <c r="BI961" s="204"/>
      <c r="BJ961" s="204"/>
      <c r="BK961" s="204"/>
      <c r="BL961" s="131"/>
      <c r="BM961" s="131"/>
      <c r="BN961" s="131"/>
      <c r="BO961" s="131"/>
      <c r="BP961" s="131"/>
      <c r="BQ961" s="144">
        <v>-2155</v>
      </c>
      <c r="BR961" s="144">
        <v>-3097</v>
      </c>
    </row>
    <row r="962" spans="1:70" outlineLevel="1" x14ac:dyDescent="0.35">
      <c r="A962" s="195" t="s">
        <v>893</v>
      </c>
      <c r="B962" s="290" t="s">
        <v>428</v>
      </c>
      <c r="C962" s="141" t="s">
        <v>369</v>
      </c>
      <c r="D962" s="290">
        <v>6882976</v>
      </c>
      <c r="E962" s="203"/>
      <c r="F962" s="203"/>
      <c r="G962" s="203"/>
      <c r="H962" s="202"/>
      <c r="I962" s="203"/>
      <c r="J962" s="203"/>
      <c r="K962" s="203"/>
      <c r="L962" s="202"/>
      <c r="M962" s="203"/>
      <c r="N962" s="203"/>
      <c r="O962" s="203"/>
      <c r="P962" s="202"/>
      <c r="Q962" s="203"/>
      <c r="R962" s="203"/>
      <c r="S962" s="203"/>
      <c r="T962" s="202"/>
      <c r="U962" s="203"/>
      <c r="V962" s="203"/>
      <c r="W962" s="203"/>
      <c r="X962" s="202"/>
      <c r="Y962" s="203"/>
      <c r="Z962" s="203"/>
      <c r="AA962" s="203"/>
      <c r="AB962" s="202"/>
      <c r="AC962" s="142">
        <v>-21</v>
      </c>
      <c r="AD962" s="142">
        <v>298</v>
      </c>
      <c r="AE962" s="142">
        <v>-366</v>
      </c>
      <c r="AF962" s="143">
        <v>271</v>
      </c>
      <c r="AG962" s="142">
        <v>-55</v>
      </c>
      <c r="AH962" s="142">
        <v>402</v>
      </c>
      <c r="AI962" s="142">
        <v>450</v>
      </c>
      <c r="AJ962" s="143">
        <v>1416</v>
      </c>
      <c r="AK962" s="142">
        <v>-773</v>
      </c>
      <c r="AL962" s="142">
        <v>131</v>
      </c>
      <c r="AM962" s="142">
        <v>-492</v>
      </c>
      <c r="AN962" s="143">
        <v>-1620</v>
      </c>
      <c r="AO962" s="142">
        <v>-1303</v>
      </c>
      <c r="AP962" s="142">
        <v>-1415</v>
      </c>
      <c r="AQ962" s="142">
        <v>-1643</v>
      </c>
      <c r="AR962" s="143">
        <v>-2837</v>
      </c>
      <c r="AS962" s="142">
        <v>549</v>
      </c>
      <c r="AT962" s="142">
        <v>-125</v>
      </c>
      <c r="AU962" s="142">
        <v>-450</v>
      </c>
      <c r="AV962" s="143">
        <v>1375</v>
      </c>
      <c r="AW962" s="142">
        <v>-500</v>
      </c>
      <c r="AX962" s="142">
        <v>-40</v>
      </c>
      <c r="AY962" s="142">
        <v>1503</v>
      </c>
      <c r="AZ962" s="125">
        <f>BQ962-SUM(AW962,AX962,AY962)</f>
        <v>-1905</v>
      </c>
      <c r="BA962" s="142">
        <v>1232</v>
      </c>
      <c r="BB962" s="142">
        <v>2094</v>
      </c>
      <c r="BC962" s="142">
        <v>-70</v>
      </c>
      <c r="BD962" s="125">
        <f>BR962-SUM(BA962,BB962,BC962)</f>
        <v>112</v>
      </c>
      <c r="BF962" s="204"/>
      <c r="BG962" s="204"/>
      <c r="BH962" s="204"/>
      <c r="BI962" s="204"/>
      <c r="BJ962" s="204"/>
      <c r="BK962" s="204"/>
      <c r="BL962" s="130">
        <f>SUM(AC962,AD962,AE962,AF962)</f>
        <v>182</v>
      </c>
      <c r="BM962" s="130">
        <f>SUM(AG962,AH962,AI962,AJ962)</f>
        <v>2213</v>
      </c>
      <c r="BN962" s="130">
        <f>SUM(AK962,AL962,AM962,AN962)</f>
        <v>-2754</v>
      </c>
      <c r="BO962" s="130">
        <f>SUM(AO962,AP962,AQ962,AR962)</f>
        <v>-7198</v>
      </c>
      <c r="BP962" s="130">
        <f>SUM(AS962,AT962,AU962,AV962)</f>
        <v>1349</v>
      </c>
      <c r="BQ962" s="144">
        <v>-942</v>
      </c>
      <c r="BR962" s="144">
        <v>3368</v>
      </c>
    </row>
    <row r="963" spans="1:70" ht="12" customHeight="1" outlineLevel="1" x14ac:dyDescent="0.35">
      <c r="A963" s="196" t="s">
        <v>889</v>
      </c>
      <c r="B963" s="291" t="s">
        <v>428</v>
      </c>
      <c r="C963" s="163" t="s">
        <v>369</v>
      </c>
      <c r="D963" s="291">
        <v>6882977</v>
      </c>
      <c r="E963" s="292"/>
      <c r="F963" s="292"/>
      <c r="G963" s="292"/>
      <c r="H963" s="293"/>
      <c r="I963" s="292"/>
      <c r="J963" s="292"/>
      <c r="K963" s="292"/>
      <c r="L963" s="293"/>
      <c r="M963" s="292"/>
      <c r="N963" s="292"/>
      <c r="O963" s="292"/>
      <c r="P963" s="293"/>
      <c r="Q963" s="292"/>
      <c r="R963" s="292"/>
      <c r="S963" s="292"/>
      <c r="T963" s="293"/>
      <c r="U963" s="292"/>
      <c r="V963" s="292"/>
      <c r="W963" s="292"/>
      <c r="X963" s="293"/>
      <c r="Y963" s="292"/>
      <c r="Z963" s="292"/>
      <c r="AA963" s="292"/>
      <c r="AB963" s="293"/>
      <c r="AC963" s="175">
        <f t="shared" ref="AC963:AY963" si="132">SUM(AC961:AC962)</f>
        <v>-781</v>
      </c>
      <c r="AD963" s="175">
        <f t="shared" si="132"/>
        <v>-483</v>
      </c>
      <c r="AE963" s="175">
        <f t="shared" si="132"/>
        <v>-849</v>
      </c>
      <c r="AF963" s="174">
        <f t="shared" si="132"/>
        <v>-489</v>
      </c>
      <c r="AG963" s="175">
        <f t="shared" si="132"/>
        <v>-544</v>
      </c>
      <c r="AH963" s="175">
        <f t="shared" si="132"/>
        <v>-142</v>
      </c>
      <c r="AI963" s="175">
        <f t="shared" si="132"/>
        <v>308</v>
      </c>
      <c r="AJ963" s="174">
        <f t="shared" si="132"/>
        <v>927</v>
      </c>
      <c r="AK963" s="175">
        <f t="shared" si="132"/>
        <v>154</v>
      </c>
      <c r="AL963" s="175">
        <f t="shared" si="132"/>
        <v>285</v>
      </c>
      <c r="AM963" s="175">
        <f t="shared" si="132"/>
        <v>-207</v>
      </c>
      <c r="AN963" s="174">
        <f t="shared" si="132"/>
        <v>-693</v>
      </c>
      <c r="AO963" s="175">
        <f t="shared" si="132"/>
        <v>-1996</v>
      </c>
      <c r="AP963" s="175">
        <f t="shared" si="132"/>
        <v>-3411</v>
      </c>
      <c r="AQ963" s="175">
        <f t="shared" si="132"/>
        <v>-5054</v>
      </c>
      <c r="AR963" s="174">
        <f t="shared" si="132"/>
        <v>-3530</v>
      </c>
      <c r="AS963" s="175">
        <f t="shared" si="132"/>
        <v>-2981</v>
      </c>
      <c r="AT963" s="175">
        <f t="shared" si="132"/>
        <v>-3106</v>
      </c>
      <c r="AU963" s="175">
        <f t="shared" si="132"/>
        <v>-3556</v>
      </c>
      <c r="AV963" s="174">
        <f t="shared" si="132"/>
        <v>-2155</v>
      </c>
      <c r="AW963" s="175">
        <f t="shared" si="132"/>
        <v>-2655</v>
      </c>
      <c r="AX963" s="175">
        <f t="shared" si="132"/>
        <v>-2695</v>
      </c>
      <c r="AY963" s="175">
        <f t="shared" si="132"/>
        <v>-1192</v>
      </c>
      <c r="AZ963" s="224">
        <v>-3097</v>
      </c>
      <c r="BA963" s="175">
        <f>SUM(BA961:BA962)</f>
        <v>-1865</v>
      </c>
      <c r="BB963" s="175">
        <f>SUM(BB961:BB962)</f>
        <v>229</v>
      </c>
      <c r="BC963" s="175">
        <f>SUM(BC961:BC962)</f>
        <v>159</v>
      </c>
      <c r="BD963" s="224">
        <v>271</v>
      </c>
      <c r="BF963" s="294"/>
      <c r="BG963" s="294"/>
      <c r="BH963" s="294"/>
      <c r="BI963" s="294"/>
      <c r="BJ963" s="294"/>
      <c r="BK963" s="294"/>
      <c r="BL963" s="201">
        <v>-489</v>
      </c>
      <c r="BM963" s="201">
        <v>927</v>
      </c>
      <c r="BN963" s="201">
        <v>-693</v>
      </c>
      <c r="BO963" s="201">
        <v>-3530</v>
      </c>
      <c r="BP963" s="201">
        <v>-2155</v>
      </c>
      <c r="BQ963" s="197">
        <f>SUM(BQ961:BQ962)</f>
        <v>-3097</v>
      </c>
      <c r="BR963" s="197">
        <f>SUM(BR961:BR962)</f>
        <v>271</v>
      </c>
    </row>
    <row r="964" spans="1:70" ht="12" customHeight="1" outlineLevel="1" x14ac:dyDescent="0.35">
      <c r="A964" s="288"/>
      <c r="B964" s="289"/>
      <c r="C964" s="289"/>
      <c r="D964" s="289"/>
      <c r="E964" s="203"/>
      <c r="F964" s="203"/>
      <c r="G964" s="203"/>
      <c r="H964" s="202"/>
      <c r="I964" s="203"/>
      <c r="J964" s="203"/>
      <c r="K964" s="203"/>
      <c r="L964" s="202"/>
      <c r="M964" s="203"/>
      <c r="N964" s="203"/>
      <c r="O964" s="203"/>
      <c r="P964" s="202"/>
      <c r="Q964" s="203"/>
      <c r="R964" s="203"/>
      <c r="S964" s="203"/>
      <c r="T964" s="202"/>
      <c r="U964" s="203"/>
      <c r="V964" s="203"/>
      <c r="W964" s="203"/>
      <c r="X964" s="202"/>
      <c r="Y964" s="203"/>
      <c r="Z964" s="203"/>
      <c r="AA964" s="203"/>
      <c r="AB964" s="202"/>
      <c r="AC964" s="203"/>
      <c r="AD964" s="203"/>
      <c r="AE964" s="203"/>
      <c r="AF964" s="202"/>
      <c r="AG964" s="203"/>
      <c r="AH964" s="203"/>
      <c r="AI964" s="203"/>
      <c r="AJ964" s="202"/>
      <c r="AK964" s="203"/>
      <c r="AL964" s="203"/>
      <c r="AM964" s="203"/>
      <c r="AN964" s="202"/>
      <c r="AO964" s="203"/>
      <c r="AP964" s="203"/>
      <c r="AQ964" s="203"/>
      <c r="AR964" s="202"/>
      <c r="AS964" s="203"/>
      <c r="AT964" s="203"/>
      <c r="AU964" s="203"/>
      <c r="AV964" s="202"/>
      <c r="AW964" s="203"/>
      <c r="AX964" s="203"/>
      <c r="AY964" s="203"/>
      <c r="AZ964" s="202"/>
      <c r="BA964" s="203"/>
      <c r="BB964" s="203"/>
      <c r="BC964" s="203"/>
      <c r="BD964" s="202"/>
      <c r="BF964" s="204"/>
      <c r="BG964" s="204"/>
      <c r="BH964" s="204"/>
      <c r="BI964" s="204"/>
      <c r="BJ964" s="204"/>
      <c r="BK964" s="204"/>
      <c r="BL964" s="204"/>
      <c r="BM964" s="204"/>
      <c r="BN964" s="204"/>
      <c r="BO964" s="204"/>
      <c r="BP964" s="204"/>
      <c r="BQ964" s="204"/>
      <c r="BR964" s="204"/>
    </row>
    <row r="965" spans="1:70" outlineLevel="1" x14ac:dyDescent="0.35">
      <c r="A965" s="193" t="s">
        <v>559</v>
      </c>
      <c r="B965" s="194"/>
      <c r="C965" s="194"/>
      <c r="D965" s="194"/>
      <c r="E965" s="203"/>
      <c r="F965" s="203"/>
      <c r="G965" s="203"/>
      <c r="H965" s="202"/>
      <c r="I965" s="203"/>
      <c r="J965" s="203"/>
      <c r="K965" s="203"/>
      <c r="L965" s="202"/>
      <c r="M965" s="203"/>
      <c r="N965" s="203"/>
      <c r="O965" s="203"/>
      <c r="P965" s="202"/>
      <c r="Q965" s="203"/>
      <c r="R965" s="203"/>
      <c r="S965" s="203"/>
      <c r="T965" s="202"/>
      <c r="U965" s="203"/>
      <c r="V965" s="203"/>
      <c r="W965" s="203"/>
      <c r="X965" s="202"/>
      <c r="Y965" s="203"/>
      <c r="Z965" s="203"/>
      <c r="AA965" s="203"/>
      <c r="AB965" s="202"/>
      <c r="AC965" s="203"/>
      <c r="AD965" s="203"/>
      <c r="AE965" s="203"/>
      <c r="AF965" s="202"/>
      <c r="AG965" s="203"/>
      <c r="AH965" s="203"/>
      <c r="AI965" s="203"/>
      <c r="AJ965" s="202"/>
      <c r="AK965" s="203"/>
      <c r="AL965" s="203"/>
      <c r="AM965" s="203"/>
      <c r="AN965" s="202"/>
      <c r="AO965" s="203"/>
      <c r="AP965" s="203"/>
      <c r="AQ965" s="203"/>
      <c r="AR965" s="202"/>
      <c r="AS965" s="203"/>
      <c r="AT965" s="203"/>
      <c r="AU965" s="203"/>
      <c r="AV965" s="202"/>
      <c r="AW965" s="203"/>
      <c r="AX965" s="203"/>
      <c r="AY965" s="203"/>
      <c r="AZ965" s="202"/>
      <c r="BA965" s="203"/>
      <c r="BB965" s="203"/>
      <c r="BC965" s="203"/>
      <c r="BD965" s="202"/>
      <c r="BF965" s="204"/>
      <c r="BG965" s="204"/>
      <c r="BH965" s="204"/>
      <c r="BI965" s="204"/>
      <c r="BJ965" s="204"/>
      <c r="BK965" s="204"/>
      <c r="BL965" s="204"/>
      <c r="BM965" s="204"/>
      <c r="BN965" s="204"/>
      <c r="BO965" s="204"/>
      <c r="BP965" s="204"/>
      <c r="BQ965" s="204"/>
      <c r="BR965" s="204"/>
    </row>
    <row r="966" spans="1:70" outlineLevel="1" x14ac:dyDescent="0.35">
      <c r="A966" s="195" t="s">
        <v>884</v>
      </c>
      <c r="B966" s="290" t="s">
        <v>428</v>
      </c>
      <c r="C966" s="141" t="s">
        <v>369</v>
      </c>
      <c r="D966" s="290">
        <v>6882978</v>
      </c>
      <c r="E966" s="203"/>
      <c r="F966" s="203"/>
      <c r="G966" s="203"/>
      <c r="H966" s="202"/>
      <c r="I966" s="203"/>
      <c r="J966" s="203"/>
      <c r="K966" s="203"/>
      <c r="L966" s="202"/>
      <c r="M966" s="203"/>
      <c r="N966" s="203"/>
      <c r="O966" s="203"/>
      <c r="P966" s="202"/>
      <c r="Q966" s="203"/>
      <c r="R966" s="203"/>
      <c r="S966" s="203"/>
      <c r="T966" s="202"/>
      <c r="U966" s="203"/>
      <c r="V966" s="203"/>
      <c r="W966" s="203"/>
      <c r="X966" s="202"/>
      <c r="Y966" s="203"/>
      <c r="Z966" s="203"/>
      <c r="AA966" s="203"/>
      <c r="AB966" s="202"/>
      <c r="AC966" s="142">
        <v>41981</v>
      </c>
      <c r="AD966" s="142">
        <v>43764</v>
      </c>
      <c r="AE966" s="142">
        <v>44968</v>
      </c>
      <c r="AF966" s="143">
        <v>41981</v>
      </c>
      <c r="AG966" s="142">
        <v>55692</v>
      </c>
      <c r="AH966" s="142">
        <v>59160</v>
      </c>
      <c r="AI966" s="142">
        <v>62784</v>
      </c>
      <c r="AJ966" s="143">
        <v>55692</v>
      </c>
      <c r="AK966" s="142">
        <v>77345</v>
      </c>
      <c r="AL966" s="142">
        <v>82343</v>
      </c>
      <c r="AM966" s="142">
        <v>85097</v>
      </c>
      <c r="AN966" s="143">
        <v>77345</v>
      </c>
      <c r="AO966" s="142">
        <v>69761</v>
      </c>
      <c r="AP966" s="142">
        <v>67712</v>
      </c>
      <c r="AQ966" s="142">
        <v>69249</v>
      </c>
      <c r="AR966" s="143">
        <v>69761</v>
      </c>
      <c r="AS966" s="142">
        <v>64799</v>
      </c>
      <c r="AT966" s="142">
        <v>61241</v>
      </c>
      <c r="AU966" s="142">
        <v>67980</v>
      </c>
      <c r="AV966" s="143">
        <v>64799</v>
      </c>
      <c r="AW966" s="142">
        <v>82070</v>
      </c>
      <c r="AX966" s="142">
        <v>76793</v>
      </c>
      <c r="AY966" s="142">
        <v>81188</v>
      </c>
      <c r="AZ966" s="247"/>
      <c r="BA966" s="142">
        <v>102506</v>
      </c>
      <c r="BB966" s="142">
        <v>101326</v>
      </c>
      <c r="BC966" s="142">
        <v>106345</v>
      </c>
      <c r="BD966" s="247"/>
      <c r="BF966" s="204"/>
      <c r="BG966" s="204"/>
      <c r="BH966" s="204"/>
      <c r="BI966" s="204"/>
      <c r="BJ966" s="204"/>
      <c r="BK966" s="204"/>
      <c r="BL966" s="131"/>
      <c r="BM966" s="131"/>
      <c r="BN966" s="131"/>
      <c r="BO966" s="131"/>
      <c r="BP966" s="131"/>
      <c r="BQ966" s="144">
        <v>82070</v>
      </c>
      <c r="BR966" s="144">
        <v>102506</v>
      </c>
    </row>
    <row r="967" spans="1:70" outlineLevel="1" x14ac:dyDescent="0.35">
      <c r="A967" s="195" t="s">
        <v>887</v>
      </c>
      <c r="B967" s="290" t="s">
        <v>428</v>
      </c>
      <c r="C967" s="141" t="s">
        <v>369</v>
      </c>
      <c r="D967" s="290">
        <v>6882979</v>
      </c>
      <c r="E967" s="203"/>
      <c r="F967" s="203"/>
      <c r="G967" s="203"/>
      <c r="H967" s="202"/>
      <c r="I967" s="203"/>
      <c r="J967" s="203"/>
      <c r="K967" s="203"/>
      <c r="L967" s="202"/>
      <c r="M967" s="203"/>
      <c r="N967" s="203"/>
      <c r="O967" s="203"/>
      <c r="P967" s="202"/>
      <c r="Q967" s="203"/>
      <c r="R967" s="203"/>
      <c r="S967" s="203"/>
      <c r="T967" s="202"/>
      <c r="U967" s="203"/>
      <c r="V967" s="203"/>
      <c r="W967" s="203"/>
      <c r="X967" s="202"/>
      <c r="Y967" s="203"/>
      <c r="Z967" s="203"/>
      <c r="AA967" s="203"/>
      <c r="AB967" s="202"/>
      <c r="AC967" s="142">
        <v>-125</v>
      </c>
      <c r="AD967" s="142">
        <v>-287</v>
      </c>
      <c r="AE967" s="142">
        <v>-119</v>
      </c>
      <c r="AF967" s="143">
        <v>-675</v>
      </c>
      <c r="AG967" s="142">
        <v>-192</v>
      </c>
      <c r="AH967" s="142">
        <v>-175</v>
      </c>
      <c r="AI967" s="142">
        <v>-383</v>
      </c>
      <c r="AJ967" s="143">
        <v>-1195</v>
      </c>
      <c r="AK967" s="142">
        <v>-389</v>
      </c>
      <c r="AL967" s="142">
        <v>-491</v>
      </c>
      <c r="AM967" s="142">
        <v>-686</v>
      </c>
      <c r="AN967" s="143">
        <v>-2144</v>
      </c>
      <c r="AO967" s="142">
        <v>-128</v>
      </c>
      <c r="AP967" s="142">
        <v>-68</v>
      </c>
      <c r="AQ967" s="142">
        <v>-40</v>
      </c>
      <c r="AR967" s="143">
        <v>-236</v>
      </c>
      <c r="AS967" s="142">
        <v>-49</v>
      </c>
      <c r="AT967" s="142">
        <v>-256</v>
      </c>
      <c r="AU967" s="142">
        <v>-660</v>
      </c>
      <c r="AV967" s="143">
        <v>-1794</v>
      </c>
      <c r="AW967" s="142">
        <v>-1738</v>
      </c>
      <c r="AX967" s="142">
        <v>-1471</v>
      </c>
      <c r="AY967" s="142">
        <v>-1768</v>
      </c>
      <c r="AZ967" s="125">
        <f>BQ967-SUM(AW967,AX967,AY967)</f>
        <v>-2072</v>
      </c>
      <c r="BA967" s="142">
        <v>-3076</v>
      </c>
      <c r="BB967" s="142">
        <v>-2204</v>
      </c>
      <c r="BC967" s="142">
        <v>-2969</v>
      </c>
      <c r="BD967" s="125">
        <f>BR967-SUM(BA967,BB967,BC967)</f>
        <v>-1839</v>
      </c>
      <c r="BF967" s="204"/>
      <c r="BG967" s="204"/>
      <c r="BH967" s="204"/>
      <c r="BI967" s="204"/>
      <c r="BJ967" s="204"/>
      <c r="BK967" s="204"/>
      <c r="BL967" s="130">
        <f>SUM(AC967,AD967,AE967,AF967)</f>
        <v>-1206</v>
      </c>
      <c r="BM967" s="130">
        <f>SUM(AG967,AH967,AI967,AJ967)</f>
        <v>-1945</v>
      </c>
      <c r="BN967" s="130">
        <f>SUM(AK967,AL967,AM967,AN967)</f>
        <v>-3710</v>
      </c>
      <c r="BO967" s="130">
        <f>SUM(AO967,AP967,AQ967,AR967)</f>
        <v>-472</v>
      </c>
      <c r="BP967" s="130">
        <f>SUM(AS967,AT967,AU967,AV967)</f>
        <v>-2759</v>
      </c>
      <c r="BQ967" s="144">
        <v>-7049</v>
      </c>
      <c r="BR967" s="144">
        <v>-10088</v>
      </c>
    </row>
    <row r="968" spans="1:70" outlineLevel="1" x14ac:dyDescent="0.35">
      <c r="A968" s="195" t="s">
        <v>888</v>
      </c>
      <c r="B968" s="290" t="s">
        <v>428</v>
      </c>
      <c r="C968" s="141" t="s">
        <v>369</v>
      </c>
      <c r="D968" s="290">
        <v>6882980</v>
      </c>
      <c r="E968" s="203"/>
      <c r="F968" s="203"/>
      <c r="G968" s="203"/>
      <c r="H968" s="202"/>
      <c r="I968" s="203"/>
      <c r="J968" s="203"/>
      <c r="K968" s="203"/>
      <c r="L968" s="202"/>
      <c r="M968" s="203"/>
      <c r="N968" s="203"/>
      <c r="O968" s="203"/>
      <c r="P968" s="202"/>
      <c r="Q968" s="203"/>
      <c r="R968" s="203"/>
      <c r="S968" s="203"/>
      <c r="T968" s="202"/>
      <c r="U968" s="203"/>
      <c r="V968" s="203"/>
      <c r="W968" s="203"/>
      <c r="X968" s="202"/>
      <c r="Y968" s="203"/>
      <c r="Z968" s="203"/>
      <c r="AA968" s="203"/>
      <c r="AB968" s="202"/>
      <c r="AC968" s="142">
        <v>-521</v>
      </c>
      <c r="AD968" s="142">
        <v>-1125</v>
      </c>
      <c r="AE968" s="142">
        <v>-1151</v>
      </c>
      <c r="AF968" s="143">
        <v>-4099</v>
      </c>
      <c r="AG968" s="142">
        <v>-1242</v>
      </c>
      <c r="AH968" s="142">
        <v>-1379</v>
      </c>
      <c r="AI968" s="142">
        <v>-1734</v>
      </c>
      <c r="AJ968" s="143">
        <v>-6298</v>
      </c>
      <c r="AK968" s="142">
        <v>-4110</v>
      </c>
      <c r="AL968" s="142">
        <v>-7149</v>
      </c>
      <c r="AM968" s="142">
        <v>-14372</v>
      </c>
      <c r="AN968" s="143">
        <v>-44810</v>
      </c>
      <c r="AO968" s="142">
        <v>-9386</v>
      </c>
      <c r="AP968" s="142">
        <v>-5082</v>
      </c>
      <c r="AQ968" s="142">
        <v>-6548</v>
      </c>
      <c r="AR968" s="143">
        <v>-27926</v>
      </c>
      <c r="AS968" s="142">
        <v>-9218</v>
      </c>
      <c r="AT968" s="142">
        <v>-793</v>
      </c>
      <c r="AU968" s="142">
        <v>-3698</v>
      </c>
      <c r="AV968" s="143">
        <v>-20033</v>
      </c>
      <c r="AW968" s="142">
        <v>-14635</v>
      </c>
      <c r="AX968" s="142">
        <v>-6315</v>
      </c>
      <c r="AY968" s="142">
        <v>-8856</v>
      </c>
      <c r="AZ968" s="125">
        <f>BQ968-SUM(AW968,AX968,AY968)</f>
        <v>52</v>
      </c>
      <c r="BA968" s="142">
        <v>-13398</v>
      </c>
      <c r="BB968" s="142">
        <v>-9762</v>
      </c>
      <c r="BC968" s="142">
        <v>-3160</v>
      </c>
      <c r="BD968" s="125">
        <f>BR968-SUM(BA968,BB968,BC968)</f>
        <v>56</v>
      </c>
      <c r="BF968" s="204"/>
      <c r="BG968" s="204"/>
      <c r="BH968" s="204"/>
      <c r="BI968" s="204"/>
      <c r="BJ968" s="204"/>
      <c r="BK968" s="204"/>
      <c r="BL968" s="130">
        <f>SUM(AC968,AD968,AE968,AF968)</f>
        <v>-6896</v>
      </c>
      <c r="BM968" s="130">
        <f>SUM(AG968,AH968,AI968,AJ968)</f>
        <v>-10653</v>
      </c>
      <c r="BN968" s="130">
        <f>SUM(AK968,AL968,AM968,AN968)</f>
        <v>-70441</v>
      </c>
      <c r="BO968" s="130">
        <f>SUM(AO968,AP968,AQ968,AR968)</f>
        <v>-48942</v>
      </c>
      <c r="BP968" s="130">
        <f>SUM(AS968,AT968,AU968,AV968)</f>
        <v>-33742</v>
      </c>
      <c r="BQ968" s="144">
        <v>-29754</v>
      </c>
      <c r="BR968" s="144">
        <v>-26264</v>
      </c>
    </row>
    <row r="969" spans="1:70" ht="12" customHeight="1" outlineLevel="1" x14ac:dyDescent="0.35">
      <c r="A969" s="195" t="s">
        <v>894</v>
      </c>
      <c r="B969" s="290" t="s">
        <v>428</v>
      </c>
      <c r="C969" s="141" t="s">
        <v>369</v>
      </c>
      <c r="D969" s="290">
        <v>6882981</v>
      </c>
      <c r="E969" s="203"/>
      <c r="F969" s="203"/>
      <c r="G969" s="203"/>
      <c r="H969" s="202"/>
      <c r="I969" s="203"/>
      <c r="J969" s="203"/>
      <c r="K969" s="203"/>
      <c r="L969" s="202"/>
      <c r="M969" s="203"/>
      <c r="N969" s="203"/>
      <c r="O969" s="203"/>
      <c r="P969" s="202"/>
      <c r="Q969" s="203"/>
      <c r="R969" s="203"/>
      <c r="S969" s="203"/>
      <c r="T969" s="202"/>
      <c r="U969" s="203"/>
      <c r="V969" s="203"/>
      <c r="W969" s="203"/>
      <c r="X969" s="202"/>
      <c r="Y969" s="203"/>
      <c r="Z969" s="203"/>
      <c r="AA969" s="203"/>
      <c r="AB969" s="202"/>
      <c r="AC969" s="127"/>
      <c r="AD969" s="127"/>
      <c r="AE969" s="127"/>
      <c r="AF969" s="126"/>
      <c r="AG969" s="127"/>
      <c r="AH969" s="127"/>
      <c r="AI969" s="127"/>
      <c r="AJ969" s="126"/>
      <c r="AK969" s="127"/>
      <c r="AL969" s="127"/>
      <c r="AM969" s="127"/>
      <c r="AN969" s="126"/>
      <c r="AO969" s="127"/>
      <c r="AP969" s="127"/>
      <c r="AQ969" s="127"/>
      <c r="AR969" s="126"/>
      <c r="AS969" s="127"/>
      <c r="AT969" s="127"/>
      <c r="AU969" s="127"/>
      <c r="AV969" s="126"/>
      <c r="AW969" s="142">
        <v>-1273</v>
      </c>
      <c r="AX969" s="142">
        <v>-1284</v>
      </c>
      <c r="AY969" s="142">
        <v>-1280</v>
      </c>
      <c r="AZ969" s="125">
        <f>BQ969-SUM(AW969,AX969,AY969)</f>
        <v>-1284</v>
      </c>
      <c r="BA969" s="142">
        <v>-1342</v>
      </c>
      <c r="BB969" s="142">
        <v>-1349</v>
      </c>
      <c r="BC969" s="142">
        <v>-1361</v>
      </c>
      <c r="BD969" s="125">
        <f>BR969-SUM(BA969,BB969,BC969)</f>
        <v>-1369</v>
      </c>
      <c r="BF969" s="204"/>
      <c r="BG969" s="204"/>
      <c r="BH969" s="204"/>
      <c r="BI969" s="204"/>
      <c r="BJ969" s="204"/>
      <c r="BK969" s="204"/>
      <c r="BL969" s="131"/>
      <c r="BM969" s="131"/>
      <c r="BN969" s="131"/>
      <c r="BO969" s="131"/>
      <c r="BP969" s="131"/>
      <c r="BQ969" s="144">
        <v>-5121</v>
      </c>
      <c r="BR969" s="144">
        <v>-5421</v>
      </c>
    </row>
    <row r="970" spans="1:70" outlineLevel="1" x14ac:dyDescent="0.35">
      <c r="A970" s="195" t="s">
        <v>86</v>
      </c>
      <c r="B970" s="290" t="s">
        <v>428</v>
      </c>
      <c r="C970" s="141" t="s">
        <v>369</v>
      </c>
      <c r="D970" s="290">
        <v>7197564</v>
      </c>
      <c r="E970" s="203"/>
      <c r="F970" s="203"/>
      <c r="G970" s="203"/>
      <c r="H970" s="202"/>
      <c r="I970" s="203"/>
      <c r="J970" s="203"/>
      <c r="K970" s="203"/>
      <c r="L970" s="202"/>
      <c r="M970" s="203"/>
      <c r="N970" s="203"/>
      <c r="O970" s="203"/>
      <c r="P970" s="202"/>
      <c r="Q970" s="203"/>
      <c r="R970" s="203"/>
      <c r="S970" s="203"/>
      <c r="T970" s="202"/>
      <c r="U970" s="203"/>
      <c r="V970" s="203"/>
      <c r="W970" s="203"/>
      <c r="X970" s="202"/>
      <c r="Y970" s="203"/>
      <c r="Z970" s="203"/>
      <c r="AA970" s="203"/>
      <c r="AB970" s="202"/>
      <c r="AC970" s="127"/>
      <c r="AD970" s="127"/>
      <c r="AE970" s="127"/>
      <c r="AF970" s="126"/>
      <c r="AG970" s="127"/>
      <c r="AH970" s="127"/>
      <c r="AI970" s="127"/>
      <c r="AJ970" s="126"/>
      <c r="AK970" s="127"/>
      <c r="AL970" s="127"/>
      <c r="AM970" s="127"/>
      <c r="AN970" s="126"/>
      <c r="AO970" s="127"/>
      <c r="AP970" s="127"/>
      <c r="AQ970" s="127"/>
      <c r="AR970" s="126"/>
      <c r="AS970" s="127"/>
      <c r="AT970" s="127"/>
      <c r="AU970" s="127"/>
      <c r="AV970" s="126"/>
      <c r="AW970" s="124"/>
      <c r="AX970" s="124"/>
      <c r="AY970" s="124"/>
      <c r="AZ970" s="247"/>
      <c r="BA970" s="142">
        <v>-8</v>
      </c>
      <c r="BB970" s="142">
        <v>-3</v>
      </c>
      <c r="BC970" s="142">
        <v>13</v>
      </c>
      <c r="BD970" s="125">
        <f>BR970-SUM(BA970,BB970,BC970)</f>
        <v>-14</v>
      </c>
      <c r="BF970" s="204"/>
      <c r="BG970" s="204"/>
      <c r="BH970" s="204"/>
      <c r="BI970" s="204"/>
      <c r="BJ970" s="204"/>
      <c r="BK970" s="204"/>
      <c r="BL970" s="131"/>
      <c r="BM970" s="131"/>
      <c r="BN970" s="131"/>
      <c r="BO970" s="131"/>
      <c r="BP970" s="131"/>
      <c r="BQ970" s="130"/>
      <c r="BR970" s="144">
        <v>-12</v>
      </c>
    </row>
    <row r="971" spans="1:70" outlineLevel="1" x14ac:dyDescent="0.35">
      <c r="A971" s="195" t="s">
        <v>713</v>
      </c>
      <c r="B971" s="290" t="s">
        <v>428</v>
      </c>
      <c r="C971" s="141" t="s">
        <v>369</v>
      </c>
      <c r="D971" s="290">
        <v>6882982</v>
      </c>
      <c r="E971" s="203"/>
      <c r="F971" s="203"/>
      <c r="G971" s="203"/>
      <c r="H971" s="202"/>
      <c r="I971" s="203"/>
      <c r="J971" s="203"/>
      <c r="K971" s="203"/>
      <c r="L971" s="202"/>
      <c r="M971" s="203"/>
      <c r="N971" s="203"/>
      <c r="O971" s="203"/>
      <c r="P971" s="202"/>
      <c r="Q971" s="203"/>
      <c r="R971" s="203"/>
      <c r="S971" s="203"/>
      <c r="T971" s="202"/>
      <c r="U971" s="203"/>
      <c r="V971" s="203"/>
      <c r="W971" s="203"/>
      <c r="X971" s="202"/>
      <c r="Y971" s="203"/>
      <c r="Z971" s="203"/>
      <c r="AA971" s="203"/>
      <c r="AB971" s="202"/>
      <c r="AC971" s="142">
        <v>2429</v>
      </c>
      <c r="AD971" s="142">
        <v>2616</v>
      </c>
      <c r="AE971" s="142">
        <v>6091</v>
      </c>
      <c r="AF971" s="143">
        <v>18485</v>
      </c>
      <c r="AG971" s="142">
        <v>4902</v>
      </c>
      <c r="AH971" s="142">
        <v>5178</v>
      </c>
      <c r="AI971" s="142">
        <v>7846</v>
      </c>
      <c r="AJ971" s="143">
        <v>29146</v>
      </c>
      <c r="AK971" s="142">
        <v>9497</v>
      </c>
      <c r="AL971" s="142">
        <v>10394</v>
      </c>
      <c r="AM971" s="142">
        <v>9194</v>
      </c>
      <c r="AN971" s="143">
        <v>39370</v>
      </c>
      <c r="AO971" s="142">
        <v>7465</v>
      </c>
      <c r="AP971" s="142">
        <v>6687</v>
      </c>
      <c r="AQ971" s="142">
        <v>4395</v>
      </c>
      <c r="AR971" s="143">
        <v>23200</v>
      </c>
      <c r="AS971" s="142">
        <v>5709</v>
      </c>
      <c r="AT971" s="142">
        <v>7788</v>
      </c>
      <c r="AU971" s="142">
        <v>11583</v>
      </c>
      <c r="AV971" s="143">
        <v>39098</v>
      </c>
      <c r="AW971" s="142">
        <v>12369</v>
      </c>
      <c r="AX971" s="142">
        <v>13465</v>
      </c>
      <c r="AY971" s="142">
        <v>15688</v>
      </c>
      <c r="AZ971" s="125">
        <f>BQ971-SUM(AW971,AX971,AY971)</f>
        <v>20838</v>
      </c>
      <c r="BA971" s="142">
        <v>16644</v>
      </c>
      <c r="BB971" s="142">
        <v>18337</v>
      </c>
      <c r="BC971" s="142">
        <v>2709</v>
      </c>
      <c r="BD971" s="125">
        <f>BR971-SUM(BA971,BB971,BC971)</f>
        <v>22768</v>
      </c>
      <c r="BF971" s="204"/>
      <c r="BG971" s="204"/>
      <c r="BH971" s="204"/>
      <c r="BI971" s="204"/>
      <c r="BJ971" s="204"/>
      <c r="BK971" s="204"/>
      <c r="BL971" s="130">
        <f>SUM(AC971,AD971,AE971,AF971)</f>
        <v>29621</v>
      </c>
      <c r="BM971" s="130">
        <f>SUM(AG971,AH971,AI971,AJ971)</f>
        <v>47072</v>
      </c>
      <c r="BN971" s="130">
        <f>SUM(AK971,AL971,AM971,AN971)</f>
        <v>68455</v>
      </c>
      <c r="BO971" s="130">
        <f>SUM(AO971,AP971,AQ971,AR971)</f>
        <v>41747</v>
      </c>
      <c r="BP971" s="130">
        <f>SUM(AS971,AT971,AU971,AV971)</f>
        <v>64178</v>
      </c>
      <c r="BQ971" s="210">
        <v>62360</v>
      </c>
      <c r="BR971" s="210">
        <v>60458</v>
      </c>
    </row>
    <row r="972" spans="1:70" outlineLevel="1" x14ac:dyDescent="0.35">
      <c r="A972" s="196" t="s">
        <v>889</v>
      </c>
      <c r="B972" s="291" t="s">
        <v>428</v>
      </c>
      <c r="C972" s="163" t="s">
        <v>369</v>
      </c>
      <c r="D972" s="291">
        <v>6882983</v>
      </c>
      <c r="E972" s="292"/>
      <c r="F972" s="292"/>
      <c r="G972" s="292"/>
      <c r="H972" s="293"/>
      <c r="I972" s="292"/>
      <c r="J972" s="292"/>
      <c r="K972" s="292"/>
      <c r="L972" s="293"/>
      <c r="M972" s="292"/>
      <c r="N972" s="292"/>
      <c r="O972" s="292"/>
      <c r="P972" s="293"/>
      <c r="Q972" s="292"/>
      <c r="R972" s="292"/>
      <c r="S972" s="292"/>
      <c r="T972" s="293"/>
      <c r="U972" s="292"/>
      <c r="V972" s="292"/>
      <c r="W972" s="292"/>
      <c r="X972" s="293"/>
      <c r="Y972" s="292"/>
      <c r="Z972" s="292"/>
      <c r="AA972" s="292"/>
      <c r="AB972" s="293"/>
      <c r="AC972" s="175">
        <f t="shared" ref="AC972:AY972" si="133">SUM(AC966:AC971)</f>
        <v>43764</v>
      </c>
      <c r="AD972" s="175">
        <f t="shared" si="133"/>
        <v>44968</v>
      </c>
      <c r="AE972" s="175">
        <f t="shared" si="133"/>
        <v>49789</v>
      </c>
      <c r="AF972" s="174">
        <f t="shared" si="133"/>
        <v>55692</v>
      </c>
      <c r="AG972" s="175">
        <f t="shared" si="133"/>
        <v>59160</v>
      </c>
      <c r="AH972" s="175">
        <f t="shared" si="133"/>
        <v>62784</v>
      </c>
      <c r="AI972" s="175">
        <f t="shared" si="133"/>
        <v>68513</v>
      </c>
      <c r="AJ972" s="174">
        <f t="shared" si="133"/>
        <v>77345</v>
      </c>
      <c r="AK972" s="175">
        <f t="shared" si="133"/>
        <v>82343</v>
      </c>
      <c r="AL972" s="175">
        <f t="shared" si="133"/>
        <v>85097</v>
      </c>
      <c r="AM972" s="175">
        <f t="shared" si="133"/>
        <v>79233</v>
      </c>
      <c r="AN972" s="174">
        <f t="shared" si="133"/>
        <v>69761</v>
      </c>
      <c r="AO972" s="175">
        <f t="shared" si="133"/>
        <v>67712</v>
      </c>
      <c r="AP972" s="175">
        <f t="shared" si="133"/>
        <v>69249</v>
      </c>
      <c r="AQ972" s="175">
        <f t="shared" si="133"/>
        <v>67056</v>
      </c>
      <c r="AR972" s="174">
        <f t="shared" si="133"/>
        <v>64799</v>
      </c>
      <c r="AS972" s="175">
        <f t="shared" si="133"/>
        <v>61241</v>
      </c>
      <c r="AT972" s="175">
        <f t="shared" si="133"/>
        <v>67980</v>
      </c>
      <c r="AU972" s="175">
        <f t="shared" si="133"/>
        <v>75205</v>
      </c>
      <c r="AV972" s="174">
        <f t="shared" si="133"/>
        <v>82070</v>
      </c>
      <c r="AW972" s="175">
        <f t="shared" si="133"/>
        <v>76793</v>
      </c>
      <c r="AX972" s="175">
        <f t="shared" si="133"/>
        <v>81188</v>
      </c>
      <c r="AY972" s="175">
        <f t="shared" si="133"/>
        <v>84972</v>
      </c>
      <c r="AZ972" s="224">
        <v>102506</v>
      </c>
      <c r="BA972" s="175">
        <f>SUM(BA966:BA971)</f>
        <v>101326</v>
      </c>
      <c r="BB972" s="175">
        <f>SUM(BB966:BB971)</f>
        <v>106345</v>
      </c>
      <c r="BC972" s="175">
        <f>SUM(BC966:BC971)</f>
        <v>101577</v>
      </c>
      <c r="BD972" s="224">
        <v>121179</v>
      </c>
      <c r="BF972" s="294"/>
      <c r="BG972" s="294"/>
      <c r="BH972" s="294"/>
      <c r="BI972" s="294"/>
      <c r="BJ972" s="294"/>
      <c r="BK972" s="294"/>
      <c r="BL972" s="201">
        <v>55692</v>
      </c>
      <c r="BM972" s="201">
        <v>77345</v>
      </c>
      <c r="BN972" s="201">
        <v>69761</v>
      </c>
      <c r="BO972" s="201">
        <v>64799</v>
      </c>
      <c r="BP972" s="201">
        <v>82070</v>
      </c>
      <c r="BQ972" s="197">
        <f>SUM(BQ966:BQ971)</f>
        <v>102506</v>
      </c>
      <c r="BR972" s="197">
        <f>SUM(BR966:BR971)</f>
        <v>121179</v>
      </c>
    </row>
    <row r="973" spans="1:70" ht="12" customHeight="1" outlineLevel="1" x14ac:dyDescent="0.35">
      <c r="A973" s="288"/>
      <c r="B973" s="289"/>
      <c r="C973" s="289"/>
      <c r="D973" s="289"/>
      <c r="E973" s="203"/>
      <c r="F973" s="203"/>
      <c r="G973" s="203"/>
      <c r="H973" s="202"/>
      <c r="I973" s="203"/>
      <c r="J973" s="203"/>
      <c r="K973" s="203"/>
      <c r="L973" s="202"/>
      <c r="M973" s="203"/>
      <c r="N973" s="203"/>
      <c r="O973" s="203"/>
      <c r="P973" s="202"/>
      <c r="Q973" s="203"/>
      <c r="R973" s="203"/>
      <c r="S973" s="203"/>
      <c r="T973" s="202"/>
      <c r="U973" s="203"/>
      <c r="V973" s="203"/>
      <c r="W973" s="203"/>
      <c r="X973" s="202"/>
      <c r="Y973" s="203"/>
      <c r="Z973" s="203"/>
      <c r="AA973" s="203"/>
      <c r="AB973" s="202"/>
      <c r="AC973" s="203"/>
      <c r="AD973" s="203"/>
      <c r="AE973" s="203"/>
      <c r="AF973" s="202"/>
      <c r="AG973" s="203"/>
      <c r="AH973" s="203"/>
      <c r="AI973" s="203"/>
      <c r="AJ973" s="202"/>
      <c r="AK973" s="203"/>
      <c r="AL973" s="203"/>
      <c r="AM973" s="203"/>
      <c r="AN973" s="202"/>
      <c r="AO973" s="203"/>
      <c r="AP973" s="203"/>
      <c r="AQ973" s="203"/>
      <c r="AR973" s="202"/>
      <c r="AS973" s="203"/>
      <c r="AT973" s="203"/>
      <c r="AU973" s="203"/>
      <c r="AV973" s="202"/>
      <c r="AW973" s="203"/>
      <c r="AX973" s="203"/>
      <c r="AY973" s="203"/>
      <c r="AZ973" s="202"/>
      <c r="BA973" s="203"/>
      <c r="BB973" s="203"/>
      <c r="BC973" s="203"/>
      <c r="BD973" s="202"/>
      <c r="BF973" s="204"/>
      <c r="BG973" s="204"/>
      <c r="BH973" s="204"/>
      <c r="BI973" s="204"/>
      <c r="BJ973" s="204"/>
      <c r="BK973" s="204"/>
      <c r="BL973" s="204"/>
      <c r="BM973" s="204"/>
      <c r="BN973" s="204"/>
      <c r="BO973" s="204"/>
      <c r="BP973" s="204"/>
      <c r="BQ973" s="204"/>
      <c r="BR973" s="204"/>
    </row>
    <row r="974" spans="1:70" ht="12" customHeight="1" outlineLevel="1" x14ac:dyDescent="0.35">
      <c r="A974" s="193" t="s">
        <v>895</v>
      </c>
      <c r="B974" s="194"/>
      <c r="C974" s="194"/>
      <c r="D974" s="194"/>
      <c r="E974" s="203"/>
      <c r="F974" s="203"/>
      <c r="G974" s="203"/>
      <c r="H974" s="202"/>
      <c r="I974" s="203"/>
      <c r="J974" s="203"/>
      <c r="K974" s="203"/>
      <c r="L974" s="202"/>
      <c r="M974" s="203"/>
      <c r="N974" s="203"/>
      <c r="O974" s="203"/>
      <c r="P974" s="202"/>
      <c r="Q974" s="203"/>
      <c r="R974" s="203"/>
      <c r="S974" s="203"/>
      <c r="T974" s="202"/>
      <c r="U974" s="203"/>
      <c r="V974" s="203"/>
      <c r="W974" s="203"/>
      <c r="X974" s="202"/>
      <c r="Y974" s="203"/>
      <c r="Z974" s="203"/>
      <c r="AA974" s="203"/>
      <c r="AB974" s="202"/>
      <c r="AC974" s="203"/>
      <c r="AD974" s="203"/>
      <c r="AE974" s="203"/>
      <c r="AF974" s="202"/>
      <c r="AG974" s="203"/>
      <c r="AH974" s="203"/>
      <c r="AI974" s="203"/>
      <c r="AJ974" s="202"/>
      <c r="AK974" s="203"/>
      <c r="AL974" s="203"/>
      <c r="AM974" s="203"/>
      <c r="AN974" s="202"/>
      <c r="AO974" s="203"/>
      <c r="AP974" s="203"/>
      <c r="AQ974" s="203"/>
      <c r="AR974" s="202"/>
      <c r="AS974" s="203"/>
      <c r="AT974" s="203"/>
      <c r="AU974" s="203"/>
      <c r="AV974" s="202"/>
      <c r="AW974" s="203"/>
      <c r="AX974" s="203"/>
      <c r="AY974" s="203"/>
      <c r="AZ974" s="202"/>
      <c r="BA974" s="203"/>
      <c r="BB974" s="203"/>
      <c r="BC974" s="203"/>
      <c r="BD974" s="202"/>
      <c r="BF974" s="204"/>
      <c r="BG974" s="204"/>
      <c r="BH974" s="204"/>
      <c r="BI974" s="204"/>
      <c r="BJ974" s="204"/>
      <c r="BK974" s="204"/>
      <c r="BL974" s="204"/>
      <c r="BM974" s="204"/>
      <c r="BN974" s="204"/>
      <c r="BO974" s="204"/>
      <c r="BP974" s="204"/>
      <c r="BQ974" s="204"/>
      <c r="BR974" s="204"/>
    </row>
    <row r="975" spans="1:70" outlineLevel="1" x14ac:dyDescent="0.35">
      <c r="A975" s="195" t="s">
        <v>884</v>
      </c>
      <c r="B975" s="290" t="s">
        <v>428</v>
      </c>
      <c r="C975" s="141" t="s">
        <v>369</v>
      </c>
      <c r="D975" s="290">
        <v>6882984</v>
      </c>
      <c r="E975" s="203"/>
      <c r="F975" s="203"/>
      <c r="G975" s="203"/>
      <c r="H975" s="202"/>
      <c r="I975" s="203"/>
      <c r="J975" s="203"/>
      <c r="K975" s="203"/>
      <c r="L975" s="202"/>
      <c r="M975" s="203"/>
      <c r="N975" s="203"/>
      <c r="O975" s="203"/>
      <c r="P975" s="202"/>
      <c r="Q975" s="203"/>
      <c r="R975" s="203"/>
      <c r="S975" s="203"/>
      <c r="T975" s="202"/>
      <c r="U975" s="203"/>
      <c r="V975" s="203"/>
      <c r="W975" s="203"/>
      <c r="X975" s="202"/>
      <c r="Y975" s="203"/>
      <c r="Z975" s="203"/>
      <c r="AA975" s="203"/>
      <c r="AB975" s="202"/>
      <c r="AC975" s="142">
        <v>84127</v>
      </c>
      <c r="AD975" s="142">
        <v>86516</v>
      </c>
      <c r="AE975" s="142">
        <v>88762</v>
      </c>
      <c r="AF975" s="143">
        <v>84127</v>
      </c>
      <c r="AG975" s="142">
        <v>101054</v>
      </c>
      <c r="AH975" s="142">
        <v>105304</v>
      </c>
      <c r="AI975" s="142">
        <v>110447</v>
      </c>
      <c r="AJ975" s="143">
        <v>101054</v>
      </c>
      <c r="AK975" s="142">
        <v>128290</v>
      </c>
      <c r="AL975" s="142">
        <v>133657</v>
      </c>
      <c r="AM975" s="142">
        <v>138227</v>
      </c>
      <c r="AN975" s="143">
        <v>128290</v>
      </c>
      <c r="AO975" s="142">
        <v>124879</v>
      </c>
      <c r="AP975" s="142">
        <v>123228</v>
      </c>
      <c r="AQ975" s="142">
        <v>125767</v>
      </c>
      <c r="AR975" s="143">
        <v>124879</v>
      </c>
      <c r="AS975" s="142">
        <v>125713</v>
      </c>
      <c r="AT975" s="142">
        <v>124795</v>
      </c>
      <c r="AU975" s="142">
        <v>134033</v>
      </c>
      <c r="AV975" s="143">
        <v>125713</v>
      </c>
      <c r="AW975" s="142">
        <v>153168</v>
      </c>
      <c r="AX975" s="142">
        <v>149529</v>
      </c>
      <c r="AY975" s="142">
        <v>156763</v>
      </c>
      <c r="AZ975" s="247"/>
      <c r="BA975" s="142">
        <v>182637</v>
      </c>
      <c r="BB975" s="142">
        <v>185029</v>
      </c>
      <c r="BC975" s="142">
        <v>195070</v>
      </c>
      <c r="BD975" s="247"/>
      <c r="BF975" s="204"/>
      <c r="BG975" s="204"/>
      <c r="BH975" s="204"/>
      <c r="BI975" s="204"/>
      <c r="BJ975" s="204"/>
      <c r="BK975" s="204"/>
      <c r="BL975" s="131"/>
      <c r="BM975" s="131"/>
      <c r="BN975" s="131"/>
      <c r="BO975" s="131"/>
      <c r="BP975" s="131"/>
      <c r="BQ975" s="144">
        <v>153168</v>
      </c>
      <c r="BR975" s="144">
        <v>182637</v>
      </c>
    </row>
    <row r="976" spans="1:70" outlineLevel="1" x14ac:dyDescent="0.35">
      <c r="A976" s="195" t="s">
        <v>885</v>
      </c>
      <c r="B976" s="290" t="s">
        <v>428</v>
      </c>
      <c r="C976" s="141" t="s">
        <v>369</v>
      </c>
      <c r="D976" s="290">
        <v>6882985</v>
      </c>
      <c r="E976" s="203"/>
      <c r="F976" s="203"/>
      <c r="G976" s="203"/>
      <c r="H976" s="202"/>
      <c r="I976" s="203"/>
      <c r="J976" s="203"/>
      <c r="K976" s="203"/>
      <c r="L976" s="202"/>
      <c r="M976" s="203"/>
      <c r="N976" s="203"/>
      <c r="O976" s="203"/>
      <c r="P976" s="202"/>
      <c r="Q976" s="203"/>
      <c r="R976" s="203"/>
      <c r="S976" s="203"/>
      <c r="T976" s="202"/>
      <c r="U976" s="203"/>
      <c r="V976" s="203"/>
      <c r="W976" s="203"/>
      <c r="X976" s="202"/>
      <c r="Y976" s="203"/>
      <c r="Z976" s="203"/>
      <c r="AA976" s="203"/>
      <c r="AB976" s="202"/>
      <c r="AC976" s="142">
        <v>4</v>
      </c>
      <c r="AD976" s="142">
        <v>4</v>
      </c>
      <c r="AE976" s="142">
        <v>5</v>
      </c>
      <c r="AF976" s="143">
        <v>15</v>
      </c>
      <c r="AG976" s="127"/>
      <c r="AH976" s="127"/>
      <c r="AI976" s="127"/>
      <c r="AJ976" s="126"/>
      <c r="AK976" s="127"/>
      <c r="AL976" s="127"/>
      <c r="AM976" s="127"/>
      <c r="AN976" s="126"/>
      <c r="AO976" s="127"/>
      <c r="AP976" s="127"/>
      <c r="AQ976" s="127"/>
      <c r="AR976" s="126"/>
      <c r="AS976" s="127"/>
      <c r="AT976" s="127"/>
      <c r="AU976" s="127"/>
      <c r="AV976" s="126"/>
      <c r="AW976" s="127"/>
      <c r="AX976" s="127"/>
      <c r="AY976" s="127"/>
      <c r="AZ976" s="247"/>
      <c r="BA976" s="127"/>
      <c r="BB976" s="127"/>
      <c r="BC976" s="142">
        <v>450</v>
      </c>
      <c r="BD976" s="247"/>
      <c r="BF976" s="204"/>
      <c r="BG976" s="204"/>
      <c r="BH976" s="204"/>
      <c r="BI976" s="204"/>
      <c r="BJ976" s="204"/>
      <c r="BK976" s="204"/>
      <c r="BL976" s="130">
        <f>SUM(AC976,AD976,AE976,AF976)</f>
        <v>28</v>
      </c>
      <c r="BM976" s="131"/>
      <c r="BN976" s="131"/>
      <c r="BO976" s="131"/>
      <c r="BP976" s="131"/>
      <c r="BQ976" s="131"/>
      <c r="BR976" s="144">
        <v>450</v>
      </c>
    </row>
    <row r="977" spans="1:70" outlineLevel="1" x14ac:dyDescent="0.35">
      <c r="A977" s="195" t="s">
        <v>887</v>
      </c>
      <c r="B977" s="290" t="s">
        <v>428</v>
      </c>
      <c r="C977" s="141" t="s">
        <v>369</v>
      </c>
      <c r="D977" s="290">
        <v>6882986</v>
      </c>
      <c r="E977" s="203"/>
      <c r="F977" s="203"/>
      <c r="G977" s="203"/>
      <c r="H977" s="202"/>
      <c r="I977" s="203"/>
      <c r="J977" s="203"/>
      <c r="K977" s="203"/>
      <c r="L977" s="202"/>
      <c r="M977" s="203"/>
      <c r="N977" s="203"/>
      <c r="O977" s="203"/>
      <c r="P977" s="202"/>
      <c r="Q977" s="203"/>
      <c r="R977" s="203"/>
      <c r="S977" s="203"/>
      <c r="T977" s="202"/>
      <c r="U977" s="203"/>
      <c r="V977" s="203"/>
      <c r="W977" s="203"/>
      <c r="X977" s="202"/>
      <c r="Y977" s="203"/>
      <c r="Z977" s="203"/>
      <c r="AA977" s="203"/>
      <c r="AB977" s="202"/>
      <c r="AC977" s="142">
        <v>-512</v>
      </c>
      <c r="AD977" s="142">
        <v>-850</v>
      </c>
      <c r="AE977" s="142">
        <v>-591</v>
      </c>
      <c r="AF977" s="143">
        <v>-2581</v>
      </c>
      <c r="AG977" s="142">
        <v>-690</v>
      </c>
      <c r="AH977" s="142">
        <v>-753</v>
      </c>
      <c r="AI977" s="142">
        <v>-1000</v>
      </c>
      <c r="AJ977" s="143">
        <v>-3564</v>
      </c>
      <c r="AK977" s="142">
        <v>-1077</v>
      </c>
      <c r="AL977" s="142">
        <v>-1354</v>
      </c>
      <c r="AM977" s="142">
        <v>-1576</v>
      </c>
      <c r="AN977" s="143">
        <v>-5515</v>
      </c>
      <c r="AO977" s="142">
        <v>-925</v>
      </c>
      <c r="AP977" s="142">
        <v>-1002</v>
      </c>
      <c r="AQ977" s="142">
        <v>-1011</v>
      </c>
      <c r="AR977" s="143">
        <v>-3595</v>
      </c>
      <c r="AS977" s="142">
        <v>-1009</v>
      </c>
      <c r="AT977" s="142">
        <v>-1692</v>
      </c>
      <c r="AU977" s="142">
        <v>-2087</v>
      </c>
      <c r="AV977" s="143">
        <v>-7012</v>
      </c>
      <c r="AW977" s="142">
        <v>-3162</v>
      </c>
      <c r="AX977" s="142">
        <v>-3208</v>
      </c>
      <c r="AY977" s="142">
        <v>-3544</v>
      </c>
      <c r="AZ977" s="125">
        <f>BQ977-SUM(AW977,AX977,AY977)</f>
        <v>-3856</v>
      </c>
      <c r="BA977" s="142">
        <v>-4883</v>
      </c>
      <c r="BB977" s="142">
        <v>-4110</v>
      </c>
      <c r="BC977" s="142">
        <v>-5135</v>
      </c>
      <c r="BD977" s="125">
        <f t="shared" ref="BD977:BD983" si="134">BR977-SUM(BA977,BB977,BC977)</f>
        <v>-4272</v>
      </c>
      <c r="BF977" s="204"/>
      <c r="BG977" s="204"/>
      <c r="BH977" s="204"/>
      <c r="BI977" s="204"/>
      <c r="BJ977" s="204"/>
      <c r="BK977" s="204"/>
      <c r="BL977" s="130">
        <f>SUM(AC977,AD977,AE977,AF977)</f>
        <v>-4534</v>
      </c>
      <c r="BM977" s="130">
        <f>SUM(AG977,AH977,AI977,AJ977)</f>
        <v>-6007</v>
      </c>
      <c r="BN977" s="130">
        <f>SUM(AK977,AL977,AM977,AN977)</f>
        <v>-9522</v>
      </c>
      <c r="BO977" s="130">
        <f>SUM(AO977,AP977,AQ977,AR977)</f>
        <v>-6533</v>
      </c>
      <c r="BP977" s="130">
        <f>SUM(AS977,AT977,AU977,AV977)</f>
        <v>-11800</v>
      </c>
      <c r="BQ977" s="144">
        <v>-13770</v>
      </c>
      <c r="BR977" s="144">
        <v>-18400</v>
      </c>
    </row>
    <row r="978" spans="1:70" outlineLevel="1" x14ac:dyDescent="0.35">
      <c r="A978" s="195" t="s">
        <v>891</v>
      </c>
      <c r="B978" s="290" t="s">
        <v>428</v>
      </c>
      <c r="C978" s="141" t="s">
        <v>369</v>
      </c>
      <c r="D978" s="290">
        <v>6882987</v>
      </c>
      <c r="E978" s="203"/>
      <c r="F978" s="203"/>
      <c r="G978" s="203"/>
      <c r="H978" s="202"/>
      <c r="I978" s="203"/>
      <c r="J978" s="203"/>
      <c r="K978" s="203"/>
      <c r="L978" s="202"/>
      <c r="M978" s="203"/>
      <c r="N978" s="203"/>
      <c r="O978" s="203"/>
      <c r="P978" s="202"/>
      <c r="Q978" s="203"/>
      <c r="R978" s="203"/>
      <c r="S978" s="203"/>
      <c r="T978" s="202"/>
      <c r="U978" s="203"/>
      <c r="V978" s="203"/>
      <c r="W978" s="203"/>
      <c r="X978" s="202"/>
      <c r="Y978" s="203"/>
      <c r="Z978" s="203"/>
      <c r="AA978" s="203"/>
      <c r="AB978" s="202"/>
      <c r="AC978" s="142">
        <v>1010</v>
      </c>
      <c r="AD978" s="142">
        <v>1303</v>
      </c>
      <c r="AE978" s="142">
        <v>1249</v>
      </c>
      <c r="AF978" s="143">
        <v>4836</v>
      </c>
      <c r="AG978" s="142">
        <v>1335</v>
      </c>
      <c r="AH978" s="142">
        <v>1695</v>
      </c>
      <c r="AI978" s="142">
        <v>1722</v>
      </c>
      <c r="AJ978" s="143">
        <v>6536</v>
      </c>
      <c r="AK978" s="142">
        <v>1830</v>
      </c>
      <c r="AL978" s="142">
        <v>2548</v>
      </c>
      <c r="AM978" s="142">
        <v>2379</v>
      </c>
      <c r="AN978" s="143">
        <v>9164</v>
      </c>
      <c r="AO978" s="142">
        <v>2498</v>
      </c>
      <c r="AP978" s="142">
        <v>3351</v>
      </c>
      <c r="AQ978" s="142">
        <v>3134</v>
      </c>
      <c r="AR978" s="143">
        <v>11992</v>
      </c>
      <c r="AS978" s="142">
        <v>3051</v>
      </c>
      <c r="AT978" s="142">
        <v>4060</v>
      </c>
      <c r="AU978" s="142">
        <v>3492</v>
      </c>
      <c r="AV978" s="143">
        <v>14027</v>
      </c>
      <c r="AW978" s="142">
        <v>3562</v>
      </c>
      <c r="AX978" s="142">
        <v>4616</v>
      </c>
      <c r="AY978" s="142">
        <v>4250</v>
      </c>
      <c r="AZ978" s="125">
        <f>BQ978-SUM(AW978,AX978,AY978)</f>
        <v>4262</v>
      </c>
      <c r="BA978" s="142">
        <v>4147</v>
      </c>
      <c r="BB978" s="142">
        <v>4834</v>
      </c>
      <c r="BC978" s="142">
        <v>5555</v>
      </c>
      <c r="BD978" s="125">
        <f t="shared" si="134"/>
        <v>5891</v>
      </c>
      <c r="BF978" s="204"/>
      <c r="BG978" s="204"/>
      <c r="BH978" s="204"/>
      <c r="BI978" s="204"/>
      <c r="BJ978" s="204"/>
      <c r="BK978" s="204"/>
      <c r="BL978" s="130">
        <f>SUM(AC978,AD978,AE978,AF978)</f>
        <v>8398</v>
      </c>
      <c r="BM978" s="130">
        <f>SUM(AG978,AH978,AI978,AJ978)</f>
        <v>11288</v>
      </c>
      <c r="BN978" s="130">
        <f>SUM(AK978,AL978,AM978,AN978)</f>
        <v>15921</v>
      </c>
      <c r="BO978" s="130">
        <f>SUM(AO978,AP978,AQ978,AR978)</f>
        <v>20975</v>
      </c>
      <c r="BP978" s="130">
        <f>SUM(AS978,AT978,AU978,AV978)</f>
        <v>24630</v>
      </c>
      <c r="BQ978" s="144">
        <v>16690</v>
      </c>
      <c r="BR978" s="144">
        <v>20427</v>
      </c>
    </row>
    <row r="979" spans="1:70" ht="12" customHeight="1" outlineLevel="1" x14ac:dyDescent="0.35">
      <c r="A979" s="195" t="s">
        <v>888</v>
      </c>
      <c r="B979" s="290" t="s">
        <v>428</v>
      </c>
      <c r="C979" s="141" t="s">
        <v>369</v>
      </c>
      <c r="D979" s="290">
        <v>6882988</v>
      </c>
      <c r="E979" s="203"/>
      <c r="F979" s="203"/>
      <c r="G979" s="203"/>
      <c r="H979" s="202"/>
      <c r="I979" s="203"/>
      <c r="J979" s="203"/>
      <c r="K979" s="203"/>
      <c r="L979" s="202"/>
      <c r="M979" s="203"/>
      <c r="N979" s="203"/>
      <c r="O979" s="203"/>
      <c r="P979" s="202"/>
      <c r="Q979" s="203"/>
      <c r="R979" s="203"/>
      <c r="S979" s="203"/>
      <c r="T979" s="202"/>
      <c r="U979" s="203"/>
      <c r="V979" s="203"/>
      <c r="W979" s="203"/>
      <c r="X979" s="202"/>
      <c r="Y979" s="203"/>
      <c r="Z979" s="203"/>
      <c r="AA979" s="203"/>
      <c r="AB979" s="202"/>
      <c r="AC979" s="142">
        <v>-521</v>
      </c>
      <c r="AD979" s="142">
        <v>-1125</v>
      </c>
      <c r="AE979" s="142">
        <v>-1151</v>
      </c>
      <c r="AF979" s="143">
        <v>-4099</v>
      </c>
      <c r="AG979" s="142">
        <v>-1242</v>
      </c>
      <c r="AH979" s="142">
        <v>-1379</v>
      </c>
      <c r="AI979" s="142">
        <v>-1734</v>
      </c>
      <c r="AJ979" s="143">
        <v>-6298</v>
      </c>
      <c r="AK979" s="142">
        <v>-4110</v>
      </c>
      <c r="AL979" s="142">
        <v>-7149</v>
      </c>
      <c r="AM979" s="142">
        <v>-14372</v>
      </c>
      <c r="AN979" s="143">
        <v>-44810</v>
      </c>
      <c r="AO979" s="142">
        <v>-9386</v>
      </c>
      <c r="AP979" s="142">
        <v>-5082</v>
      </c>
      <c r="AQ979" s="142">
        <v>-6548</v>
      </c>
      <c r="AR979" s="143">
        <v>-27926</v>
      </c>
      <c r="AS979" s="142">
        <v>-9218</v>
      </c>
      <c r="AT979" s="142">
        <v>-793</v>
      </c>
      <c r="AU979" s="142">
        <v>-3698</v>
      </c>
      <c r="AV979" s="143">
        <v>-20033</v>
      </c>
      <c r="AW979" s="142">
        <v>-14635</v>
      </c>
      <c r="AX979" s="142">
        <v>-6315</v>
      </c>
      <c r="AY979" s="142">
        <v>-8856</v>
      </c>
      <c r="AZ979" s="125">
        <f>BQ979-SUM(AW979,AX979,AY979)</f>
        <v>52</v>
      </c>
      <c r="BA979" s="142">
        <v>-13398</v>
      </c>
      <c r="BB979" s="142">
        <v>-9762</v>
      </c>
      <c r="BC979" s="142">
        <v>-3160</v>
      </c>
      <c r="BD979" s="125">
        <f t="shared" si="134"/>
        <v>56</v>
      </c>
      <c r="BF979" s="204"/>
      <c r="BG979" s="204"/>
      <c r="BH979" s="204"/>
      <c r="BI979" s="204"/>
      <c r="BJ979" s="204"/>
      <c r="BK979" s="204"/>
      <c r="BL979" s="130">
        <f>SUM(AC979,AD979,AE979,AF979)</f>
        <v>-6896</v>
      </c>
      <c r="BM979" s="130">
        <f>SUM(AG979,AH979,AI979,AJ979)</f>
        <v>-10653</v>
      </c>
      <c r="BN979" s="130">
        <f>SUM(AK979,AL979,AM979,AN979)</f>
        <v>-70441</v>
      </c>
      <c r="BO979" s="130">
        <f>SUM(AO979,AP979,AQ979,AR979)</f>
        <v>-48942</v>
      </c>
      <c r="BP979" s="130">
        <f>SUM(AS979,AT979,AU979,AV979)</f>
        <v>-33742</v>
      </c>
      <c r="BQ979" s="144">
        <v>-29754</v>
      </c>
      <c r="BR979" s="144">
        <v>-26264</v>
      </c>
    </row>
    <row r="980" spans="1:70" outlineLevel="1" x14ac:dyDescent="0.35">
      <c r="A980" s="195" t="s">
        <v>894</v>
      </c>
      <c r="B980" s="290" t="s">
        <v>428</v>
      </c>
      <c r="C980" s="141" t="s">
        <v>369</v>
      </c>
      <c r="D980" s="290">
        <v>6882989</v>
      </c>
      <c r="E980" s="203"/>
      <c r="F980" s="203"/>
      <c r="G980" s="203"/>
      <c r="H980" s="202"/>
      <c r="I980" s="203"/>
      <c r="J980" s="203"/>
      <c r="K980" s="203"/>
      <c r="L980" s="202"/>
      <c r="M980" s="203"/>
      <c r="N980" s="203"/>
      <c r="O980" s="203"/>
      <c r="P980" s="202"/>
      <c r="Q980" s="203"/>
      <c r="R980" s="203"/>
      <c r="S980" s="203"/>
      <c r="T980" s="202"/>
      <c r="U980" s="203"/>
      <c r="V980" s="203"/>
      <c r="W980" s="203"/>
      <c r="X980" s="202"/>
      <c r="Y980" s="203"/>
      <c r="Z980" s="203"/>
      <c r="AA980" s="203"/>
      <c r="AB980" s="202"/>
      <c r="AC980" s="127"/>
      <c r="AD980" s="127"/>
      <c r="AE980" s="127"/>
      <c r="AF980" s="126"/>
      <c r="AG980" s="127"/>
      <c r="AH980" s="127"/>
      <c r="AI980" s="127"/>
      <c r="AJ980" s="126"/>
      <c r="AK980" s="127"/>
      <c r="AL980" s="127"/>
      <c r="AM980" s="127"/>
      <c r="AN980" s="126"/>
      <c r="AO980" s="127"/>
      <c r="AP980" s="127"/>
      <c r="AQ980" s="127"/>
      <c r="AR980" s="126"/>
      <c r="AS980" s="127"/>
      <c r="AT980" s="127"/>
      <c r="AU980" s="127"/>
      <c r="AV980" s="126"/>
      <c r="AW980" s="142">
        <v>-1273</v>
      </c>
      <c r="AX980" s="142">
        <v>-1284</v>
      </c>
      <c r="AY980" s="142">
        <v>-1280</v>
      </c>
      <c r="AZ980" s="125">
        <f>BQ980-SUM(AW980,AX980,AY980)</f>
        <v>-1284</v>
      </c>
      <c r="BA980" s="142">
        <v>-1342</v>
      </c>
      <c r="BB980" s="142">
        <v>-1349</v>
      </c>
      <c r="BC980" s="142">
        <v>-1361</v>
      </c>
      <c r="BD980" s="125">
        <f t="shared" si="134"/>
        <v>-1369</v>
      </c>
      <c r="BF980" s="204"/>
      <c r="BG980" s="204"/>
      <c r="BH980" s="204"/>
      <c r="BI980" s="204"/>
      <c r="BJ980" s="204"/>
      <c r="BK980" s="204"/>
      <c r="BL980" s="131"/>
      <c r="BM980" s="131"/>
      <c r="BN980" s="131"/>
      <c r="BO980" s="131"/>
      <c r="BP980" s="131"/>
      <c r="BQ980" s="144">
        <v>-5121</v>
      </c>
      <c r="BR980" s="144">
        <v>-5421</v>
      </c>
    </row>
    <row r="981" spans="1:70" outlineLevel="1" x14ac:dyDescent="0.35">
      <c r="A981" s="195" t="s">
        <v>86</v>
      </c>
      <c r="B981" s="290" t="s">
        <v>428</v>
      </c>
      <c r="C981" s="141" t="s">
        <v>369</v>
      </c>
      <c r="D981" s="290">
        <v>6882990</v>
      </c>
      <c r="E981" s="203"/>
      <c r="F981" s="203"/>
      <c r="G981" s="203"/>
      <c r="H981" s="202"/>
      <c r="I981" s="203"/>
      <c r="J981" s="203"/>
      <c r="K981" s="203"/>
      <c r="L981" s="202"/>
      <c r="M981" s="203"/>
      <c r="N981" s="203"/>
      <c r="O981" s="203"/>
      <c r="P981" s="202"/>
      <c r="Q981" s="203"/>
      <c r="R981" s="203"/>
      <c r="S981" s="203"/>
      <c r="T981" s="202"/>
      <c r="U981" s="203"/>
      <c r="V981" s="203"/>
      <c r="W981" s="203"/>
      <c r="X981" s="202"/>
      <c r="Y981" s="203"/>
      <c r="Z981" s="203"/>
      <c r="AA981" s="203"/>
      <c r="AB981" s="202"/>
      <c r="AC981" s="127"/>
      <c r="AD981" s="127"/>
      <c r="AE981" s="127"/>
      <c r="AF981" s="126"/>
      <c r="AG981" s="127"/>
      <c r="AH981" s="127"/>
      <c r="AI981" s="127"/>
      <c r="AJ981" s="126"/>
      <c r="AK981" s="127"/>
      <c r="AL981" s="127"/>
      <c r="AM981" s="127"/>
      <c r="AN981" s="126"/>
      <c r="AO981" s="127"/>
      <c r="AP981" s="127"/>
      <c r="AQ981" s="127"/>
      <c r="AR981" s="126"/>
      <c r="AS981" s="127"/>
      <c r="AT981" s="127"/>
      <c r="AU981" s="127"/>
      <c r="AV981" s="126"/>
      <c r="AW981" s="127"/>
      <c r="AX981" s="127"/>
      <c r="AY981" s="142">
        <v>5</v>
      </c>
      <c r="AZ981" s="247"/>
      <c r="BA981" s="142">
        <v>-8</v>
      </c>
      <c r="BB981" s="142">
        <v>-3</v>
      </c>
      <c r="BC981" s="142">
        <v>8</v>
      </c>
      <c r="BD981" s="125">
        <f t="shared" si="134"/>
        <v>-9</v>
      </c>
      <c r="BF981" s="204"/>
      <c r="BG981" s="204"/>
      <c r="BH981" s="204"/>
      <c r="BI981" s="204"/>
      <c r="BJ981" s="204"/>
      <c r="BK981" s="204"/>
      <c r="BL981" s="131"/>
      <c r="BM981" s="131"/>
      <c r="BN981" s="131"/>
      <c r="BO981" s="131"/>
      <c r="BP981" s="131"/>
      <c r="BQ981" s="144">
        <v>6</v>
      </c>
      <c r="BR981" s="144">
        <v>-12</v>
      </c>
    </row>
    <row r="982" spans="1:70" outlineLevel="1" x14ac:dyDescent="0.35">
      <c r="A982" s="195" t="s">
        <v>893</v>
      </c>
      <c r="B982" s="290" t="s">
        <v>428</v>
      </c>
      <c r="C982" s="141" t="s">
        <v>369</v>
      </c>
      <c r="D982" s="290">
        <v>6882991</v>
      </c>
      <c r="E982" s="203"/>
      <c r="F982" s="203"/>
      <c r="G982" s="203"/>
      <c r="H982" s="202"/>
      <c r="I982" s="203"/>
      <c r="J982" s="203"/>
      <c r="K982" s="203"/>
      <c r="L982" s="202"/>
      <c r="M982" s="203"/>
      <c r="N982" s="203"/>
      <c r="O982" s="203"/>
      <c r="P982" s="202"/>
      <c r="Q982" s="203"/>
      <c r="R982" s="203"/>
      <c r="S982" s="203"/>
      <c r="T982" s="202"/>
      <c r="U982" s="203"/>
      <c r="V982" s="203"/>
      <c r="W982" s="203"/>
      <c r="X982" s="202"/>
      <c r="Y982" s="203"/>
      <c r="Z982" s="203"/>
      <c r="AA982" s="203"/>
      <c r="AB982" s="202"/>
      <c r="AC982" s="142">
        <v>-21</v>
      </c>
      <c r="AD982" s="142">
        <v>298</v>
      </c>
      <c r="AE982" s="142">
        <v>-366</v>
      </c>
      <c r="AF982" s="143">
        <v>271</v>
      </c>
      <c r="AG982" s="142">
        <v>-55</v>
      </c>
      <c r="AH982" s="142">
        <v>402</v>
      </c>
      <c r="AI982" s="142">
        <v>450</v>
      </c>
      <c r="AJ982" s="143">
        <v>1416</v>
      </c>
      <c r="AK982" s="142">
        <v>-773</v>
      </c>
      <c r="AL982" s="142">
        <v>131</v>
      </c>
      <c r="AM982" s="142">
        <v>-492</v>
      </c>
      <c r="AN982" s="143">
        <v>-1620</v>
      </c>
      <c r="AO982" s="142">
        <v>-1303</v>
      </c>
      <c r="AP982" s="142">
        <v>-1415</v>
      </c>
      <c r="AQ982" s="142">
        <v>-1643</v>
      </c>
      <c r="AR982" s="143">
        <v>-2837</v>
      </c>
      <c r="AS982" s="142">
        <v>549</v>
      </c>
      <c r="AT982" s="142">
        <v>-125</v>
      </c>
      <c r="AU982" s="142">
        <v>-450</v>
      </c>
      <c r="AV982" s="143">
        <v>1375</v>
      </c>
      <c r="AW982" s="142">
        <v>-500</v>
      </c>
      <c r="AX982" s="142">
        <v>-40</v>
      </c>
      <c r="AY982" s="142">
        <v>1503</v>
      </c>
      <c r="AZ982" s="125">
        <f>BQ982-SUM(AW982,AX982,AY982)</f>
        <v>-1905</v>
      </c>
      <c r="BA982" s="142">
        <v>1232</v>
      </c>
      <c r="BB982" s="142">
        <v>2094</v>
      </c>
      <c r="BC982" s="142">
        <v>-70</v>
      </c>
      <c r="BD982" s="125">
        <f t="shared" si="134"/>
        <v>112</v>
      </c>
      <c r="BF982" s="204"/>
      <c r="BG982" s="204"/>
      <c r="BH982" s="204"/>
      <c r="BI982" s="204"/>
      <c r="BJ982" s="204"/>
      <c r="BK982" s="204"/>
      <c r="BL982" s="130">
        <f>SUM(AC982,AD982,AE982,AF982)</f>
        <v>182</v>
      </c>
      <c r="BM982" s="130">
        <f>SUM(AG982,AH982,AI982,AJ982)</f>
        <v>2213</v>
      </c>
      <c r="BN982" s="130">
        <f>SUM(AK982,AL982,AM982,AN982)</f>
        <v>-2754</v>
      </c>
      <c r="BO982" s="130">
        <f>SUM(AO982,AP982,AQ982,AR982)</f>
        <v>-7198</v>
      </c>
      <c r="BP982" s="130">
        <f>SUM(AS982,AT982,AU982,AV982)</f>
        <v>1349</v>
      </c>
      <c r="BQ982" s="144">
        <v>-942</v>
      </c>
      <c r="BR982" s="144">
        <v>3368</v>
      </c>
    </row>
    <row r="983" spans="1:70" ht="12" customHeight="1" outlineLevel="1" x14ac:dyDescent="0.35">
      <c r="A983" s="195" t="s">
        <v>713</v>
      </c>
      <c r="B983" s="290" t="s">
        <v>428</v>
      </c>
      <c r="C983" s="141" t="s">
        <v>369</v>
      </c>
      <c r="D983" s="290">
        <v>6882992</v>
      </c>
      <c r="E983" s="203"/>
      <c r="F983" s="203"/>
      <c r="G983" s="203"/>
      <c r="H983" s="202"/>
      <c r="I983" s="203"/>
      <c r="J983" s="203"/>
      <c r="K983" s="203"/>
      <c r="L983" s="202"/>
      <c r="M983" s="203"/>
      <c r="N983" s="203"/>
      <c r="O983" s="203"/>
      <c r="P983" s="202"/>
      <c r="Q983" s="203"/>
      <c r="R983" s="203"/>
      <c r="S983" s="203"/>
      <c r="T983" s="202"/>
      <c r="U983" s="203"/>
      <c r="V983" s="203"/>
      <c r="W983" s="203"/>
      <c r="X983" s="202"/>
      <c r="Y983" s="203"/>
      <c r="Z983" s="203"/>
      <c r="AA983" s="203"/>
      <c r="AB983" s="202"/>
      <c r="AC983" s="142">
        <v>2429</v>
      </c>
      <c r="AD983" s="142">
        <v>2616</v>
      </c>
      <c r="AE983" s="142">
        <v>6091</v>
      </c>
      <c r="AF983" s="143">
        <v>18485</v>
      </c>
      <c r="AG983" s="142">
        <v>4902</v>
      </c>
      <c r="AH983" s="142">
        <v>5178</v>
      </c>
      <c r="AI983" s="142">
        <v>7846</v>
      </c>
      <c r="AJ983" s="143">
        <v>29146</v>
      </c>
      <c r="AK983" s="142">
        <v>9497</v>
      </c>
      <c r="AL983" s="142">
        <v>10394</v>
      </c>
      <c r="AM983" s="142">
        <v>9194</v>
      </c>
      <c r="AN983" s="143">
        <v>39370</v>
      </c>
      <c r="AO983" s="142">
        <v>7465</v>
      </c>
      <c r="AP983" s="142">
        <v>6687</v>
      </c>
      <c r="AQ983" s="142">
        <v>4395</v>
      </c>
      <c r="AR983" s="143">
        <v>23200</v>
      </c>
      <c r="AS983" s="142">
        <v>5709</v>
      </c>
      <c r="AT983" s="142">
        <v>7788</v>
      </c>
      <c r="AU983" s="142">
        <v>11583</v>
      </c>
      <c r="AV983" s="143">
        <v>39098</v>
      </c>
      <c r="AW983" s="142">
        <v>12369</v>
      </c>
      <c r="AX983" s="142">
        <v>13465</v>
      </c>
      <c r="AY983" s="142">
        <v>15688</v>
      </c>
      <c r="AZ983" s="125">
        <f>BQ983-SUM(AW983,AX983,AY983)</f>
        <v>20838</v>
      </c>
      <c r="BA983" s="142">
        <v>16644</v>
      </c>
      <c r="BB983" s="142">
        <v>18337</v>
      </c>
      <c r="BC983" s="142">
        <v>2709</v>
      </c>
      <c r="BD983" s="125">
        <f t="shared" si="134"/>
        <v>22768</v>
      </c>
      <c r="BF983" s="204"/>
      <c r="BG983" s="204"/>
      <c r="BH983" s="204"/>
      <c r="BI983" s="204"/>
      <c r="BJ983" s="204"/>
      <c r="BK983" s="204"/>
      <c r="BL983" s="130">
        <f>SUM(AC983,AD983,AE983,AF983)</f>
        <v>29621</v>
      </c>
      <c r="BM983" s="130">
        <f>SUM(AG983,AH983,AI983,AJ983)</f>
        <v>47072</v>
      </c>
      <c r="BN983" s="130">
        <f>SUM(AK983,AL983,AM983,AN983)</f>
        <v>68455</v>
      </c>
      <c r="BO983" s="130">
        <f>SUM(AO983,AP983,AQ983,AR983)</f>
        <v>41747</v>
      </c>
      <c r="BP983" s="130">
        <f>SUM(AS983,AT983,AU983,AV983)</f>
        <v>64178</v>
      </c>
      <c r="BQ983" s="210">
        <v>62360</v>
      </c>
      <c r="BR983" s="210">
        <v>60458</v>
      </c>
    </row>
    <row r="984" spans="1:70" ht="12" customHeight="1" outlineLevel="1" x14ac:dyDescent="0.35">
      <c r="A984" s="196" t="s">
        <v>889</v>
      </c>
      <c r="B984" s="291" t="s">
        <v>428</v>
      </c>
      <c r="C984" s="163" t="s">
        <v>369</v>
      </c>
      <c r="D984" s="291">
        <v>6882993</v>
      </c>
      <c r="E984" s="292"/>
      <c r="F984" s="292"/>
      <c r="G984" s="292"/>
      <c r="H984" s="293"/>
      <c r="I984" s="292"/>
      <c r="J984" s="292"/>
      <c r="K984" s="292"/>
      <c r="L984" s="293"/>
      <c r="M984" s="292"/>
      <c r="N984" s="292"/>
      <c r="O984" s="292"/>
      <c r="P984" s="293"/>
      <c r="Q984" s="292"/>
      <c r="R984" s="292"/>
      <c r="S984" s="292"/>
      <c r="T984" s="293"/>
      <c r="U984" s="292"/>
      <c r="V984" s="292"/>
      <c r="W984" s="292"/>
      <c r="X984" s="293"/>
      <c r="Y984" s="292"/>
      <c r="Z984" s="292"/>
      <c r="AA984" s="292"/>
      <c r="AB984" s="293"/>
      <c r="AC984" s="175">
        <f t="shared" ref="AC984:AY984" si="135">SUM(AC975:AC983)</f>
        <v>86516</v>
      </c>
      <c r="AD984" s="175">
        <f t="shared" si="135"/>
        <v>88762</v>
      </c>
      <c r="AE984" s="175">
        <f t="shared" si="135"/>
        <v>93999</v>
      </c>
      <c r="AF984" s="174">
        <f t="shared" si="135"/>
        <v>101054</v>
      </c>
      <c r="AG984" s="175">
        <f t="shared" si="135"/>
        <v>105304</v>
      </c>
      <c r="AH984" s="175">
        <f t="shared" si="135"/>
        <v>110447</v>
      </c>
      <c r="AI984" s="175">
        <f t="shared" si="135"/>
        <v>117731</v>
      </c>
      <c r="AJ984" s="174">
        <f t="shared" si="135"/>
        <v>128290</v>
      </c>
      <c r="AK984" s="175">
        <f t="shared" si="135"/>
        <v>133657</v>
      </c>
      <c r="AL984" s="175">
        <f t="shared" si="135"/>
        <v>138227</v>
      </c>
      <c r="AM984" s="175">
        <f t="shared" si="135"/>
        <v>133360</v>
      </c>
      <c r="AN984" s="174">
        <f t="shared" si="135"/>
        <v>124879</v>
      </c>
      <c r="AO984" s="175">
        <f t="shared" si="135"/>
        <v>123228</v>
      </c>
      <c r="AP984" s="175">
        <f t="shared" si="135"/>
        <v>125767</v>
      </c>
      <c r="AQ984" s="175">
        <f t="shared" si="135"/>
        <v>124094</v>
      </c>
      <c r="AR984" s="174">
        <f t="shared" si="135"/>
        <v>125713</v>
      </c>
      <c r="AS984" s="175">
        <f t="shared" si="135"/>
        <v>124795</v>
      </c>
      <c r="AT984" s="175">
        <f t="shared" si="135"/>
        <v>134033</v>
      </c>
      <c r="AU984" s="175">
        <f t="shared" si="135"/>
        <v>142873</v>
      </c>
      <c r="AV984" s="174">
        <f t="shared" si="135"/>
        <v>153168</v>
      </c>
      <c r="AW984" s="175">
        <f t="shared" si="135"/>
        <v>149529</v>
      </c>
      <c r="AX984" s="175">
        <f t="shared" si="135"/>
        <v>156763</v>
      </c>
      <c r="AY984" s="175">
        <f t="shared" si="135"/>
        <v>164529</v>
      </c>
      <c r="AZ984" s="224">
        <v>182637</v>
      </c>
      <c r="BA984" s="175">
        <f>SUM(BA975:BA983)</f>
        <v>185029</v>
      </c>
      <c r="BB984" s="175">
        <f>SUM(BB975:BB983)</f>
        <v>195070</v>
      </c>
      <c r="BC984" s="175">
        <f>SUM(BC975:BC983)</f>
        <v>194066</v>
      </c>
      <c r="BD984" s="224">
        <v>217243</v>
      </c>
      <c r="BF984" s="294"/>
      <c r="BG984" s="294"/>
      <c r="BH984" s="294"/>
      <c r="BI984" s="294"/>
      <c r="BJ984" s="294"/>
      <c r="BK984" s="294"/>
      <c r="BL984" s="201">
        <v>101054</v>
      </c>
      <c r="BM984" s="201">
        <v>128290</v>
      </c>
      <c r="BN984" s="201">
        <v>124879</v>
      </c>
      <c r="BO984" s="201">
        <v>125713</v>
      </c>
      <c r="BP984" s="201">
        <v>153168</v>
      </c>
      <c r="BQ984" s="197">
        <f>SUM(BQ975:BQ983)</f>
        <v>182637</v>
      </c>
      <c r="BR984" s="197">
        <f>SUM(BR975:BR983)</f>
        <v>217243</v>
      </c>
    </row>
    <row r="985" spans="1:70" outlineLevel="1" x14ac:dyDescent="0.35">
      <c r="A985" s="295"/>
      <c r="B985" s="296"/>
      <c r="C985" s="296"/>
      <c r="D985" s="296"/>
      <c r="E985" s="203"/>
      <c r="F985" s="203"/>
      <c r="G985" s="203"/>
      <c r="H985" s="202"/>
      <c r="I985" s="203"/>
      <c r="J985" s="203"/>
      <c r="K985" s="203"/>
      <c r="L985" s="202"/>
      <c r="M985" s="203"/>
      <c r="N985" s="203"/>
      <c r="O985" s="203"/>
      <c r="P985" s="202"/>
      <c r="Q985" s="203"/>
      <c r="R985" s="203"/>
      <c r="S985" s="203"/>
      <c r="T985" s="202"/>
      <c r="U985" s="203"/>
      <c r="V985" s="203"/>
      <c r="W985" s="203"/>
      <c r="X985" s="202"/>
      <c r="Y985" s="203"/>
      <c r="Z985" s="203"/>
      <c r="AA985" s="203"/>
      <c r="AB985" s="202"/>
      <c r="AC985" s="203"/>
      <c r="AD985" s="203"/>
      <c r="AE985" s="203"/>
      <c r="AF985" s="202"/>
      <c r="AG985" s="203"/>
      <c r="AH985" s="203"/>
      <c r="AI985" s="203"/>
      <c r="AJ985" s="202"/>
      <c r="AK985" s="203"/>
      <c r="AL985" s="203"/>
      <c r="AM985" s="203"/>
      <c r="AN985" s="202"/>
      <c r="AO985" s="203"/>
      <c r="AP985" s="203"/>
      <c r="AQ985" s="203"/>
      <c r="AR985" s="202"/>
      <c r="AS985" s="203"/>
      <c r="AT985" s="203"/>
      <c r="AU985" s="203"/>
      <c r="AV985" s="202"/>
      <c r="AW985" s="203"/>
      <c r="AX985" s="203"/>
      <c r="AY985" s="203"/>
      <c r="AZ985" s="202"/>
      <c r="BA985" s="203"/>
      <c r="BB985" s="203"/>
      <c r="BC985" s="203"/>
      <c r="BD985" s="202"/>
      <c r="BF985" s="204"/>
      <c r="BG985" s="204"/>
      <c r="BH985" s="204"/>
      <c r="BI985" s="204"/>
      <c r="BJ985" s="204"/>
      <c r="BK985" s="204"/>
      <c r="BL985" s="204"/>
      <c r="BM985" s="204"/>
      <c r="BN985" s="204"/>
      <c r="BO985" s="204"/>
      <c r="BP985" s="204"/>
      <c r="BQ985" s="204"/>
      <c r="BR985" s="204"/>
    </row>
    <row r="986" spans="1:70" outlineLevel="1" x14ac:dyDescent="0.35">
      <c r="A986" s="297" t="s">
        <v>896</v>
      </c>
      <c r="B986" s="290" t="s">
        <v>381</v>
      </c>
      <c r="C986" s="141" t="s">
        <v>373</v>
      </c>
      <c r="D986" s="290">
        <v>7945399</v>
      </c>
      <c r="E986" s="298"/>
      <c r="F986" s="298"/>
      <c r="G986" s="298"/>
      <c r="H986" s="299"/>
      <c r="I986" s="298"/>
      <c r="J986" s="298"/>
      <c r="K986" s="298"/>
      <c r="L986" s="299"/>
      <c r="M986" s="298"/>
      <c r="N986" s="298"/>
      <c r="O986" s="298"/>
      <c r="P986" s="299"/>
      <c r="Q986" s="298"/>
      <c r="R986" s="298"/>
      <c r="S986" s="298"/>
      <c r="T986" s="299"/>
      <c r="U986" s="298"/>
      <c r="V986" s="298"/>
      <c r="W986" s="298"/>
      <c r="X986" s="299"/>
      <c r="Y986" s="298"/>
      <c r="Z986" s="298"/>
      <c r="AA986" s="298"/>
      <c r="AB986" s="299"/>
      <c r="AC986" s="298"/>
      <c r="AD986" s="298"/>
      <c r="AE986" s="298"/>
      <c r="AF986" s="299"/>
      <c r="AG986" s="298"/>
      <c r="AH986" s="298"/>
      <c r="AI986" s="298"/>
      <c r="AJ986" s="299"/>
      <c r="AK986" s="298"/>
      <c r="AL986" s="298"/>
      <c r="AM986" s="298"/>
      <c r="AN986" s="299"/>
      <c r="AO986" s="298"/>
      <c r="AP986" s="298"/>
      <c r="AQ986" s="298"/>
      <c r="AR986" s="299"/>
      <c r="AS986" s="298"/>
      <c r="AT986" s="298"/>
      <c r="AU986" s="298"/>
      <c r="AV986" s="299"/>
      <c r="AW986" s="298"/>
      <c r="AX986" s="298"/>
      <c r="AY986" s="298"/>
      <c r="AZ986" s="299"/>
      <c r="BA986" s="298"/>
      <c r="BB986" s="298"/>
      <c r="BC986" s="298"/>
      <c r="BD986" s="300">
        <v>22.14</v>
      </c>
      <c r="BF986" s="301"/>
      <c r="BG986" s="301"/>
      <c r="BH986" s="301"/>
      <c r="BI986" s="301"/>
      <c r="BJ986" s="301"/>
      <c r="BK986" s="301"/>
      <c r="BL986" s="301"/>
      <c r="BM986" s="301"/>
      <c r="BN986" s="301"/>
      <c r="BO986" s="301"/>
      <c r="BP986" s="301"/>
      <c r="BQ986" s="301"/>
      <c r="BR986" s="302">
        <v>72.22</v>
      </c>
    </row>
    <row r="987" spans="1:70" x14ac:dyDescent="0.35">
      <c r="A987" s="303"/>
      <c r="B987" s="304"/>
      <c r="C987" s="304"/>
      <c r="D987" s="304"/>
      <c r="E987" s="305"/>
      <c r="F987" s="305"/>
      <c r="G987" s="305"/>
      <c r="H987" s="306"/>
      <c r="I987" s="305"/>
      <c r="J987" s="305"/>
      <c r="K987" s="305"/>
      <c r="L987" s="306"/>
      <c r="M987" s="305"/>
      <c r="N987" s="305"/>
      <c r="O987" s="305"/>
      <c r="P987" s="306"/>
      <c r="Q987" s="305"/>
      <c r="R987" s="305"/>
      <c r="S987" s="305"/>
      <c r="T987" s="306"/>
      <c r="U987" s="305"/>
      <c r="V987" s="305"/>
      <c r="W987" s="305"/>
      <c r="X987" s="306"/>
      <c r="Y987" s="305"/>
      <c r="Z987" s="305"/>
      <c r="AA987" s="305"/>
      <c r="AB987" s="306"/>
      <c r="AC987" s="305"/>
      <c r="AD987" s="305"/>
      <c r="AE987" s="305"/>
      <c r="AF987" s="306"/>
      <c r="AG987" s="305"/>
      <c r="AH987" s="305"/>
      <c r="AI987" s="305"/>
      <c r="AJ987" s="306"/>
      <c r="AK987" s="305"/>
      <c r="AL987" s="305"/>
      <c r="AM987" s="305"/>
      <c r="AN987" s="306"/>
      <c r="AO987" s="305"/>
      <c r="AP987" s="305"/>
      <c r="AQ987" s="305"/>
      <c r="AR987" s="306"/>
      <c r="AS987" s="305"/>
      <c r="AT987" s="305"/>
      <c r="AU987" s="305"/>
      <c r="AV987" s="306"/>
      <c r="AW987" s="305"/>
      <c r="AX987" s="305"/>
      <c r="AY987" s="305"/>
      <c r="AZ987" s="306"/>
      <c r="BA987" s="305"/>
      <c r="BB987" s="305"/>
      <c r="BC987" s="305"/>
      <c r="BD987" s="306"/>
      <c r="BF987" s="307"/>
      <c r="BG987" s="307"/>
      <c r="BH987" s="307"/>
      <c r="BI987" s="307"/>
      <c r="BJ987" s="307"/>
      <c r="BK987" s="307"/>
      <c r="BL987" s="307"/>
      <c r="BM987" s="307"/>
      <c r="BN987" s="307"/>
      <c r="BO987" s="307"/>
      <c r="BP987" s="307"/>
      <c r="BQ987" s="307"/>
      <c r="BR987" s="307"/>
    </row>
    <row r="992" spans="1:70" ht="12" customHeight="1" x14ac:dyDescent="0.35"/>
    <row r="997" ht="12" customHeight="1" x14ac:dyDescent="0.35"/>
    <row r="1003" ht="12" customHeight="1" x14ac:dyDescent="0.35"/>
    <row r="1008" ht="12" customHeight="1" x14ac:dyDescent="0.35"/>
    <row r="1016" ht="12" customHeight="1" x14ac:dyDescent="0.35"/>
    <row r="1019" ht="12" customHeight="1" x14ac:dyDescent="0.35"/>
    <row r="1021" ht="12" customHeight="1" x14ac:dyDescent="0.35"/>
    <row r="1027" ht="12" customHeight="1" x14ac:dyDescent="0.35"/>
    <row r="1032" ht="12" customHeight="1" x14ac:dyDescent="0.35"/>
    <row r="1035" ht="12" customHeight="1" x14ac:dyDescent="0.35"/>
    <row r="1036" ht="12" customHeight="1" x14ac:dyDescent="0.35"/>
    <row r="1037" ht="12" customHeight="1" x14ac:dyDescent="0.35"/>
    <row r="1040" ht="12" customHeight="1" x14ac:dyDescent="0.35"/>
    <row r="1048" ht="12" customHeight="1" x14ac:dyDescent="0.35"/>
    <row r="1052" ht="12" customHeight="1" x14ac:dyDescent="0.35"/>
    <row r="1055" ht="12" customHeight="1" x14ac:dyDescent="0.35"/>
    <row r="1060" ht="12" customHeight="1" x14ac:dyDescent="0.35"/>
    <row r="1066" ht="12" customHeight="1" x14ac:dyDescent="0.35"/>
    <row r="1071" ht="12" customHeight="1" x14ac:dyDescent="0.35"/>
    <row r="1072" ht="12" customHeight="1" x14ac:dyDescent="0.35"/>
    <row r="1081" ht="12" customHeight="1" x14ac:dyDescent="0.35"/>
    <row r="1086" ht="12" customHeight="1" x14ac:dyDescent="0.35"/>
    <row r="1090" ht="12" customHeight="1" x14ac:dyDescent="0.35"/>
    <row r="1097" ht="12" customHeight="1" x14ac:dyDescent="0.35"/>
    <row r="1101" ht="12" customHeight="1" x14ac:dyDescent="0.35"/>
    <row r="1105" ht="12" customHeight="1" x14ac:dyDescent="0.35"/>
    <row r="1114" ht="12" customHeight="1" x14ac:dyDescent="0.35"/>
    <row r="1119" ht="12" customHeight="1" x14ac:dyDescent="0.35"/>
    <row r="1120" ht="12" customHeight="1" x14ac:dyDescent="0.35"/>
    <row r="1125" ht="12" customHeight="1" x14ac:dyDescent="0.35"/>
    <row r="1129" ht="12" customHeight="1" x14ac:dyDescent="0.35"/>
    <row r="1133" ht="12" customHeight="1" x14ac:dyDescent="0.35"/>
    <row r="1137" ht="12" customHeight="1" x14ac:dyDescent="0.35"/>
    <row r="1139" ht="12" customHeight="1" x14ac:dyDescent="0.35"/>
    <row r="1142" ht="12" customHeight="1" x14ac:dyDescent="0.35"/>
    <row r="1147" ht="12" customHeight="1" x14ac:dyDescent="0.35"/>
    <row r="1152" ht="12" customHeight="1" x14ac:dyDescent="0.35"/>
    <row r="1153" ht="12" customHeight="1" x14ac:dyDescent="0.35"/>
    <row r="1160" ht="12" customHeight="1" x14ac:dyDescent="0.35"/>
    <row r="1168" ht="12" customHeight="1" x14ac:dyDescent="0.35"/>
    <row r="1175" ht="12" customHeight="1" x14ac:dyDescent="0.35"/>
    <row r="1188" ht="12" customHeight="1" x14ac:dyDescent="0.35"/>
    <row r="1189" ht="12" customHeight="1" x14ac:dyDescent="0.35"/>
    <row r="1195" ht="12" customHeight="1" x14ac:dyDescent="0.35"/>
    <row r="1199" ht="12" customHeight="1" x14ac:dyDescent="0.35"/>
    <row r="1205" ht="12" customHeight="1" x14ac:dyDescent="0.35"/>
    <row r="1209" ht="12" customHeight="1" x14ac:dyDescent="0.35"/>
    <row r="1212" ht="12" customHeight="1" x14ac:dyDescent="0.35"/>
    <row r="1216" ht="12" customHeight="1" x14ac:dyDescent="0.35"/>
    <row r="1223" ht="12" customHeight="1" x14ac:dyDescent="0.35"/>
    <row r="1227" ht="12" customHeight="1" x14ac:dyDescent="0.35"/>
    <row r="1237" ht="12" customHeight="1" x14ac:dyDescent="0.35"/>
  </sheetData>
  <hyperlinks>
    <hyperlink ref="E5" r:id="rId1" xr:uid="{1AE9DAC7-D61B-47AD-A503-301965791659}"/>
    <hyperlink ref="F5" r:id="rId2" xr:uid="{8F09598D-65B1-4437-8120-00FE3E916E55}"/>
    <hyperlink ref="G5" r:id="rId3" xr:uid="{3C3F8FE3-7B4F-4CC7-86E1-A1ADF8E6A2E0}"/>
    <hyperlink ref="H5" r:id="rId4" xr:uid="{6E6A4844-0336-4F53-9B42-51962ED2166C}"/>
    <hyperlink ref="I5" r:id="rId5" xr:uid="{E096682D-4FBB-4B7E-A239-68B76CD677E1}"/>
    <hyperlink ref="J5" r:id="rId6" xr:uid="{30360C57-4593-421A-995B-BC180B1FFF74}"/>
    <hyperlink ref="K5" r:id="rId7" xr:uid="{96FEF01F-6FA4-4F74-8923-3D433A8CDC4D}"/>
    <hyperlink ref="L5" r:id="rId8" xr:uid="{9B4C1DF8-B5FC-428B-A3D3-3D108E12E441}"/>
    <hyperlink ref="M5" r:id="rId9" xr:uid="{F8170398-45E0-4367-925B-1E28EF8D9B88}"/>
    <hyperlink ref="N5" r:id="rId10" xr:uid="{B5D7AC03-AD7E-4672-91D6-9A54C82AC2AB}"/>
    <hyperlink ref="O5" r:id="rId11" xr:uid="{F08376C1-4FFB-40CD-AB4B-805F8840CA20}"/>
    <hyperlink ref="P5" r:id="rId12" xr:uid="{3E71A180-3106-4AEA-BF9E-4AF6D3F6B808}"/>
    <hyperlink ref="Q5" r:id="rId13" xr:uid="{EC618DAF-AD03-4EF1-A7FF-FB74E79D5C9C}"/>
    <hyperlink ref="R5" r:id="rId14" xr:uid="{46AEBBDC-5CDA-4EFC-AD37-5674280C0140}"/>
    <hyperlink ref="S5" r:id="rId15" xr:uid="{A6A6E472-2757-423C-A36C-D16FF1F6FFBD}"/>
    <hyperlink ref="T5" r:id="rId16" xr:uid="{B7F38837-CFC6-47D6-BFB1-5AA4EF321BE6}"/>
    <hyperlink ref="U5" r:id="rId17" xr:uid="{A7240932-11B3-422F-9999-73D7B3B91F09}"/>
    <hyperlink ref="V5" r:id="rId18" xr:uid="{47E657AC-A5AF-416A-B14F-BC868B3D43A2}"/>
    <hyperlink ref="W5" r:id="rId19" xr:uid="{60E96685-57C8-4BD8-A47B-9177527C2DC6}"/>
    <hyperlink ref="X5" r:id="rId20" xr:uid="{B44A6A61-DC9E-42F2-A87C-5D80E233426A}"/>
    <hyperlink ref="Y5" r:id="rId21" xr:uid="{F2951DEA-08A2-4113-A50E-1126E6E3B8BB}"/>
    <hyperlink ref="Z5" r:id="rId22" xr:uid="{AE253DC2-28C9-4F2A-A106-9D243B1D2A44}"/>
    <hyperlink ref="AA5" r:id="rId23" xr:uid="{E6C90E0F-9FFA-434C-8988-71CFBA97DA9D}"/>
    <hyperlink ref="AB5" r:id="rId24" xr:uid="{CB2665A0-6F7B-4A0A-97C9-B5D593B8D75B}"/>
    <hyperlink ref="AC5" r:id="rId25" xr:uid="{CAB42CD6-B43D-4D05-BCFE-B877FA459A31}"/>
    <hyperlink ref="AD5" r:id="rId26" xr:uid="{CE86195A-065E-4D85-8872-5D0D9737DD8D}"/>
    <hyperlink ref="AE5" r:id="rId27" xr:uid="{7812A188-CE7D-464C-AE37-EC40419886EC}"/>
    <hyperlink ref="AF5" r:id="rId28" xr:uid="{359C5682-6E95-431D-A522-EFAD80E3B6BA}"/>
    <hyperlink ref="AG5" r:id="rId29" xr:uid="{344724F6-95A8-4200-856E-7330DEEEA887}"/>
    <hyperlink ref="AH5" r:id="rId30" xr:uid="{CADBEDC4-0B27-477E-B5F3-4F5860FD921A}"/>
    <hyperlink ref="AI5" r:id="rId31" xr:uid="{DEE5C53C-47C0-4FE4-9C7A-27C0C5473CB5}"/>
    <hyperlink ref="AJ5" r:id="rId32" xr:uid="{D1CCD1D5-722D-44B6-985C-0A7BE8E71055}"/>
    <hyperlink ref="AK5" r:id="rId33" xr:uid="{EF9163D7-A29E-4C19-A5FD-1E83C5BFE5DB}"/>
    <hyperlink ref="AL5" r:id="rId34" xr:uid="{BAD99205-3A14-4C90-9D77-D6C848F32DD6}"/>
    <hyperlink ref="AM5" r:id="rId35" xr:uid="{2E0B8C19-8E4A-4369-A0D1-052DEE79D512}"/>
    <hyperlink ref="AN5" r:id="rId36" xr:uid="{B0E5FED1-EC3D-4A20-90C6-CEAC001F1659}"/>
    <hyperlink ref="AO5" r:id="rId37" xr:uid="{7252CB2C-5D3C-4431-B445-7DA7D82A7A10}"/>
    <hyperlink ref="AP5" r:id="rId38" xr:uid="{82C2C20B-ED49-4EA9-A486-B23D668F00FF}"/>
    <hyperlink ref="AQ5" r:id="rId39" xr:uid="{8153DAC2-A0CB-4DA0-895F-196DD0B632E9}"/>
    <hyperlink ref="AR5" r:id="rId40" xr:uid="{0B558BC6-38B6-428C-BB7A-82BD5F9E05B7}"/>
    <hyperlink ref="AS5" r:id="rId41" xr:uid="{6E38BC95-DFD6-48F8-960E-3039B9ED2892}"/>
    <hyperlink ref="AT5" r:id="rId42" xr:uid="{21FB6646-3769-42BF-9D83-C084EC5C483F}"/>
    <hyperlink ref="AU5" r:id="rId43" xr:uid="{4480E3A9-B097-497B-AAE3-8034D17397F7}"/>
    <hyperlink ref="AV5" r:id="rId44" xr:uid="{847F18F4-7563-4886-BA3E-4A5131C85C1D}"/>
    <hyperlink ref="AW5" r:id="rId45" xr:uid="{87E4DB59-6883-44AD-88B7-035511303D71}"/>
    <hyperlink ref="AX5" r:id="rId46" xr:uid="{52316D4D-6494-4A48-8949-0BBDBFE45E91}"/>
    <hyperlink ref="AY5" r:id="rId47" xr:uid="{D01B4BA7-DA00-48DE-B3FE-D04D732A8A2B}"/>
    <hyperlink ref="AZ5" r:id="rId48" xr:uid="{27EBA0D6-5000-4CC5-BD42-0EA3F75AB286}"/>
    <hyperlink ref="BA5" r:id="rId49" xr:uid="{97E1764D-5073-4F6A-89F0-D643656F5D6F}"/>
    <hyperlink ref="BB5" r:id="rId50" xr:uid="{7F3C67C8-3127-43F1-93A8-10EC264258A2}"/>
    <hyperlink ref="BC5" r:id="rId51" xr:uid="{8942019C-32CF-4BD7-9844-1E79071B3193}"/>
    <hyperlink ref="BD5" r:id="rId52" xr:uid="{734838F5-2C7D-4019-A126-244986038DEE}"/>
    <hyperlink ref="E6" r:id="rId53" xr:uid="{1DC3F2BF-6AA2-43AB-A9D3-E5223503DAD6}"/>
    <hyperlink ref="F6" r:id="rId54" xr:uid="{13201B40-F762-49A5-ACE7-738EB5A43D6D}"/>
    <hyperlink ref="G6" r:id="rId55" xr:uid="{28079559-150C-4F71-B0CA-E6B89C69EAAE}"/>
    <hyperlink ref="H6" r:id="rId56" xr:uid="{7BE9C8A0-A2B1-4224-B58D-A051B6E57BAB}"/>
    <hyperlink ref="I6" r:id="rId57" xr:uid="{753DED2A-307E-44BF-B70F-60B1A80D4B11}"/>
    <hyperlink ref="J6" r:id="rId58" xr:uid="{05703878-11F5-4FAA-B629-AE39F125C619}"/>
    <hyperlink ref="K6" r:id="rId59" xr:uid="{20494785-DAFF-4100-B445-9A5257072B79}"/>
    <hyperlink ref="L6" r:id="rId60" xr:uid="{DFB81107-F20A-4239-9583-30EF2B0F7326}"/>
    <hyperlink ref="M6" r:id="rId61" xr:uid="{CBB224AF-D31D-4C11-A93A-74B07488E8C3}"/>
    <hyperlink ref="N6" r:id="rId62" xr:uid="{74A23C99-16D5-4BF5-8A0F-EE7FC1FBC4BA}"/>
    <hyperlink ref="O6" r:id="rId63" xr:uid="{C3CE3584-DAC6-4CA7-95CE-29283ACF1050}"/>
    <hyperlink ref="P6" r:id="rId64" xr:uid="{A7F61390-654C-4C9A-BBFD-06154B6C8F56}"/>
    <hyperlink ref="Q6" r:id="rId65" xr:uid="{0A4CFB84-F7DD-491B-B9FE-13E3FF7BBE88}"/>
    <hyperlink ref="R6" r:id="rId66" xr:uid="{17788BA4-62DF-4056-97E5-ED8E361E56AA}"/>
    <hyperlink ref="S6" r:id="rId67" xr:uid="{DA6F6721-D09F-4993-8E35-D2349CA05BC6}"/>
    <hyperlink ref="T6" r:id="rId68" xr:uid="{D7134892-A32E-4208-B3C2-F64DB1B5E5EF}"/>
    <hyperlink ref="U6" r:id="rId69" xr:uid="{8B223D1E-C966-447A-BD3B-13A71661EA45}"/>
    <hyperlink ref="V6" r:id="rId70" xr:uid="{7FBBB577-1B08-4E7D-AF56-1B42AB20BA26}"/>
    <hyperlink ref="W6" r:id="rId71" xr:uid="{4FB49339-A231-4B7A-A7EE-DCD687F98012}"/>
    <hyperlink ref="X6" r:id="rId72" xr:uid="{02ABD767-8690-4301-9AB3-9F088F885C18}"/>
    <hyperlink ref="Y6" r:id="rId73" xr:uid="{484FBCDD-33DF-4E7C-83AE-7F0287D233EE}"/>
    <hyperlink ref="Z6" r:id="rId74" xr:uid="{D146235E-CF8B-47ED-A873-2477C3CA2AF7}"/>
    <hyperlink ref="AA6" r:id="rId75" xr:uid="{C21D9325-1857-41AE-A6A7-76B827460455}"/>
    <hyperlink ref="AB6" r:id="rId76" xr:uid="{269BAC15-E748-4E66-BF30-CFD0C3CD77D9}"/>
    <hyperlink ref="AC6" r:id="rId77" xr:uid="{49ABA7F2-3E98-4C55-BFCC-31C923F6A600}"/>
    <hyperlink ref="AD6" r:id="rId78" xr:uid="{7DD30E54-3C1A-4366-9AAB-A60981311069}"/>
    <hyperlink ref="AE6" r:id="rId79" xr:uid="{69890B60-AE92-45E5-A1D9-EE675B2D7AC0}"/>
    <hyperlink ref="AF6" r:id="rId80" xr:uid="{B3C2E731-84C9-4063-8E5F-B4082807DADF}"/>
    <hyperlink ref="AG6" r:id="rId81" xr:uid="{DB1F5B14-F1D8-4F80-9157-58768B2F2560}"/>
    <hyperlink ref="AH6" r:id="rId82" xr:uid="{D48DF286-E892-4118-82C3-45B7EEB6AAC9}"/>
    <hyperlink ref="AI6" r:id="rId83" xr:uid="{466B4DEE-3EF3-46EE-9ED7-2D11E91C631C}"/>
    <hyperlink ref="AJ6" r:id="rId84" xr:uid="{8153BC30-F310-45FB-999C-DBCDD91199D1}"/>
    <hyperlink ref="AK6" r:id="rId85" xr:uid="{0C28B4AB-711D-4AB7-B631-90A86B54A9D5}"/>
    <hyperlink ref="AL6" r:id="rId86" xr:uid="{A2897625-43B9-443E-9A41-E53E2E0148BF}"/>
    <hyperlink ref="AM6" r:id="rId87" xr:uid="{F9C8FD4C-73C0-4696-B12E-ADADD9105B14}"/>
    <hyperlink ref="AN6" r:id="rId88" xr:uid="{6383A8BB-5791-40C8-9365-927DFEB5992E}"/>
    <hyperlink ref="AO6" r:id="rId89" xr:uid="{B40352F1-686B-4F6E-A216-5A186D4078C9}"/>
    <hyperlink ref="AP6" r:id="rId90" xr:uid="{43B3C20C-A0F6-4A8C-8A0C-71030B8A0683}"/>
    <hyperlink ref="AQ6" r:id="rId91" xr:uid="{712D83F1-B3FA-4979-98C7-BAB302CBF353}"/>
    <hyperlink ref="AR6" r:id="rId92" xr:uid="{F2E82C2E-F80F-407D-B439-8E5D75C9E83E}"/>
    <hyperlink ref="AS6" r:id="rId93" xr:uid="{3D9818F1-A38A-4AFE-8F83-3115D4ED5C75}"/>
    <hyperlink ref="AT6" r:id="rId94" xr:uid="{CEEDD135-389C-42AC-9E11-B798FFA73274}"/>
    <hyperlink ref="AU6" r:id="rId95" xr:uid="{A77DE892-DF94-4737-850B-516D5D8A6506}"/>
    <hyperlink ref="AV6" r:id="rId96" xr:uid="{DA1FAE7D-53B1-463D-A7C2-8517D367CA4B}"/>
    <hyperlink ref="AW6" r:id="rId97" xr:uid="{C9BD57D6-8A48-4927-BC60-D8EC0F5E594A}"/>
    <hyperlink ref="AX6" r:id="rId98" xr:uid="{9CDA3D5E-F0BD-41D3-AB62-26B97D641C2D}"/>
    <hyperlink ref="AZ6" r:id="rId99" xr:uid="{28BDF25F-8A52-4694-987F-F67C324D8158}"/>
    <hyperlink ref="BC6" r:id="rId100" xr:uid="{9AB6D727-D436-47D6-AA61-275A110EAC8D}"/>
    <hyperlink ref="BD6" r:id="rId101" xr:uid="{6232C292-ACDF-4E37-BA2F-634A22280A97}"/>
    <hyperlink ref="AY7" r:id="rId102" xr:uid="{0B979A71-C6A9-4D21-A830-983294E2A667}"/>
    <hyperlink ref="AZ7" r:id="rId103" xr:uid="{418587DA-202C-4E50-9CA5-C72F09E855FA}"/>
    <hyperlink ref="BA7" r:id="rId104" xr:uid="{EE0F1C44-CD8A-4A68-8BAC-1BC392FAE2D1}"/>
    <hyperlink ref="BB7" r:id="rId105" xr:uid="{7984E533-8A33-41DB-8B39-158D5991A7AD}"/>
    <hyperlink ref="BD7" r:id="rId106" xr:uid="{FC5B666F-1118-457C-94C1-9AA53603B523}"/>
    <hyperlink ref="AW8" r:id="rId107" xr:uid="{B0684779-792C-4E01-99C1-52074A45A1D5}"/>
    <hyperlink ref="AX8" r:id="rId108" xr:uid="{8E3ECE03-AF5F-4AD0-8D05-DF0FF3F610B8}"/>
    <hyperlink ref="AY8" r:id="rId109" xr:uid="{B4C58608-3149-4272-B2DF-43507BAE4B1A}"/>
    <hyperlink ref="AZ8" r:id="rId110" xr:uid="{58B10010-8381-49B6-8EF6-9021DDF15554}"/>
    <hyperlink ref="AT9" r:id="rId111" xr:uid="{5882696C-FF95-45A5-ADE2-E70D0D2505E9}"/>
    <hyperlink ref="A13" r:id="rId112" xr:uid="{7CC527D0-0BD7-47A6-BAC7-A6D06A311176}"/>
    <hyperlink ref="C13" r:id="rId113" xr:uid="{75CAFEBC-72AC-4F86-A195-362BB0E54187}"/>
    <hyperlink ref="AM13" r:id="rId114" display="https://www.daloopa.com/src/37976003" xr:uid="{D68B5127-9DDE-45E4-B6F5-D37BE99FB1BD}"/>
    <hyperlink ref="AN13" r:id="rId115" display="https://www.daloopa.com/src/46537098" xr:uid="{65C07B1F-D7B0-44E0-AAEB-B2C975717A00}"/>
    <hyperlink ref="AO13" r:id="rId116" display="https://www.daloopa.com/src/53534225" xr:uid="{C578E305-9743-4282-B502-871DB674B8B9}"/>
    <hyperlink ref="AP13" r:id="rId117" display="https://www.daloopa.com/src/58740192" xr:uid="{C507D20A-3D42-4D7F-9A49-C075F111BE94}"/>
    <hyperlink ref="AQ13" r:id="rId118" display="https://www.daloopa.com/src/63032757" xr:uid="{8E8DAD49-4FDD-4D0A-B662-DB052EE09F92}"/>
    <hyperlink ref="AR13" r:id="rId119" display="https://www.daloopa.com/src/66979013" xr:uid="{64081EC9-B724-4C16-A862-9BEDF05FBF02}"/>
    <hyperlink ref="AS13" r:id="rId120" display="https://www.daloopa.com/src/72081875" xr:uid="{987D828C-24F9-4181-B44E-C19FE22F0FE1}"/>
    <hyperlink ref="AT13" r:id="rId121" display="https://www.daloopa.com/src/78019470" xr:uid="{871C71CB-9357-4410-84E1-575DCB2A27B2}"/>
    <hyperlink ref="AU13" r:id="rId122" display="https://www.daloopa.com/src/82225435" xr:uid="{16DEB49E-0C1A-45CF-B0C5-240A2991A4F1}"/>
    <hyperlink ref="AV13" r:id="rId123" display="https://www.daloopa.com/src/87389292" xr:uid="{87166772-9B58-4723-962D-6C8C25DCF0EE}"/>
    <hyperlink ref="AW13" r:id="rId124" display="https://www.daloopa.com/src/94492892" xr:uid="{ACC09BBE-5708-4369-8715-E56DD5F39242}"/>
    <hyperlink ref="AX13" r:id="rId125" display="https://www.daloopa.com/src/102306202" xr:uid="{E75660A2-FDBA-4ED7-AB4D-2D04A32311E4}"/>
    <hyperlink ref="AY13" r:id="rId126" display="https://www.daloopa.com/src/107676713" xr:uid="{CCA010DA-56B8-4BEF-AAA0-925537D5825B}"/>
    <hyperlink ref="AZ13" r:id="rId127" display="https://www.daloopa.com/src/113257325" xr:uid="{C30BDAB3-9FD3-4BAE-BB74-2872F3E6E048}"/>
    <hyperlink ref="BA13" r:id="rId128" display="https://www.daloopa.com/src/125055848" xr:uid="{CCE92647-4BD8-40D7-9EEB-BDD051D3F380}"/>
    <hyperlink ref="BB13" r:id="rId129" display="https://www.daloopa.com/src/136437129" xr:uid="{1695DB24-0443-428F-A157-87BC90BC4E4C}"/>
    <hyperlink ref="BC13" r:id="rId130" display="https://www.daloopa.com/src/145001455" xr:uid="{B878F6BD-A9C4-47DF-89D4-DB428CBF6604}"/>
    <hyperlink ref="BD13" r:id="rId131" display="https://www.daloopa.com/src/154237652" xr:uid="{FD53FFF6-64E3-49FD-BA30-4382E6E3325C}"/>
    <hyperlink ref="BN13" r:id="rId132" display="https://marketplace.daloopa.com/src/134722099" xr:uid="{4C93155F-DFE7-422F-A0B8-5592F4FF63A9}"/>
    <hyperlink ref="BO13" r:id="rId133" display="https://marketplace.daloopa.com/src/134722100" xr:uid="{9257B707-9D69-43BD-BEF1-AD6FFF52D6F3}"/>
    <hyperlink ref="BP13" r:id="rId134" display="https://marketplace.daloopa.com/src/134722101" xr:uid="{1D52F57D-786E-4E87-9070-437F6A2290CC}"/>
    <hyperlink ref="BQ13" r:id="rId135" display="https://marketplace.daloopa.com/src/134722102" xr:uid="{5FA036EA-EAC6-4DB5-8ADD-CCB01502D851}"/>
    <hyperlink ref="BR13" r:id="rId136" display="https://marketplace.daloopa.com/src/154257771" xr:uid="{ADC8D56C-8468-4126-BE0B-45E542AC5EE2}"/>
    <hyperlink ref="A14" r:id="rId137" xr:uid="{0123C17E-7669-4F24-9AF5-A07F34A0212E}"/>
    <hyperlink ref="C14" r:id="rId138" xr:uid="{9671AD35-7E01-48F9-99E2-DB6FA52A2CC6}"/>
    <hyperlink ref="AM14" r:id="rId139" display="https://www.daloopa.com/src/37976002" xr:uid="{CD1D635B-CAA8-4E19-8683-DE888A0D34E0}"/>
    <hyperlink ref="AN14" r:id="rId140" display="https://www.daloopa.com/src/46537099" xr:uid="{9D0A48B5-E96E-4393-A69A-51466DA08929}"/>
    <hyperlink ref="AO14" r:id="rId141" display="https://www.daloopa.com/src/53534226" xr:uid="{67350F21-9E2E-4E6B-A7B6-695B7E2B1DF9}"/>
    <hyperlink ref="AP14" r:id="rId142" display="https://www.daloopa.com/src/58740191" xr:uid="{9DF808FA-D1BD-4799-88C0-EB32BB6447FB}"/>
    <hyperlink ref="AQ14" r:id="rId143" display="https://www.daloopa.com/src/63032758" xr:uid="{AE5BEFB8-1007-47DD-B768-7336B0CBF22E}"/>
    <hyperlink ref="AR14" r:id="rId144" display="https://www.daloopa.com/src/66979014" xr:uid="{6AD8FF55-974B-4695-ADA3-787181C07983}"/>
    <hyperlink ref="AS14" r:id="rId145" display="https://www.daloopa.com/src/72081876" xr:uid="{8F49AD02-5F30-4E73-9395-AC0CD2D752E1}"/>
    <hyperlink ref="AT14" r:id="rId146" display="https://www.daloopa.com/src/78019471" xr:uid="{FA7190AC-82E8-42E7-965A-BF4FFDD511AF}"/>
    <hyperlink ref="AU14" r:id="rId147" display="https://www.daloopa.com/src/82225434" xr:uid="{D6D86099-8111-42C1-AB30-131F221CB950}"/>
    <hyperlink ref="AV14" r:id="rId148" display="https://www.daloopa.com/src/87389293" xr:uid="{E61CE9CC-3D97-4BE8-95BF-768CA1A2801C}"/>
    <hyperlink ref="AW14" r:id="rId149" display="https://www.daloopa.com/src/94492893" xr:uid="{252396F0-CEF6-43FF-9478-48C4BF5B9554}"/>
    <hyperlink ref="AX14" r:id="rId150" display="https://www.daloopa.com/src/102306201" xr:uid="{7D4BD81B-0369-4F6C-823E-444E56DC4DBB}"/>
    <hyperlink ref="AY14" r:id="rId151" display="https://www.daloopa.com/src/107676712" xr:uid="{1E0A14C8-7875-40A4-AFAD-06D0318CAF7C}"/>
    <hyperlink ref="AZ14" r:id="rId152" display="https://www.daloopa.com/src/113257327" xr:uid="{D307BCD0-9AD5-4D89-8783-676093063BB6}"/>
    <hyperlink ref="BA14" r:id="rId153" display="https://www.daloopa.com/src/125055849" xr:uid="{EAFF0700-D904-44A1-961E-0BB3BC27BCCE}"/>
    <hyperlink ref="BB14" r:id="rId154" display="https://www.daloopa.com/src/136437130" xr:uid="{A2A7A8D0-C30D-42D6-B75F-C85F544E85C3}"/>
    <hyperlink ref="BC14" r:id="rId155" display="https://www.daloopa.com/src/145001456" xr:uid="{AD1FD9AF-0F7E-4EC0-9C26-351D8F0892D7}"/>
    <hyperlink ref="BD14" r:id="rId156" display="https://www.daloopa.com/src/154237653" xr:uid="{BCDBD2F6-53AD-4D8A-8C8A-5E4C81DC8CAD}"/>
    <hyperlink ref="BN14" r:id="rId157" display="https://marketplace.daloopa.com/src/134722103" xr:uid="{425A9E5D-2EDA-4227-ABD4-C82D34907C31}"/>
    <hyperlink ref="BO14" r:id="rId158" display="https://marketplace.daloopa.com/src/134722104" xr:uid="{631C32C9-D03B-4AEB-8328-F1B0C2B8CAB2}"/>
    <hyperlink ref="BP14" r:id="rId159" display="https://marketplace.daloopa.com/src/134722105" xr:uid="{C337E69B-7E1B-400E-9CA3-070C89F6AE43}"/>
    <hyperlink ref="BQ14" r:id="rId160" display="https://marketplace.daloopa.com/src/134722106" xr:uid="{B0EEE26F-A0AD-433D-A8B4-FC3CFBABB5AB}"/>
    <hyperlink ref="BR14" r:id="rId161" display="https://marketplace.daloopa.com/src/154257772" xr:uid="{89F622CB-5DD4-40ED-B03A-54AD3AB634F4}"/>
    <hyperlink ref="A15" r:id="rId162" xr:uid="{5420F0F5-4F8A-498C-BC3E-5D3BC2B3C669}"/>
    <hyperlink ref="C15" r:id="rId163" xr:uid="{9195BAE2-5CB3-47E9-8478-BA82234EDD87}"/>
    <hyperlink ref="AZ15" r:id="rId164" display="https://www.daloopa.com/src/113257339" xr:uid="{CF826C0F-4BA9-4B48-8537-B61F88A9A3F0}"/>
    <hyperlink ref="BQ15" r:id="rId165" display="https://marketplace.daloopa.com/src/134722107" xr:uid="{858B1710-CC60-4F9A-B455-79FADAB48A4F}"/>
    <hyperlink ref="A16" r:id="rId166" xr:uid="{A60B8A66-E13B-4210-B577-887AE0A2804E}"/>
    <hyperlink ref="C16" r:id="rId167" xr:uid="{A845613A-F577-4A81-9050-AEBC92FFC8C3}"/>
    <hyperlink ref="AZ16" r:id="rId168" display="https://www.daloopa.com/src/113257338" xr:uid="{02D7C3DA-DAFF-4F10-960E-18FE6A6C7412}"/>
    <hyperlink ref="BQ16" r:id="rId169" display="https://marketplace.daloopa.com/src/134722108" xr:uid="{451139B5-CFD2-4752-975E-3F28EB23578D}"/>
    <hyperlink ref="A17" r:id="rId170" xr:uid="{C8E92B99-B848-4306-8AD3-5EEC192B4121}"/>
    <hyperlink ref="C17" r:id="rId171" xr:uid="{E870B5CB-ADFC-4AB2-A2BF-F44A89DE3CB3}"/>
    <hyperlink ref="AZ17" r:id="rId172" display="https://www.daloopa.com/src/113257337" xr:uid="{FF236FAC-E859-42DA-8CCA-4D4E8D623D4D}"/>
    <hyperlink ref="BQ17" r:id="rId173" display="https://marketplace.daloopa.com/src/134722109" xr:uid="{0156B464-D21E-470F-9B5D-78156B6292B9}"/>
    <hyperlink ref="A18" r:id="rId174" xr:uid="{594AEA95-2B76-4F1D-A157-71DA042094A4}"/>
    <hyperlink ref="C18" r:id="rId175" xr:uid="{0E2CEE86-075A-414D-AC06-599A49A95472}"/>
    <hyperlink ref="AZ18" r:id="rId176" display="https://www.daloopa.com/src/113257336" xr:uid="{DEBB3529-1A2A-474F-8019-BF075B567C91}"/>
    <hyperlink ref="BQ18" r:id="rId177" display="https://marketplace.daloopa.com/src/134722110" xr:uid="{27651CBC-75FB-456E-B983-F180715AA861}"/>
    <hyperlink ref="A19" r:id="rId178" xr:uid="{33DF11AC-9E29-4252-A9F0-17FA34254100}"/>
    <hyperlink ref="C19" r:id="rId179" xr:uid="{D1584E8A-256C-47C8-AFFF-2553DDAB8FDE}"/>
    <hyperlink ref="AO19" r:id="rId180" display="https://www.daloopa.com/src/65118095" xr:uid="{574385E1-D747-448D-BD00-8033154C4AB1}"/>
    <hyperlink ref="AP19" r:id="rId181" display="https://www.daloopa.com/src/65118063" xr:uid="{B6945B24-BF30-4021-9E90-DD55319F958B}"/>
    <hyperlink ref="AQ19" r:id="rId182" display="https://www.daloopa.com/src/65117975" xr:uid="{6AB28B8A-7FED-49DF-BE35-DE6E05B25DA5}"/>
    <hyperlink ref="AR19" r:id="rId183" display="https://www.daloopa.com/src/66979339" xr:uid="{BE273115-2941-427C-A9B0-426220AF7522}"/>
    <hyperlink ref="AS19" r:id="rId184" display="https://www.daloopa.com/src/72081905" xr:uid="{673D8A49-DD30-4C54-97C4-9EB883E55957}"/>
    <hyperlink ref="AT19" r:id="rId185" display="https://www.daloopa.com/src/78019577" xr:uid="{85D06DCC-075B-4B13-AFF0-57EBCE2B6467}"/>
    <hyperlink ref="AU19" r:id="rId186" display="https://www.daloopa.com/src/82225691" xr:uid="{FDBF4458-C828-450C-8F0A-058B30C38A83}"/>
    <hyperlink ref="AW19" r:id="rId187" display="https://www.daloopa.com/src/94502071" xr:uid="{19B4750D-5098-4202-A9B3-3E9B9F847AEC}"/>
    <hyperlink ref="AX19" r:id="rId188" display="https://www.daloopa.com/src/102330272" xr:uid="{8D12678C-9812-4828-B00C-1019B3FAE949}"/>
    <hyperlink ref="AZ19" r:id="rId189" display="https://www.daloopa.com/src/113257553" xr:uid="{B1E91179-5EC1-455F-B0A3-2B87A70C0949}"/>
    <hyperlink ref="BA19" r:id="rId190" display="https://www.daloopa.com/src/125057974" xr:uid="{CFF65AB5-2202-4F7F-93FE-37ED4C3DCA69}"/>
    <hyperlink ref="BB19" r:id="rId191" display="https://www.daloopa.com/src/136437227" xr:uid="{EA86C623-6D14-4114-A6E6-54ABD4AAB2D4}"/>
    <hyperlink ref="BC19" r:id="rId192" display="https://www.daloopa.com/src/145002334" xr:uid="{4148162E-0F85-4131-9E68-C295EEA805BE}"/>
    <hyperlink ref="BD19" r:id="rId193" display="https://www.daloopa.com/src/154237028" xr:uid="{55F3FF24-A7D5-447F-BF84-0749C376A06B}"/>
    <hyperlink ref="BO19" r:id="rId194" display="https://marketplace.daloopa.com/src/134722111" xr:uid="{39F21103-565B-4683-B2CE-66710B5EE5DC}"/>
    <hyperlink ref="BQ19" r:id="rId195" display="https://marketplace.daloopa.com/src/134722112" xr:uid="{0ADB262F-F78A-4CCC-8CF0-D41D2898774D}"/>
    <hyperlink ref="BR19" r:id="rId196" display="https://marketplace.daloopa.com/src/154257773" xr:uid="{E589B7DC-E3DD-4549-B4CC-2C61CE2B6D33}"/>
    <hyperlink ref="A20" r:id="rId197" xr:uid="{7D734616-182E-40F1-9DEB-4F832EA0AD5F}"/>
    <hyperlink ref="C20" r:id="rId198" xr:uid="{7A1CC0CD-66B2-4EC5-BE7F-3725ED7409FB}"/>
    <hyperlink ref="AG20" r:id="rId199" display="https://www.daloopa.com/src/47552215" xr:uid="{66399F2D-6AEC-4680-968D-9288D590E541}"/>
    <hyperlink ref="AH20" r:id="rId200" display="https://www.daloopa.com/src/47550933" xr:uid="{699D1711-CF24-4521-BF0A-7B2948168D97}"/>
    <hyperlink ref="A21" r:id="rId201" xr:uid="{33AED177-37AF-4A1F-8243-B6BF7625BC63}"/>
    <hyperlink ref="C21" r:id="rId202" xr:uid="{9B39B689-8019-497B-90F7-9CDBCAB4C1B9}"/>
    <hyperlink ref="BC21" r:id="rId203" display="https://www.daloopa.com/src/145001461" xr:uid="{A0E60264-9BE7-4598-9AAD-53E0B2905D6B}"/>
    <hyperlink ref="A22" r:id="rId204" xr:uid="{991620CE-1804-4275-A393-6AB12CD8A72B}"/>
    <hyperlink ref="C22" r:id="rId205" xr:uid="{FA6F7C68-54E8-445F-ABF2-9FA4E53AF6A6}"/>
    <hyperlink ref="BC22" r:id="rId206" display="https://www.daloopa.com/src/145001462" xr:uid="{A1E239AB-D1BC-4B09-89F5-6559A4CC42B0}"/>
    <hyperlink ref="A25" r:id="rId207" xr:uid="{912E841E-40D7-44CA-ADE7-DDD927118595}"/>
    <hyperlink ref="C25" r:id="rId208" xr:uid="{68D0A0A8-0A37-4939-9891-99621F5BC6B1}"/>
    <hyperlink ref="AG25" r:id="rId209" display="https://www.daloopa.com/src/4716158" xr:uid="{7BF24466-4A0E-47F3-AAE6-45DB451AD721}"/>
    <hyperlink ref="AH25" r:id="rId210" display="https://www.daloopa.com/src/7961909" xr:uid="{E5AECC55-FCD4-4B89-9F1E-1B1846F20070}"/>
    <hyperlink ref="AI25" r:id="rId211" display="https://www.daloopa.com/src/10331449" xr:uid="{DAE74D73-3425-4E95-BCA6-099FFE39BCA0}"/>
    <hyperlink ref="AJ25" r:id="rId212" display="https://www.daloopa.com/src/14160989" xr:uid="{4A8BF396-7B14-4C3A-B5AE-2250EC202F17}"/>
    <hyperlink ref="AK25" r:id="rId213" display="https://www.daloopa.com/src/20882378" xr:uid="{B24F80AD-DFFC-4CBE-96EE-2F27FAFC4F0A}"/>
    <hyperlink ref="AL25" r:id="rId214" display="https://www.daloopa.com/src/32357375" xr:uid="{CD4DAF23-58CE-4F92-90E3-98DEF08925F0}"/>
    <hyperlink ref="AM25" r:id="rId215" display="https://www.daloopa.com/src/37971460" xr:uid="{ED930856-98CD-40B8-922C-C51418DBA313}"/>
    <hyperlink ref="AN25" r:id="rId216" display="https://www.daloopa.com/src/46535006" xr:uid="{2F12C12B-3294-46A7-A02C-1A176967A8BE}"/>
    <hyperlink ref="AO25" r:id="rId217" display="https://www.daloopa.com/src/53534238" xr:uid="{265E4967-1759-42DB-95AB-A7126D785802}"/>
    <hyperlink ref="AP25" r:id="rId218" display="https://www.daloopa.com/src/58740194" xr:uid="{7E138DDA-0B2C-47D7-A6EB-F7837E2BE4EC}"/>
    <hyperlink ref="AQ25" r:id="rId219" display="https://www.daloopa.com/src/63032764" xr:uid="{D5A3EAF3-A961-4D7F-BC49-FF5CE759041F}"/>
    <hyperlink ref="AR25" r:id="rId220" display="https://www.daloopa.com/src/66979015" xr:uid="{D2E89BD5-BA02-43D7-982C-4A351AED69EB}"/>
    <hyperlink ref="AS25" r:id="rId221" display="https://www.daloopa.com/src/72081877" xr:uid="{BE5552FA-E379-48B7-87EE-D88B1D68A19C}"/>
    <hyperlink ref="AT25" r:id="rId222" display="https://www.daloopa.com/src/78019472" xr:uid="{FD354198-B5B8-4902-8FBC-BEF98972845B}"/>
    <hyperlink ref="AU25" r:id="rId223" display="https://www.daloopa.com/src/82225486" xr:uid="{D7C5E723-97DF-44C7-91C6-01A7241B399D}"/>
    <hyperlink ref="AV25" r:id="rId224" display="https://www.daloopa.com/src/87389294" xr:uid="{5806AC43-A1FE-4238-BE8C-0020A49FAAAC}"/>
    <hyperlink ref="AW25" r:id="rId225" display="https://www.daloopa.com/src/94492862" xr:uid="{7FF167D3-7B1F-4291-802A-A3B688D14553}"/>
    <hyperlink ref="AX25" r:id="rId226" display="https://www.daloopa.com/src/102308688" xr:uid="{76EBDC80-19F4-4B01-81F1-282ADDA05122}"/>
    <hyperlink ref="AY25" r:id="rId227" display="https://www.daloopa.com/src/107676714" xr:uid="{0B87493C-1977-4601-9A96-B8E1CBF65777}"/>
    <hyperlink ref="AZ25" r:id="rId228" display="https://www.daloopa.com/src/113257328" xr:uid="{07BDD161-D702-4050-B63A-31A996CECFA4}"/>
    <hyperlink ref="BA25" r:id="rId229" display="https://www.daloopa.com/src/125055850" xr:uid="{EAB76E97-6B20-4200-BD64-30D56CA2554A}"/>
    <hyperlink ref="BB25" r:id="rId230" display="https://www.daloopa.com/src/136437131" xr:uid="{062FC902-1873-4AFB-A088-57F7AD62C356}"/>
    <hyperlink ref="BC25" r:id="rId231" display="https://www.daloopa.com/src/145001457" xr:uid="{963B3C07-A20E-4818-B70B-6F6B2AB3F790}"/>
    <hyperlink ref="BD25" r:id="rId232" display="https://www.daloopa.com/src/154237778" xr:uid="{E50AC75A-05D1-41BB-AB7F-B4A93D683423}"/>
    <hyperlink ref="BM25" r:id="rId233" display="https://marketplace.daloopa.com/src/134722113" xr:uid="{C65937B6-43B2-4E84-BCFB-73DD5D192FA1}"/>
    <hyperlink ref="BN25" r:id="rId234" display="https://marketplace.daloopa.com/src/134722114" xr:uid="{76C2847C-77D1-4D1B-93DF-68B505A35390}"/>
    <hyperlink ref="BO25" r:id="rId235" display="https://marketplace.daloopa.com/src/134722115" xr:uid="{FA8ABFC8-036B-4C93-8C82-AFFF97131F0C}"/>
    <hyperlink ref="BP25" r:id="rId236" display="https://marketplace.daloopa.com/src/134722116" xr:uid="{B185DDF0-0D89-43C0-9AE5-EF5829114144}"/>
    <hyperlink ref="BQ25" r:id="rId237" display="https://marketplace.daloopa.com/src/134722117" xr:uid="{637CF49A-856C-4474-A6BE-0D19FA251444}"/>
    <hyperlink ref="BR25" r:id="rId238" display="https://marketplace.daloopa.com/src/154257774" xr:uid="{618BB14A-C90C-4D1C-8D37-9ED2902A3FB6}"/>
    <hyperlink ref="A26" r:id="rId239" xr:uid="{6FE6334E-C22F-41DA-A784-C6DBC22463E4}"/>
    <hyperlink ref="C26" r:id="rId240" xr:uid="{015007BE-96CB-4540-A211-549D8F780C1F}"/>
    <hyperlink ref="AG26" r:id="rId241" display="https://www.daloopa.com/src/4716159" xr:uid="{F74AC2D0-797D-42F2-8B1E-F0548E465602}"/>
    <hyperlink ref="AH26" r:id="rId242" display="https://www.daloopa.com/src/7961910" xr:uid="{EC38AC1F-BCB5-485F-8AAC-371873DF585B}"/>
    <hyperlink ref="AI26" r:id="rId243" display="https://www.daloopa.com/src/10331450" xr:uid="{22233291-150A-4222-87C4-60D732A02362}"/>
    <hyperlink ref="AJ26" r:id="rId244" display="https://www.daloopa.com/src/14160990" xr:uid="{C6AED741-BF32-405E-84A5-8AF7534BE23E}"/>
    <hyperlink ref="AK26" r:id="rId245" display="https://www.daloopa.com/src/20882379" xr:uid="{257200B4-E55B-419A-A237-DE6E147B66DE}"/>
    <hyperlink ref="AL26" r:id="rId246" display="https://www.daloopa.com/src/32357376" xr:uid="{913A7FD1-5C65-43C5-A3BA-260AF29EF603}"/>
    <hyperlink ref="AM26" r:id="rId247" display="https://www.daloopa.com/src/37971461" xr:uid="{4F48BF74-5495-4F14-AB03-F22457D92281}"/>
    <hyperlink ref="AN26" r:id="rId248" display="https://www.daloopa.com/src/46535007" xr:uid="{37055F0F-2FF2-4C14-995D-8867C8FBE6D6}"/>
    <hyperlink ref="AO26" r:id="rId249" display="https://www.daloopa.com/src/53534239" xr:uid="{522AD1B9-FFEB-4581-B176-4C3D1B844105}"/>
    <hyperlink ref="AP26" r:id="rId250" display="https://www.daloopa.com/src/58740193" xr:uid="{10C19530-5788-48AE-8E67-5161FBE87445}"/>
    <hyperlink ref="AQ26" r:id="rId251" display="https://www.daloopa.com/src/63032763" xr:uid="{0C9F34C2-4DDB-4FF4-AD77-90E0C36A4EB3}"/>
    <hyperlink ref="AR26" r:id="rId252" display="https://www.daloopa.com/src/66979016" xr:uid="{A7C4D4CC-55EB-4E79-8FD0-C029C1DFB6CB}"/>
    <hyperlink ref="AS26" r:id="rId253" display="https://www.daloopa.com/src/72081878" xr:uid="{DE052959-6FD6-4971-9F02-5ABD7867D5DF}"/>
    <hyperlink ref="AT26" r:id="rId254" display="https://www.daloopa.com/src/78019473" xr:uid="{43CB05A1-BB7C-48F1-9382-CF393C5A0A1C}"/>
    <hyperlink ref="AU26" r:id="rId255" display="https://www.daloopa.com/src/82225485" xr:uid="{1276D705-805F-4EF8-A073-D2707C2A25C4}"/>
    <hyperlink ref="AV26" r:id="rId256" display="https://www.daloopa.com/src/87389295" xr:uid="{1790C80B-3E9E-4B68-BB01-49E294A54AF2}"/>
    <hyperlink ref="AW26" r:id="rId257" display="https://www.daloopa.com/src/94492891" xr:uid="{03FB5335-818A-4126-83F6-A3FE4E9D8E62}"/>
    <hyperlink ref="AX26" r:id="rId258" display="https://www.daloopa.com/src/102308677" xr:uid="{B2D6B215-603E-48DF-8CE0-E31DB3878A88}"/>
    <hyperlink ref="AY26" r:id="rId259" display="https://www.daloopa.com/src/107676715" xr:uid="{299BC9AC-9C6D-4FB1-9FBB-9774C58DB00C}"/>
    <hyperlink ref="AZ26" r:id="rId260" display="https://www.daloopa.com/src/113257329" xr:uid="{21BF6272-31A7-4094-8E57-C481A34DAF1C}"/>
    <hyperlink ref="BA26" r:id="rId261" display="https://www.daloopa.com/src/125055851" xr:uid="{D37E19B0-665A-4300-A33C-4377FD786FDC}"/>
    <hyperlink ref="BB26" r:id="rId262" display="https://www.daloopa.com/src/136437132" xr:uid="{5843B003-4BCC-416E-BF46-B36413ECF4F0}"/>
    <hyperlink ref="BC26" r:id="rId263" display="https://www.daloopa.com/src/145001458" xr:uid="{9AF978B7-8120-43DA-852F-3A28A3BFFA4A}"/>
    <hyperlink ref="BD26" r:id="rId264" display="https://www.daloopa.com/src/154237779" xr:uid="{F6C9AE37-B957-4051-9CC4-2B8A97A961F8}"/>
    <hyperlink ref="BM26" r:id="rId265" display="https://marketplace.daloopa.com/src/134722118" xr:uid="{B2ACDF19-BF63-4B84-A341-6452E84C1E5C}"/>
    <hyperlink ref="BN26" r:id="rId266" display="https://marketplace.daloopa.com/src/134722119" xr:uid="{BE12B71C-85C4-41D1-B0CE-1DF84021E77A}"/>
    <hyperlink ref="BO26" r:id="rId267" display="https://marketplace.daloopa.com/src/134722120" xr:uid="{95E412B4-4A57-4B63-BB0F-B85B8B099A06}"/>
    <hyperlink ref="BP26" r:id="rId268" display="https://marketplace.daloopa.com/src/134722121" xr:uid="{7F59E599-C238-491B-B8B6-4534277767BA}"/>
    <hyperlink ref="BQ26" r:id="rId269" display="https://marketplace.daloopa.com/src/134722122" xr:uid="{21EACC8F-0D6B-45A4-8B07-F5E61CF77E66}"/>
    <hyperlink ref="BR26" r:id="rId270" display="https://marketplace.daloopa.com/src/154257775" xr:uid="{D28DB198-04F5-4A75-B81B-6ACF760294AA}"/>
    <hyperlink ref="A27" r:id="rId271" xr:uid="{AA7A4380-3F39-4AE1-AE7F-1964A8E8C946}"/>
    <hyperlink ref="C27" r:id="rId272" xr:uid="{06B290DD-91C5-4D4F-A79C-EBA92C29833E}"/>
    <hyperlink ref="AS27" r:id="rId273" display="https://www.daloopa.com/src/72081879" xr:uid="{94033C4C-FA5A-48F6-921E-8FD75B10ED6E}"/>
    <hyperlink ref="A28" r:id="rId274" xr:uid="{6C07A9AF-0E3F-4A0B-A4AC-CADD69D83D9E}"/>
    <hyperlink ref="C28" r:id="rId275" xr:uid="{3145D21E-0F93-4473-9F20-A04F0D986C6E}"/>
    <hyperlink ref="AS28" r:id="rId276" display="https://www.daloopa.com/src/72081880" xr:uid="{FE74B59A-4F6B-44A2-A0A8-78D971DA98C0}"/>
    <hyperlink ref="A29" r:id="rId277" xr:uid="{93887FC1-EE23-4816-9F6B-CED9F0534C72}"/>
    <hyperlink ref="C29" r:id="rId278" xr:uid="{BA645BB1-D572-4D92-8626-D1C14AEBE28F}"/>
    <hyperlink ref="AT29" r:id="rId279" display="https://www.daloopa.com/src/78019474" xr:uid="{B6D3FD37-ABB8-4CF0-81A0-BE93D6C94E3F}"/>
    <hyperlink ref="AU29" r:id="rId280" display="https://www.daloopa.com/src/82225520" xr:uid="{06598BD4-2858-4D2E-AAD6-8BDE6F0A5B6D}"/>
    <hyperlink ref="A30" r:id="rId281" xr:uid="{66E68A14-C8E0-4665-874A-16FC0479D16E}"/>
    <hyperlink ref="C30" r:id="rId282" xr:uid="{94C0BCDA-20AE-4BAC-8AFA-BECB0492739F}"/>
    <hyperlink ref="AN30" r:id="rId283" display="https://www.daloopa.com/src/46535008" xr:uid="{CC4C33D2-9DB6-4938-A509-E947317E0650}"/>
    <hyperlink ref="AO30" r:id="rId284" display="https://www.daloopa.com/src/53534240" xr:uid="{3E6EF04C-F16F-489A-A28B-B0C2BD51C64F}"/>
    <hyperlink ref="AP30" r:id="rId285" display="https://www.daloopa.com/src/58740195" xr:uid="{BC1B701E-6D02-4DF4-8F7F-1ECEB0E9EB18}"/>
    <hyperlink ref="AQ30" r:id="rId286" display="https://www.daloopa.com/src/63032765" xr:uid="{35112CD6-933F-4BC6-A44C-DFFDB3F19163}"/>
    <hyperlink ref="BD30" r:id="rId287" display="https://www.daloopa.com/src/154237806" xr:uid="{39C52F0D-ED5F-4A97-A487-C3F70C573131}"/>
    <hyperlink ref="BN30" r:id="rId288" display="https://marketplace.daloopa.com/src/134722123" xr:uid="{11343FDE-4B6C-4F28-9943-CBCB5A23E6BA}"/>
    <hyperlink ref="BR30" r:id="rId289" display="https://marketplace.daloopa.com/src/154257776" xr:uid="{527E259B-89A0-44B5-A2E3-FEEFC2F3D226}"/>
    <hyperlink ref="A31" r:id="rId290" xr:uid="{E4FF26FB-02C4-4FF7-BCD8-3F99E5EC4E77}"/>
    <hyperlink ref="C31" r:id="rId291" xr:uid="{CFC6BC34-A26A-4BDB-8667-B99A8EFD4894}"/>
    <hyperlink ref="AN31" r:id="rId292" display="https://www.daloopa.com/src/46535009" xr:uid="{5426EC86-4F59-4924-8E72-272F305E01E3}"/>
    <hyperlink ref="AO31" r:id="rId293" display="https://www.daloopa.com/src/53534241" xr:uid="{7894A2E5-0738-49C5-97B8-7C582E9FFE2F}"/>
    <hyperlink ref="AP31" r:id="rId294" display="https://www.daloopa.com/src/58740196" xr:uid="{C12E2034-5A24-4AF4-BB6E-8AE26CA6F041}"/>
    <hyperlink ref="AQ31" r:id="rId295" display="https://www.daloopa.com/src/63032766" xr:uid="{58D52C55-6378-4C81-8B59-1761D136505A}"/>
    <hyperlink ref="BD31" r:id="rId296" display="https://www.daloopa.com/src/154237807" xr:uid="{229FD3DC-06C3-4279-B92E-221EA7B52446}"/>
    <hyperlink ref="BN31" r:id="rId297" display="https://marketplace.daloopa.com/src/134722124" xr:uid="{DB1DDDBF-FD82-4EEC-BE94-BEB79833F950}"/>
    <hyperlink ref="BR31" r:id="rId298" display="https://marketplace.daloopa.com/src/154257777" xr:uid="{E06CA46B-714E-4F5B-A229-566191659F78}"/>
    <hyperlink ref="A32" r:id="rId299" xr:uid="{53836395-8050-4E73-BBFE-C3D521C22A9D}"/>
    <hyperlink ref="C32" r:id="rId300" xr:uid="{17B7741D-7CC7-4F8E-A89D-A6D6AF5635AC}"/>
    <hyperlink ref="AG32" r:id="rId301" display="https://www.daloopa.com/src/4716160" xr:uid="{6EBED5EE-28BF-402E-B7EB-69AA1D075096}"/>
    <hyperlink ref="AJ32" r:id="rId302" display="https://www.daloopa.com/src/14160991" xr:uid="{E6754510-B1FB-4336-B67A-73C61B0E5C7E}"/>
    <hyperlink ref="AK32" r:id="rId303" display="https://www.daloopa.com/src/20882381" xr:uid="{BE2ABFBE-C883-4B05-9E86-92C853CCC0AB}"/>
    <hyperlink ref="AL32" r:id="rId304" display="https://www.daloopa.com/src/32357377" xr:uid="{367919E4-53A3-47FE-B052-088E3ED513B7}"/>
    <hyperlink ref="AR32" r:id="rId305" display="https://www.daloopa.com/src/66979018" xr:uid="{580EF066-241A-4BC6-806B-B822799CC4FC}"/>
    <hyperlink ref="AS32" r:id="rId306" display="https://www.daloopa.com/src/72081881" xr:uid="{0DC9808E-68DD-485F-9924-611ECA4A5B09}"/>
    <hyperlink ref="AT32" r:id="rId307" display="https://www.daloopa.com/src/78019475" xr:uid="{889D9E6D-FC13-40CC-8A8D-702D95C2782F}"/>
    <hyperlink ref="AU32" r:id="rId308" display="https://www.daloopa.com/src/82225581" xr:uid="{714BDA9E-0F89-42EA-8208-DF622E9FAEFB}"/>
    <hyperlink ref="AV32" r:id="rId309" display="https://www.daloopa.com/src/87389296" xr:uid="{EF919F22-983B-4D29-995C-3F8D1755DE36}"/>
    <hyperlink ref="AW32" r:id="rId310" display="https://www.daloopa.com/src/94492895" xr:uid="{45517086-F487-4FD6-85BA-0B3D63F560FF}"/>
    <hyperlink ref="AX32" r:id="rId311" display="https://www.daloopa.com/src/102306920" xr:uid="{A4AF5BC6-FFB2-46AC-9D2F-697D0A1C7B5E}"/>
    <hyperlink ref="AY32" r:id="rId312" display="https://www.daloopa.com/src/107676716" xr:uid="{64C6F33F-ECAC-456E-AAC6-B7DDD3D8AE52}"/>
    <hyperlink ref="AZ32" r:id="rId313" display="https://www.daloopa.com/src/113257331" xr:uid="{240168E0-C851-4569-8213-169A82EBA96F}"/>
    <hyperlink ref="BA32" r:id="rId314" display="https://www.daloopa.com/src/125055852" xr:uid="{E5CC6C52-6AE6-41E7-AC5C-31A6E48CB76C}"/>
    <hyperlink ref="BB32" r:id="rId315" display="https://www.daloopa.com/src/136437133" xr:uid="{C2C55BE7-5A5F-40CE-A417-EC0E2AC330AF}"/>
    <hyperlink ref="BC32" r:id="rId316" display="https://www.daloopa.com/src/145001459" xr:uid="{A58E539B-EEEA-4E82-984D-B6034CA89C0A}"/>
    <hyperlink ref="BM32" r:id="rId317" display="https://marketplace.daloopa.com/src/134722125" xr:uid="{085F2D11-241A-41BC-B6DF-BEDBA3763FF2}"/>
    <hyperlink ref="BO32" r:id="rId318" display="https://marketplace.daloopa.com/src/134722126" xr:uid="{0C46AB42-59AD-4C56-88AF-CB3971718849}"/>
    <hyperlink ref="BP32" r:id="rId319" display="https://marketplace.daloopa.com/src/134722127" xr:uid="{84A907D1-EA62-4987-90D7-E55295A08176}"/>
    <hyperlink ref="BQ32" r:id="rId320" display="https://marketplace.daloopa.com/src/134722128" xr:uid="{66A2900E-DF26-45B2-A0B4-4ECA92116578}"/>
    <hyperlink ref="A33" r:id="rId321" xr:uid="{A4907AE8-508F-4BF1-83F3-CE517FCE4792}"/>
    <hyperlink ref="C33" r:id="rId322" xr:uid="{C8DD63BB-49EB-44E7-9650-12FDA01B3347}"/>
    <hyperlink ref="AG33" r:id="rId323" display="https://www.daloopa.com/src/4716161" xr:uid="{5F6AE7BE-8BDE-47DE-95CC-65172E5A3363}"/>
    <hyperlink ref="AJ33" r:id="rId324" display="https://www.daloopa.com/src/14160992" xr:uid="{4CB747E6-399B-4C4B-AEC5-50D4CB1E92A5}"/>
    <hyperlink ref="AK33" r:id="rId325" display="https://www.daloopa.com/src/20882380" xr:uid="{0F86A12A-3519-4547-AA42-90E6FAD58E2B}"/>
    <hyperlink ref="AL33" r:id="rId326" display="https://www.daloopa.com/src/32357378" xr:uid="{5A3A35C9-3979-40AC-B18B-2197DCEBE57A}"/>
    <hyperlink ref="AR33" r:id="rId327" display="https://www.daloopa.com/src/66979017" xr:uid="{BC03D257-AC7D-46BD-A54C-6F76689B0F0D}"/>
    <hyperlink ref="AS33" r:id="rId328" display="https://www.daloopa.com/src/72081882" xr:uid="{567CF69D-80AC-4579-8F80-54918C96F520}"/>
    <hyperlink ref="AT33" r:id="rId329" display="https://www.daloopa.com/src/78019477" xr:uid="{D78E0BF5-41AC-44E6-A799-5738C444B5E1}"/>
    <hyperlink ref="AU33" r:id="rId330" display="https://www.daloopa.com/src/82225580" xr:uid="{A6E62A79-9CD8-4A09-B17C-A39C3931D824}"/>
    <hyperlink ref="AV33" r:id="rId331" display="https://www.daloopa.com/src/87389297" xr:uid="{AB2D9839-779D-4C04-891B-CF42EAECFD91}"/>
    <hyperlink ref="AW33" r:id="rId332" display="https://www.daloopa.com/src/94492894" xr:uid="{CF252EF0-D203-43DD-B927-A50C788E6E0A}"/>
    <hyperlink ref="AX33" r:id="rId333" display="https://www.daloopa.com/src/102306921" xr:uid="{84E4F8C4-CEDA-492A-9908-4DD13092E458}"/>
    <hyperlink ref="AY33" r:id="rId334" display="https://www.daloopa.com/src/107676717" xr:uid="{43FFFCCA-D288-41B7-BEA7-E6C2C9F10787}"/>
    <hyperlink ref="AZ33" r:id="rId335" display="https://www.daloopa.com/src/113257332" xr:uid="{3EAAC46B-860E-46F8-9088-BEAA84C22B4D}"/>
    <hyperlink ref="BA33" r:id="rId336" display="https://www.daloopa.com/src/125055853" xr:uid="{36ABD0B0-0D4A-4978-96EE-8B98D5228AF6}"/>
    <hyperlink ref="BB33" r:id="rId337" display="https://www.daloopa.com/src/136437134" xr:uid="{BB8B16F0-87DD-4AFE-8E2C-7FB7962BE423}"/>
    <hyperlink ref="BC33" r:id="rId338" display="https://www.daloopa.com/src/145001460" xr:uid="{E58137F3-32BC-4598-A7AA-89B739ADAA4E}"/>
    <hyperlink ref="BM33" r:id="rId339" display="https://marketplace.daloopa.com/src/134722129" xr:uid="{AB333A6C-E863-495D-B389-B3D0EDBA518E}"/>
    <hyperlink ref="BO33" r:id="rId340" display="https://marketplace.daloopa.com/src/134722130" xr:uid="{07B1FDB6-ABAD-48AC-B25B-9BBC462C395C}"/>
    <hyperlink ref="BP33" r:id="rId341" display="https://marketplace.daloopa.com/src/134722131" xr:uid="{225054EA-52AC-48D8-90A9-C793B40666BA}"/>
    <hyperlink ref="BQ33" r:id="rId342" display="https://marketplace.daloopa.com/src/134722132" xr:uid="{2A437D1A-9792-4F3F-9E7D-FF110CC6B5E5}"/>
    <hyperlink ref="A34" r:id="rId343" xr:uid="{F9F60324-C13F-4E54-A3E2-BD779A036599}"/>
    <hyperlink ref="C34" r:id="rId344" xr:uid="{87FF14BF-3CE8-4748-A369-F72941E4E44C}"/>
    <hyperlink ref="AH34" r:id="rId345" display="https://www.daloopa.com/src/7961911" xr:uid="{476ABFF7-7AFC-4A69-8B80-7AB1432FAB7C}"/>
    <hyperlink ref="AI34" r:id="rId346" display="https://www.daloopa.com/src/10331444" xr:uid="{9ECB45EB-2F3F-445B-B463-6F2F05404ABD}"/>
    <hyperlink ref="AM34" r:id="rId347" display="https://www.daloopa.com/src/37971484" xr:uid="{D44D4F2C-34FC-479E-9B5C-9C7FF6D2C7AF}"/>
    <hyperlink ref="A35" r:id="rId348" xr:uid="{0FAB4CCE-9058-4570-A886-62019E8E0FCD}"/>
    <hyperlink ref="C35" r:id="rId349" xr:uid="{B5C82B27-75FF-45D7-9299-8E77FBA83412}"/>
    <hyperlink ref="AM35" r:id="rId350" display="https://www.daloopa.com/src/37976004" xr:uid="{FEFFB0AB-E1E1-439C-A6AF-1AEFDF606EAE}"/>
    <hyperlink ref="A36" r:id="rId351" xr:uid="{3911047F-C88C-4FE4-91E1-E0D56D0333BB}"/>
    <hyperlink ref="C36" r:id="rId352" xr:uid="{C176C74A-47D7-4FC3-82BF-6A7180FFC353}"/>
    <hyperlink ref="AR36" r:id="rId353" display="https://www.daloopa.com/src/66979019" xr:uid="{A2392CAF-7894-46AB-815C-0DCE0AAF4A7B}"/>
    <hyperlink ref="BO36" r:id="rId354" display="https://marketplace.daloopa.com/src/134722133" xr:uid="{B7158540-CF45-4B41-8D57-1A554654E15C}"/>
    <hyperlink ref="A37" r:id="rId355" xr:uid="{69FABD7E-3F72-40B2-9C44-644FBEF4BBED}"/>
    <hyperlink ref="C37" r:id="rId356" xr:uid="{D82A57FC-7584-4FEA-AF70-86E3154A10E2}"/>
    <hyperlink ref="AS37" r:id="rId357" display="https://www.daloopa.com/src/72081906" xr:uid="{9909E238-43DA-4B0A-8BDC-7E33B58ECE8A}"/>
    <hyperlink ref="A38" r:id="rId358" xr:uid="{F1F82873-D9AC-45D8-A3E3-7FD08B98F432}"/>
    <hyperlink ref="C38" r:id="rId359" xr:uid="{7BCD0B24-CBCE-4ECB-942B-3402BA45F68B}"/>
    <hyperlink ref="AZ38" r:id="rId360" display="https://www.daloopa.com/src/113257334" xr:uid="{B27258BC-8082-4338-B0C0-CB2B44428CDC}"/>
    <hyperlink ref="BA38" r:id="rId361" display="https://www.daloopa.com/src/125070779" xr:uid="{F73437ED-D617-4DCE-B36C-0A517816B319}"/>
    <hyperlink ref="BD38" r:id="rId362" display="https://www.daloopa.com/src/154237808" xr:uid="{2AF5375C-9991-4FF8-9188-77E38E7C1F24}"/>
    <hyperlink ref="BQ38" r:id="rId363" display="https://marketplace.daloopa.com/src/134722134" xr:uid="{051EEEE5-5FA4-4C18-890B-4D7C597D9815}"/>
    <hyperlink ref="BR38" r:id="rId364" display="https://marketplace.daloopa.com/src/154257778" xr:uid="{01AB70C6-89CE-4DB9-9FF6-7937F7922193}"/>
    <hyperlink ref="A39" r:id="rId365" xr:uid="{92578EDD-38D4-4FE5-829F-F9788F49210F}"/>
    <hyperlink ref="C39" r:id="rId366" xr:uid="{B1B4DFF8-C9BF-4B6D-B23D-D92F63DA297F}"/>
    <hyperlink ref="AZ39" r:id="rId367" display="https://www.daloopa.com/src/113257333" xr:uid="{A7BF5100-5FAC-420D-AF6B-110F729D826E}"/>
    <hyperlink ref="BA39" r:id="rId368" display="https://www.daloopa.com/src/125070780" xr:uid="{8AE268A9-7386-4864-A819-11768338918F}"/>
    <hyperlink ref="BD39" r:id="rId369" display="https://www.daloopa.com/src/154237809" xr:uid="{B31B5ADC-B1FA-4895-A226-DF5226ACFBD8}"/>
    <hyperlink ref="BQ39" r:id="rId370" display="https://marketplace.daloopa.com/src/134722135" xr:uid="{AA08BA13-05E6-462E-9CA0-81AA10D0BAFB}"/>
    <hyperlink ref="BR39" r:id="rId371" display="https://marketplace.daloopa.com/src/154257779" xr:uid="{0EAD5A59-A267-44E2-9D02-3FDAECAF11AA}"/>
    <hyperlink ref="A42" r:id="rId372" xr:uid="{17F894CC-2BD9-4101-A674-A2D959FDFF62}"/>
    <hyperlink ref="C42" r:id="rId373" xr:uid="{0160F150-A6A0-4560-A1D0-6D1D8A3083EC}"/>
    <hyperlink ref="AI42" r:id="rId374" display="https://www.daloopa.com/src/10331445" xr:uid="{9B348441-0838-439E-A9CC-52F95C823D58}"/>
    <hyperlink ref="AM42" r:id="rId375" display="https://www.daloopa.com/src/37971482" xr:uid="{97D59B98-28A4-4EC7-8210-46D91B55B2A6}"/>
    <hyperlink ref="AQ42" r:id="rId376" display="https://www.daloopa.com/src/63032760" xr:uid="{50BF15CA-B844-490C-9BD4-66C3CFF6D8C4}"/>
    <hyperlink ref="AU42" r:id="rId377" display="https://www.daloopa.com/src/82225819" xr:uid="{A8F51124-C697-4C42-A808-CC097B69C8FC}"/>
    <hyperlink ref="A43" r:id="rId378" xr:uid="{6ACA632E-5895-4FA9-99FF-24BAD1DFCED1}"/>
    <hyperlink ref="C43" r:id="rId379" xr:uid="{20382FDC-4B18-457C-8BFC-4A66F3DF08DC}"/>
    <hyperlink ref="AI43" r:id="rId380" display="https://www.daloopa.com/src/10331446" xr:uid="{96462ADF-DC5C-4E60-8963-D541A263F067}"/>
    <hyperlink ref="AM43" r:id="rId381" display="https://www.daloopa.com/src/37971483" xr:uid="{A8D98375-1AD1-4973-ABEF-F1CF4264B912}"/>
    <hyperlink ref="AQ43" r:id="rId382" display="https://www.daloopa.com/src/63032759" xr:uid="{35FB79CC-1591-4B1C-83A2-9C186637AF51}"/>
    <hyperlink ref="AU43" r:id="rId383" display="https://www.daloopa.com/src/82225818" xr:uid="{75FDB86F-A9BD-46B1-9E3A-485359205CBC}"/>
    <hyperlink ref="A44" r:id="rId384" xr:uid="{5B00F841-28D7-44BF-B637-874D32B82715}"/>
    <hyperlink ref="C44" r:id="rId385" xr:uid="{24B20486-AADC-498C-8E2A-A93B5E1D146A}"/>
    <hyperlink ref="AI44" r:id="rId386" display="https://www.daloopa.com/src/10331447" xr:uid="{F0F10ED9-17AA-4EA2-AD69-02B4D8B2E379}"/>
    <hyperlink ref="AM44" r:id="rId387" display="https://www.daloopa.com/src/37971495" xr:uid="{E5525514-8A59-4E8E-8D05-D0E097367687}"/>
    <hyperlink ref="AQ44" r:id="rId388" display="https://www.daloopa.com/src/63032762" xr:uid="{6827D5D2-2F4D-420A-B8C8-342FDACFB788}"/>
    <hyperlink ref="AU44" r:id="rId389" display="https://www.daloopa.com/src/82225617" xr:uid="{6D58B69A-C65E-4AC3-83FD-20D0620F22D5}"/>
    <hyperlink ref="A45" r:id="rId390" xr:uid="{152FFF67-162C-4972-BC10-E11B8829C65A}"/>
    <hyperlink ref="C45" r:id="rId391" xr:uid="{DF67D226-63B1-4628-A0C5-297B61DBAEC8}"/>
    <hyperlink ref="AI45" r:id="rId392" display="https://www.daloopa.com/src/10331448" xr:uid="{9BA1C699-6B16-4402-BED1-1B31CB8F0785}"/>
    <hyperlink ref="AM45" r:id="rId393" display="https://www.daloopa.com/src/37971496" xr:uid="{341DC31A-1C25-430B-84D5-AF04F19ABBC6}"/>
    <hyperlink ref="AQ45" r:id="rId394" display="https://www.daloopa.com/src/63032761" xr:uid="{338FB301-2EBB-4F5E-93A4-1C808C978AD2}"/>
    <hyperlink ref="AU45" r:id="rId395" display="https://www.daloopa.com/src/82225616" xr:uid="{54916717-512C-4BBD-AA86-299808E0CA44}"/>
    <hyperlink ref="A48" r:id="rId396" xr:uid="{8E36C46A-3C1B-4C7B-BE50-C4B8B60CC1AF}"/>
    <hyperlink ref="C48" r:id="rId397" xr:uid="{2F5AEC0E-2465-4170-A38B-70DE90DD172D}"/>
    <hyperlink ref="E48" r:id="rId398" display="https://www.daloopa.com/src/1604312" xr:uid="{FA36A960-0055-49CB-8926-7E15A940A4B9}"/>
    <hyperlink ref="F48" r:id="rId399" display="https://www.daloopa.com/src/1604311" xr:uid="{53F8B349-AA44-474C-8542-3E4E5FA48F09}"/>
    <hyperlink ref="G48" r:id="rId400" display="https://www.daloopa.com/src/1604310" xr:uid="{E0373EDA-9074-4A4E-8AA6-E7D55375AE41}"/>
    <hyperlink ref="H48" r:id="rId401" display="https://www.daloopa.com/src/1604309" xr:uid="{FB9A5DDD-50C6-41E4-9ACD-2C887029A38D}"/>
    <hyperlink ref="I48" r:id="rId402" display="https://www.daloopa.com/src/1604308" xr:uid="{6FBE2B5E-AF5A-4A38-BF37-96058E759F5B}"/>
    <hyperlink ref="J48" r:id="rId403" display="https://www.daloopa.com/src/1604307" xr:uid="{8E296DE9-A0CC-4D9C-8F1F-51A5E67557FE}"/>
    <hyperlink ref="K48" r:id="rId404" display="https://www.daloopa.com/src/1604306" xr:uid="{DAD56B51-B01D-4586-8217-02E2686A20B5}"/>
    <hyperlink ref="L48" r:id="rId405" display="https://www.daloopa.com/src/1604305" xr:uid="{E0B29E43-2E56-44DA-994D-C8046477F418}"/>
    <hyperlink ref="M48" r:id="rId406" display="https://www.daloopa.com/src/1604304" xr:uid="{3AA3F36D-34DD-4CFA-9D9F-F137D02011D4}"/>
    <hyperlink ref="N48" r:id="rId407" display="https://www.daloopa.com/src/1604303" xr:uid="{3A24C3B9-1DA6-4B13-9865-412DF350C954}"/>
    <hyperlink ref="O48" r:id="rId408" display="https://www.daloopa.com/src/1604302" xr:uid="{23766766-E071-4E46-AF64-F88615FEE0D5}"/>
    <hyperlink ref="P48" r:id="rId409" display="https://www.daloopa.com/src/1604301" xr:uid="{854AC1D4-B80D-4786-8FF9-4D50D31995CD}"/>
    <hyperlink ref="Q48" r:id="rId410" display="https://www.daloopa.com/src/1604300" xr:uid="{CC5AE863-A8B1-410B-81DD-066CF431E0DC}"/>
    <hyperlink ref="R48" r:id="rId411" display="https://www.daloopa.com/src/1604299" xr:uid="{77E0EBD3-9F1F-4226-B05B-F8CB32C91052}"/>
    <hyperlink ref="S48" r:id="rId412" display="https://www.daloopa.com/src/1604297" xr:uid="{48A75DDC-E7F7-446A-A44E-A872372E3E8D}"/>
    <hyperlink ref="T48" r:id="rId413" display="https://www.daloopa.com/src/1604298" xr:uid="{0054B591-8D54-4E6B-89B9-BC0674C4C643}"/>
    <hyperlink ref="U48" r:id="rId414" display="https://www.daloopa.com/src/1602271" xr:uid="{1B9A4242-D72F-4620-A874-53A58559C163}"/>
    <hyperlink ref="V48" r:id="rId415" display="https://www.daloopa.com/src/1602270" xr:uid="{24313905-F1CA-42A8-9172-1F1F61555F9B}"/>
    <hyperlink ref="W48" r:id="rId416" display="https://www.daloopa.com/src/1602269" xr:uid="{FE3EEBB2-E8B1-47BF-B7A4-793A03DD8060}"/>
    <hyperlink ref="X48" r:id="rId417" display="https://www.daloopa.com/src/1602268" xr:uid="{6C34D95D-495A-4C4E-A8DB-9523479C7F3A}"/>
    <hyperlink ref="Y48" r:id="rId418" display="https://www.daloopa.com/src/1602261" xr:uid="{26A7BB5E-A715-4E7F-873E-EE3917D17032}"/>
    <hyperlink ref="Z48" r:id="rId419" display="https://www.daloopa.com/src/1602260" xr:uid="{2BB46258-5028-4334-8FD8-245234D9DFC4}"/>
    <hyperlink ref="AA48" r:id="rId420" display="https://www.daloopa.com/src/1602259" xr:uid="{2F84B0EA-DDB9-48E5-883D-5810E92080F9}"/>
    <hyperlink ref="AB48" r:id="rId421" display="https://www.daloopa.com/src/1602258" xr:uid="{5CF8AB49-D983-4781-8F24-4ABEB8CD8300}"/>
    <hyperlink ref="AC48" r:id="rId422" display="https://www.daloopa.com/src/1602257" xr:uid="{143DBDBE-40A6-4D93-8B41-7787EAFD49F3}"/>
    <hyperlink ref="AD48" r:id="rId423" display="https://www.daloopa.com/src/1602256" xr:uid="{956F0025-0E64-4A7A-A82A-B9B86C74D03B}"/>
    <hyperlink ref="AE48" r:id="rId424" display="https://www.daloopa.com/src/1602255" xr:uid="{A88C3092-CC56-47EC-8B06-234886E96AC4}"/>
    <hyperlink ref="AF48" r:id="rId425" display="https://www.daloopa.com/src/2600223" xr:uid="{88CDEE46-1D4E-448D-82FC-C2FC31E1C0AA}"/>
    <hyperlink ref="AG48" r:id="rId426" display="https://www.daloopa.com/src/4715351" xr:uid="{FE2F9C1C-C74B-4F51-B366-D19032D0BEF0}"/>
    <hyperlink ref="AH48" r:id="rId427" display="https://www.daloopa.com/src/7961903" xr:uid="{FF60646C-DA09-4D04-B5FD-B8A7A0557833}"/>
    <hyperlink ref="AI48" r:id="rId428" display="https://www.daloopa.com/src/10331009" xr:uid="{C3472108-A452-42AA-AF5D-C3C91C0B8B5F}"/>
    <hyperlink ref="AJ48" r:id="rId429" display="https://www.daloopa.com/src/14161329" xr:uid="{B81F3191-AB3D-4959-A6BB-D73D0BB207F3}"/>
    <hyperlink ref="AK48" r:id="rId430" display="https://www.daloopa.com/src/20882489" xr:uid="{91B6F148-CB38-4490-9214-B1CF111DE561}"/>
    <hyperlink ref="AL48" r:id="rId431" display="https://www.daloopa.com/src/32357467" xr:uid="{7C656D6D-09FF-4D03-AAE9-D45D487A0178}"/>
    <hyperlink ref="AM48" r:id="rId432" display="https://www.daloopa.com/src/37971886" xr:uid="{FD49B480-FBE4-421D-862A-3849BEF2AEA4}"/>
    <hyperlink ref="AN48" r:id="rId433" display="https://www.daloopa.com/src/46535817" xr:uid="{A0A75C61-C7BD-465B-B7FC-89A4AD240100}"/>
    <hyperlink ref="AO48" r:id="rId434" display="https://www.daloopa.com/src/53534300" xr:uid="{DC9A864D-6311-449F-A72F-EC694332879A}"/>
    <hyperlink ref="AP48" r:id="rId435" display="https://www.daloopa.com/src/58740554" xr:uid="{E3F673AE-FA1C-4D0B-90D5-DA73201B15B5}"/>
    <hyperlink ref="AQ48" r:id="rId436" display="https://www.daloopa.com/src/63032495" xr:uid="{7C8F2964-D60F-4C35-B55B-DE24E1A9202D}"/>
    <hyperlink ref="AR48" r:id="rId437" display="https://www.daloopa.com/src/66977141" xr:uid="{175ECD34-9E6F-4580-BC55-0EFC87581635}"/>
    <hyperlink ref="AS48" r:id="rId438" display="https://www.daloopa.com/src/72080378" xr:uid="{E3A60756-1344-43A6-85EB-11D0D8C34DEA}"/>
    <hyperlink ref="AT48" r:id="rId439" display="https://www.daloopa.com/src/78016722" xr:uid="{387A558F-F12B-452B-92B9-A3F866C72B14}"/>
    <hyperlink ref="AU48" r:id="rId440" display="https://www.daloopa.com/src/82223751" xr:uid="{3C1EA4D8-D8E2-4B94-B8B3-7E70E41753D6}"/>
    <hyperlink ref="AV48" r:id="rId441" display="https://www.daloopa.com/src/87380145" xr:uid="{E592ABAC-6AD1-4165-A5CF-F72F1026F751}"/>
    <hyperlink ref="AW48" r:id="rId442" display="https://www.daloopa.com/src/94495014" xr:uid="{46101D17-596C-408F-8240-68377B7FE12A}"/>
    <hyperlink ref="AX48" r:id="rId443" display="https://www.daloopa.com/src/102312714" xr:uid="{E86374E1-1F71-4926-A6AD-E1C88E995F06}"/>
    <hyperlink ref="AY48" r:id="rId444" display="https://www.daloopa.com/src/107681411" xr:uid="{D8C03D63-FB4C-42E6-8262-CEC5DFE3CDBE}"/>
    <hyperlink ref="AZ48" r:id="rId445" display="https://www.daloopa.com/src/113256343" xr:uid="{F4AE0A33-9F3F-4DC7-9F2F-5C78FA5B6A74}"/>
    <hyperlink ref="BA48" r:id="rId446" display="https://www.daloopa.com/src/125021327" xr:uid="{D838B237-4D36-4B48-96E2-0C8EF7959E51}"/>
    <hyperlink ref="BB48" r:id="rId447" display="https://www.daloopa.com/src/136424229" xr:uid="{1A9411F2-8E81-4BC1-B8BD-8B03B846DD17}"/>
    <hyperlink ref="BC48" r:id="rId448" display="https://www.daloopa.com/src/144976739" xr:uid="{0E3D33FB-77B1-4657-A517-37B49ECD93BC}"/>
    <hyperlink ref="BD48" r:id="rId449" display="https://www.daloopa.com/src/154216290" xr:uid="{62B3C382-82DB-4E56-B1BF-FD170A396478}"/>
    <hyperlink ref="A49" r:id="rId450" xr:uid="{80D9811B-F6CF-4C80-8259-292250262D85}"/>
    <hyperlink ref="C49" r:id="rId451" xr:uid="{AF3E91CF-C802-480C-A26C-3E977B9FFE5C}"/>
    <hyperlink ref="AA49" r:id="rId452" display="https://www.daloopa.com/src/1604327" xr:uid="{E951E479-994F-4BDF-937E-7FD1FCF82E07}"/>
    <hyperlink ref="AB49" r:id="rId453" display="https://www.daloopa.com/src/1604324" xr:uid="{42D0BCE0-7FBA-4FDA-B882-1D42B2D6EE20}"/>
    <hyperlink ref="AC49" r:id="rId454" display="https://www.daloopa.com/src/1604320" xr:uid="{7FF672E2-C222-49CC-98BA-8936D0B01D03}"/>
    <hyperlink ref="AD49" r:id="rId455" display="https://www.daloopa.com/src/1604317" xr:uid="{BEB2C741-4AEE-463D-BC4C-C9468BB48361}"/>
    <hyperlink ref="AE49" r:id="rId456" display="https://www.daloopa.com/src/1604314" xr:uid="{FED4D850-0152-49B7-9E0C-89493376AB47}"/>
    <hyperlink ref="AF49" r:id="rId457" display="https://www.daloopa.com/src/2745372" xr:uid="{B8ED0E6D-9CC4-40D4-A8EE-41A472A60E43}"/>
    <hyperlink ref="AG49" r:id="rId458" display="https://www.daloopa.com/src/4715419" xr:uid="{BE2C7CD2-B568-4453-BD37-AFCEAEE1D612}"/>
    <hyperlink ref="AH49" r:id="rId459" display="https://www.daloopa.com/src/7961901" xr:uid="{65B2BF6C-1DD7-4594-BCB5-B4A4CC5F0C26}"/>
    <hyperlink ref="AI49" r:id="rId460" display="https://www.daloopa.com/src/10331187" xr:uid="{5ED56D26-DA09-4FF2-975C-D8310D3FA7E8}"/>
    <hyperlink ref="AJ49" r:id="rId461" display="https://www.daloopa.com/src/14161153" xr:uid="{0F8839F7-0938-43C0-B0D8-AE955046455F}"/>
    <hyperlink ref="AK49" r:id="rId462" display="https://www.daloopa.com/src/20882414" xr:uid="{B021F2A4-E233-4513-8713-FF4FFC7710F5}"/>
    <hyperlink ref="AL49" r:id="rId463" display="https://www.daloopa.com/src/32357445" xr:uid="{675BE68E-D7DA-4AEA-A697-16EABCE70806}"/>
    <hyperlink ref="AM49" r:id="rId464" display="https://www.daloopa.com/src/37971598" xr:uid="{167AB059-8729-4925-840B-5CABD41FCA6D}"/>
    <hyperlink ref="AN49" r:id="rId465" display="https://www.daloopa.com/src/46535187" xr:uid="{D65A5D9F-5A07-44B5-9FE6-DB65A30C2E6D}"/>
    <hyperlink ref="AO49" r:id="rId466" display="https://www.daloopa.com/src/53534822" xr:uid="{5B99A782-0F75-47B0-9331-000B9DF3D506}"/>
    <hyperlink ref="AP49" r:id="rId467" display="https://www.daloopa.com/src/58740226" xr:uid="{FDC312EE-90B1-490A-95CB-0B374142926F}"/>
    <hyperlink ref="AQ49" r:id="rId468" display="https://www.daloopa.com/src/63031824" xr:uid="{246234FA-B32A-4CF3-B2F3-FC34FE8FE745}"/>
    <hyperlink ref="AR49" r:id="rId469" display="https://www.daloopa.com/src/66977076" xr:uid="{C894F78E-83AB-4000-9904-2F2EE77FEFBF}"/>
    <hyperlink ref="AS49" r:id="rId470" display="https://www.daloopa.com/src/72080364" xr:uid="{98219E60-A010-4D6E-AD0D-A230E3307607}"/>
    <hyperlink ref="AT49" r:id="rId471" display="https://www.daloopa.com/src/78016650" xr:uid="{D155150E-255D-4C97-98B5-B9A90917EE13}"/>
    <hyperlink ref="AU49" r:id="rId472" display="https://www.daloopa.com/src/82223663" xr:uid="{A5C08920-132B-41EE-A324-93E2481C5A48}"/>
    <hyperlink ref="AV49" r:id="rId473" display="https://www.daloopa.com/src/87386027" xr:uid="{EF23B903-F238-4E71-A920-180C410B55F5}"/>
    <hyperlink ref="AW49" r:id="rId474" display="https://www.daloopa.com/src/94494241" xr:uid="{FD6E46EC-961F-4B40-86CA-F978BCE72B0B}"/>
    <hyperlink ref="AX49" r:id="rId475" display="https://www.daloopa.com/src/102311098" xr:uid="{B6DAADAF-707C-4623-B484-116A13769306}"/>
    <hyperlink ref="AY49" r:id="rId476" display="https://www.daloopa.com/src/107678587" xr:uid="{AFB199A1-9680-448E-945A-45CE8C7C9342}"/>
    <hyperlink ref="AZ49" r:id="rId477" display="https://www.daloopa.com/src/113256289" xr:uid="{8BED7D54-BF21-48EF-9A31-E3B6CC7A1630}"/>
    <hyperlink ref="BA49" r:id="rId478" display="https://www.daloopa.com/src/125018970" xr:uid="{5892B36B-03FD-495F-9B72-EDD4BBB94D43}"/>
    <hyperlink ref="BB49" r:id="rId479" display="https://www.daloopa.com/src/136424074" xr:uid="{F1EDC277-163D-41E1-9E8C-8C506A15F99B}"/>
    <hyperlink ref="BC49" r:id="rId480" display="https://marketplace.daloopa.com/src/145687410" xr:uid="{9D63672B-1614-4B5F-B3EF-5061CD6B9790}"/>
    <hyperlink ref="BD49" r:id="rId481" display="https://www.daloopa.com/src/154219628" xr:uid="{409FC527-A57A-441C-9E4F-FBF0A1A030B0}"/>
    <hyperlink ref="A50" r:id="rId482" xr:uid="{0B84F139-FF7D-458A-B447-DC9777442198}"/>
    <hyperlink ref="C50" r:id="rId483" xr:uid="{DB625EF6-6C50-40FA-95F8-D48CF781C0AB}"/>
    <hyperlink ref="AB50" r:id="rId484" display="https://www.daloopa.com/src/43330191" xr:uid="{5EC0F243-F089-4DB4-A199-5B04936FA20D}"/>
    <hyperlink ref="AC50" r:id="rId485" display="https://www.daloopa.com/src/43330153" xr:uid="{211203C7-0D49-4D4D-A5A0-E7DBA030FEF2}"/>
    <hyperlink ref="AD50" r:id="rId486" display="https://www.daloopa.com/src/43330100" xr:uid="{C8D99175-3CA9-457D-8314-08A84230C7C5}"/>
    <hyperlink ref="AE50" r:id="rId487" display="https://www.daloopa.com/src/43330018" xr:uid="{AB470BED-7B52-4DC6-87C3-7E16597E7D9C}"/>
    <hyperlink ref="AF50" r:id="rId488" display="https://www.daloopa.com/src/43530949" xr:uid="{65152387-5BB5-4556-B36B-63620393E2CB}"/>
    <hyperlink ref="AG50" r:id="rId489" display="https://www.daloopa.com/src/8797302" xr:uid="{3F6EDF1F-139F-4FAC-BF47-94D79EFE5723}"/>
    <hyperlink ref="AH50" r:id="rId490" display="https://www.daloopa.com/src/8793087" xr:uid="{9B3684DB-2AF4-4BC4-A8BA-8A12AB45FD5C}"/>
    <hyperlink ref="AI50" r:id="rId491" display="https://www.daloopa.com/src/14007776" xr:uid="{1262293F-0C58-4D4A-8626-F24EF948339D}"/>
    <hyperlink ref="AJ50" r:id="rId492" display="https://www.daloopa.com/src/14189604" xr:uid="{3B2E251C-2D02-4558-9118-DEDD93296B75}"/>
    <hyperlink ref="AK50" r:id="rId493" display="https://www.daloopa.com/src/20882726" xr:uid="{32B6E96C-C95E-43AD-9FFA-8EDFDC8364A3}"/>
    <hyperlink ref="AL50" r:id="rId494" display="https://www.daloopa.com/src/32363103" xr:uid="{3C19637A-2CD7-42EB-BACB-6B8099B3C9DA}"/>
    <hyperlink ref="AM50" r:id="rId495" display="https://www.daloopa.com/src/37972416" xr:uid="{05C5FACE-697C-46EB-A52A-EF8BC530CA84}"/>
    <hyperlink ref="AN50" r:id="rId496" display="https://www.daloopa.com/src/46537680" xr:uid="{F67EF9B8-9984-4E79-9798-A20418FFAFE0}"/>
    <hyperlink ref="AO50" r:id="rId497" display="https://www.daloopa.com/src/53538460" xr:uid="{08658C6B-F400-48EF-B860-4E8492880BF6}"/>
    <hyperlink ref="AP50" r:id="rId498" display="https://www.daloopa.com/src/58743634" xr:uid="{85D3AB98-DF8A-4F9B-8848-B351D1EA9FE3}"/>
    <hyperlink ref="AQ50" r:id="rId499" display="https://www.daloopa.com/src/63031974" xr:uid="{E0BA43D8-3BB9-4C75-B3B0-F5DF4AD580BB}"/>
    <hyperlink ref="AR50" r:id="rId500" display="https://www.daloopa.com/src/66977614" xr:uid="{B26F5BBC-068B-4847-B093-441B2EC692B6}"/>
    <hyperlink ref="AS50" r:id="rId501" display="https://www.daloopa.com/src/72080963" xr:uid="{76425241-15A4-4368-909A-91B75032F8E6}"/>
    <hyperlink ref="AT50" r:id="rId502" display="https://www.daloopa.com/src/78017733" xr:uid="{41258348-0D70-4425-A3B7-B5E61ED124FE}"/>
    <hyperlink ref="AU50" r:id="rId503" display="https://www.daloopa.com/src/82232699" xr:uid="{B0FAD951-E353-475A-B5E4-35104027F9DD}"/>
    <hyperlink ref="AV50" r:id="rId504" display="https://www.daloopa.com/src/87386911" xr:uid="{279E56B9-9C34-44C8-BAFC-74F19C704E89}"/>
    <hyperlink ref="A51" r:id="rId505" xr:uid="{14E43874-1A8A-4F85-BF57-5F01BC8BA7E7}"/>
    <hyperlink ref="C51" r:id="rId506" xr:uid="{6CD0F301-6A2A-42F4-A7F6-99CD19868CAC}"/>
    <hyperlink ref="E51" r:id="rId507" display="https://www.daloopa.com/src/1602140" xr:uid="{D476DA99-CF51-415C-A834-F1CE1857A906}"/>
    <hyperlink ref="F51" r:id="rId508" display="https://www.daloopa.com/src/1602138" xr:uid="{9DB706A9-C7B8-4FDE-8DF8-5D51F2F818BE}"/>
    <hyperlink ref="G51" r:id="rId509" display="https://www.daloopa.com/src/1602134" xr:uid="{3F9A96B1-681F-49FD-B862-4FF94C32F452}"/>
    <hyperlink ref="H51" r:id="rId510" display="https://www.daloopa.com/src/1602131" xr:uid="{76518C6C-B90A-43F1-A049-A9A063694933}"/>
    <hyperlink ref="I51" r:id="rId511" display="https://www.daloopa.com/src/1602128" xr:uid="{2DF7DD2F-60AB-4657-83BF-A1C46ED61295}"/>
    <hyperlink ref="J51" r:id="rId512" display="https://www.daloopa.com/src/1602126" xr:uid="{D8701EDF-C648-4379-A21A-3A26DA5F81E8}"/>
    <hyperlink ref="K51" r:id="rId513" display="https://www.daloopa.com/src/1602123" xr:uid="{407A1D61-D4E1-4BA1-839D-49FB9A740825}"/>
    <hyperlink ref="L51" r:id="rId514" display="https://www.daloopa.com/src/1602121" xr:uid="{9AF82DE0-AAF0-4064-AB41-30F4D78D15D5}"/>
    <hyperlink ref="M51" r:id="rId515" display="https://www.daloopa.com/src/1602119" xr:uid="{360C58DA-43CD-463F-A29A-F1CC54E36B4D}"/>
    <hyperlink ref="N51" r:id="rId516" display="https://www.daloopa.com/src/1602116" xr:uid="{ECD8A692-C430-4366-A0B4-80B9C6E9DEDA}"/>
    <hyperlink ref="O51" r:id="rId517" display="https://www.daloopa.com/src/1602114" xr:uid="{7B943ABF-1D19-404C-8A44-24620BDFC458}"/>
    <hyperlink ref="P51" r:id="rId518" display="https://www.daloopa.com/src/1602112" xr:uid="{6E9BBCDC-42C9-482E-9041-BD3399FE28F8}"/>
    <hyperlink ref="Q51" r:id="rId519" display="https://www.daloopa.com/src/1602110" xr:uid="{1BEEB275-C68E-4278-824B-58AD059D8F11}"/>
    <hyperlink ref="R51" r:id="rId520" display="https://www.daloopa.com/src/1602109" xr:uid="{635E6EF4-291D-4F1A-AB72-C2857F02F734}"/>
    <hyperlink ref="S51" r:id="rId521" display="https://www.daloopa.com/src/1602108" xr:uid="{9170ED6E-BDA6-4DE0-A54F-0094E3C81F37}"/>
    <hyperlink ref="T51" r:id="rId522" display="https://www.daloopa.com/src/1602107" xr:uid="{16000155-43EB-43AB-B637-E2A8513C7FB1}"/>
    <hyperlink ref="U51" r:id="rId523" display="https://www.daloopa.com/src/1602100" xr:uid="{FCAC3E0A-CFF8-46B0-972A-B68F74890940}"/>
    <hyperlink ref="V51" r:id="rId524" display="https://www.daloopa.com/src/1602099" xr:uid="{53E3F3E8-7733-42ED-9B2E-9BAD48D7D38C}"/>
    <hyperlink ref="W51" r:id="rId525" display="https://www.daloopa.com/src/1602098" xr:uid="{5176C5F2-23F9-444E-BA53-2915F65EC5F3}"/>
    <hyperlink ref="X51" r:id="rId526" display="https://www.daloopa.com/src/1602091" xr:uid="{C4C476D0-36C9-42A3-BC22-BA7B600F119F}"/>
    <hyperlink ref="Y51" r:id="rId527" display="https://www.daloopa.com/src/1602085" xr:uid="{316DBE94-AF5A-43D3-961B-F34F038288D4}"/>
    <hyperlink ref="Z51" r:id="rId528" display="https://www.daloopa.com/src/1602084" xr:uid="{6A81CD7E-B60D-48A7-BD83-1586AAEE106B}"/>
    <hyperlink ref="AA51" r:id="rId529" display="https://www.daloopa.com/src/1602078" xr:uid="{463551C5-B22F-463C-A50B-DB3E66B551CB}"/>
    <hyperlink ref="AB51" r:id="rId530" display="https://www.daloopa.com/src/1602077" xr:uid="{197FC1C9-6100-4B91-87AF-6D553B44AA9E}"/>
    <hyperlink ref="AC51" r:id="rId531" display="https://www.daloopa.com/src/1602071" xr:uid="{2DF34F2B-3343-456A-A408-5EFC8D84B5C8}"/>
    <hyperlink ref="AD51" r:id="rId532" display="https://www.daloopa.com/src/1602065" xr:uid="{9EF11291-BC49-4E3B-85FF-1F50254F7E33}"/>
    <hyperlink ref="AE51" r:id="rId533" display="https://www.daloopa.com/src/1602059" xr:uid="{141C277E-0529-482D-9F1B-C4070F504C00}"/>
    <hyperlink ref="AF51" r:id="rId534" display="https://www.daloopa.com/src/2600221" xr:uid="{09962A4C-498E-4A7A-A3D5-80FBC508DBEB}"/>
    <hyperlink ref="AG51" r:id="rId535" display="https://www.daloopa.com/src/4715323" xr:uid="{83861B30-8F8D-4018-835C-C41F387A6FC9}"/>
    <hyperlink ref="AH51" r:id="rId536" display="https://www.daloopa.com/src/7961895" xr:uid="{89617496-4B98-4600-A636-8138E4383D00}"/>
    <hyperlink ref="AI51" r:id="rId537" display="https://www.daloopa.com/src/10330965" xr:uid="{3264C307-2B88-4C9D-9D89-F37DA9E4C489}"/>
    <hyperlink ref="AJ51" r:id="rId538" display="https://www.daloopa.com/src/14161313" xr:uid="{2DF24F0B-9AC9-4E13-B726-F6E3C890730B}"/>
    <hyperlink ref="AK51" r:id="rId539" display="https://www.daloopa.com/src/20882475" xr:uid="{329FFB90-A00C-4207-97DD-01DE97830FA1}"/>
    <hyperlink ref="AL51" r:id="rId540" display="https://www.daloopa.com/src/32357443" xr:uid="{BB65FE64-B7C9-4E0F-BE8B-E7746B72FF30}"/>
    <hyperlink ref="AM51" r:id="rId541" display="https://www.daloopa.com/src/37971875" xr:uid="{D3157958-BAFC-499A-9EDB-3A39B082E74D}"/>
    <hyperlink ref="AN51" r:id="rId542" display="https://www.daloopa.com/src/46535751" xr:uid="{B7C300D6-C704-4626-9F38-7A0BA38104CE}"/>
    <hyperlink ref="AO51" r:id="rId543" display="https://www.daloopa.com/src/53534789" xr:uid="{E536AA05-45F2-4CF1-8A3F-28AEC81DCA76}"/>
    <hyperlink ref="AP51" r:id="rId544" display="https://www.daloopa.com/src/58740483" xr:uid="{FD01428A-DE92-426D-9E59-D63984A28E7D}"/>
    <hyperlink ref="AQ51" r:id="rId545" display="https://www.daloopa.com/src/63032050" xr:uid="{F7D0F0D9-234B-423D-B9A9-21F470BA35F4}"/>
    <hyperlink ref="AR51" r:id="rId546" display="https://www.daloopa.com/src/66977125" xr:uid="{CFE5E878-13F1-4698-A775-C186DEEB5479}"/>
    <hyperlink ref="AS51" r:id="rId547" display="https://www.daloopa.com/src/72081097" xr:uid="{40CF031E-5947-492C-967D-F6FC5BA9B009}"/>
    <hyperlink ref="AT51" r:id="rId548" display="https://www.daloopa.com/src/78016656" xr:uid="{D2C311A3-E459-4F28-B5D2-88D43EFC904D}"/>
    <hyperlink ref="AU51" r:id="rId549" display="https://www.daloopa.com/src/82223730" xr:uid="{D27AC81E-267D-4B76-A0BF-4C9B32BD2358}"/>
    <hyperlink ref="AV51" r:id="rId550" display="https://www.daloopa.com/src/87386115" xr:uid="{E56371B3-84CC-4749-B545-E8F1842E79F5}"/>
    <hyperlink ref="A52" r:id="rId551" xr:uid="{13CC8799-DBE6-4A4B-99D9-CB9B21AB95B5}"/>
    <hyperlink ref="C52" r:id="rId552" xr:uid="{51302232-11E9-4FC4-B6A5-F234E3449DDF}"/>
    <hyperlink ref="E52" r:id="rId553" display="https://www.daloopa.com/src/1602254" xr:uid="{496DFF53-5517-44AF-A8BC-D640109485FC}"/>
    <hyperlink ref="F52" r:id="rId554" display="https://www.daloopa.com/src/1602253" xr:uid="{34636294-DDA9-4243-B907-783298B9E6E8}"/>
    <hyperlink ref="G52" r:id="rId555" display="https://www.daloopa.com/src/1602252" xr:uid="{F3532747-539A-44CC-A9D0-52D4C31B4EEE}"/>
    <hyperlink ref="H52" r:id="rId556" display="https://www.daloopa.com/src/1602251" xr:uid="{6ECECAFF-6A24-4F15-A193-282E3A4D0BC6}"/>
    <hyperlink ref="I52" r:id="rId557" display="https://www.daloopa.com/src/1602250" xr:uid="{6E9858A6-0691-4975-A52A-CF2ACCC99FE7}"/>
    <hyperlink ref="J52" r:id="rId558" display="https://www.daloopa.com/src/1602249" xr:uid="{57E3E707-6DB0-49CE-8292-75F21E08C35A}"/>
    <hyperlink ref="K52" r:id="rId559" display="https://www.daloopa.com/src/1602248" xr:uid="{BAABAF12-7696-4465-8C92-2BA4A238A3B0}"/>
    <hyperlink ref="L52" r:id="rId560" display="https://www.daloopa.com/src/1602247" xr:uid="{A0A12C02-1DEB-4585-9D8B-C61EDFC044D9}"/>
    <hyperlink ref="M52" r:id="rId561" display="https://www.daloopa.com/src/1602236" xr:uid="{E5170BDB-EC42-49E3-A1B5-8C3E93B73742}"/>
    <hyperlink ref="N52" r:id="rId562" display="https://www.daloopa.com/src/1602230" xr:uid="{FC9D36FB-70DE-4D59-A2E2-159B24C0B1F7}"/>
    <hyperlink ref="O52" r:id="rId563" display="https://www.daloopa.com/src/1602229" xr:uid="{7AA40DD7-3302-482E-8E4C-E8ED4A161437}"/>
    <hyperlink ref="P52" r:id="rId564" display="https://www.daloopa.com/src/1602231" xr:uid="{1D395F62-033C-4695-8160-A691BECC784E}"/>
    <hyperlink ref="Q52" r:id="rId565" display="https://www.daloopa.com/src/1602232" xr:uid="{E6B69204-2886-4DB8-8720-58D57AC5B373}"/>
    <hyperlink ref="R52" r:id="rId566" display="https://www.daloopa.com/src/1602233" xr:uid="{58A31FD9-451C-4D60-88D7-724A14FB4CAE}"/>
    <hyperlink ref="S52" r:id="rId567" display="https://www.daloopa.com/src/1602234" xr:uid="{17958679-EDE0-4696-B3E5-C3D02B71EAD9}"/>
    <hyperlink ref="T52" r:id="rId568" display="https://www.daloopa.com/src/1602235" xr:uid="{88B34E87-6F7D-456E-8AE1-5A24A5133C19}"/>
    <hyperlink ref="U52" r:id="rId569" display="https://www.daloopa.com/src/1602194" xr:uid="{988EDC39-374D-48A2-8E29-199817871D34}"/>
    <hyperlink ref="V52" r:id="rId570" display="https://www.daloopa.com/src/1602193" xr:uid="{8E908640-F351-4CC3-89C1-8B75E0E23B1C}"/>
    <hyperlink ref="W52" r:id="rId571" display="https://www.daloopa.com/src/1602192" xr:uid="{5F8323E6-7A6C-4EDF-BFF5-4A1BA9B53530}"/>
    <hyperlink ref="X52" r:id="rId572" display="https://www.daloopa.com/src/1602183" xr:uid="{77C987B5-A5AB-427E-992D-BC6EAB8463C9}"/>
    <hyperlink ref="Y52" r:id="rId573" display="https://www.daloopa.com/src/1602182" xr:uid="{208C74DD-62F6-4305-A8A9-C2548D733E10}"/>
    <hyperlink ref="Z52" r:id="rId574" display="https://www.daloopa.com/src/1602181" xr:uid="{4E9D81BC-AFD1-4947-A640-4FC5206B691D}"/>
    <hyperlink ref="AA52" r:id="rId575" display="https://www.daloopa.com/src/1602170" xr:uid="{E689A90D-9A90-4799-A786-5EC60924CDB4}"/>
    <hyperlink ref="AB52" r:id="rId576" display="https://www.daloopa.com/src/1602169" xr:uid="{0842F5DB-C7EB-4988-8175-A5DAA9085C60}"/>
    <hyperlink ref="AC52" r:id="rId577" display="https://www.daloopa.com/src/1602168" xr:uid="{FA4F3803-A1B6-4F74-9CD8-D8778CBD4B8E}"/>
    <hyperlink ref="AD52" r:id="rId578" display="https://www.daloopa.com/src/1602167" xr:uid="{FBB5E48D-9685-47C7-8AF1-65F76EE7F61C}"/>
    <hyperlink ref="AE52" r:id="rId579" display="https://www.daloopa.com/src/1602156" xr:uid="{081F8B00-A505-4C8E-A9BE-00DAB5DF3A88}"/>
    <hyperlink ref="AF52" r:id="rId580" display="https://www.daloopa.com/src/2600222" xr:uid="{B65C074C-56E4-42C1-A377-EBE5AECFD15F}"/>
    <hyperlink ref="AG52" r:id="rId581" display="https://www.daloopa.com/src/4715324" xr:uid="{7075B450-CA9D-4FC1-BE2F-4E838F47BA9B}"/>
    <hyperlink ref="AH52" r:id="rId582" display="https://www.daloopa.com/src/7961896" xr:uid="{FF1B0000-5AEB-4E5C-8565-F98977E122A5}"/>
    <hyperlink ref="AI52" r:id="rId583" display="https://www.daloopa.com/src/10330982" xr:uid="{3E9A0E48-6510-4329-BF99-64291AD5F40D}"/>
    <hyperlink ref="AJ52" r:id="rId584" display="https://www.daloopa.com/src/14161328" xr:uid="{5B2106A7-4270-4BDA-8A4D-0052782C8AA9}"/>
    <hyperlink ref="AK52" r:id="rId585" display="https://www.daloopa.com/src/20882478" xr:uid="{0272F107-2F0E-47EF-974F-5170F5AA5AF4}"/>
    <hyperlink ref="AL52" r:id="rId586" display="https://www.daloopa.com/src/32357444" xr:uid="{080F7209-019B-4029-9157-CFC7815CFD24}"/>
    <hyperlink ref="AM52" r:id="rId587" display="https://www.daloopa.com/src/37971885" xr:uid="{434DD892-1913-41FE-81C4-297AF4F9CC8E}"/>
    <hyperlink ref="AN52" r:id="rId588" display="https://www.daloopa.com/src/46535799" xr:uid="{A2F503BA-60CB-4786-9A23-4482ACA9758A}"/>
    <hyperlink ref="AO52" r:id="rId589" display="https://www.daloopa.com/src/53534296" xr:uid="{A6549191-371F-4E4B-B698-4F2238BA213C}"/>
    <hyperlink ref="AP52" r:id="rId590" display="https://www.daloopa.com/src/58740550" xr:uid="{368D658C-957A-40A1-86C8-A845801FFF8B}"/>
    <hyperlink ref="AQ52" r:id="rId591" display="https://www.daloopa.com/src/63032049" xr:uid="{4F791D0C-15FD-4D39-AEC3-8559FDEA4A80}"/>
    <hyperlink ref="AR52" r:id="rId592" display="https://www.daloopa.com/src/66977126" xr:uid="{AC7C7335-5016-4222-87FD-181834B8CE3B}"/>
    <hyperlink ref="AS52" r:id="rId593" display="https://www.daloopa.com/src/72081096" xr:uid="{860E8FF2-70DF-4C5D-A01E-480FDA561C77}"/>
    <hyperlink ref="AT52" r:id="rId594" display="https://www.daloopa.com/src/78016657" xr:uid="{F286C4FD-EC06-401B-ABCB-2373DA689FB7}"/>
    <hyperlink ref="AU52" r:id="rId595" display="https://www.daloopa.com/src/82223731" xr:uid="{BDF58E0A-A95F-4444-8767-6FB91FCE85BB}"/>
    <hyperlink ref="AV52" r:id="rId596" display="https://www.daloopa.com/src/87386114" xr:uid="{BB0A0386-732D-42EC-B0EE-5B0FA1D7F930}"/>
    <hyperlink ref="A53" r:id="rId597" xr:uid="{44998DA0-D894-4036-8005-16723872C00D}"/>
    <hyperlink ref="C53" r:id="rId598" xr:uid="{397E0BFC-C53A-4E28-8D0D-47867A5202B0}"/>
    <hyperlink ref="E53" r:id="rId599" display="https://www.daloopa.com/src/43324764" xr:uid="{9B273745-2729-4A90-AE6E-87EE26C77B0B}"/>
    <hyperlink ref="F53" r:id="rId600" display="https://www.daloopa.com/src/43324749" xr:uid="{33E856C2-0933-406A-BE6D-F53C6415DC5C}"/>
    <hyperlink ref="G53" r:id="rId601" display="https://www.daloopa.com/src/43324689" xr:uid="{48698E08-D66A-40B3-8C6B-F091915A265F}"/>
    <hyperlink ref="H53" r:id="rId602" display="https://www.daloopa.com/src/43324553" xr:uid="{F5694022-4EDB-48BE-B0E8-5C7C953C90A7}"/>
    <hyperlink ref="I53" r:id="rId603" display="https://www.daloopa.com/src/43324534" xr:uid="{0984B13B-93A2-42AB-BEEB-CAC0D45C2EA1}"/>
    <hyperlink ref="J53" r:id="rId604" display="https://www.daloopa.com/src/43324496" xr:uid="{56D1B955-2E37-423F-B159-0E032D663A20}"/>
    <hyperlink ref="K53" r:id="rId605" display="https://www.daloopa.com/src/43324466" xr:uid="{EED6D617-9F25-49C6-9A7F-008CED029BAD}"/>
    <hyperlink ref="L53" r:id="rId606" display="https://www.daloopa.com/src/43324425" xr:uid="{00D24B28-88C6-4D49-BD73-9D747E33E08B}"/>
    <hyperlink ref="M53" r:id="rId607" display="https://www.daloopa.com/src/8796007" xr:uid="{618FB8BD-EECA-4E16-A001-749D2759BA50}"/>
    <hyperlink ref="N53" r:id="rId608" display="https://www.daloopa.com/src/8796006" xr:uid="{1416EA52-4A43-4044-8630-F666892FC9A9}"/>
    <hyperlink ref="O53" r:id="rId609" display="https://www.daloopa.com/src/8796005" xr:uid="{D346D281-1AF2-482C-B950-588DD89511D6}"/>
    <hyperlink ref="P53" r:id="rId610" display="https://www.daloopa.com/src/8796004" xr:uid="{26263ADB-6A7A-4ACE-B7C5-5C261A8FCA4A}"/>
    <hyperlink ref="Q53" r:id="rId611" display="https://www.daloopa.com/src/8796001" xr:uid="{989C0131-45D3-43D6-A9EF-315DE54F5542}"/>
    <hyperlink ref="R53" r:id="rId612" display="https://www.daloopa.com/src/8795983" xr:uid="{5C793DB8-75CB-4081-96E0-D231F550A32E}"/>
    <hyperlink ref="S53" r:id="rId613" display="https://www.daloopa.com/src/8795977" xr:uid="{2EF3207F-7A64-4DF5-9EC7-43CC6CE417EF}"/>
    <hyperlink ref="T53" r:id="rId614" display="https://www.daloopa.com/src/8805995" xr:uid="{FCD2D039-665B-4302-AB96-280663648B11}"/>
    <hyperlink ref="U53" r:id="rId615" display="https://www.daloopa.com/src/8795971" xr:uid="{204ACD80-2592-46F0-87EB-51022D50F74A}"/>
    <hyperlink ref="V53" r:id="rId616" display="https://www.daloopa.com/src/8795962" xr:uid="{FEBBC242-3155-48F7-8470-C9887A96B3DE}"/>
    <hyperlink ref="W53" r:id="rId617" display="https://www.daloopa.com/src/8795951" xr:uid="{41846AD5-2E66-4319-9A1A-298B2A996606}"/>
    <hyperlink ref="X53" r:id="rId618" display="https://www.daloopa.com/src/8795944" xr:uid="{918A5B25-FFAE-4985-952F-2D5E83E87ACF}"/>
    <hyperlink ref="Y53" r:id="rId619" display="https://www.daloopa.com/src/8795926" xr:uid="{BA5DC762-44EF-4C85-9432-53626E440AD1}"/>
    <hyperlink ref="Z53" r:id="rId620" display="https://www.daloopa.com/src/8795925" xr:uid="{B1CC3D18-EFFD-40F7-A821-A1D46A1EF9D9}"/>
    <hyperlink ref="AA53" r:id="rId621" display="https://www.daloopa.com/src/8795918" xr:uid="{3DBD889B-8477-46D1-9EA4-073CC3C69BDA}"/>
    <hyperlink ref="AB53" r:id="rId622" display="https://www.daloopa.com/src/8795912" xr:uid="{EF58984B-A146-4B1A-9564-EB07B457458D}"/>
    <hyperlink ref="AC53" r:id="rId623" display="https://www.daloopa.com/src/8795911" xr:uid="{01AB03F8-BFE1-47B0-B4BC-6D56048470D2}"/>
    <hyperlink ref="AD53" r:id="rId624" display="https://www.daloopa.com/src/8806015" xr:uid="{1B453587-797B-41EB-A301-A7B4B065603A}"/>
    <hyperlink ref="AE53" r:id="rId625" display="https://www.daloopa.com/src/8795902" xr:uid="{9C14A822-77D7-4346-9CA8-E38A7F13FF63}"/>
    <hyperlink ref="AF53" r:id="rId626" display="https://www.daloopa.com/src/8795876" xr:uid="{0C0904A4-32D5-45FE-978F-C85EBD87C84B}"/>
    <hyperlink ref="AG53" r:id="rId627" display="https://www.daloopa.com/src/8795875" xr:uid="{3A799EFC-BD8F-4DB5-919E-DB1103E9BBA1}"/>
    <hyperlink ref="AH53" r:id="rId628" display="https://www.daloopa.com/src/8792051" xr:uid="{8856234E-A24E-45FC-8842-7B1DA63A045C}"/>
    <hyperlink ref="AI53" r:id="rId629" display="https://www.daloopa.com/src/14007557" xr:uid="{B0C53C0A-868F-4CA6-B851-F578DE525DD5}"/>
    <hyperlink ref="AJ53" r:id="rId630" display="https://www.daloopa.com/src/14185678" xr:uid="{B85AC804-26AF-4599-931E-E8B94E1C62A4}"/>
    <hyperlink ref="AK53" r:id="rId631" display="https://www.daloopa.com/src/20882792" xr:uid="{4A50416D-49CE-4CDB-8921-E284F8C8047D}"/>
    <hyperlink ref="AL53" r:id="rId632" display="https://www.daloopa.com/src/32362808" xr:uid="{2C4319DA-AA95-46E0-885F-EEB3E1203477}"/>
    <hyperlink ref="AM53" r:id="rId633" display="https://www.daloopa.com/src/37972270" xr:uid="{A8E19D9A-A72B-4B39-AEBD-33CC64694122}"/>
    <hyperlink ref="AN53" r:id="rId634" display="https://www.daloopa.com/src/46537417" xr:uid="{A00C4B4C-5631-4099-AD1D-265513F6E2B1}"/>
    <hyperlink ref="AO53" r:id="rId635" display="https://www.daloopa.com/src/53538380" xr:uid="{D7488EDE-892C-420E-923A-374E12F25B72}"/>
    <hyperlink ref="AP53" r:id="rId636" display="https://www.daloopa.com/src/58741134" xr:uid="{94A5E94E-CCAE-4904-8342-884592343E03}"/>
    <hyperlink ref="AQ53" r:id="rId637" display="https://www.daloopa.com/src/63030499" xr:uid="{5AA5AD00-A1BC-482A-8AC2-20305BF50896}"/>
    <hyperlink ref="AR53" r:id="rId638" display="https://www.daloopa.com/src/66977325" xr:uid="{90F1C714-A063-4043-9524-ECAB8BD55263}"/>
    <hyperlink ref="AS53" r:id="rId639" display="https://www.daloopa.com/src/72080456" xr:uid="{7559D779-A1B6-4932-BF6F-1C8A24919BC9}"/>
    <hyperlink ref="AT53" r:id="rId640" display="https://www.daloopa.com/src/78017040" xr:uid="{E2E9EDE3-BD33-4A44-A8EC-F8F334AF0D29}"/>
    <hyperlink ref="AU53" r:id="rId641" display="https://www.daloopa.com/src/82231971" xr:uid="{B6F750C2-A343-41A3-A22E-DBB75D218129}"/>
    <hyperlink ref="AV53" r:id="rId642" display="https://www.daloopa.com/src/87386306" xr:uid="{1EA73498-9591-42E4-8687-960DFECBCEC0}"/>
    <hyperlink ref="A54" r:id="rId643" xr:uid="{A53FEE70-273B-4F46-83F7-F066A35D9893}"/>
    <hyperlink ref="C54" r:id="rId644" xr:uid="{1DC6D56C-FBCC-455F-AF10-A5C17B825116}"/>
    <hyperlink ref="E54" r:id="rId645" display="https://www.daloopa.com/src/8792847" xr:uid="{00C74C19-60B2-4637-AB71-3C88FB7C3759}"/>
    <hyperlink ref="F54" r:id="rId646" display="https://www.daloopa.com/src/68723881" xr:uid="{80A81625-B19F-4B84-9089-BCD3652D40A4}"/>
    <hyperlink ref="G54" r:id="rId647" display="https://www.daloopa.com/src/68723882" xr:uid="{4DCE4CDC-5A99-43A5-955C-358232394952}"/>
    <hyperlink ref="I54" r:id="rId648" display="https://www.daloopa.com/src/8792322" xr:uid="{9829EBA7-E942-45A5-824F-B499B5B91A93}"/>
    <hyperlink ref="J54" r:id="rId649" display="https://www.daloopa.com/src/8792280" xr:uid="{6C1CBAAA-8133-466B-BAA8-B4DD5944CD7B}"/>
    <hyperlink ref="K54" r:id="rId650" display="https://www.daloopa.com/src/8792251" xr:uid="{332D2041-F5C6-4E8A-BA73-7ACEC434C8B5}"/>
    <hyperlink ref="M54" r:id="rId651" display="https://www.daloopa.com/src/8792202" xr:uid="{252F664A-6BF0-4839-A49F-9B3ADFF44445}"/>
    <hyperlink ref="N54" r:id="rId652" display="https://www.daloopa.com/src/8792170" xr:uid="{AE69F739-6407-461B-B61B-50B29CDD8D5F}"/>
    <hyperlink ref="O54" r:id="rId653" display="https://www.daloopa.com/src/8792080" xr:uid="{3ECDDEE2-E66C-4570-913E-166D5A4D410B}"/>
    <hyperlink ref="Q54" r:id="rId654" display="https://www.daloopa.com/src/8791973" xr:uid="{12AD992B-CE0D-496F-B200-9F44049DBE73}"/>
    <hyperlink ref="R54" r:id="rId655" display="https://www.daloopa.com/src/8791957" xr:uid="{3EE80D87-A99E-4748-86B4-BF9531E891C9}"/>
    <hyperlink ref="S54" r:id="rId656" display="https://www.daloopa.com/src/8791929" xr:uid="{CE26C806-FFBF-46F3-8556-B51FAD54D725}"/>
    <hyperlink ref="U54" r:id="rId657" display="https://www.daloopa.com/src/8791846" xr:uid="{259D628D-C279-4B7E-B6DD-F0C80CA1BEF4}"/>
    <hyperlink ref="V54" r:id="rId658" display="https://www.daloopa.com/src/8791832" xr:uid="{967B41D9-4258-4AD0-A522-A3E71F053F38}"/>
    <hyperlink ref="W54" r:id="rId659" display="https://www.daloopa.com/src/8791821" xr:uid="{D7BD0EBA-8B0B-4FCB-8444-FA9250080C3F}"/>
    <hyperlink ref="Y54" r:id="rId660" display="https://www.daloopa.com/src/8791782" xr:uid="{6EEB6C77-B8FC-4DA2-A186-9DC84639C794}"/>
    <hyperlink ref="Z54" r:id="rId661" display="https://www.daloopa.com/src/8791742" xr:uid="{3CBAEA33-E80E-472F-84A6-9D67047BCDAA}"/>
    <hyperlink ref="AA54" r:id="rId662" display="https://www.daloopa.com/src/8791723" xr:uid="{E01F4FA4-2748-4AD5-A217-DB053C8AAB38}"/>
    <hyperlink ref="AC54" r:id="rId663" display="https://www.daloopa.com/src/8790897" xr:uid="{E7C1DFFA-6878-45A4-A2A3-55696132620C}"/>
    <hyperlink ref="AD54" r:id="rId664" display="https://www.daloopa.com/src/8790823" xr:uid="{B30B7731-7AF0-4208-B296-07943A11F0C8}"/>
    <hyperlink ref="AE54" r:id="rId665" display="https://www.daloopa.com/src/8790762" xr:uid="{29468317-8BEA-41E0-A6D0-BDD62781F0B5}"/>
    <hyperlink ref="AG54" r:id="rId666" display="https://www.daloopa.com/src/8790648" xr:uid="{7EE78A2F-147E-4DD9-9916-E8A0A9944A15}"/>
    <hyperlink ref="AH54" r:id="rId667" display="https://www.daloopa.com/src/8790626" xr:uid="{F8812D98-5A8E-4B41-88C8-9D394CDBF097}"/>
    <hyperlink ref="AI54" r:id="rId668" display="https://www.daloopa.com/src/10356447" xr:uid="{E3C74FD7-8F56-404E-A510-82500491213F}"/>
    <hyperlink ref="AK54" r:id="rId669" display="https://www.daloopa.com/src/20973991" xr:uid="{4BCD2C25-E92C-4C4C-90F6-A9178089370D}"/>
    <hyperlink ref="AL54" r:id="rId670" display="https://www.daloopa.com/src/32426857" xr:uid="{293F14EE-323C-4EDE-BFD1-02E23C9AC699}"/>
    <hyperlink ref="AM54" r:id="rId671" display="https://www.daloopa.com/src/38111218" xr:uid="{53959C74-D901-491C-8BA6-1639C8A3B2EB}"/>
    <hyperlink ref="AN54" r:id="rId672" display="https://www.daloopa.com/src/65104719" xr:uid="{1E326C20-0C2A-4F27-915B-53F743792D60}"/>
    <hyperlink ref="AO54" r:id="rId673" display="https://www.daloopa.com/src/65104668" xr:uid="{BB48D715-E132-4DE8-A88D-0FB9F5FD05FF}"/>
    <hyperlink ref="AP54" r:id="rId674" display="https://www.daloopa.com/src/58751390" xr:uid="{3ACFEB11-B334-4E41-A936-0AAF96C9FE9C}"/>
    <hyperlink ref="AQ54" r:id="rId675" display="https://www.daloopa.com/src/63032208" xr:uid="{9E1964B1-8DF7-48B7-8E15-41B8CBBB1840}"/>
    <hyperlink ref="AR54" r:id="rId676" display="https://www.daloopa.com/src/66977156" xr:uid="{467B55E9-9A81-4128-AA64-39CE92363FB6}"/>
    <hyperlink ref="AS54" r:id="rId677" display="https://www.daloopa.com/src/72080439" xr:uid="{C5D206F4-CF97-44A8-B68E-2292D81155C8}"/>
    <hyperlink ref="AT54" r:id="rId678" display="https://www.daloopa.com/src/78016808" xr:uid="{804F6FF7-136C-4F1E-BD49-39CF66CC0EF1}"/>
    <hyperlink ref="AU54" r:id="rId679" display="https://www.daloopa.com/src/82223800" xr:uid="{C0D2073D-B0CA-4E6C-B7F0-EFE0CB3EB71B}"/>
    <hyperlink ref="AV54" r:id="rId680" display="https://www.daloopa.com/src/87386176" xr:uid="{4629B7AD-181D-483D-9BE6-1856E49709F3}"/>
    <hyperlink ref="AW54" r:id="rId681" display="https://www.daloopa.com/src/94496650" xr:uid="{A0F36A19-72AB-4D0E-A4E9-9C77EA1E0865}"/>
    <hyperlink ref="AX54" r:id="rId682" display="https://www.daloopa.com/src/102314682" xr:uid="{599CE214-902C-4BDD-A6CA-3020B73F7B05}"/>
    <hyperlink ref="AY54" r:id="rId683" display="https://www.daloopa.com/src/107682106" xr:uid="{668EB44D-8231-4A4E-B987-47D7FA8E13DA}"/>
    <hyperlink ref="AZ54" r:id="rId684" display="https://www.daloopa.com/src/113258023" xr:uid="{001E7517-738E-4BFC-9189-D718DA3AAD00}"/>
    <hyperlink ref="BA54" r:id="rId685" display="https://www.daloopa.com/src/125041966" xr:uid="{2EC5AC44-5BC1-402C-AAF0-D2AD1B1E934D}"/>
    <hyperlink ref="BB54" r:id="rId686" display="https://www.daloopa.com/src/136424386" xr:uid="{B93216DD-09FB-4306-BCCE-E2CE2101A18A}"/>
    <hyperlink ref="BC54" r:id="rId687" display="https://www.daloopa.com/src/144978690" xr:uid="{E3B14DA4-4D92-46AF-8F74-C8F55FFA916F}"/>
    <hyperlink ref="BD54" r:id="rId688" display="https://www.daloopa.com/src/154216688" xr:uid="{55A1D27F-BE94-431C-9A0B-959660848C60}"/>
    <hyperlink ref="BF54" r:id="rId689" display="https://www.daloopa.com/src/8792849" xr:uid="{4D6F1DB1-30E3-43FD-BD5B-B5590221B424}"/>
    <hyperlink ref="BG54" r:id="rId690" display="https://www.daloopa.com/src/8792852" xr:uid="{ACCE1E2C-EF01-4F2B-B863-17E2DC9C7BD2}"/>
    <hyperlink ref="BH54" r:id="rId691" display="https://www.daloopa.com/src/8792854" xr:uid="{BD797CE9-1354-4FE1-90AD-6962082DAD1A}"/>
    <hyperlink ref="BI54" r:id="rId692" display="https://www.daloopa.com/src/8792863" xr:uid="{5A0FF2E2-3265-47EF-AB85-5ACF201D1E09}"/>
    <hyperlink ref="BJ54" r:id="rId693" display="https://www.daloopa.com/src/8792870" xr:uid="{41BA0866-0DD3-474D-9284-920F8C43DDF7}"/>
    <hyperlink ref="BK54" r:id="rId694" display="https://www.daloopa.com/src/8818671" xr:uid="{35926882-9F25-4458-A601-968A1050D54F}"/>
    <hyperlink ref="BL54" r:id="rId695" display="https://www.daloopa.com/src/8792896" xr:uid="{4F8B4FC2-728E-4DA3-8BDA-82ED1F6F06C3}"/>
    <hyperlink ref="BM54" r:id="rId696" display="https://www.daloopa.com/src/14279705" xr:uid="{1797FAC9-2B7D-48F5-95AC-D6D0388150B1}"/>
    <hyperlink ref="BN54" r:id="rId697" display="https://www.daloopa.com/src/65104827" xr:uid="{61BE9772-E991-401C-94AC-25E20DB014E0}"/>
    <hyperlink ref="BO54" r:id="rId698" display="https://www.daloopa.com/src/66983496" xr:uid="{FE1EAA65-2C40-405E-AEEE-BAC5E60F6E43}"/>
    <hyperlink ref="BP54" r:id="rId699" display="https://www.daloopa.com/src/87397574" xr:uid="{C675517F-ABB9-42B9-A055-A453E47D7EF1}"/>
    <hyperlink ref="BQ54" r:id="rId700" display="https://www.daloopa.com/src/113262930" xr:uid="{BB7474AC-68DD-4EAC-B067-A848E0CE8FB6}"/>
    <hyperlink ref="BR54" r:id="rId701" display="https://www.daloopa.com/src/154248170" xr:uid="{0C8F2EF2-2BC7-440F-857C-942B1AB093F7}"/>
    <hyperlink ref="A55" r:id="rId702" xr:uid="{5282D021-7C2D-4C09-ADE3-1C3C29FEC1BA}"/>
    <hyperlink ref="C55" r:id="rId703" xr:uid="{F864DE75-4DFC-4A11-89C2-C3D1633D7597}"/>
    <hyperlink ref="E55" r:id="rId704" display="https://www.daloopa.com/src/8792848" xr:uid="{118A6183-F08C-4765-9629-D49BD2F7DD76}"/>
    <hyperlink ref="F55" r:id="rId705" display="https://www.daloopa.com/src/8792837" xr:uid="{AA22BC51-25AE-42BD-B8F3-BD4E367DEE4E}"/>
    <hyperlink ref="G55" r:id="rId706" display="https://www.daloopa.com/src/8792813" xr:uid="{E03715E4-BEBA-4601-A5B5-32A97955E020}"/>
    <hyperlink ref="I55" r:id="rId707" display="https://www.daloopa.com/src/8792323" xr:uid="{1DEECAB0-D0A8-44AA-9007-57C0274E264B}"/>
    <hyperlink ref="J55" r:id="rId708" display="https://www.daloopa.com/src/8792281" xr:uid="{8EB36EFE-592C-4017-AE1A-2F9FCE9F873A}"/>
    <hyperlink ref="K55" r:id="rId709" display="https://www.daloopa.com/src/8792252" xr:uid="{08E760FD-26FD-4CDF-9FB7-4ACD9CF42D24}"/>
    <hyperlink ref="M55" r:id="rId710" display="https://www.daloopa.com/src/8792203" xr:uid="{ED42AC4D-C459-4D4F-A259-D0746BED1CCA}"/>
    <hyperlink ref="N55" r:id="rId711" display="https://www.daloopa.com/src/8792171" xr:uid="{BEE72ADC-FE5D-4113-A4B4-F2A7065D087E}"/>
    <hyperlink ref="O55" r:id="rId712" display="https://www.daloopa.com/src/8792081" xr:uid="{B3020B36-E2DB-4008-885D-D221A139048A}"/>
    <hyperlink ref="Q55" r:id="rId713" display="https://www.daloopa.com/src/8791974" xr:uid="{7D46C21C-CE23-4477-B647-C4D6427C969A}"/>
    <hyperlink ref="R55" r:id="rId714" display="https://www.daloopa.com/src/8791958" xr:uid="{6E9C9965-075C-4547-9EFE-515802445A17}"/>
    <hyperlink ref="S55" r:id="rId715" display="https://www.daloopa.com/src/8791930" xr:uid="{AF5E6FA3-7249-40C0-BEBA-191172393F5B}"/>
    <hyperlink ref="U55" r:id="rId716" display="https://www.daloopa.com/src/8791847" xr:uid="{6C764890-1C9E-42B1-9714-FD15434257CA}"/>
    <hyperlink ref="V55" r:id="rId717" display="https://www.daloopa.com/src/8791833" xr:uid="{ED1E4508-220F-4C28-A8A7-07FA2A007167}"/>
    <hyperlink ref="W55" r:id="rId718" display="https://www.daloopa.com/src/8791822" xr:uid="{2394CBAA-924F-4D4A-9E9E-A6D2C66DB175}"/>
    <hyperlink ref="Y55" r:id="rId719" display="https://www.daloopa.com/src/8791783" xr:uid="{A5F4A461-5BD1-4CB4-A76D-301A08E057A1}"/>
    <hyperlink ref="Z55" r:id="rId720" display="https://www.daloopa.com/src/8791743" xr:uid="{AA3A22AA-F8B0-4AD0-9D1E-7ACE8E70D96C}"/>
    <hyperlink ref="AA55" r:id="rId721" display="https://www.daloopa.com/src/8791724" xr:uid="{6FDBC632-0B62-4470-985E-87A739A229D4}"/>
    <hyperlink ref="AC55" r:id="rId722" display="https://www.daloopa.com/src/8790898" xr:uid="{E012F7FC-FC3D-446D-8894-CBA96167357B}"/>
    <hyperlink ref="AD55" r:id="rId723" display="https://www.daloopa.com/src/8790824" xr:uid="{E49323A8-C395-4D41-9BBB-0C842321B6ED}"/>
    <hyperlink ref="AE55" r:id="rId724" display="https://www.daloopa.com/src/8790763" xr:uid="{CBEA41BC-0874-4F9C-8A48-001E36C69284}"/>
    <hyperlink ref="AG55" r:id="rId725" display="https://www.daloopa.com/src/8790649" xr:uid="{AB7CDE4B-1631-4B60-A00E-5C7B2A8BE048}"/>
    <hyperlink ref="AH55" r:id="rId726" display="https://www.daloopa.com/src/8790627" xr:uid="{C9F7A7E9-FD94-4D7C-BAEB-F2366B5D3040}"/>
    <hyperlink ref="AI55" r:id="rId727" display="https://www.daloopa.com/src/10356448" xr:uid="{18871548-DBF1-4A60-B48D-E0E5FB7A5CC3}"/>
    <hyperlink ref="AK55" r:id="rId728" display="https://www.daloopa.com/src/20974002" xr:uid="{745AB118-E45C-40CA-8556-82C8E0A19BB6}"/>
    <hyperlink ref="AL55" r:id="rId729" display="https://www.daloopa.com/src/32426856" xr:uid="{89C08492-0361-48DD-AA7A-5F04EBACD429}"/>
    <hyperlink ref="AM55" r:id="rId730" display="https://www.daloopa.com/src/38111217" xr:uid="{F37D8DDD-8CBA-4BC8-AE97-0286F7580084}"/>
    <hyperlink ref="AN55" r:id="rId731" display="https://www.daloopa.com/src/65104720" xr:uid="{0E5B927C-0AED-44AA-B8F7-6EB5DA21D4C6}"/>
    <hyperlink ref="AO55" r:id="rId732" display="https://www.daloopa.com/src/65104669" xr:uid="{FED23A6A-B884-4292-88FE-7A78DE85023D}"/>
    <hyperlink ref="AP55" r:id="rId733" display="https://www.daloopa.com/src/58751391" xr:uid="{C4AC7AF1-29F3-4270-86B5-E21240E3F36C}"/>
    <hyperlink ref="AQ55" r:id="rId734" display="https://www.daloopa.com/src/63032209" xr:uid="{81237BD3-1EDD-4538-AC9E-533B921BF007}"/>
    <hyperlink ref="AR55" r:id="rId735" display="https://www.daloopa.com/src/66977155" xr:uid="{1818ACFD-19A3-4720-9F78-7DAC5B02D0FB}"/>
    <hyperlink ref="AS55" r:id="rId736" display="https://www.daloopa.com/src/72080440" xr:uid="{66ACF45A-DFAB-463E-B95A-3F22A596C1C8}"/>
    <hyperlink ref="AT55" r:id="rId737" display="https://www.daloopa.com/src/78016809" xr:uid="{B0251249-0251-48B4-AA4B-EE3D6FAC4C9D}"/>
    <hyperlink ref="AU55" r:id="rId738" display="https://www.daloopa.com/src/82223801" xr:uid="{16F5AFC9-E8D5-41B0-8176-659DEF879939}"/>
    <hyperlink ref="AV55" r:id="rId739" display="https://www.daloopa.com/src/87386177" xr:uid="{C73E0690-DA2F-4C37-B39F-A436DB85CE93}"/>
    <hyperlink ref="AW55" r:id="rId740" display="https://www.daloopa.com/src/94496649" xr:uid="{0E48819A-076E-49F3-B355-6CC5EB137C41}"/>
    <hyperlink ref="AX55" r:id="rId741" display="https://www.daloopa.com/src/102314827" xr:uid="{4A5B82E7-74CC-41A9-A4C8-F835C46BEA30}"/>
    <hyperlink ref="AY55" r:id="rId742" display="https://www.daloopa.com/src/107682107" xr:uid="{3EC2E183-EC6A-4946-9019-2AB70982664B}"/>
    <hyperlink ref="AZ55" r:id="rId743" display="https://www.daloopa.com/src/113258024" xr:uid="{D158C6C9-C3BC-45AE-BA6B-57A8A92CAE61}"/>
    <hyperlink ref="BA55" r:id="rId744" display="https://www.daloopa.com/src/125041970" xr:uid="{122FBA3E-0B9A-4F45-B45F-B7D60477BE12}"/>
    <hyperlink ref="BB55" r:id="rId745" display="https://www.daloopa.com/src/136424387" xr:uid="{7E308814-F3C4-48EC-AC02-948541174A7F}"/>
    <hyperlink ref="BC55" r:id="rId746" display="https://www.daloopa.com/src/144978691" xr:uid="{1B62493F-2CB9-4CEE-8813-A81FA35E7779}"/>
    <hyperlink ref="BD55" r:id="rId747" display="https://www.daloopa.com/src/154216687" xr:uid="{94DA1B05-C88A-4214-B9B0-68A085D9DC2A}"/>
    <hyperlink ref="BF55" r:id="rId748" display="https://www.daloopa.com/src/8792850" xr:uid="{4DDC65B1-67FB-4DD1-943B-2267850EC859}"/>
    <hyperlink ref="BG55" r:id="rId749" display="https://www.daloopa.com/src/8792851" xr:uid="{5CDC6E7F-7E45-4B0F-B907-124F699BE8A5}"/>
    <hyperlink ref="BH55" r:id="rId750" display="https://www.daloopa.com/src/8792853" xr:uid="{B0F7FC7F-C1AA-427C-99AF-5A4C76087E30}"/>
    <hyperlink ref="BI55" r:id="rId751" display="https://www.daloopa.com/src/8792864" xr:uid="{BE4A2AD3-3611-4A38-8604-60C718982602}"/>
    <hyperlink ref="BJ55" r:id="rId752" display="https://www.daloopa.com/src/8792869" xr:uid="{82DFE4D1-8C48-4154-9CA6-698B400F37C0}"/>
    <hyperlink ref="BK55" r:id="rId753" display="https://www.daloopa.com/src/8818672" xr:uid="{AF1239E8-DA8D-4D38-BFA1-A86827837BA2}"/>
    <hyperlink ref="BL55" r:id="rId754" display="https://www.daloopa.com/src/8792897" xr:uid="{8A93A71F-7410-43CD-890B-50198FED7FBF}"/>
    <hyperlink ref="BM55" r:id="rId755" display="https://www.daloopa.com/src/14279706" xr:uid="{02A36B94-1359-48F8-9FCB-8236FC35AC19}"/>
    <hyperlink ref="BN55" r:id="rId756" display="https://www.daloopa.com/src/65104828" xr:uid="{9E5E0110-19B8-4A2A-8664-890126DE15CC}"/>
    <hyperlink ref="BO55" r:id="rId757" display="https://www.daloopa.com/src/66983497" xr:uid="{BBB25D62-5F52-47F5-80AA-2ED83C262FE4}"/>
    <hyperlink ref="BP55" r:id="rId758" display="https://www.daloopa.com/src/87397575" xr:uid="{AEBA3B57-9F89-4103-8CA9-9CDBCC77EC4F}"/>
    <hyperlink ref="BQ55" r:id="rId759" display="https://www.daloopa.com/src/113262931" xr:uid="{49A4283D-9AC8-4149-96DA-3732CC76D55A}"/>
    <hyperlink ref="BR55" r:id="rId760" display="https://www.daloopa.com/src/154248171" xr:uid="{DB576C11-575A-4E66-9A8D-B7B296CB34EB}"/>
    <hyperlink ref="A56" r:id="rId761" xr:uid="{3D6B0CD7-A7CB-469D-A631-692A6832100A}"/>
    <hyperlink ref="C56" r:id="rId762" xr:uid="{1382F795-8064-4CCD-9D5F-922C2C40209A}"/>
    <hyperlink ref="E56" r:id="rId763" display="https://www.daloopa.com/src/1604376" xr:uid="{8A5F8CD2-6B45-47CA-AB43-88BE6AAE98D1}"/>
    <hyperlink ref="F56" r:id="rId764" display="https://www.daloopa.com/src/1604377" xr:uid="{1C1AA825-8917-4A73-AD6D-C9256DD7044B}"/>
    <hyperlink ref="G56" r:id="rId765" display="https://www.daloopa.com/src/1604375" xr:uid="{BCCF94C1-F128-4A32-B9AC-A7CD1B7AFEE7}"/>
    <hyperlink ref="H56" r:id="rId766" display="https://www.daloopa.com/src/1604374" xr:uid="{F8807359-419B-4523-8428-C66F8443C5DD}"/>
    <hyperlink ref="I56" r:id="rId767" display="https://www.daloopa.com/src/1604373" xr:uid="{320B4F8E-CD4E-4CAD-8E85-A45283E69BD0}"/>
    <hyperlink ref="J56" r:id="rId768" display="https://www.daloopa.com/src/1604372" xr:uid="{92AF00A8-FFC8-4113-86C4-8F372E99C21D}"/>
    <hyperlink ref="K56" r:id="rId769" display="https://www.daloopa.com/src/1604371" xr:uid="{E4139487-8EF5-4D79-BDDD-0C9917FBBC0E}"/>
    <hyperlink ref="L56" r:id="rId770" display="https://www.daloopa.com/src/1604370" xr:uid="{8533594C-9D79-4922-BD8D-2BC207390AB5}"/>
    <hyperlink ref="M56" r:id="rId771" display="https://www.daloopa.com/src/1604369" xr:uid="{0BA9FED5-08EA-44B8-B4B1-56D13DECF472}"/>
    <hyperlink ref="N56" r:id="rId772" display="https://www.daloopa.com/src/1604340" xr:uid="{ACC9E731-F8EB-43A1-88FD-7AC31F703AC6}"/>
    <hyperlink ref="O56" r:id="rId773" display="https://www.daloopa.com/src/1604339" xr:uid="{142901D8-2197-4347-8EFB-147CCCC5DE70}"/>
    <hyperlink ref="P56" r:id="rId774" display="https://www.daloopa.com/src/1604338" xr:uid="{30B10C50-C61D-4122-B986-8CEF1FC94FB7}"/>
    <hyperlink ref="Q56" r:id="rId775" display="https://www.daloopa.com/src/1604337" xr:uid="{21474876-6E14-4116-8749-C99756B1C774}"/>
    <hyperlink ref="R56" r:id="rId776" display="https://www.daloopa.com/src/1604336" xr:uid="{30312B88-C709-48E5-A4DC-940073E245B6}"/>
    <hyperlink ref="S56" r:id="rId777" display="https://www.daloopa.com/src/1604335" xr:uid="{D659F941-7AAF-49FF-AE84-B90D71E0A3AB}"/>
    <hyperlink ref="T56" r:id="rId778" display="https://www.daloopa.com/src/1604334" xr:uid="{62AC836C-8CC1-49FF-B87D-A00375603F83}"/>
    <hyperlink ref="U56" r:id="rId779" display="https://www.daloopa.com/src/1604333" xr:uid="{C1025173-D5DB-4508-A019-6D8B20E797BF}"/>
    <hyperlink ref="V56" r:id="rId780" display="https://www.daloopa.com/src/1604332" xr:uid="{A6B558BF-330F-440B-95C9-BF253818A3AF}"/>
    <hyperlink ref="W56" r:id="rId781" display="https://www.daloopa.com/src/1604331" xr:uid="{E9486226-8DC6-41BC-86E8-E31096CC5646}"/>
    <hyperlink ref="X56" r:id="rId782" display="https://www.daloopa.com/src/1604330" xr:uid="{108C5448-CD50-402D-B493-E2816A3E1076}"/>
    <hyperlink ref="Y56" r:id="rId783" display="https://www.daloopa.com/src/1604329" xr:uid="{A02F2B35-35AC-410E-92B9-6924FAECBEAA}"/>
    <hyperlink ref="Z56" r:id="rId784" display="https://www.daloopa.com/src/1604328" xr:uid="{40A3DF69-BBAF-4BC5-8E6B-9FD06C70A0BB}"/>
    <hyperlink ref="AA56" r:id="rId785" display="https://www.daloopa.com/src/1604325" xr:uid="{FA40C49A-BB85-4FD0-8928-800CA1CB3AF1}"/>
    <hyperlink ref="AB56" r:id="rId786" display="https://www.daloopa.com/src/1604322" xr:uid="{8177BD2D-0D52-44D1-8B66-009741F982B9}"/>
    <hyperlink ref="AC56" r:id="rId787" display="https://www.daloopa.com/src/1604319" xr:uid="{60FC26CF-0DE5-4FD5-A22B-79238575B3D6}"/>
    <hyperlink ref="AD56" r:id="rId788" display="https://www.daloopa.com/src/1604316" xr:uid="{FBE1CE28-8520-4AD9-8E9D-C10F4FCC0733}"/>
    <hyperlink ref="AE56" r:id="rId789" display="https://www.daloopa.com/src/1604313" xr:uid="{F47F0FCB-A705-46AB-A806-3A882C2AE07C}"/>
    <hyperlink ref="A57" r:id="rId790" xr:uid="{1BE6D11E-F5C0-4806-BD0F-C947496F5689}"/>
    <hyperlink ref="C57" r:id="rId791" xr:uid="{1592EF6D-3825-4E98-9F01-213A327FC9B2}"/>
    <hyperlink ref="F57" r:id="rId792" display="https://www.daloopa.com/src/1602441" xr:uid="{EDDE2F2C-E7DA-429A-A166-8BB55E2D579C}"/>
    <hyperlink ref="G57" r:id="rId793" display="https://www.daloopa.com/src/1602440" xr:uid="{6DCB62FB-61E7-4C8F-9DE3-2C027CA3B733}"/>
    <hyperlink ref="H57" r:id="rId794" display="https://www.daloopa.com/src/1602356" xr:uid="{D3B8F320-3FA8-459E-A12E-3470839DB791}"/>
    <hyperlink ref="I57" r:id="rId795" display="https://www.daloopa.com/src/1602343" xr:uid="{987D23D0-5D73-4979-8522-708BF6B3655D}"/>
    <hyperlink ref="J57" r:id="rId796" display="https://www.daloopa.com/src/1602342" xr:uid="{DA0EA52B-EC04-409E-A6F8-E5EBF6D98632}"/>
    <hyperlink ref="K57" r:id="rId797" display="https://www.daloopa.com/src/1602341" xr:uid="{BA6E4E06-11FE-42D7-AEC4-C4AD5284D63E}"/>
    <hyperlink ref="L57" r:id="rId798" display="https://www.daloopa.com/src/1602340" xr:uid="{B91BB3A9-58C7-4E7A-BC68-F724B328A5C4}"/>
    <hyperlink ref="M57" r:id="rId799" display="https://www.daloopa.com/src/1602339" xr:uid="{619DA75D-6377-4FAF-8B1F-3A9069F282E2}"/>
    <hyperlink ref="N57" r:id="rId800" display="https://www.daloopa.com/src/1602332" xr:uid="{6F02C131-0D45-480A-9397-124829F67EBD}"/>
    <hyperlink ref="O57" r:id="rId801" display="https://www.daloopa.com/src/1602331" xr:uid="{C6C2903A-F389-4B69-BF6E-E8ECC73420E9}"/>
    <hyperlink ref="P57" r:id="rId802" display="https://www.daloopa.com/src/1602324" xr:uid="{883DA45F-A790-4992-993A-FD280869AD49}"/>
    <hyperlink ref="Q57" r:id="rId803" display="https://www.daloopa.com/src/1602317" xr:uid="{F8DB9204-AF2E-4D28-A2CA-DC519A64FAFF}"/>
    <hyperlink ref="R57" r:id="rId804" display="https://www.daloopa.com/src/1602316" xr:uid="{99CC6BC2-8F9F-4DE8-9F20-2AFAAF2D3536}"/>
    <hyperlink ref="S57" r:id="rId805" display="https://www.daloopa.com/src/1602315" xr:uid="{6D9255FB-DC03-40FC-996B-BAC8288072E0}"/>
    <hyperlink ref="T57" r:id="rId806" display="https://www.daloopa.com/src/1602308" xr:uid="{36E8DCDD-6061-4323-A886-E41CED8CC33E}"/>
    <hyperlink ref="A58" r:id="rId807" xr:uid="{908501D9-0732-4FD9-9228-55BD65009031}"/>
    <hyperlink ref="C58" r:id="rId808" xr:uid="{A5379852-8958-4638-BA75-062054EFEA6B}"/>
    <hyperlink ref="E58" r:id="rId809" display="https://www.daloopa.com/src/1602404" xr:uid="{616D630F-C867-4553-9317-5710B3387024}"/>
    <hyperlink ref="F58" r:id="rId810" display="https://www.daloopa.com/src/1602403" xr:uid="{599B2946-425D-44D2-BE7E-90570CC3E26F}"/>
    <hyperlink ref="G58" r:id="rId811" display="https://www.daloopa.com/src/1602388" xr:uid="{7E9FA09C-C120-4EBF-A50F-217A2D21B3A3}"/>
    <hyperlink ref="H58" r:id="rId812" display="https://www.daloopa.com/src/1602381" xr:uid="{6F4E6660-89AF-445D-8CBA-493B445367FA}"/>
    <hyperlink ref="I58" r:id="rId813" display="https://www.daloopa.com/src/1602380" xr:uid="{8B509A7D-6A06-46F6-9882-2698FA050942}"/>
    <hyperlink ref="J58" r:id="rId814" display="https://www.daloopa.com/src/1602379" xr:uid="{35204226-4350-41CA-8E53-CDEB831C9273}"/>
    <hyperlink ref="K58" r:id="rId815" display="https://www.daloopa.com/src/1602366" xr:uid="{4B7C6B69-761B-4786-A368-56B7FD996675}"/>
    <hyperlink ref="L58" r:id="rId816" display="https://www.daloopa.com/src/1602365" xr:uid="{886B9469-DD42-4F3B-8065-AA21BA6FDE82}"/>
    <hyperlink ref="M58" r:id="rId817" display="https://www.daloopa.com/src/1602364" xr:uid="{3738165F-F23C-4660-8E8C-8C190F76DD47}"/>
    <hyperlink ref="N58" r:id="rId818" display="https://www.daloopa.com/src/1602363" xr:uid="{8D955028-4F08-43BC-B77B-90F0894EBCB6}"/>
    <hyperlink ref="O58" r:id="rId819" display="https://www.daloopa.com/src/1602362" xr:uid="{A2591279-4EEE-43D4-B1F3-1E8A6C5C229B}"/>
    <hyperlink ref="P58" r:id="rId820" display="https://www.daloopa.com/src/1602361" xr:uid="{999D89C9-5C1C-47B5-B167-6FF771D8AEB8}"/>
    <hyperlink ref="Q58" r:id="rId821" display="https://www.daloopa.com/src/1602360" xr:uid="{E6E6BEFB-ECF2-42DA-848C-8D5E253B6BE0}"/>
    <hyperlink ref="R58" r:id="rId822" display="https://www.daloopa.com/src/1602359" xr:uid="{2CBC51EB-E94D-413B-989B-7C15BD411B37}"/>
    <hyperlink ref="S58" r:id="rId823" display="https://www.daloopa.com/src/1602358" xr:uid="{7899A51A-1F05-4B3E-9DEA-7B2C31CDF0AE}"/>
    <hyperlink ref="T58" r:id="rId824" display="https://www.daloopa.com/src/1602357" xr:uid="{E41B93B0-D29C-40CE-81A6-AAF2749CAB0E}"/>
    <hyperlink ref="A59" r:id="rId825" xr:uid="{D0F2E2E1-0344-4872-939E-16D2199584A4}"/>
    <hyperlink ref="C59" r:id="rId826" xr:uid="{634E884A-7C14-4494-AB4F-57AE896548DE}"/>
    <hyperlink ref="AS59" r:id="rId827" display="https://www.daloopa.com/src/110682783" xr:uid="{0833E1A6-A1CF-4D08-B595-8576A25C2CCE}"/>
    <hyperlink ref="AT59" r:id="rId828" display="https://www.daloopa.com/src/110677231" xr:uid="{88982A3E-3242-461E-ADB8-1E255857A703}"/>
    <hyperlink ref="A60" r:id="rId829" xr:uid="{10CABBCA-891B-446F-AEF7-CA3F1FB8DB1C}"/>
    <hyperlink ref="C60" r:id="rId830" xr:uid="{752096D3-2A18-455A-BCF6-37C5D646E9A3}"/>
    <hyperlink ref="AX60" r:id="rId831" display="https://www.daloopa.com/src/122908526" xr:uid="{3A485E35-418C-4AC7-9B2C-66C25352F236}"/>
    <hyperlink ref="AY60" r:id="rId832" display="https://www.daloopa.com/src/122888011" xr:uid="{A7A28906-8C50-4235-8285-5569A2CB316B}"/>
    <hyperlink ref="AZ60" r:id="rId833" display="https://marketplace.daloopa.com/src/152288740" xr:uid="{D240C327-B27E-45F2-8FC7-0BE32FC4EA7C}"/>
    <hyperlink ref="BA60" r:id="rId834" display="https://marketplace.daloopa.com/src/152291342" xr:uid="{694E9053-B420-4236-8E2B-AE1614833D1F}"/>
    <hyperlink ref="BC60" r:id="rId835" display="https://marketplace.daloopa.com/src/151805257" xr:uid="{3A0D282E-85F6-4E88-B9A2-F9D61FD6EF87}"/>
    <hyperlink ref="A61" r:id="rId836" xr:uid="{583E4632-20AE-4AF5-B0AD-EC110CA26207}"/>
    <hyperlink ref="C61" r:id="rId837" xr:uid="{59F20399-AEA7-4669-AD96-C68D23FAF72B}"/>
    <hyperlink ref="AZ61" r:id="rId838" display="https://marketplace.daloopa.com/src/152288739" xr:uid="{EFA8D248-0DB0-496B-8103-5C0F130D2264}"/>
    <hyperlink ref="BA61" r:id="rId839" display="https://marketplace.daloopa.com/src/152291343" xr:uid="{73AC184A-F8CC-46D7-9A50-4067D99C9C2A}"/>
    <hyperlink ref="A62" r:id="rId840" xr:uid="{229B404E-9E20-45C5-B18C-EDD77F3BC718}"/>
    <hyperlink ref="C62" r:id="rId841" xr:uid="{22BD06E8-F589-4430-ADC0-DF998559E6B3}"/>
    <hyperlink ref="BA62" r:id="rId842" display="https://marketplace.daloopa.com/src/152291344" xr:uid="{87F04264-BEF6-4103-9FE5-77FF94691B95}"/>
    <hyperlink ref="A63" r:id="rId843" xr:uid="{BADCDA82-1175-4783-A807-0A68F12803B4}"/>
    <hyperlink ref="C63" r:id="rId844" xr:uid="{E4904FD9-910A-467F-AB47-09D517A9F8A2}"/>
    <hyperlink ref="AZ63" r:id="rId845" display="https://marketplace.daloopa.com/src/152287424" xr:uid="{DE6DB398-8AAE-47B0-854E-05254AF0CDE5}"/>
    <hyperlink ref="A64" r:id="rId846" xr:uid="{EC21293B-FAD5-419A-987D-6519B8F72C64}"/>
    <hyperlink ref="C64" r:id="rId847" xr:uid="{37B9CEB3-E1A3-4D9C-9EF2-3B8495F5237B}"/>
    <hyperlink ref="AZ64" r:id="rId848" display="https://marketplace.daloopa.com/src/152289769" xr:uid="{B10D331F-FCF2-4690-A45B-6F2CE591A01F}"/>
    <hyperlink ref="BA64" r:id="rId849" display="https://marketplace.daloopa.com/src/152291345" xr:uid="{9B4B6427-2E7C-4A93-A513-F854D23E6AE4}"/>
    <hyperlink ref="BB64" r:id="rId850" display="https://marketplace.daloopa.com/src/139472744" xr:uid="{43F2C542-5AFF-4BDD-9B19-51681DC365CA}"/>
    <hyperlink ref="A65" r:id="rId851" xr:uid="{B602553C-4545-475E-9946-3965BEBE052A}"/>
    <hyperlink ref="C65" r:id="rId852" xr:uid="{B6C874B7-91C9-4FBA-AB16-D40EDA1B72C6}"/>
    <hyperlink ref="AZ65" r:id="rId853" display="https://marketplace.daloopa.com/src/152289770" xr:uid="{023C4747-FA5C-440A-8D4B-71A905C7512C}"/>
    <hyperlink ref="A66" r:id="rId854" xr:uid="{5906D4F6-FFBC-45BF-8898-FAC3F1C239D8}"/>
    <hyperlink ref="C66" r:id="rId855" xr:uid="{156CA16E-8954-4B90-86D3-6F5E50135776}"/>
    <hyperlink ref="AY66" r:id="rId856" display="https://www.daloopa.com/src/122888012" xr:uid="{65E8C544-7A8C-4C38-829B-6715C925DB4D}"/>
    <hyperlink ref="AZ66" r:id="rId857" display="https://marketplace.daloopa.com/src/152287426" xr:uid="{7781FBC3-DBD6-4B44-8C58-72B19A98F3E8}"/>
    <hyperlink ref="BB66" r:id="rId858" display="https://marketplace.daloopa.com/src/139480996" xr:uid="{37CA7CD7-2EF6-44BA-A277-35CAF355EFCF}"/>
    <hyperlink ref="A67" r:id="rId859" xr:uid="{55FCD9DB-634E-4F0E-9138-8C9FA463FC1E}"/>
    <hyperlink ref="C67" r:id="rId860" xr:uid="{414A83E3-88C6-4B8E-91CA-D304272B6861}"/>
    <hyperlink ref="AY67" r:id="rId861" display="https://www.daloopa.com/src/122888013" xr:uid="{37A6FCFB-E008-404F-AFC4-4E83437F8A15}"/>
    <hyperlink ref="AZ67" r:id="rId862" display="https://marketplace.daloopa.com/src/152290292" xr:uid="{E32D640D-6A04-4CAF-ABE7-7F51AE55A55E}"/>
    <hyperlink ref="A68" r:id="rId863" xr:uid="{B8393533-0333-4274-A28F-C03EF91E90F9}"/>
    <hyperlink ref="C68" r:id="rId864" xr:uid="{C8A58934-47DD-44C0-B814-62CC43510C8F}"/>
    <hyperlink ref="AZ68" r:id="rId865" display="https://marketplace.daloopa.com/src/152289771" xr:uid="{1FE51253-7CDD-43BD-B9F4-CC733D95709B}"/>
    <hyperlink ref="A69" r:id="rId866" xr:uid="{9A88D6CA-7F6C-4C4B-ACF7-E44DDDDAAAD1}"/>
    <hyperlink ref="C69" r:id="rId867" xr:uid="{8CBEDC41-3E0D-4A29-980A-CD787EEE0E21}"/>
    <hyperlink ref="BA69" r:id="rId868" display="https://marketplace.daloopa.com/src/152291346" xr:uid="{49B527C3-68E8-4BB8-A218-BC4E9E764FDA}"/>
    <hyperlink ref="A70" r:id="rId869" xr:uid="{46660081-5406-48BA-A018-7031BF2D6CC2}"/>
    <hyperlink ref="C70" r:id="rId870" xr:uid="{A4EA67EC-44B8-4835-9521-52A0E59788B4}"/>
    <hyperlink ref="BD70" r:id="rId871" display="https://marketplace.daloopa.com/src/154309062" xr:uid="{3438193C-793C-429D-85D7-F15329897EBD}"/>
    <hyperlink ref="A71" r:id="rId872" xr:uid="{AB1CEC39-7746-4189-A188-EB601FAF1D39}"/>
    <hyperlink ref="C71" r:id="rId873" xr:uid="{9EE1C569-0AE1-4BE9-A132-37AD19D74B88}"/>
    <hyperlink ref="BB71" r:id="rId874" display="https://marketplace.daloopa.com/src/139479095" xr:uid="{8F0B1DB0-A3BB-44A4-B7F7-35383FCBB029}"/>
    <hyperlink ref="A72" r:id="rId875" xr:uid="{18639CD6-8F8A-406A-ADF3-917AA6228A1F}"/>
    <hyperlink ref="C72" r:id="rId876" xr:uid="{FF8F25DD-F839-4BCA-B08C-6731301ADDF1}"/>
    <hyperlink ref="BB72" r:id="rId877" display="https://marketplace.daloopa.com/src/139481568" xr:uid="{CE4DF50B-B913-40EF-B1E4-A95277502E51}"/>
    <hyperlink ref="BC72" r:id="rId878" display="https://marketplace.daloopa.com/src/151812112" xr:uid="{74BE242C-61BF-46DC-A7F4-55A2B2708034}"/>
    <hyperlink ref="A73" r:id="rId879" xr:uid="{A1EC0FE7-CB48-499E-BA08-13DD49FD0C1C}"/>
    <hyperlink ref="C73" r:id="rId880" xr:uid="{009ACC57-9FF0-4DE8-BD36-DEF903561827}"/>
    <hyperlink ref="BC73" r:id="rId881" display="https://marketplace.daloopa.com/src/145687509" xr:uid="{B3FE6F4F-796F-4850-B6D2-E432C2AD9B1B}"/>
    <hyperlink ref="A74" r:id="rId882" xr:uid="{30250B60-D4A3-4D85-8891-89B5E22979B8}"/>
    <hyperlink ref="C74" r:id="rId883" xr:uid="{CCD67F93-73A3-4AC1-88F4-ACCF0709FA48}"/>
    <hyperlink ref="BB74" r:id="rId884" display="https://marketplace.daloopa.com/src/139482004" xr:uid="{42CC5CC6-8BEB-41D7-A830-89F34339EE01}"/>
    <hyperlink ref="A75" r:id="rId885" xr:uid="{D726F657-12F7-486C-B377-9662296CA294}"/>
    <hyperlink ref="C75" r:id="rId886" xr:uid="{A887C4D9-1F20-4129-A181-3547A1A12668}"/>
    <hyperlink ref="BC75" r:id="rId887" display="https://marketplace.daloopa.com/src/152295347" xr:uid="{1166A646-B10E-4F28-AC4C-2CCF314FC855}"/>
    <hyperlink ref="A76" r:id="rId888" xr:uid="{9101909F-398E-4C06-B9B9-13E0C5028739}"/>
    <hyperlink ref="C76" r:id="rId889" xr:uid="{EA789AD7-FAB3-4291-88EF-751B76493B4B}"/>
    <hyperlink ref="BB76" r:id="rId890" display="https://marketplace.daloopa.com/src/152293634" xr:uid="{0F5A22EA-57F4-4DC0-97F5-F16D6B6CACF7}"/>
    <hyperlink ref="BC76" r:id="rId891" display="https://marketplace.daloopa.com/src/152295485" xr:uid="{DD64D688-9AA8-45EF-86FC-F88AC97B606F}"/>
    <hyperlink ref="A77" r:id="rId892" xr:uid="{266A95FD-FBA8-4BEA-AF2B-9D3E84DAB32D}"/>
    <hyperlink ref="C77" r:id="rId893" xr:uid="{45AB09FA-D50F-4426-8AB6-2777A21DCF73}"/>
    <hyperlink ref="BC77" r:id="rId894" display="https://marketplace.daloopa.com/src/151811580" xr:uid="{57577251-A93E-4AC2-B983-8E30E14A04AC}"/>
    <hyperlink ref="A78" r:id="rId895" xr:uid="{918DB069-55AA-476B-8D76-2007A9578257}"/>
    <hyperlink ref="C78" r:id="rId896" xr:uid="{A30275B4-4DA0-4EA4-A6B1-F8E7AF2C9836}"/>
    <hyperlink ref="BC78" r:id="rId897" display="https://marketplace.daloopa.com/src/151811581" xr:uid="{CE145D8F-4B72-4063-A454-BC51B321BB4B}"/>
    <hyperlink ref="A79" r:id="rId898" xr:uid="{329722D5-50F2-4487-8C9C-EC1303CCB30E}"/>
    <hyperlink ref="C79" r:id="rId899" xr:uid="{1F834CD4-AC37-4DA1-88F2-168AECA97A7D}"/>
    <hyperlink ref="AZ79" r:id="rId900" display="https://marketplace.daloopa.com/src/152287420" xr:uid="{0254B664-88B4-4CC9-8975-06FFF214F3B9}"/>
    <hyperlink ref="BQ79" r:id="rId901" display="https://marketplace.daloopa.com/src/152311104" xr:uid="{B64FE2FA-3E8D-44C0-A0BA-269BB62A224D}"/>
    <hyperlink ref="A80" r:id="rId902" xr:uid="{87766DF0-7CCE-41D6-BED0-11C6D269B832}"/>
    <hyperlink ref="C80" r:id="rId903" xr:uid="{87FC492A-116E-4D20-A2B2-190EB7CE85C2}"/>
    <hyperlink ref="BB80" r:id="rId904" display="https://marketplace.daloopa.com/src/152291893" xr:uid="{0F4FFE05-282F-4402-A0C3-DCE051FDEE88}"/>
    <hyperlink ref="A81" r:id="rId905" xr:uid="{D90208CD-C1F9-40D2-846E-4495C5A03674}"/>
    <hyperlink ref="C81" r:id="rId906" xr:uid="{1754A684-F87A-400C-83E4-33676729CF11}"/>
    <hyperlink ref="BB81" r:id="rId907" display="https://marketplace.daloopa.com/src/152292609" xr:uid="{A485E61D-CBD5-417A-BBD1-C752B55EEF02}"/>
    <hyperlink ref="A82" r:id="rId908" xr:uid="{E0EA2BF0-5E07-4F32-9AAA-BF86C55B1624}"/>
    <hyperlink ref="C82" r:id="rId909" xr:uid="{6AC3CCCC-67F3-4080-9FB4-C4D7F37A156F}"/>
    <hyperlink ref="BB82" r:id="rId910" display="https://marketplace.daloopa.com/src/152292618" xr:uid="{C322E179-9C9D-4BF6-BA1A-B8981084C4EE}"/>
    <hyperlink ref="A85" r:id="rId911" xr:uid="{6EED4C86-46C0-4149-B3D6-AC38F454FBB1}"/>
    <hyperlink ref="C85" r:id="rId912" xr:uid="{29AE6D82-4B0C-4A30-B18E-D6787A8FA57E}"/>
    <hyperlink ref="Y85" r:id="rId913" display="https://www.daloopa.com/src/8793140" xr:uid="{C9CC6160-2BBA-4173-B8AE-2BF4BE3228FF}"/>
    <hyperlink ref="Z85" r:id="rId914" display="https://www.daloopa.com/src/8793041" xr:uid="{C91B2425-90A3-42DE-AB59-055EAFF90BB9}"/>
    <hyperlink ref="AD85" r:id="rId915" display="https://www.daloopa.com/src/8792989" xr:uid="{BF0D6624-D90F-457B-A5D6-5F471389088A}"/>
    <hyperlink ref="AE85" r:id="rId916" display="https://www.daloopa.com/src/8792986" xr:uid="{2AA9C570-3EB2-429B-BE9C-E185B3818AD7}"/>
    <hyperlink ref="AG85" r:id="rId917" display="https://www.daloopa.com/src/8792975" xr:uid="{4D4AE4E7-E90A-4A82-A7B8-038BDE4D3AD7}"/>
    <hyperlink ref="AH85" r:id="rId918" display="https://www.daloopa.com/src/8792959" xr:uid="{76BD8178-508E-42B2-92A5-9CF5BCD06FF0}"/>
    <hyperlink ref="AI85" r:id="rId919" display="https://www.daloopa.com/src/10356480" xr:uid="{D5C23B5E-CD77-4BD3-8F93-405AAAA0ABD6}"/>
    <hyperlink ref="AJ85" r:id="rId920" display="https://www.daloopa.com/src/65218509" xr:uid="{A866510F-C333-4462-8B78-3B3CF0A3C4FD}"/>
    <hyperlink ref="AK85" r:id="rId921" display="https://www.daloopa.com/src/20974159" xr:uid="{7C1ECD8A-8D87-48A4-8812-E1CC8F4E0BC6}"/>
    <hyperlink ref="AL85" r:id="rId922" display="https://www.daloopa.com/src/32427466" xr:uid="{0B69FED6-FAF2-46C4-A5E5-5F2F7C18FB9B}"/>
    <hyperlink ref="AM85" r:id="rId923" display="https://www.daloopa.com/src/38111267" xr:uid="{23EED2BC-9D0B-4AE2-B0C6-D63086B1E656}"/>
    <hyperlink ref="AN85" r:id="rId924" display="https://www.daloopa.com/src/65218510" xr:uid="{3EA7F3B5-0FFA-4294-9FBA-9DEAAD926588}"/>
    <hyperlink ref="AO85" r:id="rId925" display="https://www.daloopa.com/src/53602380" xr:uid="{407684FE-0749-4C0F-8F40-71C62E44650D}"/>
    <hyperlink ref="AQ85" r:id="rId926" display="https://www.daloopa.com/src/63082990" xr:uid="{F8BD8083-A5C9-4A24-9FA7-36A8E4BEB767}"/>
    <hyperlink ref="AS85" r:id="rId927" display="https://www.daloopa.com/src/72187112" xr:uid="{ACEC20FE-AEB1-41C5-8348-364E0655266E}"/>
    <hyperlink ref="AT85" r:id="rId928" display="https://www.daloopa.com/src/78150852" xr:uid="{5AE433A8-4560-4FC8-ADFD-521B70D8C581}"/>
    <hyperlink ref="AU85" r:id="rId929" display="https://www.daloopa.com/src/82274087" xr:uid="{773DF1E7-624B-498E-9483-29D7ADA6D31C}"/>
    <hyperlink ref="AV85" r:id="rId930" display="https://www.daloopa.com/src/87514701" xr:uid="{83769998-DA17-45C0-922B-FB3DA80AB38F}"/>
    <hyperlink ref="AW85" r:id="rId931" display="https://www.daloopa.com/src/94639528" xr:uid="{D7BDECF8-943D-40AA-9CE2-1329CEF27108}"/>
    <hyperlink ref="AX85" r:id="rId932" display="https://www.daloopa.com/src/102395297" xr:uid="{C3504969-DFE8-4417-9466-45C6DC437AC7}"/>
    <hyperlink ref="AY85" r:id="rId933" display="https://www.daloopa.com/src/107835298" xr:uid="{DB695AC6-BE9F-4B17-A7DB-E8E73E35DF95}"/>
    <hyperlink ref="AZ85" r:id="rId934" display="https://www.daloopa.com/src/113403264" xr:uid="{91E8A4EC-91C0-4AB3-A633-F0520985A477}"/>
    <hyperlink ref="BA85" r:id="rId935" display="https://www.daloopa.com/src/125179366" xr:uid="{4333E316-64EC-4209-92F4-9355AEFCA75D}"/>
    <hyperlink ref="BB85" r:id="rId936" display="https://www.daloopa.com/src/136632645" xr:uid="{F3DBA6D1-4EE6-4F19-9D18-94C0519897A7}"/>
    <hyperlink ref="BC85" r:id="rId937" display="https://www.daloopa.com/src/145127379" xr:uid="{7C898DED-7F32-4E5F-BA24-DEB11BBA3A57}"/>
    <hyperlink ref="BD85" r:id="rId938" display="https://www.daloopa.com/src/154393239" xr:uid="{ECD1825F-B9B2-44E4-868F-66B7C837476C}"/>
    <hyperlink ref="BI85" r:id="rId939" display="https://www.daloopa.com/src/8793511" xr:uid="{72BA8DAD-0925-4E69-9225-9A9347054F22}"/>
    <hyperlink ref="BJ85" r:id="rId940" display="https://www.daloopa.com/src/8793522" xr:uid="{83CA7B9A-E5A5-4474-8DB6-DBDCCB1D103D}"/>
    <hyperlink ref="BL85" r:id="rId941" display="https://www.daloopa.com/src/8802524" xr:uid="{4F9DDA12-0807-4B14-9A88-BFBA37A96013}"/>
    <hyperlink ref="BM85" r:id="rId942" display="https://www.daloopa.com/src/14281235" xr:uid="{C16C3F0E-C0F7-4718-B2A9-C4AB29469D14}"/>
    <hyperlink ref="BN85" r:id="rId943" display="https://www.daloopa.com/src/46629341" xr:uid="{7E6BF14C-4C20-4111-A726-2EEC7A27F0E1}"/>
    <hyperlink ref="BO85" r:id="rId944" display="https://www.daloopa.com/src/67017502" xr:uid="{7DC03B9C-5FD1-43A8-B489-9B25322361FE}"/>
    <hyperlink ref="BP85" r:id="rId945" display="https://www.daloopa.com/src/87506324" xr:uid="{9F44DDBA-AB91-404A-B72D-5BBBC1510DC8}"/>
    <hyperlink ref="BQ85" r:id="rId946" display="https://www.daloopa.com/src/113364313" xr:uid="{5F3B49B2-DE3D-4510-8512-1526998FD6CB}"/>
    <hyperlink ref="BR85" r:id="rId947" display="https://www.daloopa.com/src/154354796" xr:uid="{9DECB9A0-4F6F-4797-9CAA-A329F095CB51}"/>
    <hyperlink ref="A86" r:id="rId948" xr:uid="{7A055387-0B92-4088-8174-BDC1BB5570BE}"/>
    <hyperlink ref="C86" r:id="rId949" xr:uid="{3A78EDA5-BC85-4954-829F-F61EFC33B198}"/>
    <hyperlink ref="Y86" r:id="rId950" display="https://www.daloopa.com/src/8793141" xr:uid="{295FA1D1-C9FD-4C74-9545-E95935874E6F}"/>
    <hyperlink ref="Z86" r:id="rId951" display="https://www.daloopa.com/src/8793042" xr:uid="{87DADFBE-A93C-4D1A-951C-D8FF2C2FCADF}"/>
    <hyperlink ref="AD86" r:id="rId952" display="https://www.daloopa.com/src/8792990" xr:uid="{CA78402C-EB59-43F4-9F26-33388A3F262F}"/>
    <hyperlink ref="AE86" r:id="rId953" display="https://www.daloopa.com/src/8792987" xr:uid="{568C2673-BE00-4F1C-8DFE-C043E8684B67}"/>
    <hyperlink ref="AG86" r:id="rId954" display="https://www.daloopa.com/src/8792976" xr:uid="{95931DD4-935B-48BB-9F50-8C4A07CF7199}"/>
    <hyperlink ref="AH86" r:id="rId955" display="https://www.daloopa.com/src/8792960" xr:uid="{7E662F38-1C5D-47F9-B65A-0149EA10F715}"/>
    <hyperlink ref="AI86" r:id="rId956" display="https://www.daloopa.com/src/10356481" xr:uid="{DBA95F28-23BD-44EF-9F85-16CDCEBBE58F}"/>
    <hyperlink ref="AJ86" r:id="rId957" display="https://www.daloopa.com/src/65218511" xr:uid="{CE88B2D1-3AE1-42B4-ADAF-5AFE173E85A1}"/>
    <hyperlink ref="AK86" r:id="rId958" display="https://www.daloopa.com/src/20974160" xr:uid="{67CE9AC2-3DB9-4594-B638-FB3D7C42BD47}"/>
    <hyperlink ref="AL86" r:id="rId959" display="https://www.daloopa.com/src/32427467" xr:uid="{1938760B-4A47-49E4-84DC-4FCD4599F382}"/>
    <hyperlink ref="AM86" r:id="rId960" display="https://www.daloopa.com/src/38111266" xr:uid="{0216ED83-B50B-4094-B70B-D3705A39E9E4}"/>
    <hyperlink ref="AN86" r:id="rId961" display="https://www.daloopa.com/src/65218512" xr:uid="{031B8FC0-8542-4B3D-88B6-DF46FF7CE219}"/>
    <hyperlink ref="AO86" r:id="rId962" display="https://www.daloopa.com/src/53602381" xr:uid="{9A83F3C2-030E-42DB-BBD1-02617553C0DB}"/>
    <hyperlink ref="AQ86" r:id="rId963" display="https://www.daloopa.com/src/63082991" xr:uid="{59338BF1-9440-456A-AA65-48957A3523C2}"/>
    <hyperlink ref="AS86" r:id="rId964" display="https://www.daloopa.com/src/72187111" xr:uid="{7690842A-6660-4CA5-995D-40E730A7C7DA}"/>
    <hyperlink ref="AT86" r:id="rId965" display="https://www.daloopa.com/src/78150851" xr:uid="{D0043A8D-CA6E-4413-A340-1708A325CFAC}"/>
    <hyperlink ref="AU86" r:id="rId966" display="https://www.daloopa.com/src/82274086" xr:uid="{12BB6C81-A6E1-4E2F-973B-5D0312F39F4C}"/>
    <hyperlink ref="AV86" r:id="rId967" display="https://www.daloopa.com/src/87514702" xr:uid="{A81C5B57-F6AF-451C-8AE2-7D70063DFD4E}"/>
    <hyperlink ref="AW86" r:id="rId968" display="https://www.daloopa.com/src/94639529" xr:uid="{19021825-63A5-4598-9BFA-9D6E03324ABF}"/>
    <hyperlink ref="AX86" r:id="rId969" display="https://www.daloopa.com/src/102395299" xr:uid="{7B6990E7-A727-45EB-A589-7C3367745732}"/>
    <hyperlink ref="AY86" r:id="rId970" display="https://www.daloopa.com/src/107835296" xr:uid="{630E54B4-26F5-4914-A8C7-84B2043D7B0D}"/>
    <hyperlink ref="AZ86" r:id="rId971" display="https://www.daloopa.com/src/113403266" xr:uid="{92F78197-6846-4E32-B645-3316D562D9F4}"/>
    <hyperlink ref="BA86" r:id="rId972" display="https://www.daloopa.com/src/125179367" xr:uid="{EC67CCFA-EBE4-4B3B-8288-11297B09F400}"/>
    <hyperlink ref="BB86" r:id="rId973" display="https://www.daloopa.com/src/136632646" xr:uid="{515E8B4E-38F3-47CA-92DE-EACDC6474EE9}"/>
    <hyperlink ref="BC86" r:id="rId974" display="https://www.daloopa.com/src/145127380" xr:uid="{26BE826B-2CB3-42BB-BA42-D7BA3115ACD4}"/>
    <hyperlink ref="BD86" r:id="rId975" display="https://www.daloopa.com/src/154393240" xr:uid="{AC58AC9D-EAC6-4228-9C7C-0A2C4774FFB3}"/>
    <hyperlink ref="BI86" r:id="rId976" display="https://www.daloopa.com/src/8793512" xr:uid="{99E0CF8B-9488-4C54-8835-6E66E00F3B81}"/>
    <hyperlink ref="BJ86" r:id="rId977" display="https://www.daloopa.com/src/8793523" xr:uid="{B03904E8-9589-4710-BEC2-51D4D2A48C5F}"/>
    <hyperlink ref="BL86" r:id="rId978" display="https://www.daloopa.com/src/8802525" xr:uid="{4E03D02E-09BA-4534-970D-9433E4C38BE7}"/>
    <hyperlink ref="BM86" r:id="rId979" display="https://www.daloopa.com/src/14281236" xr:uid="{2D0988DF-70ED-4E66-9829-41CCD84BB24F}"/>
    <hyperlink ref="BN86" r:id="rId980" display="https://www.daloopa.com/src/46629643" xr:uid="{EC0214B9-305E-4AE9-AC92-F7064251D7B1}"/>
    <hyperlink ref="BO86" r:id="rId981" display="https://www.daloopa.com/src/67017501" xr:uid="{92882017-4BF0-4BEE-93C4-35DEF284388E}"/>
    <hyperlink ref="BP86" r:id="rId982" display="https://www.daloopa.com/src/87506325" xr:uid="{73150EE4-708E-493C-AF31-CFB0AC5CACDD}"/>
    <hyperlink ref="BQ86" r:id="rId983" display="https://www.daloopa.com/src/113364314" xr:uid="{7ED00EDB-3128-45C8-BB86-D9487173C58D}"/>
    <hyperlink ref="BR86" r:id="rId984" display="https://www.daloopa.com/src/154354797" xr:uid="{433F5BE0-5D1A-4E09-89A3-03DFEEF02D66}"/>
    <hyperlink ref="A87" r:id="rId985" xr:uid="{D4FA2530-7BDF-4944-B33F-B3E040FEA0D7}"/>
    <hyperlink ref="C87" r:id="rId986" xr:uid="{8C0B68AB-A78D-41AF-ACB2-0762B1F56DAF}"/>
    <hyperlink ref="M87" r:id="rId987" display="https://www.daloopa.com/src/8793496" xr:uid="{5EE477BD-CA5F-45C8-902F-02DB05CCDE6F}"/>
    <hyperlink ref="N87" r:id="rId988" display="https://www.daloopa.com/src/8793461" xr:uid="{B871D309-24D6-4FCF-BF03-324070BF701E}"/>
    <hyperlink ref="O87" r:id="rId989" display="https://www.daloopa.com/src/8818782" xr:uid="{ED6C4FFF-8997-4F41-BCD4-5FCE06CE5460}"/>
    <hyperlink ref="P87" r:id="rId990" display="https://www.daloopa.com/src/8818763" xr:uid="{5CF84EDA-EB3E-48B4-9A84-0D2C1067E694}"/>
    <hyperlink ref="Q87" r:id="rId991" display="https://www.daloopa.com/src/8793335" xr:uid="{C32E8191-20B1-4609-96B7-999A0224A4DC}"/>
    <hyperlink ref="R87" r:id="rId992" display="https://www.daloopa.com/src/8793327" xr:uid="{8E7FF44C-E775-4CBA-BD4A-10AB3F116F79}"/>
    <hyperlink ref="S87" r:id="rId993" display="https://www.daloopa.com/src/8793203" xr:uid="{4D864406-2472-4E7A-923D-27267C1489BD}"/>
    <hyperlink ref="U87" r:id="rId994" display="https://www.daloopa.com/src/8793180" xr:uid="{E768CE4B-CBD1-4E9A-ADA9-71C8FA370BB9}"/>
    <hyperlink ref="V87" r:id="rId995" display="https://www.daloopa.com/src/8793160" xr:uid="{A8AE60F1-ECDC-4BE8-991E-DA7117F50CA5}"/>
    <hyperlink ref="W87" r:id="rId996" display="https://www.daloopa.com/src/8793143" xr:uid="{59AA8399-ADF0-4EEF-A002-63B1C269593D}"/>
    <hyperlink ref="AA87" r:id="rId997" display="https://www.daloopa.com/src/8793056" xr:uid="{8FBB8CCA-7A64-47AE-A502-59C1FACE02A2}"/>
    <hyperlink ref="AC87" r:id="rId998" display="https://www.daloopa.com/src/8793029" xr:uid="{1213600A-63AD-4BE9-BEE2-30C59EDB1BB1}"/>
    <hyperlink ref="AP87" r:id="rId999" display="https://www.daloopa.com/src/58793121" xr:uid="{A5B74763-ADDC-48A3-A0BA-8A0C5375DE45}"/>
    <hyperlink ref="BH87" r:id="rId1000" display="https://www.daloopa.com/src/49203230" xr:uid="{ABC0A1B5-6712-4A40-BC38-8DA28CEA9C51}"/>
    <hyperlink ref="BK87" r:id="rId1001" display="https://www.daloopa.com/src/8793569" xr:uid="{EB1B0EB8-F029-4422-AAD5-F0E4B8BD0BB6}"/>
    <hyperlink ref="A88" r:id="rId1002" xr:uid="{14CC46BE-34B3-4CC0-8523-262FFEFDF87C}"/>
    <hyperlink ref="C88" r:id="rId1003" xr:uid="{673258AF-7AFE-4ED8-8975-734FEFA95F65}"/>
    <hyperlink ref="AQ88" r:id="rId1004" display="https://www.daloopa.com/src/63034143" xr:uid="{C9DEEB7A-EDFA-43A0-A565-83D9D5F2A777}"/>
    <hyperlink ref="AR88" r:id="rId1005" display="https://www.daloopa.com/src/66984627" xr:uid="{8072F42B-4D0B-4316-9931-7DB3EC8F4650}"/>
    <hyperlink ref="AS88" r:id="rId1006" display="https://www.daloopa.com/src/72081094" xr:uid="{149A7A90-5838-4427-8CD6-4EE91579EB11}"/>
    <hyperlink ref="AT88" r:id="rId1007" display="https://www.daloopa.com/src/78017873" xr:uid="{A342FB67-B0DE-422C-B1BF-33F553E9C6E7}"/>
    <hyperlink ref="AU88" r:id="rId1008" display="https://www.daloopa.com/src/82223913" xr:uid="{FC31E14F-65BA-4282-920A-AADDA0FBFE26}"/>
    <hyperlink ref="AV88" r:id="rId1009" display="https://www.daloopa.com/src/87387036" xr:uid="{44B3397F-3855-4DE9-B3F5-3CBE5B07B49D}"/>
    <hyperlink ref="AW88" r:id="rId1010" display="https://www.daloopa.com/src/94501949" xr:uid="{89414B97-B387-4D2A-86C2-773F54B4C702}"/>
    <hyperlink ref="AX88" r:id="rId1011" display="https://www.daloopa.com/src/102330140" xr:uid="{3C695EB1-9865-4859-BA5D-D178E68CE123}"/>
    <hyperlink ref="AY88" r:id="rId1012" display="https://www.daloopa.com/src/107683868" xr:uid="{A3DFCDEE-0274-4DDC-8E88-FAFCCA5DB99B}"/>
    <hyperlink ref="AZ88" r:id="rId1013" display="https://www.daloopa.com/src/113256598" xr:uid="{EBBD8265-3744-4631-AD3C-D710568C4FE0}"/>
    <hyperlink ref="BA88" r:id="rId1014" display="https://www.daloopa.com/src/125025482" xr:uid="{95B48908-6146-4B5A-B15D-2CCD7836A9A2}"/>
    <hyperlink ref="BB88" r:id="rId1015" display="https://www.daloopa.com/src/136424884" xr:uid="{F3B6D23A-6E74-4E20-AF09-2BCD8DE57D20}"/>
    <hyperlink ref="BC88" r:id="rId1016" display="https://www.daloopa.com/src/144981724" xr:uid="{E365062E-A100-4B27-A907-E269E6A3A18C}"/>
    <hyperlink ref="BD88" r:id="rId1017" display="https://www.daloopa.com/src/154218712" xr:uid="{A577748D-7368-4C0C-8D8B-57BD1F158791}"/>
    <hyperlink ref="BO88" r:id="rId1018" display="https://www.daloopa.com/src/66984628" xr:uid="{168947B3-7149-437A-85C4-8BAAB7306F54}"/>
    <hyperlink ref="BP88" r:id="rId1019" display="https://www.daloopa.com/src/87397624" xr:uid="{945AF372-7BC5-4BA1-90ED-EAC70837A104}"/>
    <hyperlink ref="BQ88" r:id="rId1020" display="https://www.daloopa.com/src/113262662" xr:uid="{67CF73C2-744F-4528-8637-8244D0973331}"/>
    <hyperlink ref="BR88" r:id="rId1021" display="https://www.daloopa.com/src/154248234" xr:uid="{8A0AA4F8-F888-4EBF-A3DA-316D0FA3EB20}"/>
    <hyperlink ref="A89" r:id="rId1022" xr:uid="{FEFE8AF7-8AD1-41FA-85D6-581C0B5AABE7}"/>
    <hyperlink ref="C89" r:id="rId1023" xr:uid="{1A64B6BE-437F-4B0B-BE9B-371A75FA7C8E}"/>
    <hyperlink ref="BC89" r:id="rId1024" display="https://www.daloopa.com/src/144981723" xr:uid="{E82EE1DF-E45A-4287-BF50-E0D6EB80002A}"/>
    <hyperlink ref="BD89" r:id="rId1025" display="https://www.daloopa.com/src/154218883" xr:uid="{A28A8596-012D-4D95-B50C-D0712ADA4358}"/>
    <hyperlink ref="BR89" r:id="rId1026" display="https://www.daloopa.com/src/154248233" xr:uid="{965FDD7E-2A6B-4510-A8F0-EC4F9DB183BC}"/>
    <hyperlink ref="A90" r:id="rId1027" xr:uid="{A29DCC12-CF1C-4985-96CC-D929030826D4}"/>
    <hyperlink ref="C90" r:id="rId1028" xr:uid="{13ADA93A-6075-4A5A-9066-C9633EB58FC9}"/>
    <hyperlink ref="AW90" r:id="rId1029" display="https://www.daloopa.com/src/94501986" xr:uid="{BE4F1E70-D340-4A73-A120-C7530496393B}"/>
    <hyperlink ref="A92" r:id="rId1030" xr:uid="{AA81F365-984C-4341-AD23-3E0CB157C7D7}"/>
    <hyperlink ref="C92" r:id="rId1031" xr:uid="{E1E3A975-3A66-42AA-97B3-7CA3FA80EA2D}"/>
    <hyperlink ref="AA92" r:id="rId1032" display="https://www.daloopa.com/src/1604326" xr:uid="{6C60ED82-486E-4763-9949-B7D19EE37A45}"/>
    <hyperlink ref="AB92" r:id="rId1033" display="https://www.daloopa.com/src/1604323" xr:uid="{5D0DCC1F-931F-4157-A655-EB467F8F2C70}"/>
    <hyperlink ref="AC92" r:id="rId1034" display="https://www.daloopa.com/src/1604321" xr:uid="{5F8905D6-12FD-4A8A-8CBE-7261C964EEFF}"/>
    <hyperlink ref="AD92" r:id="rId1035" display="https://www.daloopa.com/src/1604318" xr:uid="{A0C143DD-C4E8-455F-8B4A-BFD5EC9B8F5A}"/>
    <hyperlink ref="AE92" r:id="rId1036" display="https://www.daloopa.com/src/1604315" xr:uid="{2782E2B3-4755-4AB9-9F88-99194772BF51}"/>
    <hyperlink ref="AF92" r:id="rId1037" display="https://www.daloopa.com/src/2745373" xr:uid="{C00E8326-D916-4531-A6EF-B1ED15DC625A}"/>
    <hyperlink ref="AG92" r:id="rId1038" display="https://www.daloopa.com/src/4715420" xr:uid="{B10E2CEF-8D87-4860-84F2-A0F3B1E49CEB}"/>
    <hyperlink ref="AH92" r:id="rId1039" display="https://www.daloopa.com/src/7961902" xr:uid="{8DD501B7-E976-4BED-9010-57D6B97F1DAD}"/>
    <hyperlink ref="AI92" r:id="rId1040" display="https://www.daloopa.com/src/10331188" xr:uid="{9726D648-FDB3-4E51-BD65-6ED050C355EA}"/>
    <hyperlink ref="AJ92" r:id="rId1041" display="https://www.daloopa.com/src/14161154" xr:uid="{0F8CA528-E701-4FCC-B642-EB51BB4BDCD0}"/>
    <hyperlink ref="AK92" r:id="rId1042" display="https://www.daloopa.com/src/20882415" xr:uid="{0A260307-6E53-4EBD-A56F-C75445EC8E81}"/>
    <hyperlink ref="AL92" r:id="rId1043" display="https://www.daloopa.com/src/32357446" xr:uid="{FA34C817-E392-4A12-AF44-A692535F8E99}"/>
    <hyperlink ref="AM92" r:id="rId1044" display="https://www.daloopa.com/src/37971599" xr:uid="{DAB7A25B-8C3E-4FD4-94E5-E6FAC5F52D4E}"/>
    <hyperlink ref="AN92" r:id="rId1045" display="https://www.daloopa.com/src/46535188" xr:uid="{5D8A027F-3466-4E74-8CE8-BAEC9CB5E368}"/>
    <hyperlink ref="AO92" r:id="rId1046" display="https://www.daloopa.com/src/53534766" xr:uid="{9DAB4093-E968-4583-AC8A-4195A8E388E5}"/>
    <hyperlink ref="AP92" r:id="rId1047" display="https://www.daloopa.com/src/58740227" xr:uid="{76603776-FFD9-4494-9238-CE7A6F177A6D}"/>
    <hyperlink ref="AQ92" r:id="rId1048" display="https://www.daloopa.com/src/63031823" xr:uid="{44B27C7A-102E-4DB4-831E-0840B756B79C}"/>
    <hyperlink ref="AR92" r:id="rId1049" display="https://www.daloopa.com/src/66977077" xr:uid="{0DC6B2EA-A873-43D6-810E-84EC4E67E775}"/>
    <hyperlink ref="AS92" r:id="rId1050" display="https://www.daloopa.com/src/72080363" xr:uid="{EB3E6716-8333-460C-BA42-299EE2646F59}"/>
    <hyperlink ref="AT92" r:id="rId1051" display="https://www.daloopa.com/src/78016649" xr:uid="{B144D92E-D740-475C-ABD9-CF63E7026AFD}"/>
    <hyperlink ref="AU92" r:id="rId1052" display="https://www.daloopa.com/src/82223680" xr:uid="{6CE6D582-37FD-417C-90C1-DCBE8F92BCBB}"/>
    <hyperlink ref="AV92" r:id="rId1053" display="https://www.daloopa.com/src/87386026" xr:uid="{163B45A9-0498-41F4-97FE-2B1EBC67A0F7}"/>
    <hyperlink ref="A95" r:id="rId1054" xr:uid="{1D7AB8E0-FD06-489D-8C22-6E9B9B1E777E}"/>
    <hyperlink ref="C95" r:id="rId1055" xr:uid="{D290C353-5137-468A-B26D-05C89146A965}"/>
    <hyperlink ref="AB95" r:id="rId1056" display="https://www.daloopa.com/src/43331338" xr:uid="{BF6FE84E-E12B-498C-8E4D-341D3560382E}"/>
    <hyperlink ref="AC95" r:id="rId1057" display="https://www.daloopa.com/src/43331253" xr:uid="{EF4D4511-F33C-4912-8FD6-3F64F473AA7C}"/>
    <hyperlink ref="AD95" r:id="rId1058" display="https://www.daloopa.com/src/43331173" xr:uid="{771DD79E-1B63-4905-9C61-36B389DEA56B}"/>
    <hyperlink ref="AE95" r:id="rId1059" display="https://www.daloopa.com/src/43331099" xr:uid="{3DF16D4B-4824-412F-8523-7E4FB44B24E3}"/>
    <hyperlink ref="AF95" r:id="rId1060" display="https://www.daloopa.com/src/8797426" xr:uid="{6AF9C281-6C28-4D8F-B872-19275355C4A7}"/>
    <hyperlink ref="AG95" r:id="rId1061" display="https://www.daloopa.com/src/8797411" xr:uid="{50F100CF-78C6-4918-95DA-C74587144424}"/>
    <hyperlink ref="AH95" r:id="rId1062" display="https://www.daloopa.com/src/8793369" xr:uid="{C18DABE2-9E94-45C2-8AD4-F9F6EB2ED73A}"/>
    <hyperlink ref="AI95" r:id="rId1063" display="https://www.daloopa.com/src/14007820" xr:uid="{9FD42FBD-A2B8-48F8-8840-29D298919C1B}"/>
    <hyperlink ref="AJ95" r:id="rId1064" display="https://www.daloopa.com/src/14189922" xr:uid="{22209729-6796-4AD0-B452-F620A4423381}"/>
    <hyperlink ref="AK95" r:id="rId1065" display="https://www.daloopa.com/src/20882707" xr:uid="{DFAC2787-459E-43CB-B2CD-653C0230DEA1}"/>
    <hyperlink ref="AL95" r:id="rId1066" display="https://www.daloopa.com/src/32362802" xr:uid="{1F64E1B4-DD36-4FA8-B296-A6DEBB84A41F}"/>
    <hyperlink ref="AM95" r:id="rId1067" display="https://www.daloopa.com/src/37972450" xr:uid="{89AF4584-ACE4-43F3-BAC6-0E7B454C0EF3}"/>
    <hyperlink ref="BL95" r:id="rId1068" display="https://www.daloopa.com/src/88976719" xr:uid="{2B1C67B8-35E0-41E0-BB01-7DD3B582AD60}"/>
    <hyperlink ref="BM95" r:id="rId1069" display="https://www.daloopa.com/src/88976720" xr:uid="{3AF615D4-6FA9-490D-9BF8-B94D6A0C4842}"/>
    <hyperlink ref="A96" r:id="rId1070" xr:uid="{7695C62A-71DD-4AA4-9DBD-4E1B7AAA6CDE}"/>
    <hyperlink ref="C96" r:id="rId1071" xr:uid="{971C20CC-AB2B-495A-8279-3AE795EA2109}"/>
    <hyperlink ref="AB96" r:id="rId1072" display="https://www.daloopa.com/src/43331337" xr:uid="{1843F18B-9B35-422C-BC4F-A8EB64337CA3}"/>
    <hyperlink ref="AC96" r:id="rId1073" display="https://www.daloopa.com/src/43331252" xr:uid="{10953DEE-E8F4-42FC-B7AB-BC300167C1EA}"/>
    <hyperlink ref="AD96" r:id="rId1074" display="https://www.daloopa.com/src/43331172" xr:uid="{EF209B16-73B2-4558-A552-52320C29A316}"/>
    <hyperlink ref="AE96" r:id="rId1075" display="https://www.daloopa.com/src/43331098" xr:uid="{863CD889-9336-4968-BAC2-FD0B5F0A7631}"/>
    <hyperlink ref="AF96" r:id="rId1076" display="https://www.daloopa.com/src/8797425" xr:uid="{087A1F6B-3F9C-462A-AADC-785BC527B2BD}"/>
    <hyperlink ref="AG96" r:id="rId1077" display="https://www.daloopa.com/src/8797410" xr:uid="{058733FF-0E99-4C6A-A7AC-C2B957402DE6}"/>
    <hyperlink ref="AH96" r:id="rId1078" display="https://www.daloopa.com/src/8793368" xr:uid="{D75AAE26-CBDD-461D-A0FE-F398E4EF9154}"/>
    <hyperlink ref="AI96" r:id="rId1079" display="https://www.daloopa.com/src/14007819" xr:uid="{5FCF446C-7396-4B9E-BC83-F172568B5126}"/>
    <hyperlink ref="AJ96" r:id="rId1080" display="https://www.daloopa.com/src/14189921" xr:uid="{09CBC025-168C-4CE9-9FE8-F0E98DFC8F62}"/>
    <hyperlink ref="AK96" r:id="rId1081" display="https://www.daloopa.com/src/20882706" xr:uid="{FB6483FA-D425-449F-9BF6-4B2F98A087DB}"/>
    <hyperlink ref="AL96" r:id="rId1082" display="https://www.daloopa.com/src/32362801" xr:uid="{4480D95B-2647-4933-8ECB-252A4CFB030C}"/>
    <hyperlink ref="AM96" r:id="rId1083" display="https://www.daloopa.com/src/37972449" xr:uid="{36FA0CD7-5C0F-4765-A96D-CFE7F38DBEF2}"/>
    <hyperlink ref="BL96" r:id="rId1084" display="https://www.daloopa.com/src/88976721" xr:uid="{7D24A72F-11BF-48B2-802D-5842510716EE}"/>
    <hyperlink ref="BM96" r:id="rId1085" display="https://www.daloopa.com/src/88976722" xr:uid="{24BA409F-A916-4401-AAF5-A75876A8F315}"/>
    <hyperlink ref="A97" r:id="rId1086" xr:uid="{37945A36-88AD-4C4D-A47F-A9A885624D70}"/>
    <hyperlink ref="C97" r:id="rId1087" xr:uid="{6F40862D-1751-435E-B8EB-778B99BB51E3}"/>
    <hyperlink ref="AB97" r:id="rId1088" display="https://www.daloopa.com/src/43331336" xr:uid="{3DCB694A-2E23-41D8-AA8F-ECF312E28F21}"/>
    <hyperlink ref="AC97" r:id="rId1089" display="https://www.daloopa.com/src/43331251" xr:uid="{D2D73723-622C-4043-9EB9-9629E76A5263}"/>
    <hyperlink ref="AD97" r:id="rId1090" display="https://www.daloopa.com/src/43331171" xr:uid="{9F8E99EE-D501-422F-ACEC-943FA696CA63}"/>
    <hyperlink ref="AE97" r:id="rId1091" display="https://www.daloopa.com/src/43331097" xr:uid="{F1DB2CAB-B580-4D98-B849-6D4499302FCC}"/>
    <hyperlink ref="AF97" r:id="rId1092" display="https://www.daloopa.com/src/8797424" xr:uid="{D1E7EE0A-6965-4315-990D-9C0176BB4B00}"/>
    <hyperlink ref="AG97" r:id="rId1093" display="https://www.daloopa.com/src/8797409" xr:uid="{5454F69A-587A-4904-917A-B730556BC0F7}"/>
    <hyperlink ref="AH97" r:id="rId1094" display="https://www.daloopa.com/src/8793367" xr:uid="{DAF22093-D342-4116-AF5B-138A8A25264B}"/>
    <hyperlink ref="AI97" r:id="rId1095" display="https://www.daloopa.com/src/14007818" xr:uid="{818B210C-CB37-40B7-BA8E-CAA227236A47}"/>
    <hyperlink ref="AJ97" r:id="rId1096" display="https://www.daloopa.com/src/14189920" xr:uid="{92414523-5330-41F9-9738-11A6B05F6289}"/>
    <hyperlink ref="AK97" r:id="rId1097" display="https://www.daloopa.com/src/20882705" xr:uid="{784C8D77-0055-457C-9DE5-8B3B9772EBFF}"/>
    <hyperlink ref="AL97" r:id="rId1098" display="https://www.daloopa.com/src/32362800" xr:uid="{5CACEDE4-2712-4A0C-A2A2-ED88AB5C1E92}"/>
    <hyperlink ref="AM97" r:id="rId1099" display="https://www.daloopa.com/src/37972448" xr:uid="{804B1882-B36D-4595-9EDC-49A42BB8F2F9}"/>
    <hyperlink ref="AN97" r:id="rId1100" display="https://www.daloopa.com/src/46537786" xr:uid="{0DBD4718-5D9B-4C53-8052-567FCFAED2FD}"/>
    <hyperlink ref="AO97" r:id="rId1101" display="https://www.daloopa.com/src/53538495" xr:uid="{F45771B2-F3AE-4FEF-929E-93C94D7CB9F0}"/>
    <hyperlink ref="AP97" r:id="rId1102" display="https://www.daloopa.com/src/58741386" xr:uid="{0E8F09B0-D09F-4F5F-A7A2-9A4CE5153F48}"/>
    <hyperlink ref="AQ97" r:id="rId1103" display="https://www.daloopa.com/src/63031098" xr:uid="{CD799143-A80F-4E50-B3F2-B3AF0F7E481C}"/>
    <hyperlink ref="AR97" r:id="rId1104" display="https://www.daloopa.com/src/66977561" xr:uid="{0AE1262D-E6CF-4947-888B-0A5D2470B9A2}"/>
    <hyperlink ref="AS97" r:id="rId1105" display="https://www.daloopa.com/src/72080918" xr:uid="{76BD4E61-C887-4767-92EF-26F70021AEFE}"/>
    <hyperlink ref="AT97" r:id="rId1106" display="https://www.daloopa.com/src/78017644" xr:uid="{B9F3750F-6A7A-4FD1-8D3B-AB0F34EB68D0}"/>
    <hyperlink ref="AU97" r:id="rId1107" display="https://www.daloopa.com/src/82232655" xr:uid="{8A7971D3-A008-427A-AC5F-F69F0A1BAA2B}"/>
    <hyperlink ref="AV97" r:id="rId1108" display="https://www.daloopa.com/src/87386828" xr:uid="{45597BA9-6219-497D-A2D9-CBEA961FB5AA}"/>
    <hyperlink ref="BL97" r:id="rId1109" display="https://www.daloopa.com/src/88976723" xr:uid="{0F8E1598-F1A2-4225-A74B-93B36E42FCE9}"/>
    <hyperlink ref="BM97" r:id="rId1110" display="https://www.daloopa.com/src/88976724" xr:uid="{A8507B86-3D98-4BDE-8C05-11D800026C48}"/>
    <hyperlink ref="BN97" r:id="rId1111" display="https://www.daloopa.com/src/88976725" xr:uid="{161A4AF2-9FA5-4068-A426-4B09C2FB5671}"/>
    <hyperlink ref="BO97" r:id="rId1112" display="https://www.daloopa.com/src/88976726" xr:uid="{D613A464-27C4-4896-B071-664BA642D785}"/>
    <hyperlink ref="BP97" r:id="rId1113" display="https://www.daloopa.com/src/88976069" xr:uid="{850DBC02-B36A-4603-BA60-984567DD186D}"/>
    <hyperlink ref="A99" r:id="rId1114" xr:uid="{2CEE2BCD-51FA-47A9-B69B-7651A7E8BA27}"/>
    <hyperlink ref="C99" r:id="rId1115" xr:uid="{1E9496F9-CAEF-4866-AA06-C6282AB6370F}"/>
    <hyperlink ref="AO99" r:id="rId1116" display="https://www.daloopa.com/src/128080918" xr:uid="{40DDC0A4-907D-4D6F-85C0-B923D24CED5C}"/>
    <hyperlink ref="AP99" r:id="rId1117" display="https://www.daloopa.com/src/128080913" xr:uid="{84DF8DC2-8F1D-4467-8568-2F66EC88669F}"/>
    <hyperlink ref="AQ99" r:id="rId1118" display="https://www.daloopa.com/src/128080912" xr:uid="{743FC568-A692-47B9-9E49-F9ED8375EB53}"/>
    <hyperlink ref="AR99" r:id="rId1119" display="https://www.daloopa.com/src/128080911" xr:uid="{1BB15313-23DB-4678-A6D0-A5CBBE4166A9}"/>
    <hyperlink ref="AS99" r:id="rId1120" display="https://www.daloopa.com/src/128080910" xr:uid="{9B4C42C5-DD81-4963-A123-79EF20425A2B}"/>
    <hyperlink ref="AT99" r:id="rId1121" display="https://www.daloopa.com/src/128080909" xr:uid="{B7F484BC-8845-4F89-9923-9D8F4171934D}"/>
    <hyperlink ref="AU99" r:id="rId1122" display="https://www.daloopa.com/src/128080904" xr:uid="{3A3FE462-2FBB-416D-B2B3-62881ECEC94D}"/>
    <hyperlink ref="AV99" r:id="rId1123" display="https://www.daloopa.com/src/128080903" xr:uid="{C553527E-F407-4462-A4B9-120D42048C3D}"/>
    <hyperlink ref="AW99" r:id="rId1124" display="https://www.daloopa.com/src/94508664" xr:uid="{B2B92360-2F85-4599-A5E3-396309AA6EE1}"/>
    <hyperlink ref="AX99" r:id="rId1125" display="https://www.daloopa.com/src/102332633" xr:uid="{341B78BF-88A8-4231-91FC-EBAFCCECD70B}"/>
    <hyperlink ref="AY99" r:id="rId1126" display="https://www.daloopa.com/src/107696574" xr:uid="{2B7F5FFE-592F-4E58-965C-515C12E9FA20}"/>
    <hyperlink ref="AZ99" r:id="rId1127" display="https://www.daloopa.com/src/113264011" xr:uid="{DD00AB2C-AE77-4F12-8E58-C14D1B117F4E}"/>
    <hyperlink ref="BA99" r:id="rId1128" display="https://www.daloopa.com/src/125045320" xr:uid="{5A5B3B45-1357-4ADC-ABCD-1D38CC6B7ACD}"/>
    <hyperlink ref="BB99" r:id="rId1129" display="https://www.daloopa.com/src/136424665" xr:uid="{6EA26E06-03FD-42A2-B799-9A908AF50F74}"/>
    <hyperlink ref="BC99" r:id="rId1130" display="https://www.daloopa.com/src/144985272" xr:uid="{3E031115-F2A6-412D-B64C-D0F2BE99D727}"/>
    <hyperlink ref="BD99" r:id="rId1131" display="https://www.daloopa.com/src/154230570" xr:uid="{B5B84236-761C-4507-B6D7-4E3B256F3BAA}"/>
    <hyperlink ref="BO99" r:id="rId1132" display="https://www.daloopa.com/src/128081647" xr:uid="{6E7CA3B8-A140-4497-BD0F-B66DB2945F50}"/>
    <hyperlink ref="BP99" r:id="rId1133" display="https://www.daloopa.com/src/128081648" xr:uid="{F606FAF4-C1D6-4570-B7EF-1E92650EAB82}"/>
    <hyperlink ref="BQ99" r:id="rId1134" display="https://www.daloopa.com/src/113394731" xr:uid="{7A96D6B0-0AFD-4D95-9528-F28A64EA4202}"/>
    <hyperlink ref="BR99" r:id="rId1135" display="https://www.daloopa.com/src/154356929" xr:uid="{90035E13-F123-4E45-848E-E6F0C926E5BD}"/>
    <hyperlink ref="A102" r:id="rId1136" xr:uid="{0F6E25B0-238F-4AC3-9C04-00F9D8651872}"/>
    <hyperlink ref="C102" r:id="rId1137" xr:uid="{55E4F6F1-3CF2-42A8-8065-20F99D812D03}"/>
    <hyperlink ref="H102" r:id="rId1138" display="https://www.daloopa.com/src/4742234" xr:uid="{085CD9AE-343E-46BE-9CEF-7ED2C1463263}"/>
    <hyperlink ref="L102" r:id="rId1139" display="https://www.daloopa.com/src/4742231" xr:uid="{79A4250A-AD1B-42B6-A20A-21724A1B11CA}"/>
    <hyperlink ref="P102" r:id="rId1140" display="https://www.daloopa.com/src/4742187" xr:uid="{C0C10CF0-E506-4CF2-982F-D193C17B21FC}"/>
    <hyperlink ref="T102" r:id="rId1141" display="https://www.daloopa.com/src/4742184" xr:uid="{A237239F-B5F4-45FD-97F7-3C2E5352A40E}"/>
    <hyperlink ref="X102" r:id="rId1142" display="https://www.daloopa.com/src/4742150" xr:uid="{4EAE3965-A863-4045-8F5E-DD40651AF66A}"/>
    <hyperlink ref="Y102" r:id="rId1143" display="https://www.daloopa.com/src/4742119" xr:uid="{090AAE12-C727-4CC5-80B3-8B91A4F6C4B8}"/>
    <hyperlink ref="Z102" r:id="rId1144" display="https://www.daloopa.com/src/4742116" xr:uid="{11273E87-D3E6-490F-B6B6-BE5E350AFDC1}"/>
    <hyperlink ref="AA102" r:id="rId1145" display="https://www.daloopa.com/src/4742113" xr:uid="{28CF9BDB-F940-42F4-B4BE-F1A434481AD4}"/>
    <hyperlink ref="AB102" r:id="rId1146" display="https://www.daloopa.com/src/4742110" xr:uid="{FCBA5843-B1B5-437F-9CF3-AFABE0DE48F9}"/>
    <hyperlink ref="AC102" r:id="rId1147" display="https://www.daloopa.com/src/4742107" xr:uid="{019F85A5-C9E5-458A-9A98-5CB27FB23B54}"/>
    <hyperlink ref="AD102" r:id="rId1148" display="https://www.daloopa.com/src/4742104" xr:uid="{04EE4CBC-AF68-4C04-81D6-586F0B0EE340}"/>
    <hyperlink ref="AE102" r:id="rId1149" display="https://www.daloopa.com/src/4742101" xr:uid="{742130DF-D830-4FF9-ACCB-D5DA81958934}"/>
    <hyperlink ref="AF102" r:id="rId1150" display="https://www.daloopa.com/src/4742098" xr:uid="{F747D3CF-00AE-426D-B63D-2478A815D696}"/>
    <hyperlink ref="AG102" r:id="rId1151" display="https://www.daloopa.com/src/4742095" xr:uid="{43E1CB39-5027-4368-ACA0-C7A1612F473B}"/>
    <hyperlink ref="AH102" r:id="rId1152" display="https://www.daloopa.com/src/7999100" xr:uid="{FC214414-394A-4D92-816E-030A87AF9D37}"/>
    <hyperlink ref="AI102" r:id="rId1153" display="https://www.daloopa.com/src/10356345" xr:uid="{F7C764EC-42E3-4637-A649-4B2CCB3D9A54}"/>
    <hyperlink ref="AJ102" r:id="rId1154" display="https://www.daloopa.com/src/14275847" xr:uid="{E35A406E-F649-4F3A-83E4-0455976B295C}"/>
    <hyperlink ref="AK102" r:id="rId1155" display="https://www.daloopa.com/src/65052090" xr:uid="{8672EEC2-3684-4D29-9832-BDEF8582118D}"/>
    <hyperlink ref="AL102" r:id="rId1156" display="https://www.daloopa.com/src/65052081" xr:uid="{B7BA6457-DC8B-4109-8342-FF7F20ED1DDA}"/>
    <hyperlink ref="AM102" r:id="rId1157" display="https://www.daloopa.com/src/65052062" xr:uid="{5B596D62-A786-4A10-9641-D39613D6A97B}"/>
    <hyperlink ref="AN102" r:id="rId1158" display="https://www.daloopa.com/src/65052046" xr:uid="{02200AA3-497B-477E-8E53-424C909058D4}"/>
    <hyperlink ref="AO102" r:id="rId1159" display="https://www.daloopa.com/src/65049817" xr:uid="{8D5F9452-9635-47DA-B3D5-DF3533026867}"/>
    <hyperlink ref="AP102" r:id="rId1160" display="https://www.daloopa.com/src/65049778" xr:uid="{17AD2AF2-4156-45BD-B5DF-16353AD314F3}"/>
    <hyperlink ref="AQ102" r:id="rId1161" display="https://www.daloopa.com/src/65049736" xr:uid="{C4782533-EDEB-4357-9761-5DFD2B8F9507}"/>
    <hyperlink ref="AR102" r:id="rId1162" display="https://www.daloopa.com/src/67017616" xr:uid="{21981B92-3031-418E-BEE8-1468AF2FB16C}"/>
    <hyperlink ref="AS102" r:id="rId1163" display="https://www.daloopa.com/src/72184355" xr:uid="{E02CF2EB-8717-4116-915C-A3395B251CCD}"/>
    <hyperlink ref="AT102" r:id="rId1164" display="https://www.daloopa.com/src/78143093" xr:uid="{2700F9DA-3F9B-448A-9186-F5E7EB200EFB}"/>
    <hyperlink ref="AU102" r:id="rId1165" display="https://www.daloopa.com/src/82266538" xr:uid="{54B3F563-FB67-4CFE-8C18-D7577C9D801A}"/>
    <hyperlink ref="AV102" r:id="rId1166" display="https://www.daloopa.com/src/87498804" xr:uid="{3F2080CB-08B6-4652-93EE-40DB53586D39}"/>
    <hyperlink ref="AW102" r:id="rId1167" display="https://www.daloopa.com/src/94643011" xr:uid="{B4A1C203-DC2F-42D1-A486-FBE5D69C364A}"/>
    <hyperlink ref="AX102" r:id="rId1168" display="https://www.daloopa.com/src/102401171" xr:uid="{31CF83A1-462C-4046-9F34-A1B68C4ED778}"/>
    <hyperlink ref="AY102" r:id="rId1169" display="https://www.daloopa.com/src/107837034" xr:uid="{C923FD03-6053-4923-A238-2E81992EF624}"/>
    <hyperlink ref="AZ102" r:id="rId1170" display="https://www.daloopa.com/src/113361921" xr:uid="{C5C70D48-F808-4C96-B039-AE1A9C625EAA}"/>
    <hyperlink ref="BA102" r:id="rId1171" display="https://www.daloopa.com/src/125146322" xr:uid="{CF805C8F-D4EA-4B7D-9C5E-61EA891ACA9A}"/>
    <hyperlink ref="BB102" r:id="rId1172" display="https://www.daloopa.com/src/136634905" xr:uid="{6901EF6F-D324-4D55-8AB0-3761AE8EE5FC}"/>
    <hyperlink ref="BC102" r:id="rId1173" display="https://www.daloopa.com/src/145126093" xr:uid="{34413864-4100-4BCB-B876-DBA6377D16B2}"/>
    <hyperlink ref="BD102" r:id="rId1174" display="https://www.daloopa.com/src/154351606" xr:uid="{9AB32CB2-A7F8-4122-9C7E-486D3D3A978C}"/>
    <hyperlink ref="A103" r:id="rId1175" xr:uid="{AB61E48B-9ED3-4D91-B807-53712C499701}"/>
    <hyperlink ref="C103" r:id="rId1176" xr:uid="{2677C326-923D-47AF-90B5-42818D83DDEC}"/>
    <hyperlink ref="H103" r:id="rId1177" display="https://www.daloopa.com/src/4742235" xr:uid="{634CCB91-2FBD-4071-9B2C-5D200CDBED13}"/>
    <hyperlink ref="L103" r:id="rId1178" display="https://www.daloopa.com/src/4742232" xr:uid="{E2E37471-964B-433D-851F-F182DD654989}"/>
    <hyperlink ref="P103" r:id="rId1179" display="https://www.daloopa.com/src/4742188" xr:uid="{9E6D59C3-3CAA-4693-AADD-9FE0EC2D1FCB}"/>
    <hyperlink ref="T103" r:id="rId1180" display="https://www.daloopa.com/src/4742185" xr:uid="{52847D5E-5178-4A31-9C01-CDBFDE5FFFBF}"/>
    <hyperlink ref="X103" r:id="rId1181" display="https://www.daloopa.com/src/4742151" xr:uid="{7A19F0B1-C4B1-422A-B489-65999C841B1D}"/>
    <hyperlink ref="Y103" r:id="rId1182" display="https://www.daloopa.com/src/4742120" xr:uid="{051E8A2D-F330-4443-B2FE-3D45872EAF7C}"/>
    <hyperlink ref="Z103" r:id="rId1183" display="https://www.daloopa.com/src/4742117" xr:uid="{9EE44E64-1276-4944-BE50-6466310A5410}"/>
    <hyperlink ref="AA103" r:id="rId1184" display="https://www.daloopa.com/src/4742114" xr:uid="{D0AB6C86-17E4-4764-B35B-12C3BBB88AD0}"/>
    <hyperlink ref="AB103" r:id="rId1185" display="https://www.daloopa.com/src/4742111" xr:uid="{A96F6CF7-09D3-4658-8F2E-C4036567F801}"/>
    <hyperlink ref="AC103" r:id="rId1186" display="https://www.daloopa.com/src/4742108" xr:uid="{5AA301E0-3071-4F08-A159-87EF13D78B0F}"/>
    <hyperlink ref="AD103" r:id="rId1187" display="https://www.daloopa.com/src/4742105" xr:uid="{318F2625-DB32-4253-A101-FD5B8FD2FD0D}"/>
    <hyperlink ref="AE103" r:id="rId1188" display="https://www.daloopa.com/src/4742102" xr:uid="{5C82D3A6-FB9C-49D9-B875-5C2554AA9E15}"/>
    <hyperlink ref="AF103" r:id="rId1189" display="https://www.daloopa.com/src/4742099" xr:uid="{9AB47547-C334-4E4D-B32A-443B10484869}"/>
    <hyperlink ref="AG103" r:id="rId1190" display="https://www.daloopa.com/src/4742096" xr:uid="{F3CDBCEF-0BF7-4AAB-87B4-7A01FF97001A}"/>
    <hyperlink ref="AH103" r:id="rId1191" display="https://www.daloopa.com/src/7999101" xr:uid="{EE994F43-90FE-4D83-98B4-BE61CE0752BE}"/>
    <hyperlink ref="AI103" r:id="rId1192" display="https://www.daloopa.com/src/10356343" xr:uid="{EA854DC1-10A0-4BFC-AEA0-C44514F8D50E}"/>
    <hyperlink ref="AJ103" r:id="rId1193" display="https://www.daloopa.com/src/14275845" xr:uid="{795C8D8D-7DA4-4D0F-9ABC-180FE7B53EAC}"/>
    <hyperlink ref="A104" r:id="rId1194" xr:uid="{3BCC3007-3A18-4410-A1FE-4AF491F28098}"/>
    <hyperlink ref="C104" r:id="rId1195" xr:uid="{DC58C5F2-1CFE-451C-A8B6-661BE0C1D7B7}"/>
    <hyperlink ref="H104" r:id="rId1196" display="https://www.daloopa.com/src/4742236" xr:uid="{DFB14C06-0805-4D40-8E3B-DD84AEB313E7}"/>
    <hyperlink ref="L104" r:id="rId1197" display="https://www.daloopa.com/src/4742233" xr:uid="{97C1146D-0817-481D-B642-E73A4AFAABB0}"/>
    <hyperlink ref="P104" r:id="rId1198" display="https://www.daloopa.com/src/4742189" xr:uid="{711FAA50-48C9-42B6-8EDD-D2C2EC2DB087}"/>
    <hyperlink ref="T104" r:id="rId1199" display="https://www.daloopa.com/src/4742186" xr:uid="{E853F560-681D-4E41-9EB1-1A0927409B06}"/>
    <hyperlink ref="X104" r:id="rId1200" display="https://www.daloopa.com/src/4742152" xr:uid="{BCDB1CE3-17BE-438F-91CD-8EE2D06EC9B6}"/>
    <hyperlink ref="Y104" r:id="rId1201" display="https://www.daloopa.com/src/4742121" xr:uid="{1C73F646-4E32-4D61-B77B-4A7FBF58448C}"/>
    <hyperlink ref="Z104" r:id="rId1202" display="https://www.daloopa.com/src/4742118" xr:uid="{E6604A9B-FB89-4039-9F81-34B2761BB083}"/>
    <hyperlink ref="AA104" r:id="rId1203" display="https://www.daloopa.com/src/4742115" xr:uid="{B7207FFC-1713-4D63-BA21-C03AA1BBB98A}"/>
    <hyperlink ref="AB104" r:id="rId1204" display="https://www.daloopa.com/src/4742112" xr:uid="{9404FE20-8E95-4BC5-8EF3-7295361729D7}"/>
    <hyperlink ref="AC104" r:id="rId1205" display="https://www.daloopa.com/src/4742109" xr:uid="{5A89735C-B438-499D-8629-3164CEB0385E}"/>
    <hyperlink ref="AD104" r:id="rId1206" display="https://www.daloopa.com/src/4742106" xr:uid="{04FCD6A0-D7BB-45BB-99BB-6239CAC37A17}"/>
    <hyperlink ref="AE104" r:id="rId1207" display="https://www.daloopa.com/src/4742103" xr:uid="{FA8C77DE-7C31-412A-ABA4-C04ED83944C6}"/>
    <hyperlink ref="AF104" r:id="rId1208" display="https://www.daloopa.com/src/4742100" xr:uid="{3A2A85C8-0096-4F07-80B7-01AEE1678F31}"/>
    <hyperlink ref="AG104" r:id="rId1209" display="https://www.daloopa.com/src/4742097" xr:uid="{938B0AB1-AC95-4190-9E46-18DC0D9B12BE}"/>
    <hyperlink ref="AH104" r:id="rId1210" display="https://www.daloopa.com/src/7999102" xr:uid="{A79358BF-240B-4F65-9876-E3739DCB03DC}"/>
    <hyperlink ref="AI104" r:id="rId1211" display="https://www.daloopa.com/src/10356344" xr:uid="{BB777164-B7B6-4A27-B1BD-AAB1665BF756}"/>
    <hyperlink ref="AJ104" r:id="rId1212" display="https://www.daloopa.com/src/14275846" xr:uid="{E0382E14-B715-4127-8391-37C10E43ACD5}"/>
    <hyperlink ref="A106" r:id="rId1213" xr:uid="{263131F9-7D7C-42D5-89D3-C667AB63A6CC}"/>
    <hyperlink ref="C106" r:id="rId1214" xr:uid="{8D97E893-D6B9-49EE-86C8-8D850C81B73B}"/>
    <hyperlink ref="AK106" r:id="rId1215" display="https://www.daloopa.com/src/75519797" xr:uid="{EB7B69DE-9297-4BFF-A5D5-FD6FAF4F2B84}"/>
    <hyperlink ref="AL106" r:id="rId1216" display="https://www.daloopa.com/src/75519776" xr:uid="{0B4D115C-5AEB-4ED9-AFF5-635C024E6605}"/>
    <hyperlink ref="AM106" r:id="rId1217" display="https://www.daloopa.com/src/75519772" xr:uid="{DD0C831E-8E1F-4A34-AF81-DE442213DFA1}"/>
    <hyperlink ref="AN106" r:id="rId1218" display="https://www.daloopa.com/src/75519757" xr:uid="{0AFF36CC-5499-48ED-82CB-2F524CD36476}"/>
    <hyperlink ref="AO106" r:id="rId1219" display="https://www.daloopa.com/src/75519717" xr:uid="{EA2A0A1F-154A-4525-A91A-3DED5E17FC2C}"/>
    <hyperlink ref="AP106" r:id="rId1220" display="https://www.daloopa.com/src/75519665" xr:uid="{EE6A0EF6-CD2C-4D70-A72F-DD706EFD727D}"/>
    <hyperlink ref="AQ106" r:id="rId1221" display="https://www.daloopa.com/src/75519604" xr:uid="{D040B4C2-320D-4412-B316-7A50C3EA92DE}"/>
    <hyperlink ref="AR106" r:id="rId1222" display="https://www.daloopa.com/src/75519488" xr:uid="{F6E6A05B-0789-42FF-99BC-1841A8209247}"/>
    <hyperlink ref="AS106" r:id="rId1223" display="https://www.daloopa.com/src/72441073" xr:uid="{7A2D8EBA-DCDF-46CC-B133-42A399C138C1}"/>
    <hyperlink ref="AT106" r:id="rId1224" display="https://www.daloopa.com/src/78152610" xr:uid="{6C606FCF-C3C6-4C04-9F3F-6D809F59C0C9}"/>
    <hyperlink ref="AU106" r:id="rId1225" display="https://www.daloopa.com/src/82266722" xr:uid="{86F2A310-1ADB-47BE-8493-E3BA4FCD86E1}"/>
    <hyperlink ref="AV106" r:id="rId1226" display="https://www.daloopa.com/src/87499802" xr:uid="{D3FFB297-6434-4FAB-9955-879C6113E8A2}"/>
    <hyperlink ref="AW106" r:id="rId1227" display="https://www.daloopa.com/src/94645615" xr:uid="{2B0A779F-6F3A-4BD0-A16D-D84790C6F8AD}"/>
    <hyperlink ref="AX106" r:id="rId1228" display="https://www.daloopa.com/src/102401982" xr:uid="{4EB4BB58-1ABF-4C7D-9429-13EEF5B5AD4D}"/>
    <hyperlink ref="AY106" r:id="rId1229" display="https://www.daloopa.com/src/107838465" xr:uid="{5B08BFCA-03BD-40AE-B8E6-8B9AAC99DEDD}"/>
    <hyperlink ref="AZ106" r:id="rId1230" display="https://www.daloopa.com/src/113362085" xr:uid="{7DFE05BF-04C8-4B74-B16D-2ACFC067F2F1}"/>
    <hyperlink ref="A110" r:id="rId1231" xr:uid="{AB52481D-B263-4983-9F18-A9F933202F32}"/>
    <hyperlink ref="C110" r:id="rId1232" xr:uid="{7597690B-DAB4-4C8B-8AA3-FBF3770E0664}"/>
    <hyperlink ref="I110" r:id="rId1233" display="https://www.daloopa.com/src/43326682" xr:uid="{9B5AB362-C101-4A2B-974B-A58E59E99169}"/>
    <hyperlink ref="J110" r:id="rId1234" display="https://www.daloopa.com/src/43326660" xr:uid="{379B4F22-8FF6-46A1-B462-9A747F77EE62}"/>
    <hyperlink ref="K110" r:id="rId1235" display="https://www.daloopa.com/src/43326626" xr:uid="{E66C19E0-7CD6-4960-A69A-830840BBA738}"/>
    <hyperlink ref="L110" r:id="rId1236" display="https://www.daloopa.com/src/43326443" xr:uid="{70808645-9732-4A54-8B27-16FE91C34ABC}"/>
    <hyperlink ref="M110" r:id="rId1237" display="https://www.daloopa.com/src/8796389" xr:uid="{0A4B6B64-E023-4C7D-A8F0-1B9230E2ED82}"/>
    <hyperlink ref="N110" r:id="rId1238" display="https://www.daloopa.com/src/8796349" xr:uid="{DDE4775D-B4AE-4CB6-8BC5-C83713E48791}"/>
    <hyperlink ref="O110" r:id="rId1239" display="https://www.daloopa.com/src/8796340" xr:uid="{C8C2352E-DEB2-4C1F-8435-4A5F1158BB96}"/>
    <hyperlink ref="P110" r:id="rId1240" display="https://www.daloopa.com/src/8796323" xr:uid="{6E2C179F-1880-4B0C-AB63-7904D2296D6E}"/>
    <hyperlink ref="Q110" r:id="rId1241" display="https://www.daloopa.com/src/8796313" xr:uid="{DD4977DC-6EA7-406B-92AF-FCF09762398D}"/>
    <hyperlink ref="R110" r:id="rId1242" display="https://www.daloopa.com/src/8796304" xr:uid="{F1A45031-5B28-4B5F-B90F-F7BA357D4E38}"/>
    <hyperlink ref="S110" r:id="rId1243" display="https://www.daloopa.com/src/8796295" xr:uid="{86B9878D-B213-475E-8632-96AA7921609C}"/>
    <hyperlink ref="T110" r:id="rId1244" display="https://www.daloopa.com/src/8801398" xr:uid="{F9E1A35D-7167-4BD7-8B84-9F7C8D3F017C}"/>
    <hyperlink ref="U110" r:id="rId1245" display="https://www.daloopa.com/src/8796271" xr:uid="{9FA731E8-8AF6-49D0-AC6B-69137A53DE22}"/>
    <hyperlink ref="V110" r:id="rId1246" display="https://www.daloopa.com/src/8796256" xr:uid="{B173A2A3-ABEA-4BFD-B7CF-968DF5F864A8}"/>
    <hyperlink ref="W110" r:id="rId1247" display="https://www.daloopa.com/src/8796238" xr:uid="{32551C39-BA34-45C0-A7CF-A0F0E085F074}"/>
    <hyperlink ref="X110" r:id="rId1248" display="https://www.daloopa.com/src/8796223" xr:uid="{653A063A-AE09-43EA-96EC-9DEB8C1C9F38}"/>
    <hyperlink ref="Y110" r:id="rId1249" display="https://www.daloopa.com/src/8801810" xr:uid="{816A27FB-92CE-422B-BDE7-CD7FF03D900F}"/>
    <hyperlink ref="Z110" r:id="rId1250" display="https://www.daloopa.com/src/8796190" xr:uid="{CE2393CE-A8C4-4C42-9E6C-5118BE9E9435}"/>
    <hyperlink ref="AA110" r:id="rId1251" display="https://www.daloopa.com/src/8796178" xr:uid="{2E7417F0-9D36-473F-9437-C84691496728}"/>
    <hyperlink ref="AB110" r:id="rId1252" display="https://www.daloopa.com/src/8796165" xr:uid="{01DC30C6-508A-4E06-AC3C-1D4106DA6689}"/>
    <hyperlink ref="AC110" r:id="rId1253" display="https://www.daloopa.com/src/8796116" xr:uid="{D2E52EF9-A9BE-4320-B275-864921D121CF}"/>
    <hyperlink ref="AD110" r:id="rId1254" display="https://www.daloopa.com/src/8801384" xr:uid="{8880D558-BD06-4A2F-B7A9-8D614D2EC97F}"/>
    <hyperlink ref="AE110" r:id="rId1255" display="https://www.daloopa.com/src/8796104" xr:uid="{DDE4C3C1-6808-4E56-91EA-5A1E8BB65984}"/>
    <hyperlink ref="AF110" r:id="rId1256" display="https://www.daloopa.com/src/8796096" xr:uid="{66AFA964-F4D7-40D1-AE7B-02521C64ED98}"/>
    <hyperlink ref="AG110" r:id="rId1257" display="https://www.daloopa.com/src/8796089" xr:uid="{385CA974-C729-47C6-947A-5D68B468C584}"/>
    <hyperlink ref="AH110" r:id="rId1258" display="https://www.daloopa.com/src/8792217" xr:uid="{BC1BBFDD-7933-404B-A1BD-54E873B55051}"/>
    <hyperlink ref="AI110" r:id="rId1259" display="https://www.daloopa.com/src/14007600" xr:uid="{D2DE48BC-DD21-41F8-B5B6-043392B40443}"/>
    <hyperlink ref="AJ110" r:id="rId1260" display="https://www.daloopa.com/src/14186213" xr:uid="{97A93EAF-15A6-47F3-A3DE-3829F73968A6}"/>
    <hyperlink ref="AK110" r:id="rId1261" display="https://www.daloopa.com/src/20882790" xr:uid="{B358D5CB-6E28-45BB-B724-9C877EAEB236}"/>
    <hyperlink ref="AL110" r:id="rId1262" display="https://www.daloopa.com/src/32362793" xr:uid="{BA582604-8CA0-4484-91CE-FA55F4A12AB1}"/>
    <hyperlink ref="AM110" r:id="rId1263" display="https://www.daloopa.com/src/37972315" xr:uid="{8D0BF845-2643-41BB-85FF-DD92FD0608C3}"/>
    <hyperlink ref="BG110" r:id="rId1264" display="https://www.daloopa.com/src/65218271" xr:uid="{886C385C-0DD2-4618-905E-7CE369520904}"/>
    <hyperlink ref="BH110" r:id="rId1265" display="https://www.daloopa.com/src/65218272" xr:uid="{B5F1F797-6E9F-43C0-9E2C-5E210D798C9D}"/>
    <hyperlink ref="BI110" r:id="rId1266" display="https://www.daloopa.com/src/65218273" xr:uid="{F6AC4703-6302-4007-9A7D-AEE517DEC2C3}"/>
    <hyperlink ref="BJ110" r:id="rId1267" display="https://www.daloopa.com/src/65218274" xr:uid="{D7F9F89C-ADFF-4C8B-A147-AAD15BE1564A}"/>
    <hyperlink ref="BK110" r:id="rId1268" display="https://www.daloopa.com/src/65218275" xr:uid="{8A8B4B9B-78F1-4D37-AF74-CC500BAE6A9F}"/>
    <hyperlink ref="BL110" r:id="rId1269" display="https://www.daloopa.com/src/65218276" xr:uid="{DD67F300-9D20-4B23-8A52-2BCD1B40AE87}"/>
    <hyperlink ref="BM110" r:id="rId1270" display="https://www.daloopa.com/src/65218277" xr:uid="{B185A153-0671-461B-8275-1D913E8E1EB2}"/>
    <hyperlink ref="A111" r:id="rId1271" xr:uid="{E82E8C00-BC72-427A-A12D-096D626D5F64}"/>
    <hyperlink ref="C111" r:id="rId1272" xr:uid="{BC9A5E0C-3D51-46E8-92E6-58EE10BE5B4C}"/>
    <hyperlink ref="I111" r:id="rId1273" display="https://www.daloopa.com/src/43326683" xr:uid="{91EBB294-5E0E-4ACE-8AEA-0C8715F053F9}"/>
    <hyperlink ref="J111" r:id="rId1274" display="https://www.daloopa.com/src/43326661" xr:uid="{B8DA26B3-6365-4743-A661-421E48E338CA}"/>
    <hyperlink ref="K111" r:id="rId1275" display="https://www.daloopa.com/src/43326627" xr:uid="{FD72D0F2-6F4C-428D-9905-73F8079EDA68}"/>
    <hyperlink ref="L111" r:id="rId1276" display="https://www.daloopa.com/src/43326444" xr:uid="{8A166AE4-8CF6-4908-A17B-C2A220368612}"/>
    <hyperlink ref="M111" r:id="rId1277" display="https://www.daloopa.com/src/8796390" xr:uid="{D287F4FD-39B5-4838-B6FB-8E5C29872336}"/>
    <hyperlink ref="N111" r:id="rId1278" display="https://www.daloopa.com/src/8796350" xr:uid="{627E52DD-B76D-4CE3-9F93-BAFADA69FBEE}"/>
    <hyperlink ref="O111" r:id="rId1279" display="https://www.daloopa.com/src/8796341" xr:uid="{79CED9DF-A029-48CD-9848-6E3ED65A3E7B}"/>
    <hyperlink ref="P111" r:id="rId1280" display="https://www.daloopa.com/src/8796324" xr:uid="{A19853D2-50A7-4BCC-AFF0-0AE4E0AB81F2}"/>
    <hyperlink ref="Q111" r:id="rId1281" display="https://www.daloopa.com/src/8796314" xr:uid="{D7542942-A27E-4FBD-9C49-DCA4CC5AC21D}"/>
    <hyperlink ref="R111" r:id="rId1282" display="https://www.daloopa.com/src/8796305" xr:uid="{43AD1BC5-752C-437F-9058-C66FEEEBC07B}"/>
    <hyperlink ref="S111" r:id="rId1283" display="https://www.daloopa.com/src/8796296" xr:uid="{2FBBC7CE-D6CD-4592-A5E2-8B11D54A9593}"/>
    <hyperlink ref="T111" r:id="rId1284" display="https://www.daloopa.com/src/8801399" xr:uid="{BB9C0CC0-99C8-4754-AC21-BA0B61634E62}"/>
    <hyperlink ref="U111" r:id="rId1285" display="https://www.daloopa.com/src/8796272" xr:uid="{4993F9E5-1BA1-4448-AEAF-376C65B7D1F3}"/>
    <hyperlink ref="V111" r:id="rId1286" display="https://www.daloopa.com/src/8796257" xr:uid="{89C21A1F-71A5-4F12-A4FC-5B56B5D6B746}"/>
    <hyperlink ref="W111" r:id="rId1287" display="https://www.daloopa.com/src/8796239" xr:uid="{F79612CD-8351-4FE0-A7E7-88B18C5059F1}"/>
    <hyperlink ref="X111" r:id="rId1288" display="https://www.daloopa.com/src/8796224" xr:uid="{47314865-1799-447A-9DC5-1060EFB522DF}"/>
    <hyperlink ref="Y111" r:id="rId1289" display="https://www.daloopa.com/src/8801811" xr:uid="{B825953C-6F9C-4A49-B119-B8F25CC7AC44}"/>
    <hyperlink ref="Z111" r:id="rId1290" display="https://www.daloopa.com/src/8796191" xr:uid="{26D3260D-7436-4601-A0B7-50F22FA0B350}"/>
    <hyperlink ref="AA111" r:id="rId1291" display="https://www.daloopa.com/src/8796179" xr:uid="{BACD19FE-F881-4415-A8A4-0F46561522D7}"/>
    <hyperlink ref="AB111" r:id="rId1292" display="https://www.daloopa.com/src/8796166" xr:uid="{5589F91C-C3D2-4E45-949D-0E4CF431C032}"/>
    <hyperlink ref="AC111" r:id="rId1293" display="https://www.daloopa.com/src/8796117" xr:uid="{6253E337-1D3A-4AFB-BB4A-847F3ED0246B}"/>
    <hyperlink ref="AD111" r:id="rId1294" display="https://www.daloopa.com/src/8801385" xr:uid="{3A3C97FA-719D-4AC0-8E12-1ADB7B2B4749}"/>
    <hyperlink ref="AE111" r:id="rId1295" display="https://www.daloopa.com/src/8796105" xr:uid="{43B19153-07C9-46C6-BACB-B41B16CDA4D1}"/>
    <hyperlink ref="AF111" r:id="rId1296" display="https://www.daloopa.com/src/8796097" xr:uid="{9A648B71-AF04-4F9C-AB30-E70065AE380E}"/>
    <hyperlink ref="AG111" r:id="rId1297" display="https://www.daloopa.com/src/8796090" xr:uid="{8FBA634A-FB59-4C2D-86CA-3BBCA03597C7}"/>
    <hyperlink ref="AH111" r:id="rId1298" display="https://www.daloopa.com/src/8792218" xr:uid="{302D4315-A70A-443E-BFBE-06325D56F39D}"/>
    <hyperlink ref="AI111" r:id="rId1299" display="https://www.daloopa.com/src/14007601" xr:uid="{351F5609-2FD5-4805-9A22-9105D0144585}"/>
    <hyperlink ref="AJ111" r:id="rId1300" display="https://www.daloopa.com/src/14186214" xr:uid="{1709C232-29D8-464A-81AF-447072CBF87C}"/>
    <hyperlink ref="AK111" r:id="rId1301" display="https://www.daloopa.com/src/20882791" xr:uid="{3231917C-F675-4794-9CF4-9AF5341C6263}"/>
    <hyperlink ref="AL111" r:id="rId1302" display="https://www.daloopa.com/src/32362794" xr:uid="{89F5A963-C625-47B4-884C-46F4390AE66F}"/>
    <hyperlink ref="AM111" r:id="rId1303" display="https://www.daloopa.com/src/37972316" xr:uid="{648EC9F5-DFE9-4E98-965E-9804179E7D24}"/>
    <hyperlink ref="BG111" r:id="rId1304" display="https://www.daloopa.com/src/65218278" xr:uid="{3DA367BE-95CB-4686-9C3D-9249E48BB344}"/>
    <hyperlink ref="BH111" r:id="rId1305" display="https://www.daloopa.com/src/65218279" xr:uid="{CEBD2274-31CC-40BA-B1F6-06DE8003D74D}"/>
    <hyperlink ref="BI111" r:id="rId1306" display="https://www.daloopa.com/src/65218280" xr:uid="{2DB826B9-16E0-4E48-A372-CCB900AEBC11}"/>
    <hyperlink ref="BJ111" r:id="rId1307" display="https://www.daloopa.com/src/65218281" xr:uid="{6FCC6575-DA68-469E-A1EA-15BDBE2DEDDC}"/>
    <hyperlink ref="BK111" r:id="rId1308" display="https://www.daloopa.com/src/65218282" xr:uid="{E86B5ED0-7E6F-4011-9EF6-9A744B4C8830}"/>
    <hyperlink ref="BL111" r:id="rId1309" display="https://www.daloopa.com/src/65218283" xr:uid="{17D0590B-BD64-4971-B87D-15B1B93DCD7F}"/>
    <hyperlink ref="BM111" r:id="rId1310" display="https://www.daloopa.com/src/65218284" xr:uid="{AC0F6001-E50F-47A5-AE46-5ED8BD3723E2}"/>
    <hyperlink ref="A112" r:id="rId1311" xr:uid="{DAFD3398-04AD-40F8-842E-9397F9C5B56B}"/>
    <hyperlink ref="C112" r:id="rId1312" xr:uid="{DE2D6587-0DD1-4C06-A1AC-9AD0914ED640}"/>
    <hyperlink ref="E112" r:id="rId1313" display="https://www.daloopa.com/src/65110208" xr:uid="{D0D1AADC-BCB2-48A3-BC97-CBC06028F325}"/>
    <hyperlink ref="F112" r:id="rId1314" display="https://www.daloopa.com/src/65109672" xr:uid="{0C45CE22-81B5-4C4E-8D6B-BB2FECFDEF62}"/>
    <hyperlink ref="G112" r:id="rId1315" display="https://www.daloopa.com/src/65109501" xr:uid="{A99464A5-245E-43C9-A6F5-6E8006B4E90C}"/>
    <hyperlink ref="H112" r:id="rId1316" display="https://www.daloopa.com/src/65108514" xr:uid="{60452626-DE2D-4929-9217-D137518D2E8E}"/>
    <hyperlink ref="I112" r:id="rId1317" display="https://www.daloopa.com/src/43326681" xr:uid="{92241C8F-0C01-425D-9831-ED6E758ABFF7}"/>
    <hyperlink ref="J112" r:id="rId1318" display="https://www.daloopa.com/src/43326659" xr:uid="{5FDA7836-B1CB-49BF-8CCE-B5391AD8A718}"/>
    <hyperlink ref="K112" r:id="rId1319" display="https://www.daloopa.com/src/43326625" xr:uid="{CE9722C5-03CA-489F-A018-C3A4DEFF25E1}"/>
    <hyperlink ref="L112" r:id="rId1320" display="https://www.daloopa.com/src/43326442" xr:uid="{0D4CDCA3-8B7C-462F-90CE-E75861D08EE8}"/>
    <hyperlink ref="M112" r:id="rId1321" display="https://www.daloopa.com/src/8796388" xr:uid="{1BC42AF4-BA80-46B8-8978-60DD6B74A34A}"/>
    <hyperlink ref="N112" r:id="rId1322" display="https://www.daloopa.com/src/8796348" xr:uid="{A76F1576-E347-4237-B92B-15312C21A16D}"/>
    <hyperlink ref="O112" r:id="rId1323" display="https://www.daloopa.com/src/8796339" xr:uid="{E61F2615-551B-4661-8308-CD56DACE066F}"/>
    <hyperlink ref="P112" r:id="rId1324" display="https://www.daloopa.com/src/8796322" xr:uid="{39D44218-7483-47F1-A57D-54770A4515EF}"/>
    <hyperlink ref="Q112" r:id="rId1325" display="https://www.daloopa.com/src/8796312" xr:uid="{7F3C08AD-B564-442D-9C72-86560138C957}"/>
    <hyperlink ref="R112" r:id="rId1326" display="https://www.daloopa.com/src/8796303" xr:uid="{96462CBC-9903-493D-ADEC-CF42595F87F2}"/>
    <hyperlink ref="S112" r:id="rId1327" display="https://www.daloopa.com/src/8796294" xr:uid="{951AAB68-C269-4B97-A9B6-F8B106D9B02A}"/>
    <hyperlink ref="T112" r:id="rId1328" display="https://www.daloopa.com/src/8801397" xr:uid="{21426140-698C-4FC0-9295-DB2B250695BD}"/>
    <hyperlink ref="U112" r:id="rId1329" display="https://www.daloopa.com/src/8796270" xr:uid="{7011D00B-73EE-40AB-B242-6D6DCDEC458A}"/>
    <hyperlink ref="V112" r:id="rId1330" display="https://www.daloopa.com/src/8796255" xr:uid="{DB22116C-65AB-423B-B30D-DC706622ACEA}"/>
    <hyperlink ref="W112" r:id="rId1331" display="https://www.daloopa.com/src/8796237" xr:uid="{6962C10B-F6EF-4E26-A7BD-F5E1A7B05BF8}"/>
    <hyperlink ref="X112" r:id="rId1332" display="https://www.daloopa.com/src/8796222" xr:uid="{60F9722B-6AFE-4899-A1FE-3D607815CCC4}"/>
    <hyperlink ref="Y112" r:id="rId1333" display="https://www.daloopa.com/src/8801809" xr:uid="{71601A15-037C-4614-8A22-51BE4A05E2C4}"/>
    <hyperlink ref="Z112" r:id="rId1334" display="https://www.daloopa.com/src/8796189" xr:uid="{FF73DB15-7CD6-4EC8-82A5-AB7A2D225E47}"/>
    <hyperlink ref="AA112" r:id="rId1335" display="https://www.daloopa.com/src/8796177" xr:uid="{E1452FB2-C5FF-4C22-BF9F-0C82A49F27C6}"/>
    <hyperlink ref="AB112" r:id="rId1336" display="https://www.daloopa.com/src/8796164" xr:uid="{AC40725D-5E70-488C-ABC7-0F6B70391414}"/>
    <hyperlink ref="AC112" r:id="rId1337" display="https://www.daloopa.com/src/8796115" xr:uid="{A18FB0A5-CFA8-4057-914E-6986D081D07E}"/>
    <hyperlink ref="AD112" r:id="rId1338" display="https://www.daloopa.com/src/8801383" xr:uid="{3C02E946-E5D8-4891-9C18-BDE313CE8B96}"/>
    <hyperlink ref="AE112" r:id="rId1339" display="https://www.daloopa.com/src/8796103" xr:uid="{F64EBD10-23E8-4C00-9194-323E3AA28E6A}"/>
    <hyperlink ref="AF112" r:id="rId1340" display="https://www.daloopa.com/src/8796095" xr:uid="{CF0E6A1D-131E-4652-8287-B91961CE54BD}"/>
    <hyperlink ref="AG112" r:id="rId1341" display="https://www.daloopa.com/src/8796088" xr:uid="{5FA500C0-2518-45AD-92D9-434AC539E21F}"/>
    <hyperlink ref="AH112" r:id="rId1342" display="https://www.daloopa.com/src/8792216" xr:uid="{8A0671DE-4652-4D99-A110-CCFF4A46E9AE}"/>
    <hyperlink ref="AI112" r:id="rId1343" display="https://www.daloopa.com/src/14007599" xr:uid="{37BCD102-0F4A-4137-9BF0-CAE80AA4EF5C}"/>
    <hyperlink ref="AJ112" r:id="rId1344" display="https://www.daloopa.com/src/14186212" xr:uid="{791215A0-E352-4E61-9E8D-A48A4A2FC33C}"/>
    <hyperlink ref="AK112" r:id="rId1345" display="https://www.daloopa.com/src/20882789" xr:uid="{BD95F683-B69A-4185-B04F-6F83A6968341}"/>
    <hyperlink ref="AL112" r:id="rId1346" display="https://www.daloopa.com/src/32362792" xr:uid="{EA6F37CA-C6FB-4230-BD94-D88E8C884CE1}"/>
    <hyperlink ref="AM112" r:id="rId1347" display="https://www.daloopa.com/src/37972314" xr:uid="{07373D52-2737-41CE-90FC-60EAA5A73F03}"/>
    <hyperlink ref="AN112" r:id="rId1348" display="https://www.daloopa.com/src/46537466" xr:uid="{C0048049-AF1F-4F34-B6B1-75A1EFE4D072}"/>
    <hyperlink ref="AO112" r:id="rId1349" display="https://www.daloopa.com/src/53538381" xr:uid="{B6A2394E-77B8-4EAB-B7B1-E845D4B0DBBC}"/>
    <hyperlink ref="AP112" r:id="rId1350" display="https://www.daloopa.com/src/58741154" xr:uid="{E645CF9E-2F98-4B91-B200-9654D315E23A}"/>
    <hyperlink ref="AQ112" r:id="rId1351" display="https://www.daloopa.com/src/63030644" xr:uid="{4E5C8E04-7763-449E-9B2E-EF4C487614EB}"/>
    <hyperlink ref="AR112" r:id="rId1352" display="https://www.daloopa.com/src/66977399" xr:uid="{D3D011C7-0743-4BC5-9404-351A3A10D5B5}"/>
    <hyperlink ref="AS112" r:id="rId1353" display="https://www.daloopa.com/src/72080472" xr:uid="{0F3EB25F-6EFD-4AF3-B503-3C7AEFD02B73}"/>
    <hyperlink ref="AT112" r:id="rId1354" display="https://www.daloopa.com/src/78017095" xr:uid="{9B48A092-E376-48AA-AB26-74A374B61229}"/>
    <hyperlink ref="AU112" r:id="rId1355" display="https://www.daloopa.com/src/82232427" xr:uid="{AF169893-85AF-43AB-BFC5-927CA9F1FF4E}"/>
    <hyperlink ref="AV112" r:id="rId1356" display="https://www.daloopa.com/src/87386658" xr:uid="{D4BE3BB5-CA06-44F7-AF0F-8AF56994C27C}"/>
    <hyperlink ref="BF112" r:id="rId1357" display="https://www.daloopa.com/src/65435080" xr:uid="{7A1FB442-5D8B-4618-B5F4-F68A9CBEFD80}"/>
    <hyperlink ref="BG112" r:id="rId1358" display="https://www.daloopa.com/src/65435027" xr:uid="{3D718016-01BF-4388-9C0C-6D6ABB71CCE1}"/>
    <hyperlink ref="BH112" r:id="rId1359" display="https://www.daloopa.com/src/65434987" xr:uid="{37F8F3BF-BF17-4DF3-A960-2868668F5744}"/>
    <hyperlink ref="BI112" r:id="rId1360" display="https://www.daloopa.com/src/65434937" xr:uid="{1C7669D6-678A-40F7-9133-C6676ECD6F08}"/>
    <hyperlink ref="BJ112" r:id="rId1361" display="https://www.daloopa.com/src/65434913" xr:uid="{1D314B32-70FB-4009-B917-7D1EFDE57CAC}"/>
    <hyperlink ref="BK112" r:id="rId1362" display="https://www.daloopa.com/src/65434849" xr:uid="{8497408F-73D5-4E8B-BB20-61960B44439E}"/>
    <hyperlink ref="BL112" r:id="rId1363" display="https://www.daloopa.com/src/65434743" xr:uid="{5C36631A-5295-4440-AF1D-DC7E0A7FA585}"/>
    <hyperlink ref="BM112" r:id="rId1364" display="https://www.daloopa.com/src/65434511" xr:uid="{F81F7592-B8D8-4A8C-8CE3-E8408FD62C3F}"/>
    <hyperlink ref="BN112" r:id="rId1365" display="https://www.daloopa.com/src/65434637" xr:uid="{61FDE550-4676-4F84-A61D-A9EE6094B667}"/>
    <hyperlink ref="BO112" r:id="rId1366" display="https://www.daloopa.com/src/67017676" xr:uid="{0BD7AD49-73F5-4E36-B159-A56147B0B429}"/>
    <hyperlink ref="BP112" r:id="rId1367" display="https://www.daloopa.com/src/87499689" xr:uid="{499D77E5-8B7D-42BB-871B-37CB17D84EA9}"/>
    <hyperlink ref="A115" r:id="rId1368" xr:uid="{32DB89F9-DA4E-496B-9698-84D41299B9CE}"/>
    <hyperlink ref="C115" r:id="rId1369" xr:uid="{E2BEDACF-BC54-4248-98F2-89DEB2EFE4FC}"/>
    <hyperlink ref="I115" r:id="rId1370" display="https://www.daloopa.com/src/43327127" xr:uid="{B65BE181-55A9-4017-B65D-FA4D5D2FD0D5}"/>
    <hyperlink ref="J115" r:id="rId1371" display="https://www.daloopa.com/src/43327015" xr:uid="{352A9B92-F789-494C-B044-D5394A62EE45}"/>
    <hyperlink ref="K115" r:id="rId1372" display="https://www.daloopa.com/src/43326961" xr:uid="{91B5483D-F7EC-4787-96B7-2CB0E5CD5339}"/>
    <hyperlink ref="L115" r:id="rId1373" display="https://www.daloopa.com/src/43326920" xr:uid="{2E11BB06-9A48-4F8E-AB1C-71224F4DC7EF}"/>
    <hyperlink ref="M115" r:id="rId1374" display="https://www.daloopa.com/src/8796649" xr:uid="{A5568140-640B-4841-8E56-944184A0460E}"/>
    <hyperlink ref="N115" r:id="rId1375" display="https://www.daloopa.com/src/8796635" xr:uid="{482EED58-C263-49E6-9680-64CFC980CDB2}"/>
    <hyperlink ref="O115" r:id="rId1376" display="https://www.daloopa.com/src/8796627" xr:uid="{FB4F16BC-A902-4E86-94E2-87DE5B73ACCE}"/>
    <hyperlink ref="P115" r:id="rId1377" display="https://www.daloopa.com/src/8796609" xr:uid="{8DE7E3C9-C096-4F4A-8B2F-E537372FA1E1}"/>
    <hyperlink ref="Q115" r:id="rId1378" display="https://www.daloopa.com/src/8796587" xr:uid="{67D60D2A-6D85-418F-B3B3-7B01F9EDC443}"/>
    <hyperlink ref="R115" r:id="rId1379" display="https://www.daloopa.com/src/8796534" xr:uid="{5DF56653-B222-4F4E-BA6A-C49C3D4D1E83}"/>
    <hyperlink ref="S115" r:id="rId1380" display="https://www.daloopa.com/src/8796419" xr:uid="{D6298747-D125-4D65-ACB2-2980E1A9B200}"/>
    <hyperlink ref="T115" r:id="rId1381" display="https://www.daloopa.com/src/8801418" xr:uid="{9922DB8E-4D34-4D11-A623-E6115F33AA31}"/>
    <hyperlink ref="U115" r:id="rId1382" display="https://www.daloopa.com/src/8796346" xr:uid="{610A72BF-EA42-4650-9DFD-D6BE8F27E3F7}"/>
    <hyperlink ref="V115" r:id="rId1383" display="https://www.daloopa.com/src/8796333" xr:uid="{6F5DEF80-0AE4-43EF-8611-0F4A897F53F1}"/>
    <hyperlink ref="W115" r:id="rId1384" display="https://www.daloopa.com/src/8796320" xr:uid="{ED632D25-FA67-452E-A1F3-B40CCC43F205}"/>
    <hyperlink ref="X115" r:id="rId1385" display="https://www.daloopa.com/src/8796310" xr:uid="{A6DBC390-05B7-4333-ABEF-C2EBE3481260}"/>
    <hyperlink ref="Y115" r:id="rId1386" display="https://www.daloopa.com/src/8796301" xr:uid="{EA2E2EEA-F313-42C1-9770-8AAC51D41CEA}"/>
    <hyperlink ref="Z115" r:id="rId1387" display="https://www.daloopa.com/src/8796298" xr:uid="{18E9A161-B1AA-4567-95E1-03CD7D567D45}"/>
    <hyperlink ref="AA115" r:id="rId1388" display="https://www.daloopa.com/src/8796279" xr:uid="{AA600BA1-426F-4036-B9AA-54D25A893F0F}"/>
    <hyperlink ref="AB115" r:id="rId1389" display="https://www.daloopa.com/src/8796263" xr:uid="{BA62DA0B-9416-423D-BB47-0E33F256A1CA}"/>
    <hyperlink ref="AC115" r:id="rId1390" display="https://www.daloopa.com/src/8796235" xr:uid="{A77F918C-8AEF-454B-B6F8-B503D5EA1F7C}"/>
    <hyperlink ref="AD115" r:id="rId1391" display="https://www.daloopa.com/src/8801426" xr:uid="{6B2DA933-88D8-401F-A586-9B5FB5747082}"/>
    <hyperlink ref="AE115" r:id="rId1392" display="https://www.daloopa.com/src/8796203" xr:uid="{CA8A002B-FDB5-4D61-8996-F5BB2F79D759}"/>
    <hyperlink ref="AF115" r:id="rId1393" display="https://www.daloopa.com/src/8796175" xr:uid="{83CD4449-698F-4A46-B416-A456D9827205}"/>
    <hyperlink ref="AG115" r:id="rId1394" display="https://www.daloopa.com/src/8796142" xr:uid="{EDDEF686-F1D4-472D-8690-2BA40AA43774}"/>
    <hyperlink ref="AH115" r:id="rId1395" display="https://www.daloopa.com/src/8792303" xr:uid="{BBD0D224-CF53-452A-BD57-CCC96E273475}"/>
    <hyperlink ref="AI115" r:id="rId1396" display="https://www.daloopa.com/src/14007636" xr:uid="{3470A89D-B25B-4330-B223-0AAC7541F7D8}"/>
    <hyperlink ref="AJ115" r:id="rId1397" display="https://www.daloopa.com/src/14189151" xr:uid="{6B789A6D-F022-4870-8FCA-277A80C0137D}"/>
    <hyperlink ref="AK115" r:id="rId1398" display="https://www.daloopa.com/src/20882783" xr:uid="{6C4E94BF-F067-42C3-8C37-68ADC92D83D7}"/>
    <hyperlink ref="AL115" r:id="rId1399" display="https://www.daloopa.com/src/32362752" xr:uid="{B7DB567C-AF26-4862-A12A-A48B686DAB9A}"/>
    <hyperlink ref="AM115" r:id="rId1400" display="https://www.daloopa.com/src/37972320" xr:uid="{78EF3CDC-A49E-42B3-937D-830D6A6B375D}"/>
    <hyperlink ref="BG115" r:id="rId1401" display="https://www.daloopa.com/src/65218294" xr:uid="{A3C2E3FB-4BC3-44B4-A82F-75F7CA9728BE}"/>
    <hyperlink ref="BH115" r:id="rId1402" display="https://www.daloopa.com/src/65218295" xr:uid="{B1BB06F3-4EE3-4ED5-93D6-9325598E3071}"/>
    <hyperlink ref="BI115" r:id="rId1403" display="https://www.daloopa.com/src/65218296" xr:uid="{81D6066C-E7A5-4DF0-9CC1-46160DEDEF53}"/>
    <hyperlink ref="BJ115" r:id="rId1404" display="https://www.daloopa.com/src/65218297" xr:uid="{EEA8D18E-F332-4F79-B794-8565FD7EEACD}"/>
    <hyperlink ref="BK115" r:id="rId1405" display="https://www.daloopa.com/src/65218298" xr:uid="{4428889B-D6C7-4D0C-85CE-64834F148F00}"/>
    <hyperlink ref="BL115" r:id="rId1406" display="https://www.daloopa.com/src/65218299" xr:uid="{06AFD5F1-38C6-4171-BACA-1F6D510E064B}"/>
    <hyperlink ref="BM115" r:id="rId1407" display="https://www.daloopa.com/src/65218300" xr:uid="{1FFB73A7-6F5A-4893-ACB6-2D2474BE428B}"/>
    <hyperlink ref="A116" r:id="rId1408" xr:uid="{A4A2E00A-B1C1-477F-84E6-1241E000FC78}"/>
    <hyperlink ref="C116" r:id="rId1409" xr:uid="{E1C3D383-B8B7-4BDC-9525-AEB933F129B9}"/>
    <hyperlink ref="I116" r:id="rId1410" display="https://www.daloopa.com/src/43327128" xr:uid="{4A7CB343-AF52-4571-99C3-F5728473CE84}"/>
    <hyperlink ref="J116" r:id="rId1411" display="https://www.daloopa.com/src/43327016" xr:uid="{DA47ECE2-58EA-4B35-9BA0-2FDAB963EB30}"/>
    <hyperlink ref="K116" r:id="rId1412" display="https://www.daloopa.com/src/43326962" xr:uid="{ABA067C5-0C09-48AC-8CB9-0F8210144312}"/>
    <hyperlink ref="L116" r:id="rId1413" display="https://www.daloopa.com/src/43326921" xr:uid="{81EF3649-B9EC-4F95-89D5-6792C7385E02}"/>
    <hyperlink ref="M116" r:id="rId1414" display="https://www.daloopa.com/src/8796650" xr:uid="{6C4C7192-D876-4FEC-9A59-1197BD93EA06}"/>
    <hyperlink ref="N116" r:id="rId1415" display="https://www.daloopa.com/src/8796636" xr:uid="{9E13A09A-647B-48DE-9102-E10E18CB3D69}"/>
    <hyperlink ref="O116" r:id="rId1416" display="https://www.daloopa.com/src/8796628" xr:uid="{BAF0B1EB-EFC1-4E8A-B337-28C243342BAD}"/>
    <hyperlink ref="P116" r:id="rId1417" display="https://www.daloopa.com/src/8796610" xr:uid="{95246735-434C-4D8E-BD31-3238BC0EE5A9}"/>
    <hyperlink ref="Q116" r:id="rId1418" display="https://www.daloopa.com/src/8796588" xr:uid="{BF096BD7-C1B8-4856-B940-02456DB859E3}"/>
    <hyperlink ref="R116" r:id="rId1419" display="https://www.daloopa.com/src/8796535" xr:uid="{E390296F-0A06-40F1-868A-5F83B3FC781A}"/>
    <hyperlink ref="S116" r:id="rId1420" display="https://www.daloopa.com/src/8796420" xr:uid="{874D71C4-95AA-4A98-B7EE-FBF2261C92F5}"/>
    <hyperlink ref="T116" r:id="rId1421" display="https://www.daloopa.com/src/8801419" xr:uid="{FAC51482-2167-432F-B208-852214952EF7}"/>
    <hyperlink ref="U116" r:id="rId1422" display="https://www.daloopa.com/src/8796347" xr:uid="{A0C492B9-249E-4DA5-B7E8-FFC13F7E8D68}"/>
    <hyperlink ref="V116" r:id="rId1423" display="https://www.daloopa.com/src/8796334" xr:uid="{8620406D-5125-41DB-A139-6EBD9DAA7CC9}"/>
    <hyperlink ref="W116" r:id="rId1424" display="https://www.daloopa.com/src/8796321" xr:uid="{BA09282D-5CA4-4674-A977-D40BBABC8ACA}"/>
    <hyperlink ref="X116" r:id="rId1425" display="https://www.daloopa.com/src/8796311" xr:uid="{336BB2A5-E477-477E-A2CA-63BBC1A39AFC}"/>
    <hyperlink ref="Y116" r:id="rId1426" display="https://www.daloopa.com/src/8796302" xr:uid="{331B4656-8D9A-48DD-8E2A-51BAB464510B}"/>
    <hyperlink ref="Z116" r:id="rId1427" display="https://www.daloopa.com/src/8796299" xr:uid="{34DF30FE-016D-4555-BD65-E058EB4E4474}"/>
    <hyperlink ref="AA116" r:id="rId1428" display="https://www.daloopa.com/src/8796280" xr:uid="{349D7282-E7B6-4F30-A8A5-B7AF821CC21C}"/>
    <hyperlink ref="AB116" r:id="rId1429" display="https://www.daloopa.com/src/8796264" xr:uid="{3E5C7A1A-BC6E-42AF-BAD5-126C64E49002}"/>
    <hyperlink ref="AC116" r:id="rId1430" display="https://www.daloopa.com/src/8796236" xr:uid="{0D7AED62-F55D-42FC-992E-2F6CA07CF822}"/>
    <hyperlink ref="AD116" r:id="rId1431" display="https://www.daloopa.com/src/8801427" xr:uid="{30708350-4513-44F4-9068-8B71F7546F9B}"/>
    <hyperlink ref="AE116" r:id="rId1432" display="https://www.daloopa.com/src/8796204" xr:uid="{AD518C02-DEA9-4592-AF8B-79BD0913BC8E}"/>
    <hyperlink ref="AF116" r:id="rId1433" display="https://www.daloopa.com/src/8796176" xr:uid="{2A240A5C-C1B4-4147-BFB6-B0A03CC47664}"/>
    <hyperlink ref="AG116" r:id="rId1434" display="https://www.daloopa.com/src/8796143" xr:uid="{2F94A7DC-4DDF-4659-9DD6-56147C3953F8}"/>
    <hyperlink ref="AH116" r:id="rId1435" display="https://www.daloopa.com/src/8792304" xr:uid="{60F70AE4-4DFF-4C1B-9045-FCF7C55F8882}"/>
    <hyperlink ref="AI116" r:id="rId1436" display="https://www.daloopa.com/src/14007649" xr:uid="{585C9E5C-FFC8-4C8A-BFBB-1E353E0CAAA7}"/>
    <hyperlink ref="AJ116" r:id="rId1437" display="https://www.daloopa.com/src/14189152" xr:uid="{00327299-D727-4CB8-AAD0-E3A7AD7BDB1A}"/>
    <hyperlink ref="AK116" r:id="rId1438" display="https://www.daloopa.com/src/20882784" xr:uid="{075A9EA7-A164-4010-A737-637394C3E6C0}"/>
    <hyperlink ref="AL116" r:id="rId1439" display="https://www.daloopa.com/src/32362753" xr:uid="{2636E009-41AB-45B3-BC42-17D2CF952ADC}"/>
    <hyperlink ref="AM116" r:id="rId1440" display="https://www.daloopa.com/src/37972321" xr:uid="{9B9BDB0C-477E-4AF6-87DB-F43C47FB0270}"/>
    <hyperlink ref="BG116" r:id="rId1441" display="https://www.daloopa.com/src/65218301" xr:uid="{D26168FA-B12B-4D72-9325-93D2DDB943B1}"/>
    <hyperlink ref="BH116" r:id="rId1442" display="https://www.daloopa.com/src/65218302" xr:uid="{7CE5C52E-513C-492E-8829-80B5E75E705E}"/>
    <hyperlink ref="BI116" r:id="rId1443" display="https://www.daloopa.com/src/65218303" xr:uid="{272F38DD-AFE9-4BA0-BFD8-AA98CBB4ED53}"/>
    <hyperlink ref="BJ116" r:id="rId1444" display="https://www.daloopa.com/src/65218304" xr:uid="{99028860-66A8-4C0B-BE65-02013A65C780}"/>
    <hyperlink ref="BK116" r:id="rId1445" display="https://www.daloopa.com/src/65218305" xr:uid="{852C6B17-7DED-4326-925B-A14C1E137F3E}"/>
    <hyperlink ref="BL116" r:id="rId1446" display="https://www.daloopa.com/src/65218306" xr:uid="{DE5E3059-15D6-427E-97CE-35EAC96901FA}"/>
    <hyperlink ref="BM116" r:id="rId1447" display="https://www.daloopa.com/src/65218311" xr:uid="{CC9EF568-CA42-479B-8826-09604A4CD021}"/>
    <hyperlink ref="A117" r:id="rId1448" xr:uid="{EFC3F896-DEE2-4387-B58B-D43C0980850C}"/>
    <hyperlink ref="C117" r:id="rId1449" xr:uid="{A1F0390C-E580-4B91-8526-E5611E1917C6}"/>
    <hyperlink ref="E117" r:id="rId1450" display="https://www.daloopa.com/src/65110216" xr:uid="{5843AE41-2983-4D4B-B5E2-5EADD8A8F8D0}"/>
    <hyperlink ref="F117" r:id="rId1451" display="https://www.daloopa.com/src/65109690" xr:uid="{9D73ED08-A92B-4462-8E5A-15F1946901A1}"/>
    <hyperlink ref="G117" r:id="rId1452" display="https://www.daloopa.com/src/65109524" xr:uid="{47496737-4601-4EAC-8344-EF0D21D26CCF}"/>
    <hyperlink ref="H117" r:id="rId1453" display="https://www.daloopa.com/src/65108942" xr:uid="{666E3395-090E-4E76-8544-73DD2986A756}"/>
    <hyperlink ref="I117" r:id="rId1454" display="https://www.daloopa.com/src/43327126" xr:uid="{4B69B4E0-46B9-4CBE-96DD-C2736FAC3986}"/>
    <hyperlink ref="J117" r:id="rId1455" display="https://www.daloopa.com/src/43327014" xr:uid="{FA345925-B780-468B-A771-8EC81AEDD132}"/>
    <hyperlink ref="K117" r:id="rId1456" display="https://www.daloopa.com/src/43326960" xr:uid="{04636E0F-2221-4632-9418-8F50B6946ACA}"/>
    <hyperlink ref="L117" r:id="rId1457" display="https://www.daloopa.com/src/43326919" xr:uid="{AA3D22C5-984A-4B09-A38E-708FE53A88B4}"/>
    <hyperlink ref="M117" r:id="rId1458" display="https://www.daloopa.com/src/8796648" xr:uid="{6C484708-2BB5-4BC8-9DC8-09B661F3A4DA}"/>
    <hyperlink ref="N117" r:id="rId1459" display="https://www.daloopa.com/src/8796634" xr:uid="{A8D8C104-4B52-4064-AF08-8D6063C710B1}"/>
    <hyperlink ref="O117" r:id="rId1460" display="https://www.daloopa.com/src/8796626" xr:uid="{E5352428-47C4-4004-B1C9-288A4A329B72}"/>
    <hyperlink ref="P117" r:id="rId1461" display="https://www.daloopa.com/src/8796608" xr:uid="{9630A40D-C28A-4AB3-9C6C-34F8B339C92A}"/>
    <hyperlink ref="Q117" r:id="rId1462" display="https://www.daloopa.com/src/8796586" xr:uid="{C1C271C1-465B-4E0A-B131-DCFB4914C624}"/>
    <hyperlink ref="R117" r:id="rId1463" display="https://www.daloopa.com/src/8796533" xr:uid="{B9823684-D3DE-4D7A-8C7E-5D92EFA8309E}"/>
    <hyperlink ref="S117" r:id="rId1464" display="https://www.daloopa.com/src/8796418" xr:uid="{97684DDC-22FD-4EB7-9EEB-5E7A33AA7A0E}"/>
    <hyperlink ref="T117" r:id="rId1465" display="https://www.daloopa.com/src/8801417" xr:uid="{2D04D41E-877B-4E35-937A-3A6F3685D2FD}"/>
    <hyperlink ref="U117" r:id="rId1466" display="https://www.daloopa.com/src/8796345" xr:uid="{4D38D27F-C869-4026-8CFA-39D0A5FC8643}"/>
    <hyperlink ref="V117" r:id="rId1467" display="https://www.daloopa.com/src/8796332" xr:uid="{DCF7A718-58D4-40C2-A9D2-02F84A78C638}"/>
    <hyperlink ref="W117" r:id="rId1468" display="https://www.daloopa.com/src/8796319" xr:uid="{4BAA2CD9-D885-4D97-817D-1DEF7EA9266C}"/>
    <hyperlink ref="X117" r:id="rId1469" display="https://www.daloopa.com/src/8796309" xr:uid="{18A55340-E1F1-4C8E-A63C-9A77654E2ED3}"/>
    <hyperlink ref="Y117" r:id="rId1470" display="https://www.daloopa.com/src/8796300" xr:uid="{1EFDD193-CCC0-4CB6-8A39-B3A7C7752310}"/>
    <hyperlink ref="Z117" r:id="rId1471" display="https://www.daloopa.com/src/8796297" xr:uid="{E10688EB-DDC5-43B6-A3F9-A195D0F39844}"/>
    <hyperlink ref="AA117" r:id="rId1472" display="https://www.daloopa.com/src/8796278" xr:uid="{FA6FE635-BE05-42F0-9A23-F885ABA1832C}"/>
    <hyperlink ref="AB117" r:id="rId1473" display="https://www.daloopa.com/src/8796262" xr:uid="{0924F696-4B0C-4562-90D4-489375B3C0E3}"/>
    <hyperlink ref="AC117" r:id="rId1474" display="https://www.daloopa.com/src/8796234" xr:uid="{38F7DDEC-AC55-45E7-9020-964187FD86CB}"/>
    <hyperlink ref="AD117" r:id="rId1475" display="https://www.daloopa.com/src/8801425" xr:uid="{BB45981B-4DAD-4D22-A6EA-28E7844C978D}"/>
    <hyperlink ref="AE117" r:id="rId1476" display="https://www.daloopa.com/src/8796202" xr:uid="{703A397C-9190-415C-8A22-F3B308DEB404}"/>
    <hyperlink ref="AF117" r:id="rId1477" display="https://www.daloopa.com/src/8796174" xr:uid="{7C400831-F8C7-40F3-9D65-B659B37139C1}"/>
    <hyperlink ref="AG117" r:id="rId1478" display="https://www.daloopa.com/src/8796141" xr:uid="{6F9773B4-109F-40CD-93D1-A6D89BC2F6FB}"/>
    <hyperlink ref="AH117" r:id="rId1479" display="https://www.daloopa.com/src/8792302" xr:uid="{3C51B035-20B2-43C9-9A7C-674909EA5E67}"/>
    <hyperlink ref="AI117" r:id="rId1480" display="https://www.daloopa.com/src/14007635" xr:uid="{07ACD6E1-43E2-4BF8-A700-F012A7B5BAF2}"/>
    <hyperlink ref="AJ117" r:id="rId1481" display="https://www.daloopa.com/src/14189150" xr:uid="{97AED8B1-E522-45EE-B8C9-00F8A739168D}"/>
    <hyperlink ref="AK117" r:id="rId1482" display="https://www.daloopa.com/src/20882782" xr:uid="{3E9E7F93-D7DA-4576-BD18-884B3489A231}"/>
    <hyperlink ref="AL117" r:id="rId1483" display="https://www.daloopa.com/src/32362751" xr:uid="{B0E8FEF6-BFB7-4243-81F4-D37DE2D4DF51}"/>
    <hyperlink ref="AM117" r:id="rId1484" display="https://www.daloopa.com/src/37972319" xr:uid="{87A05453-24A5-4D82-9A72-6C090EB0CA58}"/>
    <hyperlink ref="AN117" r:id="rId1485" display="https://www.daloopa.com/src/46537531" xr:uid="{0971F94A-0E93-4783-825F-8222213C644E}"/>
    <hyperlink ref="AO117" r:id="rId1486" display="https://www.daloopa.com/src/53538432" xr:uid="{5A1539F6-DCFB-4D0B-925F-AE13B42D1EEF}"/>
    <hyperlink ref="AP117" r:id="rId1487" display="https://www.daloopa.com/src/58741180" xr:uid="{ECAC39F4-435C-4C8D-BD95-B86C0D590E7C}"/>
    <hyperlink ref="AQ117" r:id="rId1488" display="https://www.daloopa.com/src/63030692" xr:uid="{9430B95E-9A99-4B11-8085-CE143830FD6B}"/>
    <hyperlink ref="AR117" r:id="rId1489" display="https://www.daloopa.com/src/66977449" xr:uid="{F6DE1EB2-4660-4A24-9F95-032FBEEB522D}"/>
    <hyperlink ref="AS117" r:id="rId1490" display="https://www.daloopa.com/src/72080693" xr:uid="{460BA238-6135-4A5B-B1C3-134C81C746AC}"/>
    <hyperlink ref="AT117" r:id="rId1491" display="https://www.daloopa.com/src/78017145" xr:uid="{CA23272C-63EE-46B1-9082-A5F316795595}"/>
    <hyperlink ref="AU117" r:id="rId1492" display="https://www.daloopa.com/src/82232375" xr:uid="{C2E0CEF2-C4DE-456E-AD3D-8EECDEA616C8}"/>
    <hyperlink ref="AV117" r:id="rId1493" display="https://www.daloopa.com/src/87386676" xr:uid="{A2079F27-EBC9-4626-80FF-3A219DA618B4}"/>
    <hyperlink ref="BF117" r:id="rId1494" display="https://www.daloopa.com/src/65218312" xr:uid="{0623561C-4EA8-4221-B6DD-02789A7DADF7}"/>
    <hyperlink ref="BG117" r:id="rId1495" display="https://www.daloopa.com/src/65218313" xr:uid="{24FBE555-308A-47B0-8299-7B51027B07CF}"/>
    <hyperlink ref="BH117" r:id="rId1496" display="https://www.daloopa.com/src/65218314" xr:uid="{08B569F3-D5FD-4B68-B779-EC90C132224B}"/>
    <hyperlink ref="BI117" r:id="rId1497" display="https://www.daloopa.com/src/65218315" xr:uid="{EB978D5A-2632-469B-AE7F-074924380E56}"/>
    <hyperlink ref="BJ117" r:id="rId1498" display="https://www.daloopa.com/src/65218316" xr:uid="{A0841E47-EE34-4DEF-A29A-3AAD975A8824}"/>
    <hyperlink ref="BK117" r:id="rId1499" display="https://www.daloopa.com/src/65218317" xr:uid="{E899CB66-F0AA-4FB0-AFD0-90112D2BC983}"/>
    <hyperlink ref="BL117" r:id="rId1500" display="https://www.daloopa.com/src/65218318" xr:uid="{D02EF2D9-2825-40FA-A44B-B8B8DB3BA856}"/>
    <hyperlink ref="BM117" r:id="rId1501" display="https://www.daloopa.com/src/65218319" xr:uid="{17B07B34-927F-444F-A0C3-7A1E59EC43DB}"/>
    <hyperlink ref="BN117" r:id="rId1502" display="https://www.daloopa.com/src/65218320" xr:uid="{C5E68F55-C384-434B-B2FB-F4CCB488A718}"/>
    <hyperlink ref="BO117" r:id="rId1503" display="https://www.daloopa.com/src/66986920" xr:uid="{ED14E8AA-C236-4CC4-8EC8-63DFD3ADD5DF}"/>
    <hyperlink ref="BP117" r:id="rId1504" display="https://www.daloopa.com/src/87416714" xr:uid="{6B1AE711-B8E2-4910-B903-D29E679AE65C}"/>
    <hyperlink ref="A120" r:id="rId1505" xr:uid="{31114650-FF6E-4D7F-A1C0-0E5481CFA551}"/>
    <hyperlink ref="C120" r:id="rId1506" xr:uid="{7CC7ABB0-D45C-4D97-A700-840A2A52FF24}"/>
    <hyperlink ref="I120" r:id="rId1507" display="https://www.daloopa.com/src/43327873" xr:uid="{A3EE9137-5ED6-4859-8CE2-4C3B57396D0F}"/>
    <hyperlink ref="J120" r:id="rId1508" display="https://www.daloopa.com/src/43327817" xr:uid="{1199226B-69E2-4E76-9EB5-2A7F9520C882}"/>
    <hyperlink ref="K120" r:id="rId1509" display="https://www.daloopa.com/src/43327690" xr:uid="{11622607-FB1B-4D3B-8BF9-27FCBA1EB638}"/>
    <hyperlink ref="L120" r:id="rId1510" display="https://www.daloopa.com/src/43327526" xr:uid="{C13037E9-7FFD-4403-A544-FE885865D123}"/>
    <hyperlink ref="M120" r:id="rId1511" display="https://www.daloopa.com/src/8797101" xr:uid="{73DA92A4-C4B8-429E-B9A3-044A646EE404}"/>
    <hyperlink ref="N120" r:id="rId1512" display="https://www.daloopa.com/src/8797078" xr:uid="{E0EA1E1E-8642-4882-9E27-FD7498A69E99}"/>
    <hyperlink ref="O120" r:id="rId1513" display="https://www.daloopa.com/src/8797075" xr:uid="{6BC31D12-4C62-475C-8320-83E8C9BC1073}"/>
    <hyperlink ref="P120" r:id="rId1514" display="https://www.daloopa.com/src/8797050" xr:uid="{466CAB22-DF21-4411-99BF-EE4B26C2792A}"/>
    <hyperlink ref="Q120" r:id="rId1515" display="https://www.daloopa.com/src/8796981" xr:uid="{B997A534-E805-4BB7-8F07-CFFEE8492B1E}"/>
    <hyperlink ref="R120" r:id="rId1516" display="https://www.daloopa.com/src/8796919" xr:uid="{6CB0F7D9-1943-413A-BBA7-77E4BD8555E1}"/>
    <hyperlink ref="S120" r:id="rId1517" display="https://www.daloopa.com/src/8796882" xr:uid="{5361C26F-BE59-4E18-A843-9E24A958E9C5}"/>
    <hyperlink ref="T120" r:id="rId1518" display="https://www.daloopa.com/src/8801440" xr:uid="{52BF29F3-16DA-45F2-8902-E49E508BCAEC}"/>
    <hyperlink ref="U120" r:id="rId1519" display="https://www.daloopa.com/src/8796859" xr:uid="{7F0879DB-3D2A-4184-BB6D-B14F3E338BAB}"/>
    <hyperlink ref="V120" r:id="rId1520" display="https://www.daloopa.com/src/8796851" xr:uid="{29FF5ED9-2EE4-4249-8601-08558FB8D3CB}"/>
    <hyperlink ref="W120" r:id="rId1521" display="https://www.daloopa.com/src/8796830" xr:uid="{91FC9CD2-AFC6-4709-A3A4-7F38C49792B4}"/>
    <hyperlink ref="X120" r:id="rId1522" display="https://www.daloopa.com/src/8796824" xr:uid="{9B544BA7-7B3F-426A-8B95-B4061403675B}"/>
    <hyperlink ref="Y120" r:id="rId1523" display="https://www.daloopa.com/src/8796694" xr:uid="{79D5B6B2-3BBA-49F9-A815-E62B6A4D6681}"/>
    <hyperlink ref="Z120" r:id="rId1524" display="https://www.daloopa.com/src/8796679" xr:uid="{261018F6-D799-4049-8684-20CF5F1E0DE5}"/>
    <hyperlink ref="AA120" r:id="rId1525" display="https://www.daloopa.com/src/8796669" xr:uid="{723B8586-BC0D-4C43-A985-853751747E46}"/>
    <hyperlink ref="AB120" r:id="rId1526" display="https://www.daloopa.com/src/8796652" xr:uid="{DF8BAACE-D258-45CE-AE4B-226031272BE0}"/>
    <hyperlink ref="AC120" r:id="rId1527" display="https://www.daloopa.com/src/8796639" xr:uid="{98933608-8E0D-434D-BEBB-A911686774A0}"/>
    <hyperlink ref="AD120" r:id="rId1528" display="https://www.daloopa.com/src/8801436" xr:uid="{14787D2C-0C7A-49F3-9EDC-9B1E0031BD4B}"/>
    <hyperlink ref="AE120" r:id="rId1529" display="https://www.daloopa.com/src/8796624" xr:uid="{40501CBA-77A9-4808-86E3-BC6642689A9C}"/>
    <hyperlink ref="AF120" r:id="rId1530" display="https://www.daloopa.com/src/8796612" xr:uid="{A638571C-2296-46FC-BACF-70B02C98C314}"/>
    <hyperlink ref="AG120" r:id="rId1531" display="https://www.daloopa.com/src/8796593" xr:uid="{8A46F26E-2F0F-4767-B292-F696F0B6FE44}"/>
    <hyperlink ref="AH120" r:id="rId1532" display="https://www.daloopa.com/src/8792888" xr:uid="{EAFD2F94-3995-455D-A183-FB90AD9B0D42}"/>
    <hyperlink ref="AI120" r:id="rId1533" display="https://www.daloopa.com/src/14007673" xr:uid="{C8E24C4C-CF8C-4F70-8AC2-E01CB6C263D0}"/>
    <hyperlink ref="AJ120" r:id="rId1534" display="https://www.daloopa.com/src/14186954" xr:uid="{8AD65502-5406-489E-B741-432D382D8B77}"/>
    <hyperlink ref="AK120" r:id="rId1535" display="https://www.daloopa.com/src/20882767" xr:uid="{CDD35C34-3209-485B-8EAF-E9328F7C19EB}"/>
    <hyperlink ref="AL120" r:id="rId1536" display="https://www.daloopa.com/src/32362748" xr:uid="{9E1C08F1-8657-4570-BCF8-5B4ABDA1DA42}"/>
    <hyperlink ref="AM120" r:id="rId1537" display="https://www.daloopa.com/src/37972341" xr:uid="{6F0C1411-0610-440E-95C4-089D839A4175}"/>
    <hyperlink ref="BG120" r:id="rId1538" display="https://www.daloopa.com/src/65218321" xr:uid="{31873A99-133E-4C9C-BD35-16883055EACD}"/>
    <hyperlink ref="BH120" r:id="rId1539" display="https://www.daloopa.com/src/65218329" xr:uid="{7866A759-D29E-458D-968C-58AF5A216919}"/>
    <hyperlink ref="BI120" r:id="rId1540" display="https://www.daloopa.com/src/65218330" xr:uid="{1DC2259A-5267-4027-B5E1-519267EE25BC}"/>
    <hyperlink ref="BJ120" r:id="rId1541" display="https://www.daloopa.com/src/65218331" xr:uid="{6ED496FB-BF41-4AA7-A139-A6D52B78338F}"/>
    <hyperlink ref="BK120" r:id="rId1542" display="https://www.daloopa.com/src/65218332" xr:uid="{C7AA042C-BBDF-49FF-B1F9-5281000955FA}"/>
    <hyperlink ref="BL120" r:id="rId1543" display="https://www.daloopa.com/src/65218333" xr:uid="{32798CEB-94BF-4D65-9B2E-D3221ADC87BE}"/>
    <hyperlink ref="BM120" r:id="rId1544" display="https://www.daloopa.com/src/65218334" xr:uid="{278DF022-5543-4A06-A047-38E13CC1FE14}"/>
    <hyperlink ref="A121" r:id="rId1545" xr:uid="{7C3254C8-EC8D-4909-824A-F750C2564CE4}"/>
    <hyperlink ref="C121" r:id="rId1546" xr:uid="{8B1F28A4-5C10-4BCC-94D4-9022486BCCBA}"/>
    <hyperlink ref="I121" r:id="rId1547" display="https://www.daloopa.com/src/43327874" xr:uid="{AD4CE475-F100-46C7-A35D-F02E2BEA9670}"/>
    <hyperlink ref="J121" r:id="rId1548" display="https://www.daloopa.com/src/43327818" xr:uid="{EC231C1D-F852-4DE6-82EA-6AA9B099FA79}"/>
    <hyperlink ref="K121" r:id="rId1549" display="https://www.daloopa.com/src/43327691" xr:uid="{CAA7F20E-5DAF-4ED8-8653-065AA964DC84}"/>
    <hyperlink ref="L121" r:id="rId1550" display="https://www.daloopa.com/src/43327527" xr:uid="{1A5E277B-73DB-4B47-806C-0E8C16279F7D}"/>
    <hyperlink ref="M121" r:id="rId1551" display="https://www.daloopa.com/src/8797102" xr:uid="{59782B7E-D190-4819-8076-6CEEC622924A}"/>
    <hyperlink ref="N121" r:id="rId1552" display="https://www.daloopa.com/src/8797079" xr:uid="{7ECAC370-F55D-422B-A68D-9D6B0268E14E}"/>
    <hyperlink ref="O121" r:id="rId1553" display="https://www.daloopa.com/src/8797076" xr:uid="{9B1FB236-2B74-4737-973A-A88574B16453}"/>
    <hyperlink ref="P121" r:id="rId1554" display="https://www.daloopa.com/src/8797051" xr:uid="{2C176002-5D10-4E7D-AC15-D40C3F34DE62}"/>
    <hyperlink ref="Q121" r:id="rId1555" display="https://www.daloopa.com/src/8796982" xr:uid="{140A7D35-1AB3-444B-91F3-111EC7767031}"/>
    <hyperlink ref="R121" r:id="rId1556" display="https://www.daloopa.com/src/8796920" xr:uid="{49A06E11-5506-4D52-B61F-99C8A86BEE92}"/>
    <hyperlink ref="S121" r:id="rId1557" display="https://www.daloopa.com/src/8796883" xr:uid="{BED21EF3-2253-4A17-8F3D-24E1261D3859}"/>
    <hyperlink ref="T121" r:id="rId1558" display="https://www.daloopa.com/src/8801441" xr:uid="{E72FDE63-8A3A-4E2B-89A4-6F690A58E69C}"/>
    <hyperlink ref="U121" r:id="rId1559" display="https://www.daloopa.com/src/8796860" xr:uid="{113C72FA-201F-4D7A-B245-38DB2A591608}"/>
    <hyperlink ref="V121" r:id="rId1560" display="https://www.daloopa.com/src/8796852" xr:uid="{BF197B1A-00F3-496D-8B93-109EFF626CB1}"/>
    <hyperlink ref="W121" r:id="rId1561" display="https://www.daloopa.com/src/8796831" xr:uid="{CA071353-1D10-4AB5-80F2-538D21F16B76}"/>
    <hyperlink ref="X121" r:id="rId1562" display="https://www.daloopa.com/src/8796825" xr:uid="{9E137477-D333-413A-939B-ECD3498052ED}"/>
    <hyperlink ref="Y121" r:id="rId1563" display="https://www.daloopa.com/src/8796695" xr:uid="{213A439A-B01D-4C1C-BC16-00A13BD6BBB8}"/>
    <hyperlink ref="Z121" r:id="rId1564" display="https://www.daloopa.com/src/8796680" xr:uid="{95026A4A-D177-4BBD-8941-BF7985963D41}"/>
    <hyperlink ref="AA121" r:id="rId1565" display="https://www.daloopa.com/src/8796670" xr:uid="{E77E59AA-D8A2-436F-AE0C-AC0452840961}"/>
    <hyperlink ref="AB121" r:id="rId1566" display="https://www.daloopa.com/src/8796653" xr:uid="{61AC7165-E38D-4FC0-8616-B5C4C090C1BD}"/>
    <hyperlink ref="AC121" r:id="rId1567" display="https://www.daloopa.com/src/8796640" xr:uid="{25A1A469-D2BF-4971-989D-FA153AA4B2DF}"/>
    <hyperlink ref="AD121" r:id="rId1568" display="https://www.daloopa.com/src/8801437" xr:uid="{016BFE03-CA3E-4E33-A30A-BE1BEB836283}"/>
    <hyperlink ref="AE121" r:id="rId1569" display="https://www.daloopa.com/src/8796625" xr:uid="{ABC47490-605E-408A-AFC0-17E57F32E4F5}"/>
    <hyperlink ref="AF121" r:id="rId1570" display="https://www.daloopa.com/src/8796613" xr:uid="{D54AE747-B469-4B7D-BD2F-A4E69EB0D699}"/>
    <hyperlink ref="AG121" r:id="rId1571" display="https://www.daloopa.com/src/8796594" xr:uid="{B5992054-0208-4763-8AB3-066D1C7D9EE8}"/>
    <hyperlink ref="AH121" r:id="rId1572" display="https://www.daloopa.com/src/8792889" xr:uid="{6B69CE4D-9578-4C4C-B074-9EB666C84C0B}"/>
    <hyperlink ref="AI121" r:id="rId1573" display="https://www.daloopa.com/src/14007674" xr:uid="{897944CE-C262-457C-A9E0-A8548B12FC4C}"/>
    <hyperlink ref="AJ121" r:id="rId1574" display="https://www.daloopa.com/src/14186955" xr:uid="{23712D35-F500-49D2-89C5-170285C7B28D}"/>
    <hyperlink ref="AK121" r:id="rId1575" display="https://www.daloopa.com/src/20882768" xr:uid="{0BB71E04-569C-40F6-8D32-66E14DECE7C8}"/>
    <hyperlink ref="AL121" r:id="rId1576" display="https://www.daloopa.com/src/32362749" xr:uid="{3926C321-8969-4B28-8EE4-E86E6B1AC23E}"/>
    <hyperlink ref="AM121" r:id="rId1577" display="https://www.daloopa.com/src/37972342" xr:uid="{15C130A9-4367-422C-9ADA-CD9BD7FFD370}"/>
    <hyperlink ref="BG121" r:id="rId1578" display="https://www.daloopa.com/src/65218335" xr:uid="{63C4303C-55F9-47CE-A836-0CA1F1BDFD2B}"/>
    <hyperlink ref="BH121" r:id="rId1579" display="https://www.daloopa.com/src/65218336" xr:uid="{FABAF854-3A24-4D55-8EC1-E9ED659CB81B}"/>
    <hyperlink ref="BI121" r:id="rId1580" display="https://www.daloopa.com/src/65218337" xr:uid="{5333ADD2-04E3-4C64-814E-DF5AD7E99026}"/>
    <hyperlink ref="BJ121" r:id="rId1581" display="https://www.daloopa.com/src/65218338" xr:uid="{B8F42099-4DCB-42BE-ADC1-1BA8E02A0453}"/>
    <hyperlink ref="BK121" r:id="rId1582" display="https://www.daloopa.com/src/65218339" xr:uid="{141939B3-7305-4A02-B2A0-7BD796CF8186}"/>
    <hyperlink ref="BL121" r:id="rId1583" display="https://www.daloopa.com/src/65218340" xr:uid="{9F91BD0C-4C12-4046-B6DC-EC02D29E2D03}"/>
    <hyperlink ref="BM121" r:id="rId1584" display="https://www.daloopa.com/src/65218341" xr:uid="{92395810-A6A3-4617-A40E-BF9B3F27384E}"/>
    <hyperlink ref="A122" r:id="rId1585" xr:uid="{69B7C88E-64D8-415E-A385-5C19D2623F7A}"/>
    <hyperlink ref="C122" r:id="rId1586" xr:uid="{23279EEE-14CD-4B67-BD37-678F5B9E7F8E}"/>
    <hyperlink ref="E122" r:id="rId1587" display="https://www.daloopa.com/src/65110234" xr:uid="{54215FF8-73BE-46E9-936A-E0CDA74B5A5E}"/>
    <hyperlink ref="F122" r:id="rId1588" display="https://www.daloopa.com/src/65109989" xr:uid="{F3989C50-DA41-4CA4-9DC0-9678F5621498}"/>
    <hyperlink ref="G122" r:id="rId1589" display="https://www.daloopa.com/src/65109543" xr:uid="{2770649B-F62E-42B5-AD7F-115D8E0D0142}"/>
    <hyperlink ref="H122" r:id="rId1590" display="https://www.daloopa.com/src/65109124" xr:uid="{FB692064-EE25-4E1D-9003-6294875A5CFE}"/>
    <hyperlink ref="I122" r:id="rId1591" display="https://www.daloopa.com/src/43327872" xr:uid="{3E8DDD62-0192-4C0A-98F8-2C7787361CFA}"/>
    <hyperlink ref="J122" r:id="rId1592" display="https://www.daloopa.com/src/43327816" xr:uid="{338FC90F-2214-4D45-B8A7-7DE3FCAE8453}"/>
    <hyperlink ref="K122" r:id="rId1593" display="https://www.daloopa.com/src/43327689" xr:uid="{3C6CCB70-D302-4C12-910B-E0C039CB591C}"/>
    <hyperlink ref="L122" r:id="rId1594" display="https://www.daloopa.com/src/43327525" xr:uid="{7BD244EC-1E00-4215-9EC9-9D9FEDD48ADF}"/>
    <hyperlink ref="M122" r:id="rId1595" display="https://www.daloopa.com/src/8797100" xr:uid="{5D2DF5E0-BF66-4E22-A5E0-BCDA01B0F30D}"/>
    <hyperlink ref="N122" r:id="rId1596" display="https://www.daloopa.com/src/8797077" xr:uid="{31D22F28-353B-4329-BB2A-984DE2EF9842}"/>
    <hyperlink ref="O122" r:id="rId1597" display="https://www.daloopa.com/src/8797074" xr:uid="{267E15DE-248B-487D-8ADC-7348A0710419}"/>
    <hyperlink ref="P122" r:id="rId1598" display="https://www.daloopa.com/src/8797049" xr:uid="{A6ABD0D3-68E0-48D6-AA45-76B8056A91F1}"/>
    <hyperlink ref="Q122" r:id="rId1599" display="https://www.daloopa.com/src/8796980" xr:uid="{EC084E19-FED7-449B-933D-C46F90269A06}"/>
    <hyperlink ref="R122" r:id="rId1600" display="https://www.daloopa.com/src/8796918" xr:uid="{6459F290-CB92-447D-9E1B-3D6B5C6F257D}"/>
    <hyperlink ref="S122" r:id="rId1601" display="https://www.daloopa.com/src/8796881" xr:uid="{5BE42D9A-0980-4F77-B054-40A643AF9792}"/>
    <hyperlink ref="T122" r:id="rId1602" display="https://www.daloopa.com/src/8801439" xr:uid="{14ABECAE-E0A9-438B-A19B-60410542E1BB}"/>
    <hyperlink ref="U122" r:id="rId1603" display="https://www.daloopa.com/src/8796858" xr:uid="{C3588428-D978-48EE-B2E1-80E3E85475F5}"/>
    <hyperlink ref="V122" r:id="rId1604" display="https://www.daloopa.com/src/8796850" xr:uid="{32613BB4-9033-4D29-AA1D-B2478D56C639}"/>
    <hyperlink ref="W122" r:id="rId1605" display="https://www.daloopa.com/src/8796829" xr:uid="{4E7D7046-DE58-4463-984C-58B722346488}"/>
    <hyperlink ref="X122" r:id="rId1606" display="https://www.daloopa.com/src/8796823" xr:uid="{11E949BD-DBEF-403B-A408-320DF08CFB2B}"/>
    <hyperlink ref="Y122" r:id="rId1607" display="https://www.daloopa.com/src/8796693" xr:uid="{CA69AA98-B20F-4311-8A68-06B31CF33349}"/>
    <hyperlink ref="Z122" r:id="rId1608" display="https://www.daloopa.com/src/8796678" xr:uid="{07507EA9-BECB-4339-8291-B6284A469C45}"/>
    <hyperlink ref="AA122" r:id="rId1609" display="https://www.daloopa.com/src/8796668" xr:uid="{FB694C80-11D8-4334-986A-6C9E90A76193}"/>
    <hyperlink ref="AB122" r:id="rId1610" display="https://www.daloopa.com/src/8796651" xr:uid="{3687208F-8856-4C4F-BF8A-CBEFC39EC856}"/>
    <hyperlink ref="AC122" r:id="rId1611" display="https://www.daloopa.com/src/8796638" xr:uid="{C775D835-CFFF-4B96-A0D3-FE7412DD7C2B}"/>
    <hyperlink ref="AD122" r:id="rId1612" display="https://www.daloopa.com/src/8801435" xr:uid="{8AE9E5CC-6499-43F1-9F29-DAE926C61B4F}"/>
    <hyperlink ref="AE122" r:id="rId1613" display="https://www.daloopa.com/src/8796623" xr:uid="{418A69C6-A7BA-428E-B5B0-8B1971BD55FD}"/>
    <hyperlink ref="AF122" r:id="rId1614" display="https://www.daloopa.com/src/8796611" xr:uid="{431A29CA-42DB-4242-B762-7DDF5CBE1A8E}"/>
    <hyperlink ref="AG122" r:id="rId1615" display="https://www.daloopa.com/src/8796592" xr:uid="{15A66114-5CC7-4C23-BD1E-73FF61DC1B56}"/>
    <hyperlink ref="AH122" r:id="rId1616" display="https://www.daloopa.com/src/8792887" xr:uid="{C373580A-91A9-4D69-8B18-63995D666658}"/>
    <hyperlink ref="AI122" r:id="rId1617" display="https://www.daloopa.com/src/14007672" xr:uid="{0F325A3F-362D-46C3-9EC9-BC7AD3C41EA2}"/>
    <hyperlink ref="AJ122" r:id="rId1618" display="https://www.daloopa.com/src/14186953" xr:uid="{A8048955-E033-4C8F-8596-2D9ADD07D039}"/>
    <hyperlink ref="AK122" r:id="rId1619" display="https://www.daloopa.com/src/20882766" xr:uid="{E4B23374-1A66-4DA4-8228-C8C42E07EE03}"/>
    <hyperlink ref="AL122" r:id="rId1620" display="https://www.daloopa.com/src/32362747" xr:uid="{89F4C466-9B01-4633-8905-F1BC12C79EB7}"/>
    <hyperlink ref="AM122" r:id="rId1621" display="https://www.daloopa.com/src/37972340" xr:uid="{F71506F5-4521-42B5-BFBF-6794AB05FA8D}"/>
    <hyperlink ref="AN122" r:id="rId1622" display="https://www.daloopa.com/src/46537533" xr:uid="{FE40DE5D-1D60-419B-87AB-50BBD0D95EA9}"/>
    <hyperlink ref="AO122" r:id="rId1623" display="https://www.daloopa.com/src/53538440" xr:uid="{D45A7451-24D2-4E62-BD6C-31EEC32C66CE}"/>
    <hyperlink ref="AP122" r:id="rId1624" display="https://www.daloopa.com/src/58741185" xr:uid="{6BD86E61-7C9B-4007-AB71-9C20FD8ED040}"/>
    <hyperlink ref="AQ122" r:id="rId1625" display="https://www.daloopa.com/src/63030743" xr:uid="{8C144C4F-FF8A-446F-9EC7-EDDFDF2C9A23}"/>
    <hyperlink ref="AR122" r:id="rId1626" display="https://www.daloopa.com/src/66977466" xr:uid="{5AC0E6B6-451E-4617-B014-09C786B3B961}"/>
    <hyperlink ref="AS122" r:id="rId1627" display="https://www.daloopa.com/src/72080708" xr:uid="{95B0EE59-46B5-4444-AD52-77CB49C44723}"/>
    <hyperlink ref="AT122" r:id="rId1628" display="https://www.daloopa.com/src/78017165" xr:uid="{A47B668F-4F8A-4183-A3A4-6515849885C0}"/>
    <hyperlink ref="AU122" r:id="rId1629" display="https://www.daloopa.com/src/82232368" xr:uid="{ACC716E8-CA15-4847-88DE-EE79D9C65B03}"/>
    <hyperlink ref="AV122" r:id="rId1630" display="https://www.daloopa.com/src/87386710" xr:uid="{425B2609-9324-4275-AE66-A6A4D00ACF0B}"/>
    <hyperlink ref="BF122" r:id="rId1631" display="https://www.daloopa.com/src/65218342" xr:uid="{12036038-07AE-48EB-AE52-294E7BB693A5}"/>
    <hyperlink ref="BG122" r:id="rId1632" display="https://www.daloopa.com/src/65218343" xr:uid="{EE9600C0-75C4-4FF1-8842-AD0F1CC1729B}"/>
    <hyperlink ref="BH122" r:id="rId1633" display="https://www.daloopa.com/src/65218344" xr:uid="{09017A7E-ED51-4775-87F6-6841B2A4D673}"/>
    <hyperlink ref="BI122" r:id="rId1634" display="https://www.daloopa.com/src/65218345" xr:uid="{1460FCC2-1F0A-4B4B-AE39-894BB5097371}"/>
    <hyperlink ref="BJ122" r:id="rId1635" display="https://www.daloopa.com/src/65218346" xr:uid="{8B53ADE5-B601-4172-BBDF-1AD3779085A6}"/>
    <hyperlink ref="BK122" r:id="rId1636" display="https://www.daloopa.com/src/65218347" xr:uid="{7167EDAF-16D0-4699-B07D-A8B3518600CB}"/>
    <hyperlink ref="BL122" r:id="rId1637" display="https://www.daloopa.com/src/65218348" xr:uid="{DD23013A-7356-4232-A872-981A60D16B33}"/>
    <hyperlink ref="BM122" r:id="rId1638" display="https://www.daloopa.com/src/65218349" xr:uid="{C08C86C6-1D8A-4C8A-9491-315C71DAD22E}"/>
    <hyperlink ref="BN122" r:id="rId1639" display="https://www.daloopa.com/src/65218350" xr:uid="{F3373139-2013-43EB-B039-76F5C9CC51B6}"/>
    <hyperlink ref="BO122" r:id="rId1640" display="https://www.daloopa.com/src/66986921" xr:uid="{28B03B7E-E579-415D-8522-3931310855D3}"/>
    <hyperlink ref="BP122" r:id="rId1641" display="https://www.daloopa.com/src/87416715" xr:uid="{BA630054-4CEA-4B12-B2FF-FF25808D078B}"/>
    <hyperlink ref="A125" r:id="rId1642" xr:uid="{BAA396AD-1868-4097-BC9D-C4E31F778A9C}"/>
    <hyperlink ref="C125" r:id="rId1643" xr:uid="{8E51EA23-D2E2-444A-BFE1-E4FEF1F86EE1}"/>
    <hyperlink ref="I125" r:id="rId1644" display="https://www.daloopa.com/src/43328936" xr:uid="{8C6E1E1D-0B37-411A-8D09-6BDE0ED77964}"/>
    <hyperlink ref="J125" r:id="rId1645" display="https://www.daloopa.com/src/43328854" xr:uid="{8BA4C61D-B7BA-455C-9C85-9E488F0E56F8}"/>
    <hyperlink ref="K125" r:id="rId1646" display="https://www.daloopa.com/src/43328912" xr:uid="{D4FEC7B5-09CE-4AD2-A5A2-E89360FB2C7B}"/>
    <hyperlink ref="L125" r:id="rId1647" display="https://www.daloopa.com/src/43328443" xr:uid="{8BFD8EE2-E37C-405B-83D1-ACDC7989D347}"/>
    <hyperlink ref="M125" r:id="rId1648" display="https://www.daloopa.com/src/8797273" xr:uid="{1B7489A6-BF4E-49F3-8A68-4CA9F546E373}"/>
    <hyperlink ref="N125" r:id="rId1649" display="https://www.daloopa.com/src/8797270" xr:uid="{CFF2D103-321F-4D2C-A8C0-1E65B16522B4}"/>
    <hyperlink ref="O125" r:id="rId1650" display="https://www.daloopa.com/src/8797258" xr:uid="{A9718C4A-2BBE-4B81-8189-008A8BE25F6D}"/>
    <hyperlink ref="P125" r:id="rId1651" display="https://www.daloopa.com/src/8797255" xr:uid="{DB5C2B1F-0228-4F6E-B9AE-2D533054EA0A}"/>
    <hyperlink ref="Q125" r:id="rId1652" display="https://www.daloopa.com/src/8797241" xr:uid="{7A14847C-3C8B-4485-8CC7-0A5F8A321378}"/>
    <hyperlink ref="R125" r:id="rId1653" display="https://www.daloopa.com/src/8797238" xr:uid="{C09F14A0-B802-4B6D-9778-A02BB990975B}"/>
    <hyperlink ref="S125" r:id="rId1654" display="https://www.daloopa.com/src/8797201" xr:uid="{C25EC48F-C085-447A-B976-A0899CA22F3B}"/>
    <hyperlink ref="T125" r:id="rId1655" display="https://www.daloopa.com/src/8801443" xr:uid="{0574D679-4CB1-41FE-BBFE-80254F1C4FD2}"/>
    <hyperlink ref="U125" r:id="rId1656" display="https://www.daloopa.com/src/8797146" xr:uid="{3692BDB2-F017-42EA-BBCB-27A19032E794}"/>
    <hyperlink ref="V125" r:id="rId1657" display="https://www.daloopa.com/src/8797135" xr:uid="{F317CFE7-8ED0-41FB-A97D-BAAF0F66D91C}"/>
    <hyperlink ref="W125" r:id="rId1658" display="https://www.daloopa.com/src/8797090" xr:uid="{0D045D41-E809-4B09-A644-FFB56C9F8729}"/>
    <hyperlink ref="X125" r:id="rId1659" display="https://www.daloopa.com/src/8797071" xr:uid="{B1E74D1C-F598-4150-8E01-2BDF321A218E}"/>
    <hyperlink ref="Y125" r:id="rId1660" display="https://www.daloopa.com/src/8797013" xr:uid="{9E58BC17-53F8-4D8F-8E15-3DD968442E56}"/>
    <hyperlink ref="Z125" r:id="rId1661" display="https://www.daloopa.com/src/8796953" xr:uid="{60EB747B-1729-4655-ABCB-72E3E6F335D2}"/>
    <hyperlink ref="AA125" r:id="rId1662" display="https://www.daloopa.com/src/8796900" xr:uid="{6577FC62-2ACD-4BE3-A7C2-775B8C18D909}"/>
    <hyperlink ref="AB125" r:id="rId1663" display="https://www.daloopa.com/src/8796863" xr:uid="{2A04E855-5B07-4C2B-B0C1-BE401B489D9B}"/>
    <hyperlink ref="AC125" r:id="rId1664" display="https://www.daloopa.com/src/8796855" xr:uid="{AB94E25A-FE16-4C7B-9F1C-2234DD1E4E35}"/>
    <hyperlink ref="AD125" r:id="rId1665" display="https://www.daloopa.com/src/8801450" xr:uid="{4DC6ACB9-C5E5-4BB3-89CC-097F5B68DE28}"/>
    <hyperlink ref="AE125" r:id="rId1666" display="https://www.daloopa.com/src/8796848" xr:uid="{5E113C2B-A9B7-4306-8365-9E19C6976D51}"/>
    <hyperlink ref="AF125" r:id="rId1667" display="https://www.daloopa.com/src/8796827" xr:uid="{4D2D1E87-E98C-4945-8F5E-99A562AEB5EC}"/>
    <hyperlink ref="AG125" r:id="rId1668" display="https://www.daloopa.com/src/8796817" xr:uid="{0A39328C-D4DE-466D-BFCD-081BB65BAC23}"/>
    <hyperlink ref="AH125" r:id="rId1669" display="https://www.daloopa.com/src/8792972" xr:uid="{D4BB995A-D2C3-4059-AAC1-66616F3134EA}"/>
    <hyperlink ref="AI125" r:id="rId1670" display="https://www.daloopa.com/src/14007709" xr:uid="{80D72C6C-B620-4B35-B19B-F155F5061055}"/>
    <hyperlink ref="AJ125" r:id="rId1671" display="https://www.daloopa.com/src/14188248" xr:uid="{7FAE3C99-969D-4D1F-B1DD-0C0968EA120A}"/>
    <hyperlink ref="AK125" r:id="rId1672" display="https://www.daloopa.com/src/20882753" xr:uid="{A4BD241A-883D-4540-96D6-A45C8F60A5E1}"/>
    <hyperlink ref="AL125" r:id="rId1673" display="https://www.daloopa.com/src/32362729" xr:uid="{7F6F8A6C-C524-4D0F-8FB2-5454D877DCF5}"/>
    <hyperlink ref="AM125" r:id="rId1674" display="https://www.daloopa.com/src/37972374" xr:uid="{576D0CE2-21D2-410D-9E1F-5D867EF63E2D}"/>
    <hyperlink ref="BG125" r:id="rId1675" display="https://www.daloopa.com/src/65218351" xr:uid="{0FD9FD9B-A66D-456A-96DF-1E55A626E504}"/>
    <hyperlink ref="BH125" r:id="rId1676" display="https://www.daloopa.com/src/65218352" xr:uid="{710634B5-68AB-4D91-97BA-43C4932CD5FF}"/>
    <hyperlink ref="BI125" r:id="rId1677" display="https://www.daloopa.com/src/65218353" xr:uid="{A92BD103-84D1-4739-AA31-C206B85B645D}"/>
    <hyperlink ref="BJ125" r:id="rId1678" display="https://www.daloopa.com/src/65218354" xr:uid="{0A2EA7D9-86BD-49B7-8BEB-71AC1BFD7935}"/>
    <hyperlink ref="BK125" r:id="rId1679" display="https://www.daloopa.com/src/65218355" xr:uid="{5C7B8BB0-C3FF-401D-B5F5-BBA77CE3EAE7}"/>
    <hyperlink ref="BL125" r:id="rId1680" display="https://www.daloopa.com/src/65218356" xr:uid="{4BDDB5DC-D32B-42CF-AEBB-849C71E4CDBA}"/>
    <hyperlink ref="BM125" r:id="rId1681" display="https://www.daloopa.com/src/65218357" xr:uid="{E30A0E5E-1EF6-4319-9AC1-5A1FF240905F}"/>
    <hyperlink ref="A126" r:id="rId1682" xr:uid="{E2B6B4AB-D782-4464-A8A4-24B090E5BBBE}"/>
    <hyperlink ref="C126" r:id="rId1683" xr:uid="{47CF1D2A-0AB5-4105-81A2-436B952FB5E1}"/>
    <hyperlink ref="I126" r:id="rId1684" display="https://www.daloopa.com/src/43328937" xr:uid="{8DD91A3E-8205-4B2B-BD47-28A8B2BA75DF}"/>
    <hyperlink ref="J126" r:id="rId1685" display="https://www.daloopa.com/src/43328681" xr:uid="{1D678463-7A50-4001-9E29-7D99F8C909CD}"/>
    <hyperlink ref="K126" r:id="rId1686" display="https://www.daloopa.com/src/43328913" xr:uid="{853B8EC9-7F21-4559-AE81-76790C43D2CB}"/>
    <hyperlink ref="L126" r:id="rId1687" display="https://www.daloopa.com/src/43328444" xr:uid="{8CA12588-DCC8-466D-9FF4-E713F342EEE7}"/>
    <hyperlink ref="M126" r:id="rId1688" display="https://www.daloopa.com/src/8797274" xr:uid="{7DB8CC6B-10E9-4487-B506-EC36E3975087}"/>
    <hyperlink ref="N126" r:id="rId1689" display="https://www.daloopa.com/src/8797271" xr:uid="{08151175-3D57-4057-9262-3675E9C0A9D7}"/>
    <hyperlink ref="O126" r:id="rId1690" display="https://www.daloopa.com/src/8797259" xr:uid="{AB58E1FD-66F5-4FAF-8433-00C2BAC7312D}"/>
    <hyperlink ref="P126" r:id="rId1691" display="https://www.daloopa.com/src/8797256" xr:uid="{FF567C6F-894E-420C-B0F0-4734CFAD6FBD}"/>
    <hyperlink ref="Q126" r:id="rId1692" display="https://www.daloopa.com/src/8797242" xr:uid="{975D0EB9-A5D5-4117-9BF4-0396EBFCE76A}"/>
    <hyperlink ref="R126" r:id="rId1693" display="https://www.daloopa.com/src/8797239" xr:uid="{44667341-56A6-465C-8966-C2FC58E8039D}"/>
    <hyperlink ref="S126" r:id="rId1694" display="https://www.daloopa.com/src/8797202" xr:uid="{8203E03F-DD8D-4559-86A2-13AD3ADF0B10}"/>
    <hyperlink ref="T126" r:id="rId1695" display="https://www.daloopa.com/src/8801444" xr:uid="{C892F3BF-ED01-4AFD-B8A9-6EA6F3040354}"/>
    <hyperlink ref="U126" r:id="rId1696" display="https://www.daloopa.com/src/8797147" xr:uid="{3852C237-6C82-4FEA-AFCC-B86E98FBAC67}"/>
    <hyperlink ref="V126" r:id="rId1697" display="https://www.daloopa.com/src/8797136" xr:uid="{80AAEC8F-F3E5-4B0C-ABA7-F030CAD83C92}"/>
    <hyperlink ref="W126" r:id="rId1698" display="https://www.daloopa.com/src/8797091" xr:uid="{A0513551-54B2-42A7-8BC0-0107F4D5228F}"/>
    <hyperlink ref="X126" r:id="rId1699" display="https://www.daloopa.com/src/8797072" xr:uid="{11154189-4971-47AD-880F-FA79403161A7}"/>
    <hyperlink ref="Y126" r:id="rId1700" display="https://www.daloopa.com/src/8797014" xr:uid="{18538A57-712D-4A55-A4CA-AD701223FA08}"/>
    <hyperlink ref="Z126" r:id="rId1701" display="https://www.daloopa.com/src/8796954" xr:uid="{91469F7F-9025-4E03-A191-B0B892B86053}"/>
    <hyperlink ref="AA126" r:id="rId1702" display="https://www.daloopa.com/src/8796901" xr:uid="{D359CB76-7702-4920-9DD9-2DCA053F37D7}"/>
    <hyperlink ref="AB126" r:id="rId1703" display="https://www.daloopa.com/src/8796864" xr:uid="{1891AFA6-B146-4D95-A005-89E838AF37BE}"/>
    <hyperlink ref="AC126" r:id="rId1704" display="https://www.daloopa.com/src/8796856" xr:uid="{A3B356C0-C161-419C-94B8-82A91053382E}"/>
    <hyperlink ref="AD126" r:id="rId1705" display="https://www.daloopa.com/src/8801451" xr:uid="{0ADB0094-79B2-458B-AF67-025C7A7DE16C}"/>
    <hyperlink ref="AE126" r:id="rId1706" display="https://www.daloopa.com/src/8796849" xr:uid="{6728F08A-0B14-40CF-8662-2CDEC48EFA40}"/>
    <hyperlink ref="AF126" r:id="rId1707" display="https://www.daloopa.com/src/8796828" xr:uid="{CCEDE970-25A6-4626-8AAE-3627339CBD2E}"/>
    <hyperlink ref="AG126" r:id="rId1708" display="https://www.daloopa.com/src/8796818" xr:uid="{1FE9B0D6-125C-4883-B383-2EC4E839BD7A}"/>
    <hyperlink ref="AH126" r:id="rId1709" display="https://www.daloopa.com/src/8792973" xr:uid="{32C950BC-28B8-46C5-A0D2-F2A8FE1C7093}"/>
    <hyperlink ref="AI126" r:id="rId1710" display="https://www.daloopa.com/src/14007710" xr:uid="{AD447783-2B6D-4C1D-9D8E-939DDE262475}"/>
    <hyperlink ref="AJ126" r:id="rId1711" display="https://www.daloopa.com/src/14188249" xr:uid="{A6A0EDEC-4359-4613-85B5-DB7025E59AD8}"/>
    <hyperlink ref="AK126" r:id="rId1712" display="https://www.daloopa.com/src/20882754" xr:uid="{6ECDA95F-993D-48F1-9C90-2B874ECAC270}"/>
    <hyperlink ref="AL126" r:id="rId1713" display="https://www.daloopa.com/src/32362730" xr:uid="{087776EF-A714-4EF0-89EE-85A258BD0C76}"/>
    <hyperlink ref="AM126" r:id="rId1714" display="https://www.daloopa.com/src/37972375" xr:uid="{B96A2E7D-EF67-47B4-BD69-3AEEEF71635E}"/>
    <hyperlink ref="BG126" r:id="rId1715" display="https://www.daloopa.com/src/65218358" xr:uid="{AC681DEF-4198-4519-86C9-99502422B18A}"/>
    <hyperlink ref="BH126" r:id="rId1716" display="https://www.daloopa.com/src/65218359" xr:uid="{56AF2F27-EE52-4B77-AE26-09346BF3BFC0}"/>
    <hyperlink ref="BI126" r:id="rId1717" display="https://www.daloopa.com/src/65218360" xr:uid="{5ECF23ED-2904-4203-88BC-64D78A670EBF}"/>
    <hyperlink ref="BJ126" r:id="rId1718" display="https://www.daloopa.com/src/65218361" xr:uid="{CADEA71A-1E9D-4E96-A39D-BCED11534502}"/>
    <hyperlink ref="BK126" r:id="rId1719" display="https://www.daloopa.com/src/65218362" xr:uid="{43F8B74A-A248-4A26-B11B-B59FA35614C3}"/>
    <hyperlink ref="BL126" r:id="rId1720" display="https://www.daloopa.com/src/65218363" xr:uid="{FCF9936D-FBD2-4C53-9D3A-D6FCF084DE52}"/>
    <hyperlink ref="BM126" r:id="rId1721" display="https://www.daloopa.com/src/65218364" xr:uid="{C73DE6B3-FB11-487D-BE89-DF5F0B0B3256}"/>
    <hyperlink ref="A127" r:id="rId1722" xr:uid="{9AA497AC-4D7C-4CCF-8554-8221BEE2D2DC}"/>
    <hyperlink ref="C127" r:id="rId1723" xr:uid="{DF63BE46-4F75-44D7-B81B-0B7F881BCD97}"/>
    <hyperlink ref="E127" r:id="rId1724" display="https://www.daloopa.com/src/65110238" xr:uid="{528BC4B3-7DD2-4D5D-A728-A41EDC16F8CA}"/>
    <hyperlink ref="F127" r:id="rId1725" display="https://www.daloopa.com/src/65110010" xr:uid="{3847A582-1256-43BB-A0DD-71E322C69167}"/>
    <hyperlink ref="G127" r:id="rId1726" display="https://www.daloopa.com/src/65109544" xr:uid="{7EE09869-7E17-4B22-9068-ACFB9F9AB03A}"/>
    <hyperlink ref="H127" r:id="rId1727" display="https://www.daloopa.com/src/65109149" xr:uid="{7CE0BF73-B666-4719-9060-63181B27B476}"/>
    <hyperlink ref="I127" r:id="rId1728" display="https://www.daloopa.com/src/43328935" xr:uid="{6E9AA163-38F7-4F20-A303-A4ABACD50FE8}"/>
    <hyperlink ref="J127" r:id="rId1729" display="https://www.daloopa.com/src/43328679" xr:uid="{FAFC07B4-ACEF-45B7-A03D-E2F752B14AB3}"/>
    <hyperlink ref="K127" r:id="rId1730" display="https://www.daloopa.com/src/43328911" xr:uid="{BEA8F8DA-0B48-46CC-A0BC-AD85D520853F}"/>
    <hyperlink ref="L127" r:id="rId1731" display="https://www.daloopa.com/src/43328442" xr:uid="{E4B5C20E-D7D5-49F9-8727-91C5342B013C}"/>
    <hyperlink ref="M127" r:id="rId1732" display="https://www.daloopa.com/src/8797272" xr:uid="{F882C1A7-2F59-496F-BBE6-E0F6E6544961}"/>
    <hyperlink ref="N127" r:id="rId1733" display="https://www.daloopa.com/src/8797269" xr:uid="{FAC9C392-D3C9-4AD0-BCB9-A8BBD5961C81}"/>
    <hyperlink ref="O127" r:id="rId1734" display="https://www.daloopa.com/src/8797257" xr:uid="{F0A39D90-7DE6-434D-B8E3-07417528EABD}"/>
    <hyperlink ref="P127" r:id="rId1735" display="https://www.daloopa.com/src/8797254" xr:uid="{E0CE2F82-30DF-4BC1-ACF6-AAF58844FF69}"/>
    <hyperlink ref="Q127" r:id="rId1736" display="https://www.daloopa.com/src/8797240" xr:uid="{C59BA1A5-72AF-44BD-88A6-05D7CE1A04A0}"/>
    <hyperlink ref="R127" r:id="rId1737" display="https://www.daloopa.com/src/8797237" xr:uid="{CFD32E31-FF4A-47FE-BED8-24398FA2BCA1}"/>
    <hyperlink ref="S127" r:id="rId1738" display="https://www.daloopa.com/src/8797200" xr:uid="{9F7F9A74-EF32-430B-ADC3-D1E009622659}"/>
    <hyperlink ref="T127" r:id="rId1739" display="https://www.daloopa.com/src/8801442" xr:uid="{B3D60F76-1F52-47F2-91B8-0E37DA6EBB7A}"/>
    <hyperlink ref="U127" r:id="rId1740" display="https://www.daloopa.com/src/8797145" xr:uid="{37F7FA0F-5072-4379-9915-B52CF69378FE}"/>
    <hyperlink ref="V127" r:id="rId1741" display="https://www.daloopa.com/src/8797134" xr:uid="{12BF5111-947F-4B06-9DAF-9B082600C7E5}"/>
    <hyperlink ref="W127" r:id="rId1742" display="https://www.daloopa.com/src/8797089" xr:uid="{896B16D6-3A0F-462A-930B-23D350A69652}"/>
    <hyperlink ref="X127" r:id="rId1743" display="https://www.daloopa.com/src/8797070" xr:uid="{8F0965EF-89FC-41B4-B6D9-2D463E0A0690}"/>
    <hyperlink ref="Y127" r:id="rId1744" display="https://www.daloopa.com/src/8797012" xr:uid="{5EAA547E-DA31-4527-BF8D-D5096F4BD787}"/>
    <hyperlink ref="Z127" r:id="rId1745" display="https://www.daloopa.com/src/8796952" xr:uid="{F51042DD-6E15-47F2-931B-72417C7C8F37}"/>
    <hyperlink ref="AA127" r:id="rId1746" display="https://www.daloopa.com/src/8796899" xr:uid="{F615208A-DB8E-45E4-BEF2-917B811AA446}"/>
    <hyperlink ref="AB127" r:id="rId1747" display="https://www.daloopa.com/src/8796862" xr:uid="{8C2B9E7D-310F-4D4A-93B1-8174E68E7C7A}"/>
    <hyperlink ref="AC127" r:id="rId1748" display="https://www.daloopa.com/src/8796854" xr:uid="{B1A8037F-6191-494E-BB4D-45FA8C496198}"/>
    <hyperlink ref="AD127" r:id="rId1749" display="https://www.daloopa.com/src/8801449" xr:uid="{D53F6002-7343-4B81-B09C-0B1C8C65333C}"/>
    <hyperlink ref="AE127" r:id="rId1750" display="https://www.daloopa.com/src/8796847" xr:uid="{B734F7FF-AE32-4C4C-8687-32F602720918}"/>
    <hyperlink ref="AF127" r:id="rId1751" display="https://www.daloopa.com/src/8796826" xr:uid="{2825630E-169F-41C3-A8BD-6A61AD09E18C}"/>
    <hyperlink ref="AG127" r:id="rId1752" display="https://www.daloopa.com/src/8796816" xr:uid="{EF3FFA5D-E65C-4B3F-9C64-13F40B7010BE}"/>
    <hyperlink ref="AH127" r:id="rId1753" display="https://www.daloopa.com/src/8792971" xr:uid="{17D0B6DA-B81F-4DAD-B9F5-CA8CF1EF51E9}"/>
    <hyperlink ref="AI127" r:id="rId1754" display="https://www.daloopa.com/src/14007708" xr:uid="{8C9956A6-912C-4028-BDB3-DC3F2F1FD1C0}"/>
    <hyperlink ref="AJ127" r:id="rId1755" display="https://www.daloopa.com/src/14188247" xr:uid="{2F79D405-F098-4142-86F0-B55EBA98ED4C}"/>
    <hyperlink ref="AK127" r:id="rId1756" display="https://www.daloopa.com/src/20882752" xr:uid="{E6232E0F-411B-4707-8E17-6F089112FBDB}"/>
    <hyperlink ref="AL127" r:id="rId1757" display="https://www.daloopa.com/src/32362728" xr:uid="{38736D51-162A-43B6-A964-813EDA7E8D8B}"/>
    <hyperlink ref="AM127" r:id="rId1758" display="https://www.daloopa.com/src/37972373" xr:uid="{1B539176-119D-434A-90C2-57858A81FEB3}"/>
    <hyperlink ref="AN127" r:id="rId1759" display="https://www.daloopa.com/src/46537560" xr:uid="{0777784D-7155-46AC-B391-D1A1EF7FEF24}"/>
    <hyperlink ref="AO127" r:id="rId1760" display="https://www.daloopa.com/src/53538447" xr:uid="{6218E268-D538-408A-836D-9F8F38F937D9}"/>
    <hyperlink ref="AP127" r:id="rId1761" display="https://www.daloopa.com/src/58741201" xr:uid="{498C7EC2-BE10-4B9D-AC7C-CF91166D28D1}"/>
    <hyperlink ref="AQ127" r:id="rId1762" display="https://www.daloopa.com/src/63030749" xr:uid="{7C6556AC-7ADB-4B85-8F46-7891B185E8FF}"/>
    <hyperlink ref="AR127" r:id="rId1763" display="https://www.daloopa.com/src/66977513" xr:uid="{F09F3578-CECC-4623-8315-4D53F503030D}"/>
    <hyperlink ref="AS127" r:id="rId1764" display="https://www.daloopa.com/src/72080787" xr:uid="{2B27A647-8987-48ED-B426-BBB5AA44C138}"/>
    <hyperlink ref="AT127" r:id="rId1765" display="https://www.daloopa.com/src/78017331" xr:uid="{1784F9DD-8E08-46E4-A666-161F792A88FB}"/>
    <hyperlink ref="AU127" r:id="rId1766" display="https://www.daloopa.com/src/82232456" xr:uid="{14C86804-3B05-4B5F-B337-5332E03B3FA9}"/>
    <hyperlink ref="AV127" r:id="rId1767" display="https://www.daloopa.com/src/87386719" xr:uid="{7FECBF47-86AF-43E1-914E-CB16275C050A}"/>
    <hyperlink ref="BF127" r:id="rId1768" display="https://www.daloopa.com/src/65218365" xr:uid="{AD44D9D1-0D81-4EE7-8026-0EB6E3A74B6E}"/>
    <hyperlink ref="BG127" r:id="rId1769" display="https://www.daloopa.com/src/65218366" xr:uid="{004244A4-3159-488D-BF87-59EEA57B1858}"/>
    <hyperlink ref="BH127" r:id="rId1770" display="https://www.daloopa.com/src/65218367" xr:uid="{EE667C46-776E-4B94-AC1F-74C186B8FDA7}"/>
    <hyperlink ref="BI127" r:id="rId1771" display="https://www.daloopa.com/src/65218368" xr:uid="{CD71939C-72EF-416E-9A67-AEA205E826F5}"/>
    <hyperlink ref="BJ127" r:id="rId1772" display="https://www.daloopa.com/src/65218369" xr:uid="{6F8E6C2D-2184-40E8-8A45-4030D89D4BA5}"/>
    <hyperlink ref="BK127" r:id="rId1773" display="https://www.daloopa.com/src/65218370" xr:uid="{AC89C1E3-BF7A-4395-9C06-7E2C34FF6BCB}"/>
    <hyperlink ref="BL127" r:id="rId1774" display="https://www.daloopa.com/src/65218371" xr:uid="{B69068C2-16BF-48AA-A5D5-2C207DD89B02}"/>
    <hyperlink ref="BM127" r:id="rId1775" display="https://www.daloopa.com/src/65218372" xr:uid="{B6190AB8-3DD9-487E-9A77-48A5C73DC7F9}"/>
    <hyperlink ref="BN127" r:id="rId1776" display="https://www.daloopa.com/src/65218373" xr:uid="{259A411D-28D5-430E-B621-6A3D909C0B05}"/>
    <hyperlink ref="BO127" r:id="rId1777" display="https://www.daloopa.com/src/66986922" xr:uid="{C4845332-1700-41DC-B9AE-CB02EACB1E68}"/>
    <hyperlink ref="BP127" r:id="rId1778" display="https://www.daloopa.com/src/87416716" xr:uid="{F602E99C-B9B8-44BE-8334-71BA6FAC07E1}"/>
    <hyperlink ref="A130" r:id="rId1779" xr:uid="{B81630E4-E513-4D80-B50B-373650868D92}"/>
    <hyperlink ref="C130" r:id="rId1780" xr:uid="{071C11DE-F449-47D5-B15C-233899E2B1E6}"/>
    <hyperlink ref="I130" r:id="rId1781" display="https://www.daloopa.com/src/43329579" xr:uid="{CF7804CB-0E4B-418F-9731-995B5369F545}"/>
    <hyperlink ref="J130" r:id="rId1782" display="https://www.daloopa.com/src/43329524" xr:uid="{B92D30F4-0F89-4BF2-B5D5-90BA572E8D9A}"/>
    <hyperlink ref="K130" r:id="rId1783" display="https://www.daloopa.com/src/43329499" xr:uid="{F337A8FA-87A6-4D93-9696-7419A9104154}"/>
    <hyperlink ref="L130" r:id="rId1784" display="https://www.daloopa.com/src/43329461" xr:uid="{236B7A36-5A8E-482E-8EB1-AE3597423B0E}"/>
    <hyperlink ref="M130" r:id="rId1785" display="https://www.daloopa.com/src/8797398" xr:uid="{967C754C-73EE-497C-BCC9-CCBECE157DDE}"/>
    <hyperlink ref="N130" r:id="rId1786" display="https://www.daloopa.com/src/8797387" xr:uid="{C8C36A59-B818-4819-9C4D-06F9E85971DF}"/>
    <hyperlink ref="O130" r:id="rId1787" display="https://www.daloopa.com/src/8797376" xr:uid="{75A77CEE-6C20-48F2-AB8A-10EEDD23A96A}"/>
    <hyperlink ref="P130" r:id="rId1788" display="https://www.daloopa.com/src/8797373" xr:uid="{D22B48AD-61E9-41CB-AF89-A8F192B25668}"/>
    <hyperlink ref="Q130" r:id="rId1789" display="https://www.daloopa.com/src/8797362" xr:uid="{C3525227-12B3-4C5C-917C-A7CDFD09531E}"/>
    <hyperlink ref="R130" r:id="rId1790" display="https://www.daloopa.com/src/8797355" xr:uid="{9AA76224-9123-4B3C-B0DD-C0020B5545E3}"/>
    <hyperlink ref="S130" r:id="rId1791" display="https://www.daloopa.com/src/8797345" xr:uid="{F7333EFC-6478-4E31-83C6-5A02300ADEF3}"/>
    <hyperlink ref="T130" r:id="rId1792" display="https://www.daloopa.com/src/8803898" xr:uid="{A18739C9-1C46-4D4F-9608-2CFC61F85C51}"/>
    <hyperlink ref="U130" r:id="rId1793" display="https://www.daloopa.com/src/8797338" xr:uid="{36C23B52-2B17-42BC-B72D-BA78C3F22964}"/>
    <hyperlink ref="V130" r:id="rId1794" display="https://www.daloopa.com/src/8797331" xr:uid="{93E26E17-BD8D-4F4F-AE06-43FE03B89353}"/>
    <hyperlink ref="W130" r:id="rId1795" display="https://www.daloopa.com/src/8797328" xr:uid="{55861CAE-C7FA-43CB-9174-E1E37FBB6FE5}"/>
    <hyperlink ref="X130" r:id="rId1796" display="https://www.daloopa.com/src/8797325" xr:uid="{9F11B483-876D-40F7-9BC3-5CC6C1589688}"/>
    <hyperlink ref="Y130" r:id="rId1797" display="https://www.daloopa.com/src/8797322" xr:uid="{061DC2AE-B04E-4BF4-8FFC-1F0D39F4CCBD}"/>
    <hyperlink ref="Z130" r:id="rId1798" display="https://www.daloopa.com/src/8797319" xr:uid="{254A7060-60C3-454D-8FAA-FE1CA06AF25D}"/>
    <hyperlink ref="AA130" r:id="rId1799" display="https://www.daloopa.com/src/8797312" xr:uid="{380DF778-C434-422B-B89D-918991AB36C5}"/>
    <hyperlink ref="AB130" r:id="rId1800" display="https://www.daloopa.com/src/8797300" xr:uid="{C9AB825E-41C5-43EA-9F66-2499472C41B3}"/>
    <hyperlink ref="AC130" r:id="rId1801" display="https://www.daloopa.com/src/8797297" xr:uid="{C076655E-61A4-44A9-94E3-DA6FDA623E1A}"/>
    <hyperlink ref="AD130" r:id="rId1802" display="https://www.daloopa.com/src/8801453" xr:uid="{983B49FF-07E6-4EF1-9B11-86A1AD107749}"/>
    <hyperlink ref="AE130" r:id="rId1803" display="https://www.daloopa.com/src/8797294" xr:uid="{9B76A356-C5E1-4C00-AC83-068C1F0EE82C}"/>
    <hyperlink ref="AF130" r:id="rId1804" display="https://www.daloopa.com/src/8797286" xr:uid="{0504FD29-1374-4369-9C54-62512CF4BCB4}"/>
    <hyperlink ref="AG130" r:id="rId1805" display="https://www.daloopa.com/src/8797283" xr:uid="{DD86FAF8-8AA5-4ADF-A92D-DA134F2EED5F}"/>
    <hyperlink ref="AH130" r:id="rId1806" display="https://www.daloopa.com/src/8793015" xr:uid="{D91BE646-73D4-41E8-9428-078E2D945831}"/>
    <hyperlink ref="AI130" r:id="rId1807" display="https://www.daloopa.com/src/14007732" xr:uid="{440D2C5C-563F-4D32-8302-0BB84863ACEE}"/>
    <hyperlink ref="AJ130" r:id="rId1808" display="https://www.daloopa.com/src/14188658" xr:uid="{DA223978-9832-4939-B841-A29004361CD7}"/>
    <hyperlink ref="AK130" r:id="rId1809" display="https://www.daloopa.com/src/20882736" xr:uid="{BDEB2B5B-9ED3-4BE0-877F-86F4E3297E21}"/>
    <hyperlink ref="AL130" r:id="rId1810" display="https://www.daloopa.com/src/32362695" xr:uid="{B76D2017-642B-47E6-905C-373A50D8907E}"/>
    <hyperlink ref="AM130" r:id="rId1811" display="https://www.daloopa.com/src/37972413" xr:uid="{1202A042-7FC7-40A1-9D0C-ABA9D2D46B72}"/>
    <hyperlink ref="BG130" r:id="rId1812" display="https://www.daloopa.com/src/65218374" xr:uid="{6B992EB0-285D-4BC8-9B85-CB98937AC16B}"/>
    <hyperlink ref="BH130" r:id="rId1813" display="https://www.daloopa.com/src/65218375" xr:uid="{558ADA4B-72C9-4768-B4D0-62AE2FDA6529}"/>
    <hyperlink ref="BI130" r:id="rId1814" display="https://www.daloopa.com/src/65218376" xr:uid="{1651C035-9F8F-41D3-8D30-03A0FA2F250B}"/>
    <hyperlink ref="BJ130" r:id="rId1815" display="https://www.daloopa.com/src/65218377" xr:uid="{EF86AC0D-6850-4FD9-A94D-AC7022D46711}"/>
    <hyperlink ref="BK130" r:id="rId1816" display="https://www.daloopa.com/src/65218378" xr:uid="{776630EF-1FA4-4307-8B8A-D3F0671EC365}"/>
    <hyperlink ref="BL130" r:id="rId1817" display="https://www.daloopa.com/src/65218379" xr:uid="{0E939A8F-D354-4000-9B48-E2A6B544AAE0}"/>
    <hyperlink ref="BM130" r:id="rId1818" display="https://www.daloopa.com/src/65218380" xr:uid="{2C67A5BD-1B0A-404D-ACC9-C42FFEB5F552}"/>
    <hyperlink ref="A131" r:id="rId1819" xr:uid="{8A97295D-7449-4865-92CC-BCEC2788CB34}"/>
    <hyperlink ref="C131" r:id="rId1820" xr:uid="{BF66DDD1-5411-476C-8E17-05D72742C950}"/>
    <hyperlink ref="I131" r:id="rId1821" display="https://www.daloopa.com/src/43329580" xr:uid="{ACB646C8-3BC2-457A-811F-1936EC61132B}"/>
    <hyperlink ref="J131" r:id="rId1822" display="https://www.daloopa.com/src/43329525" xr:uid="{E75B774E-4137-4A1B-BD28-0C3D42A007F9}"/>
    <hyperlink ref="K131" r:id="rId1823" display="https://www.daloopa.com/src/43329500" xr:uid="{6CD26C56-C87D-4AFA-AC70-0E8F2D1EC87A}"/>
    <hyperlink ref="L131" r:id="rId1824" display="https://www.daloopa.com/src/43329462" xr:uid="{62C42DF2-915D-4C75-99C3-E829E53391D3}"/>
    <hyperlink ref="M131" r:id="rId1825" display="https://www.daloopa.com/src/8797399" xr:uid="{23C75B91-D2CC-47C7-A6CF-48A3168C3C4E}"/>
    <hyperlink ref="N131" r:id="rId1826" display="https://www.daloopa.com/src/8797388" xr:uid="{0C72AFC0-AF4E-4C03-A23D-0DAD5DC4A487}"/>
    <hyperlink ref="O131" r:id="rId1827" display="https://www.daloopa.com/src/8797377" xr:uid="{41D4C322-FC1F-4CEF-95B1-BCC6A6DBCED8}"/>
    <hyperlink ref="P131" r:id="rId1828" display="https://www.daloopa.com/src/8797374" xr:uid="{22E4E118-6ED9-4753-AAD6-3C12CBEF9A34}"/>
    <hyperlink ref="Q131" r:id="rId1829" display="https://www.daloopa.com/src/8797363" xr:uid="{5C1FCDEF-DF7C-4A57-B14C-4687A628EC09}"/>
    <hyperlink ref="R131" r:id="rId1830" display="https://www.daloopa.com/src/8797356" xr:uid="{C5977AE0-B1A7-421C-81C7-1A0195489C87}"/>
    <hyperlink ref="S131" r:id="rId1831" display="https://www.daloopa.com/src/8797346" xr:uid="{8B66E8CD-C476-4AA4-A3AB-B41818733346}"/>
    <hyperlink ref="T131" r:id="rId1832" display="https://www.daloopa.com/src/8803899" xr:uid="{74E64C2E-0CDC-49BD-A35F-2D3DEACA9E88}"/>
    <hyperlink ref="U131" r:id="rId1833" display="https://www.daloopa.com/src/8797339" xr:uid="{6F27F2CF-031A-44EF-9BA4-21F0CC507BDF}"/>
    <hyperlink ref="V131" r:id="rId1834" display="https://www.daloopa.com/src/8797332" xr:uid="{C6FEBF32-72DA-4869-87CA-F1397EFD52DF}"/>
    <hyperlink ref="W131" r:id="rId1835" display="https://www.daloopa.com/src/8797329" xr:uid="{4D7FB550-0E21-46D5-83E4-142794B10E09}"/>
    <hyperlink ref="X131" r:id="rId1836" display="https://www.daloopa.com/src/8797326" xr:uid="{20B095C3-60E1-4BF6-9F1E-5EEF3D6CF548}"/>
    <hyperlink ref="Y131" r:id="rId1837" display="https://www.daloopa.com/src/8797323" xr:uid="{0FEB54F6-4125-450F-BA6A-1EC5F8E1CEEF}"/>
    <hyperlink ref="Z131" r:id="rId1838" display="https://www.daloopa.com/src/8797320" xr:uid="{19718345-E6B7-4E4D-910B-F2851A9B4B12}"/>
    <hyperlink ref="AA131" r:id="rId1839" display="https://www.daloopa.com/src/8797313" xr:uid="{901A0266-EEA7-4734-93E5-9D1AC923913C}"/>
    <hyperlink ref="AB131" r:id="rId1840" display="https://www.daloopa.com/src/8797301" xr:uid="{88345F0C-8AF3-4FC6-BFF7-32C103D1801D}"/>
    <hyperlink ref="AC131" r:id="rId1841" display="https://www.daloopa.com/src/8797298" xr:uid="{51F4B60C-FEE3-43F0-838F-1559CD63622B}"/>
    <hyperlink ref="AD131" r:id="rId1842" display="https://www.daloopa.com/src/8801454" xr:uid="{6BAC060D-82E1-445A-95C8-48E4B70F345E}"/>
    <hyperlink ref="AE131" r:id="rId1843" display="https://www.daloopa.com/src/8797295" xr:uid="{36BC759D-D394-4902-B304-ED36D638D5AE}"/>
    <hyperlink ref="AF131" r:id="rId1844" display="https://www.daloopa.com/src/8797287" xr:uid="{C481141A-F4B7-4F4D-9128-868F1CB6AEE0}"/>
    <hyperlink ref="AG131" r:id="rId1845" display="https://www.daloopa.com/src/8797284" xr:uid="{B7328CF1-D50D-43EC-A460-AC7E4C15D9F6}"/>
    <hyperlink ref="AH131" r:id="rId1846" display="https://www.daloopa.com/src/8793016" xr:uid="{822C391E-6E6A-42BC-BDB0-1C94EB617169}"/>
    <hyperlink ref="AI131" r:id="rId1847" display="https://www.daloopa.com/src/14007733" xr:uid="{7E608EFB-5727-4CD2-A8E2-F5C8DFF35201}"/>
    <hyperlink ref="AJ131" r:id="rId1848" display="https://www.daloopa.com/src/14188659" xr:uid="{4A8A3630-0E7E-4495-84EA-05B94E10EE06}"/>
    <hyperlink ref="AK131" r:id="rId1849" display="https://www.daloopa.com/src/20882737" xr:uid="{42AF17B4-2ABC-40D3-8105-2F21169014E6}"/>
    <hyperlink ref="AL131" r:id="rId1850" display="https://www.daloopa.com/src/32362696" xr:uid="{CAAEA6EB-E407-4705-8FE1-61BC259F77F6}"/>
    <hyperlink ref="AM131" r:id="rId1851" display="https://www.daloopa.com/src/37972414" xr:uid="{9BF1CBA0-D72D-448C-8A8D-9FF98C6B1A3D}"/>
    <hyperlink ref="BG131" r:id="rId1852" display="https://www.daloopa.com/src/65218381" xr:uid="{F19CE9EE-CB94-46FB-B743-303136C8401C}"/>
    <hyperlink ref="BH131" r:id="rId1853" display="https://www.daloopa.com/src/65218382" xr:uid="{B1FEEF86-87C0-415C-B1AC-EE407425ADB1}"/>
    <hyperlink ref="BI131" r:id="rId1854" display="https://www.daloopa.com/src/65218383" xr:uid="{4EE8D807-7AEE-4A31-B55C-4D7D29A78BB7}"/>
    <hyperlink ref="BJ131" r:id="rId1855" display="https://www.daloopa.com/src/65218384" xr:uid="{2269F3C7-9A3B-414A-B1AA-92CB20078A46}"/>
    <hyperlink ref="BK131" r:id="rId1856" display="https://www.daloopa.com/src/65218385" xr:uid="{724CAD71-AFB2-4C4E-B10B-1DAA3CC492E0}"/>
    <hyperlink ref="BL131" r:id="rId1857" display="https://www.daloopa.com/src/65218386" xr:uid="{3A59DDE8-5005-48F1-8677-0CCCC4DBC3D5}"/>
    <hyperlink ref="BM131" r:id="rId1858" display="https://www.daloopa.com/src/65218387" xr:uid="{F3CCE6EE-1A7D-43E0-A032-B8F096ADB573}"/>
    <hyperlink ref="A132" r:id="rId1859" xr:uid="{08A178AD-D3A8-42EB-B739-C8DCE84305A7}"/>
    <hyperlink ref="C132" r:id="rId1860" xr:uid="{67C46C7A-B83C-43F1-9948-A78C97A4F311}"/>
    <hyperlink ref="E132" r:id="rId1861" display="https://www.daloopa.com/src/65110245" xr:uid="{C33944C6-6272-4A05-98DC-7C8AA570652D}"/>
    <hyperlink ref="F132" r:id="rId1862" display="https://www.daloopa.com/src/65110081" xr:uid="{AF2555CC-9665-4F6E-BBD0-3F3ECF2DF2BE}"/>
    <hyperlink ref="G132" r:id="rId1863" display="https://www.daloopa.com/src/65109567" xr:uid="{BED56BBD-FD3D-4835-89B1-DB9FC0C60DCD}"/>
    <hyperlink ref="H132" r:id="rId1864" display="https://www.daloopa.com/src/65109367" xr:uid="{ED5D4DA7-329A-4A86-958A-6D517410C136}"/>
    <hyperlink ref="I132" r:id="rId1865" display="https://www.daloopa.com/src/43329578" xr:uid="{F480A1F4-70AD-4BFC-8D05-E98788DA3AA4}"/>
    <hyperlink ref="J132" r:id="rId1866" display="https://www.daloopa.com/src/43329523" xr:uid="{2114C86F-3A02-4133-A714-9598FA78EFA7}"/>
    <hyperlink ref="K132" r:id="rId1867" display="https://www.daloopa.com/src/43329498" xr:uid="{72F17F89-C553-4EDB-8FA6-72800D9A5877}"/>
    <hyperlink ref="L132" r:id="rId1868" display="https://www.daloopa.com/src/43329460" xr:uid="{939A7769-1701-4418-9CAF-2F916382AF10}"/>
    <hyperlink ref="M132" r:id="rId1869" display="https://www.daloopa.com/src/8797397" xr:uid="{EA37F706-88A3-46D7-BA3D-9747D7A5D5DD}"/>
    <hyperlink ref="N132" r:id="rId1870" display="https://www.daloopa.com/src/8797386" xr:uid="{4BC3E354-8E17-4760-9A5A-9924649C3789}"/>
    <hyperlink ref="O132" r:id="rId1871" display="https://www.daloopa.com/src/8797375" xr:uid="{76EE9613-3932-4451-86DA-1911C397DE31}"/>
    <hyperlink ref="P132" r:id="rId1872" display="https://www.daloopa.com/src/8797372" xr:uid="{B825A651-3CE9-4113-81F3-77E891244CC2}"/>
    <hyperlink ref="Q132" r:id="rId1873" display="https://www.daloopa.com/src/8797361" xr:uid="{CBBD90B8-1AD0-425F-ACF0-A6E12E528B76}"/>
    <hyperlink ref="R132" r:id="rId1874" display="https://www.daloopa.com/src/8797354" xr:uid="{1FA81CAB-6DD9-404B-A5B3-C912BA6A8F6C}"/>
    <hyperlink ref="S132" r:id="rId1875" display="https://www.daloopa.com/src/8797344" xr:uid="{8B0C6893-9251-4394-822A-6F567B050E32}"/>
    <hyperlink ref="T132" r:id="rId1876" display="https://www.daloopa.com/src/8803897" xr:uid="{991E082D-AFC9-4524-8141-CA85F5061C97}"/>
    <hyperlink ref="U132" r:id="rId1877" display="https://www.daloopa.com/src/8797337" xr:uid="{BDF76A94-63A7-4832-8000-E66CF2F473B7}"/>
    <hyperlink ref="V132" r:id="rId1878" display="https://www.daloopa.com/src/8797330" xr:uid="{01B98644-CA23-439B-8F10-444719D21F3B}"/>
    <hyperlink ref="W132" r:id="rId1879" display="https://www.daloopa.com/src/8797327" xr:uid="{A1837B37-9FC0-4800-9669-9E2F676A7447}"/>
    <hyperlink ref="X132" r:id="rId1880" display="https://www.daloopa.com/src/8797324" xr:uid="{E0A2ECA3-F7BC-4DB6-B6A9-3F5D9D7BAF7D}"/>
    <hyperlink ref="Y132" r:id="rId1881" display="https://www.daloopa.com/src/8797321" xr:uid="{9013F1DE-93B5-4D90-AE96-9E09ECED7BC4}"/>
    <hyperlink ref="Z132" r:id="rId1882" display="https://www.daloopa.com/src/8797318" xr:uid="{36C9A771-34AA-4692-B1BE-07D709D33152}"/>
    <hyperlink ref="AA132" r:id="rId1883" display="https://www.daloopa.com/src/8797311" xr:uid="{803B4C03-8EAC-400C-8F73-3042D18ED434}"/>
    <hyperlink ref="AB132" r:id="rId1884" display="https://www.daloopa.com/src/8797299" xr:uid="{4BD8D000-C33E-455B-9829-1EBB2133419B}"/>
    <hyperlink ref="AC132" r:id="rId1885" display="https://www.daloopa.com/src/8797296" xr:uid="{A10FB76F-67BF-43C3-B531-76CB0D11190E}"/>
    <hyperlink ref="AD132" r:id="rId1886" display="https://www.daloopa.com/src/8801452" xr:uid="{7519792A-3EEB-49F7-9AE7-A05B8C848C2A}"/>
    <hyperlink ref="AE132" r:id="rId1887" display="https://www.daloopa.com/src/8797293" xr:uid="{511A5F34-6E62-4210-8E39-DC5ED1AAB91E}"/>
    <hyperlink ref="AF132" r:id="rId1888" display="https://www.daloopa.com/src/8797285" xr:uid="{1DA5C8FB-0628-46A8-B047-A73ABB1A30B1}"/>
    <hyperlink ref="AG132" r:id="rId1889" display="https://www.daloopa.com/src/8797282" xr:uid="{648CB07B-6869-4395-8A30-E70D0909F490}"/>
    <hyperlink ref="AH132" r:id="rId1890" display="https://www.daloopa.com/src/8793014" xr:uid="{560B975B-C06E-40E8-B274-220BA1EF11E4}"/>
    <hyperlink ref="AI132" r:id="rId1891" display="https://www.daloopa.com/src/14007731" xr:uid="{20711CB2-3012-4ABB-A219-4EA7AB9A6B6D}"/>
    <hyperlink ref="AJ132" r:id="rId1892" display="https://www.daloopa.com/src/14188657" xr:uid="{FB115CC9-FF63-49C3-B1CE-EC1626712E72}"/>
    <hyperlink ref="AK132" r:id="rId1893" display="https://www.daloopa.com/src/20882735" xr:uid="{16F61FE8-1726-4EE5-863F-478EFCF40470}"/>
    <hyperlink ref="AL132" r:id="rId1894" display="https://www.daloopa.com/src/32362694" xr:uid="{D474CB70-3D22-443C-AA12-E2A8BC596041}"/>
    <hyperlink ref="AM132" r:id="rId1895" display="https://www.daloopa.com/src/37972412" xr:uid="{1FE3ECD2-C0A7-4FEF-A8B7-B4874D2A6B60}"/>
    <hyperlink ref="AN132" r:id="rId1896" display="https://www.daloopa.com/src/46537564" xr:uid="{39DA86CC-0BFE-43F0-83F8-978603440C34}"/>
    <hyperlink ref="AO132" r:id="rId1897" display="https://www.daloopa.com/src/53538448" xr:uid="{0E56F743-1979-44BE-87FA-60B15775DEED}"/>
    <hyperlink ref="AP132" r:id="rId1898" display="https://www.daloopa.com/src/58741218" xr:uid="{41EFEB19-0B04-4304-AEDB-6D11967C2037}"/>
    <hyperlink ref="AQ132" r:id="rId1899" display="https://www.daloopa.com/src/63030914" xr:uid="{649F2E6D-4B28-4450-AE56-260B716C5C92}"/>
    <hyperlink ref="AR132" r:id="rId1900" display="https://www.daloopa.com/src/66977538" xr:uid="{2FBADA55-6EE5-4AC9-A29C-E88148B7058F}"/>
    <hyperlink ref="AS132" r:id="rId1901" display="https://www.daloopa.com/src/72080795" xr:uid="{98E5E039-749E-44BA-A33C-9726826045FB}"/>
    <hyperlink ref="AT132" r:id="rId1902" display="https://www.daloopa.com/src/78017528" xr:uid="{4EBCEEF1-F3E0-4F84-8F98-D6FC585103E7}"/>
    <hyperlink ref="AU132" r:id="rId1903" display="https://www.daloopa.com/src/82232532" xr:uid="{4D050D4B-D73D-47CB-BBE6-48952B0BCB85}"/>
    <hyperlink ref="AV132" r:id="rId1904" display="https://www.daloopa.com/src/87386731" xr:uid="{E95C1358-8855-4633-8015-0E372A688B9E}"/>
    <hyperlink ref="BF132" r:id="rId1905" display="https://www.daloopa.com/src/65218388" xr:uid="{D2C8B5DD-7744-4FB6-B394-ED1B7B1CA276}"/>
    <hyperlink ref="BG132" r:id="rId1906" display="https://www.daloopa.com/src/65218389" xr:uid="{04CB7E26-3CBE-49F0-92D9-3A5B6C6095BB}"/>
    <hyperlink ref="BH132" r:id="rId1907" display="https://www.daloopa.com/src/65218390" xr:uid="{C8ABB4E9-4075-404F-863B-EAA7E993C7EE}"/>
    <hyperlink ref="BI132" r:id="rId1908" display="https://www.daloopa.com/src/65218391" xr:uid="{F3622E7A-70BB-41FC-A5EF-46B38FC1B1B1}"/>
    <hyperlink ref="BJ132" r:id="rId1909" display="https://www.daloopa.com/src/65218392" xr:uid="{CCF2917A-CEE0-4645-AFA9-588C3F812220}"/>
    <hyperlink ref="BK132" r:id="rId1910" display="https://www.daloopa.com/src/65218393" xr:uid="{E9202153-0C8E-4FF2-82FB-1E0E37EB3FD6}"/>
    <hyperlink ref="BL132" r:id="rId1911" display="https://www.daloopa.com/src/65218394" xr:uid="{EA90D39A-EE60-4E53-8B52-A918857BF4A5}"/>
    <hyperlink ref="BM132" r:id="rId1912" display="https://www.daloopa.com/src/65218395" xr:uid="{326E2EFA-D618-4079-83D4-1CC363D04A95}"/>
    <hyperlink ref="BN132" r:id="rId1913" display="https://www.daloopa.com/src/65218396" xr:uid="{B579DD12-4D5B-41CF-8BAD-571B7DB8B553}"/>
    <hyperlink ref="BO132" r:id="rId1914" display="https://www.daloopa.com/src/66986923" xr:uid="{3F8FF43B-489D-49CF-96E8-8437846EDEEC}"/>
    <hyperlink ref="BP132" r:id="rId1915" display="https://www.daloopa.com/src/87416717" xr:uid="{2A32E59D-9F3F-4C98-B204-C9E7E3E551CD}"/>
    <hyperlink ref="A135" r:id="rId1916" xr:uid="{92B49A77-32A1-4273-A015-712CD78E5CB1}"/>
    <hyperlink ref="C135" r:id="rId1917" xr:uid="{C3531492-1931-49C0-BDB3-4EAC3FEFE1CA}"/>
    <hyperlink ref="AS135" r:id="rId1918" display="https://www.daloopa.com/src/96852715" xr:uid="{6C2CC5A8-5B17-475A-8261-1CCF3F6C8990}"/>
    <hyperlink ref="AT135" r:id="rId1919" display="https://www.daloopa.com/src/96852689" xr:uid="{67364726-2FD2-4D81-B43F-5D36EB07EB31}"/>
    <hyperlink ref="AU135" r:id="rId1920" display="https://www.daloopa.com/src/96852688" xr:uid="{BCF4C5DD-C3CB-4E7A-BBF7-36FD7244956B}"/>
    <hyperlink ref="AV135" r:id="rId1921" display="https://www.daloopa.com/src/96852687" xr:uid="{61EECA14-8DA2-4629-97FE-FC9025395F3F}"/>
    <hyperlink ref="AW135" r:id="rId1922" display="https://www.daloopa.com/src/94510079" xr:uid="{6F6ED4CA-AAFE-4EE3-AE8B-F2F6EFB90A23}"/>
    <hyperlink ref="AX135" r:id="rId1923" display="https://www.daloopa.com/src/102334498" xr:uid="{546CA472-726D-4CA4-8FC6-B3FCB3559A74}"/>
    <hyperlink ref="AY135" r:id="rId1924" display="https://www.daloopa.com/src/107697317" xr:uid="{9DBEAF8D-655A-43C1-A445-D5039DB18EB2}"/>
    <hyperlink ref="AZ135" r:id="rId1925" display="https://www.daloopa.com/src/113264199" xr:uid="{0067137F-F325-4F0B-B299-526D78D4BBD6}"/>
    <hyperlink ref="BA135" r:id="rId1926" display="https://www.daloopa.com/src/125037634" xr:uid="{85E125FB-F474-40FC-9066-6786468DC8A1}"/>
    <hyperlink ref="BB135" r:id="rId1927" display="https://www.daloopa.com/src/136424908" xr:uid="{A20697F4-9198-4C7F-A88E-E5ED7DE002E5}"/>
    <hyperlink ref="BC135" r:id="rId1928" display="https://www.daloopa.com/src/144986576" xr:uid="{975C8294-4161-4A5A-A8BC-5F73C55EA773}"/>
    <hyperlink ref="BD135" r:id="rId1929" display="https://www.daloopa.com/src/154230928" xr:uid="{898B2EAA-6F0E-4D4F-8013-3C43B2ED0ABE}"/>
    <hyperlink ref="A136" r:id="rId1930" xr:uid="{5DA91105-5121-406F-97CF-F7F7CDBD0B77}"/>
    <hyperlink ref="C136" r:id="rId1931" xr:uid="{A7DCC97D-4577-4156-9D1C-7146E0FA4FB9}"/>
    <hyperlink ref="AS136" r:id="rId1932" display="https://www.daloopa.com/src/96852772" xr:uid="{AACCF7EA-F1B7-4A87-8B33-BE25B6D333FB}"/>
    <hyperlink ref="AT136" r:id="rId1933" display="https://www.daloopa.com/src/96852771" xr:uid="{71650FE9-9671-4D72-B7FD-486F052D36B6}"/>
    <hyperlink ref="AU136" r:id="rId1934" display="https://www.daloopa.com/src/96852746" xr:uid="{EB719AF0-7561-4DCF-8C6D-15D6044370F9}"/>
    <hyperlink ref="AV136" r:id="rId1935" display="https://www.daloopa.com/src/96852719" xr:uid="{CB414D6B-E3D7-40BC-A107-B06F60BEA4DB}"/>
    <hyperlink ref="AW136" r:id="rId1936" display="https://www.daloopa.com/src/94510080" xr:uid="{2C0B5701-E1D8-439A-87B3-57D1C3C67C22}"/>
    <hyperlink ref="AX136" r:id="rId1937" display="https://www.daloopa.com/src/102334497" xr:uid="{FA2E318C-71F8-4E4E-9F8A-B44E2CB3B80E}"/>
    <hyperlink ref="AY136" r:id="rId1938" display="https://www.daloopa.com/src/107697318" xr:uid="{7E51389E-E80E-4EF3-80C2-40F8E2DF5D21}"/>
    <hyperlink ref="AZ136" r:id="rId1939" display="https://www.daloopa.com/src/113264200" xr:uid="{5A850CCC-BC4C-4281-B67A-678E460C1CFD}"/>
    <hyperlink ref="BA136" r:id="rId1940" display="https://www.daloopa.com/src/125037635" xr:uid="{CAFCB4E1-6AF8-4F1E-8768-D7E256E3830E}"/>
    <hyperlink ref="BB136" r:id="rId1941" display="https://www.daloopa.com/src/136424909" xr:uid="{4CFA52CC-632D-47FA-8F8E-430EFB8AF69A}"/>
    <hyperlink ref="BC136" r:id="rId1942" display="https://www.daloopa.com/src/144986577" xr:uid="{C89A57C4-133B-49D6-B041-507D70C50852}"/>
    <hyperlink ref="BD136" r:id="rId1943" display="https://www.daloopa.com/src/154230929" xr:uid="{AFDD0E75-E630-45B4-B694-51FD0356530C}"/>
    <hyperlink ref="A137" r:id="rId1944" xr:uid="{A3911C75-847D-42CD-97FF-6262D6F2CB5E}"/>
    <hyperlink ref="C137" r:id="rId1945" xr:uid="{846DB1C2-471C-4E67-8E48-E74DFB4223AF}"/>
    <hyperlink ref="AS137" r:id="rId1946" display="https://www.daloopa.com/src/96852804" xr:uid="{BE6918B7-FE33-4BFB-8CEB-F7F8A982E7DC}"/>
    <hyperlink ref="AT137" r:id="rId1947" display="https://www.daloopa.com/src/96852801" xr:uid="{E9647A6D-4006-454C-BFCD-0E0E840C5F53}"/>
    <hyperlink ref="AU137" r:id="rId1948" display="https://www.daloopa.com/src/96852776" xr:uid="{3A3A0F3D-F1F6-46B1-8017-E130CF661964}"/>
    <hyperlink ref="AV137" r:id="rId1949" display="https://www.daloopa.com/src/96852775" xr:uid="{D689307D-813E-4ACF-BCEC-00311288E065}"/>
    <hyperlink ref="AW137" r:id="rId1950" display="https://www.daloopa.com/src/94510081" xr:uid="{FEE4064B-AA47-4FD4-B944-5E18CBC8E91B}"/>
    <hyperlink ref="AX137" r:id="rId1951" display="https://www.daloopa.com/src/102334496" xr:uid="{13EF89F1-9C18-4E6F-A56D-E75996CBB307}"/>
    <hyperlink ref="AY137" r:id="rId1952" display="https://www.daloopa.com/src/107697319" xr:uid="{C1FB5EB4-9AC8-4C47-83E6-3543AFDCE872}"/>
    <hyperlink ref="AZ137" r:id="rId1953" display="https://www.daloopa.com/src/113264201" xr:uid="{FF418F49-E0B2-4FCB-8F0A-FB697395AC20}"/>
    <hyperlink ref="BA137" r:id="rId1954" display="https://www.daloopa.com/src/125037636" xr:uid="{F5EB068C-7D8F-433E-86A4-3D7F1C268494}"/>
    <hyperlink ref="BB137" r:id="rId1955" display="https://www.daloopa.com/src/136424910" xr:uid="{92F9D6AA-B6BF-4970-A86F-C7677177D289}"/>
    <hyperlink ref="BC137" r:id="rId1956" display="https://www.daloopa.com/src/144986578" xr:uid="{C212586D-F513-4C49-A155-F0A7F71DD3F6}"/>
    <hyperlink ref="BD137" r:id="rId1957" display="https://www.daloopa.com/src/154230930" xr:uid="{FD85C6D9-5673-4B28-A2C7-9C72F4D50CCB}"/>
    <hyperlink ref="A138" r:id="rId1958" xr:uid="{ACF2850E-34DD-43E7-8B5E-F4629E348C05}"/>
    <hyperlink ref="C138" r:id="rId1959" xr:uid="{9B841373-FAAD-4E50-8677-3AB0C9C5332F}"/>
    <hyperlink ref="AS138" r:id="rId1960" display="https://www.daloopa.com/src/96852860" xr:uid="{3690B1E1-72F0-4286-A5F7-BC726E0714C7}"/>
    <hyperlink ref="AT138" r:id="rId1961" display="https://www.daloopa.com/src/96852851" xr:uid="{DD6AC2CA-E993-4902-BF7F-86D6856BF9DA}"/>
    <hyperlink ref="AU138" r:id="rId1962" display="https://www.daloopa.com/src/96852834" xr:uid="{68508A07-FEDC-4328-8D91-E6403DFFB839}"/>
    <hyperlink ref="AV138" r:id="rId1963" display="https://www.daloopa.com/src/96852826" xr:uid="{C852FD1B-42FB-45A5-BA47-1CCFBC44953A}"/>
    <hyperlink ref="AW138" r:id="rId1964" display="https://www.daloopa.com/src/94510082" xr:uid="{0F485C56-0606-4A44-8F10-3DE3A0D9902A}"/>
    <hyperlink ref="AX138" r:id="rId1965" display="https://www.daloopa.com/src/102334495" xr:uid="{3B17613D-834F-40F2-94E8-326F6839F5A6}"/>
    <hyperlink ref="AY138" r:id="rId1966" display="https://www.daloopa.com/src/107697320" xr:uid="{B251B1FD-2CB6-4CAA-B018-5E384C19A1D0}"/>
    <hyperlink ref="AZ138" r:id="rId1967" display="https://www.daloopa.com/src/113264202" xr:uid="{C073743C-573A-4A75-9522-A75E950F59B3}"/>
    <hyperlink ref="BA138" r:id="rId1968" display="https://www.daloopa.com/src/125037637" xr:uid="{2B81DA71-7BBE-40D6-859C-BB51263A1350}"/>
    <hyperlink ref="BB138" r:id="rId1969" display="https://www.daloopa.com/src/136424911" xr:uid="{DC8560E8-B3C7-492B-9738-974D66645E5B}"/>
    <hyperlink ref="BC138" r:id="rId1970" display="https://www.daloopa.com/src/144986579" xr:uid="{6DB9298C-59FA-4FF1-B04B-E28728701E8B}"/>
    <hyperlink ref="BD138" r:id="rId1971" display="https://www.daloopa.com/src/154230931" xr:uid="{FB4AACF9-3115-401C-84DB-CDD99E916577}"/>
    <hyperlink ref="A139" r:id="rId1972" xr:uid="{F84555FD-5A2D-41CC-813F-9A125C5B5B65}"/>
    <hyperlink ref="C139" r:id="rId1973" xr:uid="{67DD4498-9350-4C83-8AA7-FFF177936F91}"/>
    <hyperlink ref="AS139" r:id="rId1974" display="https://www.daloopa.com/src/96852904" xr:uid="{5F3F7F0A-FE93-4C8B-994B-2AB742822308}"/>
    <hyperlink ref="AT139" r:id="rId1975" display="https://www.daloopa.com/src/96852903" xr:uid="{743A4902-4F90-4061-8BDE-51AAD617C904}"/>
    <hyperlink ref="AU139" r:id="rId1976" display="https://www.daloopa.com/src/96852883" xr:uid="{185CBF57-53B6-4C25-B2EC-52E38C6B5A49}"/>
    <hyperlink ref="AV139" r:id="rId1977" display="https://www.daloopa.com/src/96852882" xr:uid="{664FA685-BD60-4EAF-979A-55B9E0691ABC}"/>
    <hyperlink ref="AW139" r:id="rId1978" display="https://www.daloopa.com/src/94510083" xr:uid="{448DF342-6A42-4013-95D4-03C73EE77CCA}"/>
    <hyperlink ref="AX139" r:id="rId1979" display="https://www.daloopa.com/src/102334494" xr:uid="{CFA8E76C-D51D-44E9-BD04-50D3018A794A}"/>
    <hyperlink ref="AY139" r:id="rId1980" display="https://www.daloopa.com/src/107697321" xr:uid="{B7143646-BE28-4FDC-B4D9-9CCC3C5B88CD}"/>
    <hyperlink ref="AZ139" r:id="rId1981" display="https://www.daloopa.com/src/113264203" xr:uid="{B42D5E7A-F980-47A7-8DFF-E295E33ED980}"/>
    <hyperlink ref="BA139" r:id="rId1982" display="https://www.daloopa.com/src/125037638" xr:uid="{D8B7568A-3FEC-4B4C-AADD-DD4C7056E405}"/>
    <hyperlink ref="BB139" r:id="rId1983" display="https://www.daloopa.com/src/136424912" xr:uid="{86919532-3C16-48FF-9340-A549A4B6E2F8}"/>
    <hyperlink ref="BC139" r:id="rId1984" display="https://www.daloopa.com/src/144986580" xr:uid="{51B9E1E3-EB89-4333-A87D-202154A90227}"/>
    <hyperlink ref="BD139" r:id="rId1985" display="https://www.daloopa.com/src/154230932" xr:uid="{6264D1E1-FDA9-48C9-AE1E-98CC151E254D}"/>
    <hyperlink ref="A142" r:id="rId1986" xr:uid="{7F7A2018-5980-48EA-9082-90D708A10A3A}"/>
    <hyperlink ref="C142" r:id="rId1987" xr:uid="{88774F51-04D0-4F95-B9EB-E3AD98DD966F}"/>
    <hyperlink ref="AS142" r:id="rId1988" display="https://www.daloopa.com/src/96852263" xr:uid="{5095BB6C-42DC-4FF3-9EBD-BF82AFE68E3D}"/>
    <hyperlink ref="AT142" r:id="rId1989" display="https://www.daloopa.com/src/96852262" xr:uid="{89A4F282-C508-4C9C-A4F1-F1135D52387E}"/>
    <hyperlink ref="AU142" r:id="rId1990" display="https://www.daloopa.com/src/96852249" xr:uid="{D23624B1-2D05-4B5D-BC7B-B0EF857EEF05}"/>
    <hyperlink ref="AV142" r:id="rId1991" display="https://www.daloopa.com/src/96852248" xr:uid="{081A7230-B51C-43CE-A9B1-24F3E0EB25C5}"/>
    <hyperlink ref="AW142" r:id="rId1992" display="https://www.daloopa.com/src/94509913" xr:uid="{1B19F903-4D12-4E16-A770-C8F67FA0C78F}"/>
    <hyperlink ref="AX142" r:id="rId1993" display="https://www.daloopa.com/src/102334759" xr:uid="{A69EDA80-13D1-4D4E-928B-EF1D1530DDF4}"/>
    <hyperlink ref="AY142" r:id="rId1994" display="https://www.daloopa.com/src/107697645" xr:uid="{9F0036FF-B5AF-4909-80DE-E1E3B4CB3C6F}"/>
    <hyperlink ref="AZ142" r:id="rId1995" display="https://www.daloopa.com/src/113264236" xr:uid="{93319873-1F3E-4A60-BAA0-C42894C43096}"/>
    <hyperlink ref="BA142" r:id="rId1996" display="https://www.daloopa.com/src/125038805" xr:uid="{561E1C4F-F015-43DE-9E53-223E9BF9ADC5}"/>
    <hyperlink ref="BB142" r:id="rId1997" display="https://www.daloopa.com/src/136425724" xr:uid="{24602EE0-1B2E-410B-A7D1-7FCF803A18C6}"/>
    <hyperlink ref="BC142" r:id="rId1998" display="https://www.daloopa.com/src/144989048" xr:uid="{FCF38A9B-C228-4342-AF8C-D31C8D107AAC}"/>
    <hyperlink ref="BD142" r:id="rId1999" display="https://www.daloopa.com/src/154231654" xr:uid="{5D4E139E-64F9-464B-B728-EB8C08263A62}"/>
    <hyperlink ref="A143" r:id="rId2000" xr:uid="{E92DE978-FAD6-4171-9DAF-71D8D90379D9}"/>
    <hyperlink ref="C143" r:id="rId2001" xr:uid="{91513C77-F87C-43A7-8F7F-521F2AE7102C}"/>
    <hyperlink ref="AS143" r:id="rId2002" display="https://www.daloopa.com/src/96852094" xr:uid="{F2515FE9-4656-46CC-B242-3A830C67EB27}"/>
    <hyperlink ref="AT143" r:id="rId2003" display="https://www.daloopa.com/src/96852074" xr:uid="{24A46700-269A-45F9-8720-1551AFEC95EA}"/>
    <hyperlink ref="AU143" r:id="rId2004" display="https://www.daloopa.com/src/96852055" xr:uid="{7EDB470D-C4C0-4177-8F51-4D4F5CCE2E4A}"/>
    <hyperlink ref="AV143" r:id="rId2005" display="https://www.daloopa.com/src/96852051" xr:uid="{947F9F89-34C3-4877-8331-5C7CB3F57659}"/>
    <hyperlink ref="AW143" r:id="rId2006" display="https://www.daloopa.com/src/94509911" xr:uid="{394BC74D-65C3-431B-A8C1-901CEEB8C3E9}"/>
    <hyperlink ref="AX143" r:id="rId2007" display="https://www.daloopa.com/src/102334758" xr:uid="{EA6F1F4B-32D5-4536-81E1-664168220825}"/>
    <hyperlink ref="AY143" r:id="rId2008" display="https://www.daloopa.com/src/107697643" xr:uid="{67B1AD91-2DC1-4000-8099-A65E5ACA398E}"/>
    <hyperlink ref="AZ143" r:id="rId2009" display="https://www.daloopa.com/src/113264234" xr:uid="{1F58AA53-0A3C-470A-A57E-7FBCDF0F6239}"/>
    <hyperlink ref="BA143" r:id="rId2010" display="https://www.daloopa.com/src/125038803" xr:uid="{885A239C-0F79-4F56-B67D-A1C853D1C65E}"/>
    <hyperlink ref="BB143" r:id="rId2011" display="https://www.daloopa.com/src/136425722" xr:uid="{68708035-3562-4AAA-92F8-8619B718AC46}"/>
    <hyperlink ref="BC143" r:id="rId2012" display="https://www.daloopa.com/src/144989046" xr:uid="{C93BC5AF-2F12-4A24-94E0-AE9BFE7E1E17}"/>
    <hyperlink ref="BD143" r:id="rId2013" display="https://www.daloopa.com/src/154231652" xr:uid="{0D54D861-15D6-4182-90A4-8AC2D983075F}"/>
    <hyperlink ref="A144" r:id="rId2014" xr:uid="{F961CFB9-3722-4379-B20B-E88A7B22D169}"/>
    <hyperlink ref="C144" r:id="rId2015" xr:uid="{1F3AFBC6-654C-42DB-A8A6-9D027D970519}"/>
    <hyperlink ref="AS144" r:id="rId2016" display="https://www.daloopa.com/src/96852238" xr:uid="{1AFB3967-161A-42C2-A3C2-9184A12DB9E6}"/>
    <hyperlink ref="AT144" r:id="rId2017" display="https://www.daloopa.com/src/96852235" xr:uid="{4AFD701D-08C7-40C5-AD74-7EACE222B5D6}"/>
    <hyperlink ref="AU144" r:id="rId2018" display="https://www.daloopa.com/src/96852225" xr:uid="{22343B58-E316-4EBA-8624-AEBE112ABFA9}"/>
    <hyperlink ref="AV144" r:id="rId2019" display="https://www.daloopa.com/src/96852224" xr:uid="{8C058165-4EFB-4915-8128-2D55163A7604}"/>
    <hyperlink ref="AW144" r:id="rId2020" display="https://www.daloopa.com/src/94509912" xr:uid="{A6195DEA-6A2C-479A-B4F0-CD587D31953E}"/>
    <hyperlink ref="AX144" r:id="rId2021" display="https://www.daloopa.com/src/102334760" xr:uid="{3D23E0C6-1213-48E4-9196-4C35AC7B2731}"/>
    <hyperlink ref="AY144" r:id="rId2022" display="https://www.daloopa.com/src/107697644" xr:uid="{959E92D1-6FDE-4481-8380-EB720945E2E3}"/>
    <hyperlink ref="AZ144" r:id="rId2023" display="https://www.daloopa.com/src/113264235" xr:uid="{F9025576-A4F2-47D7-A91F-E1F8A2B5C649}"/>
    <hyperlink ref="BA144" r:id="rId2024" display="https://www.daloopa.com/src/125038804" xr:uid="{FF89F525-3E1D-4DDD-8993-DCAFF90C6AE0}"/>
    <hyperlink ref="BB144" r:id="rId2025" display="https://www.daloopa.com/src/136425723" xr:uid="{1D107465-5C2A-40EF-9C0E-6D04F0359DF4}"/>
    <hyperlink ref="BC144" r:id="rId2026" display="https://www.daloopa.com/src/144989047" xr:uid="{083B328E-ADAA-406B-A87D-EDF0DC55EB48}"/>
    <hyperlink ref="BD144" r:id="rId2027" display="https://www.daloopa.com/src/154231653" xr:uid="{5FDFB381-F88A-4C4A-AC48-60B67B471BCB}"/>
    <hyperlink ref="A145" r:id="rId2028" xr:uid="{44000248-2660-4B6E-8F11-FE30A6DBB65A}"/>
    <hyperlink ref="C145" r:id="rId2029" xr:uid="{52E4E93C-3C15-4203-A23D-383CD8021760}"/>
    <hyperlink ref="AS145" r:id="rId2030" display="https://www.daloopa.com/src/96852301" xr:uid="{F1EA83D5-3CB1-4F50-901A-D840382E1A13}"/>
    <hyperlink ref="AT145" r:id="rId2031" display="https://www.daloopa.com/src/96852291" xr:uid="{6C0282C3-2B96-4613-85DC-53F234858F75}"/>
    <hyperlink ref="AU145" r:id="rId2032" display="https://www.daloopa.com/src/96852290" xr:uid="{8DE83ED7-BC92-42DE-98C3-57D857BF501B}"/>
    <hyperlink ref="AV145" r:id="rId2033" display="https://www.daloopa.com/src/96852277" xr:uid="{E89484A7-C15A-4612-BE8E-D7F422081462}"/>
    <hyperlink ref="AW145" r:id="rId2034" display="https://www.daloopa.com/src/94509915" xr:uid="{E5AE368A-A59F-4DC5-83E8-637FDA21E8E8}"/>
    <hyperlink ref="AX145" r:id="rId2035" display="https://www.daloopa.com/src/102334756" xr:uid="{DEC3F9CF-9AA0-4E33-8D32-C2C0D301748E}"/>
    <hyperlink ref="AY145" r:id="rId2036" display="https://www.daloopa.com/src/107697647" xr:uid="{9D20FBA4-B737-4F1E-9414-3400F4B2EBAA}"/>
    <hyperlink ref="AZ145" r:id="rId2037" display="https://www.daloopa.com/src/113264238" xr:uid="{9000B471-92E5-4D34-AFA1-FCDC3F4E55D1}"/>
    <hyperlink ref="BA145" r:id="rId2038" display="https://www.daloopa.com/src/125038807" xr:uid="{534D69FA-5531-4B89-9FDE-EF8B5238F655}"/>
    <hyperlink ref="BB145" r:id="rId2039" display="https://www.daloopa.com/src/136425726" xr:uid="{8633990E-197E-4EA1-8B54-01DD395E5CAA}"/>
    <hyperlink ref="BC145" r:id="rId2040" display="https://www.daloopa.com/src/144989050" xr:uid="{A95EDA17-AAD1-477F-94AA-B5397F087462}"/>
    <hyperlink ref="BD145" r:id="rId2041" display="https://www.daloopa.com/src/154231656" xr:uid="{D3EA78ED-F4D2-407F-BCFF-B15918817999}"/>
    <hyperlink ref="A146" r:id="rId2042" xr:uid="{4265ABB7-BECB-41F2-8209-7490FD19E472}"/>
    <hyperlink ref="C146" r:id="rId2043" xr:uid="{B1B4D218-33E3-4D82-B006-04217599E830}"/>
    <hyperlink ref="AS146" r:id="rId2044" display="https://www.daloopa.com/src/96852267" xr:uid="{A63AB471-D5FD-45C7-9D8C-96157F2FADCE}"/>
    <hyperlink ref="AT146" r:id="rId2045" display="https://www.daloopa.com/src/96852266" xr:uid="{AE920913-3FA2-470C-98DE-C71C81E0BD9B}"/>
    <hyperlink ref="AU146" r:id="rId2046" display="https://www.daloopa.com/src/96852265" xr:uid="{C5EE9533-7480-4239-9F37-D90F3051A7D5}"/>
    <hyperlink ref="AV146" r:id="rId2047" display="https://www.daloopa.com/src/96852264" xr:uid="{D30BC996-A1D7-47B0-8C65-001BC62402A4}"/>
    <hyperlink ref="AW146" r:id="rId2048" display="https://www.daloopa.com/src/94509914" xr:uid="{766AFD62-0A20-4A6D-A144-4E1232448C6D}"/>
    <hyperlink ref="AX146" r:id="rId2049" display="https://www.daloopa.com/src/102334757" xr:uid="{3FF34152-C1A3-417D-84F5-5DE9E09636DF}"/>
    <hyperlink ref="AY146" r:id="rId2050" display="https://www.daloopa.com/src/107697646" xr:uid="{122A32C0-58E8-4653-9949-9D65C181EE3C}"/>
    <hyperlink ref="AZ146" r:id="rId2051" display="https://www.daloopa.com/src/113264237" xr:uid="{14738B3E-707A-457F-9DFB-A97F8948EE4F}"/>
    <hyperlink ref="BA146" r:id="rId2052" display="https://www.daloopa.com/src/125038806" xr:uid="{DABEC084-7865-4DE3-914D-22D885511652}"/>
    <hyperlink ref="BB146" r:id="rId2053" display="https://www.daloopa.com/src/136425725" xr:uid="{5CC18CE2-7F7F-4561-9AEE-A5EBBA53474D}"/>
    <hyperlink ref="BC146" r:id="rId2054" display="https://www.daloopa.com/src/144989049" xr:uid="{E6146AE4-4278-4D27-8C99-D3E3D95FDD19}"/>
    <hyperlink ref="BD146" r:id="rId2055" display="https://www.daloopa.com/src/154231655" xr:uid="{7F78F2DF-CA22-4279-AEBC-7760FB1C0361}"/>
    <hyperlink ref="A151" r:id="rId2056" xr:uid="{7E5B66BD-B5B4-44C3-BC25-C98B286FD271}"/>
    <hyperlink ref="C151" r:id="rId2057" xr:uid="{BCA40E69-066B-4B9E-B731-691E8E35233E}"/>
    <hyperlink ref="E151" r:id="rId2058" display="https://www.daloopa.com/src/1571829" xr:uid="{2AF9717D-5452-4DE0-8A27-AC39F3F4C753}"/>
    <hyperlink ref="F151" r:id="rId2059" display="https://www.daloopa.com/src/1571826" xr:uid="{5C6B91C0-12D7-4514-9634-8833C7012143}"/>
    <hyperlink ref="G151" r:id="rId2060" display="https://www.daloopa.com/src/1571784" xr:uid="{6E8CFC3C-6781-4795-A6F8-E685B0416B09}"/>
    <hyperlink ref="H151" r:id="rId2061" display="https://www.daloopa.com/src/42838017" xr:uid="{A2E9828E-908A-4A02-8C94-25823FAC25BD}"/>
    <hyperlink ref="I151" r:id="rId2062" display="https://www.daloopa.com/src/1571778" xr:uid="{E62FDE7C-80F2-42F9-8BD3-0D9AA3BB3097}"/>
    <hyperlink ref="J151" r:id="rId2063" display="https://www.daloopa.com/src/1571775" xr:uid="{38B42E1A-CDEC-4EFA-8701-437667BE2D8D}"/>
    <hyperlink ref="K151" r:id="rId2064" display="https://www.daloopa.com/src/1571735" xr:uid="{D02358D9-B660-4763-8E11-54DE2BE4E72B}"/>
    <hyperlink ref="L151" r:id="rId2065" display="https://www.daloopa.com/src/42838018" xr:uid="{51C060C0-7527-4207-9B2F-461497E7BFD1}"/>
    <hyperlink ref="M151" r:id="rId2066" display="https://www.daloopa.com/src/1571729" xr:uid="{8AC1BAD8-7254-4363-A112-2C858F3289DD}"/>
    <hyperlink ref="N151" r:id="rId2067" display="https://www.daloopa.com/src/1571726" xr:uid="{453F58B9-86C5-4B73-8BEB-13F43AEA54A5}"/>
    <hyperlink ref="O151" r:id="rId2068" display="https://www.daloopa.com/src/1571694" xr:uid="{0ED94F54-9452-4126-A857-7D5CADE70BF6}"/>
    <hyperlink ref="P151" r:id="rId2069" display="https://www.daloopa.com/src/42838019" xr:uid="{3697D993-B813-42EF-AA09-C1558B72EACE}"/>
    <hyperlink ref="Q151" r:id="rId2070" display="https://www.daloopa.com/src/1571564" xr:uid="{9A90A5BC-2493-4D91-B7AB-4FD6F3733A3C}"/>
    <hyperlink ref="R151" r:id="rId2071" display="https://www.daloopa.com/src/1571531" xr:uid="{F5E038FD-FCBC-4546-A3AE-1A60B12ECC9F}"/>
    <hyperlink ref="S151" r:id="rId2072" display="https://www.daloopa.com/src/1571482" xr:uid="{7F61751E-9017-4FC4-AD6C-1A6171D2CCBA}"/>
    <hyperlink ref="T151" r:id="rId2073" display="https://www.daloopa.com/src/42838020" xr:uid="{37334FAC-6951-4C9D-B34F-871BDB77A390}"/>
    <hyperlink ref="U151" r:id="rId2074" display="https://www.daloopa.com/src/1571391" xr:uid="{BFCFDD61-3300-4E77-A18F-E1A4EA384A25}"/>
    <hyperlink ref="V151" r:id="rId2075" display="https://www.daloopa.com/src/1571348" xr:uid="{64D853AD-1C2B-4087-9478-698D040F9609}"/>
    <hyperlink ref="W151" r:id="rId2076" display="https://www.daloopa.com/src/1571301" xr:uid="{8C2D52CD-EAF4-4850-AD93-178C9EB377A8}"/>
    <hyperlink ref="X151" r:id="rId2077" display="https://www.daloopa.com/src/42838021" xr:uid="{69EF8427-4CD5-4A45-B899-50E024EA62D6}"/>
    <hyperlink ref="Y151" r:id="rId2078" display="https://www.daloopa.com/src/1571138" xr:uid="{EAEF3031-11ED-4D8B-9703-354B6B5BF5AF}"/>
    <hyperlink ref="Z151" r:id="rId2079" display="https://www.daloopa.com/src/1571091" xr:uid="{419685EE-AE56-4D2A-BD3B-E8BC90A936A6}"/>
    <hyperlink ref="AA151" r:id="rId2080" display="https://www.daloopa.com/src/1570965" xr:uid="{83C92074-6708-4592-9E1D-524BD4F20726}"/>
    <hyperlink ref="AB151" r:id="rId2081" display="https://www.daloopa.com/src/42838022" xr:uid="{E2DD5928-5DF7-43BC-9B0E-15089FCE826A}"/>
    <hyperlink ref="AC151" r:id="rId2082" display="https://www.daloopa.com/src/1570883" xr:uid="{91532815-5A7F-49CC-802A-B4B47964BAD5}"/>
    <hyperlink ref="AD151" r:id="rId2083" display="https://www.daloopa.com/src/1570880" xr:uid="{FDADB925-79D3-4BC5-9932-AB70F85A94BD}"/>
    <hyperlink ref="AE151" r:id="rId2084" display="https://www.daloopa.com/src/1570877" xr:uid="{47166D45-E4AB-4638-BD87-CB405829DB63}"/>
    <hyperlink ref="AF151" r:id="rId2085" display="https://www.daloopa.com/src/42838023" xr:uid="{CF0D5F2A-9CDD-475E-94DB-E23A1AB0BC95}"/>
    <hyperlink ref="AG151" r:id="rId2086" display="https://www.daloopa.com/src/4742087" xr:uid="{98F575E7-1422-4680-8DC8-F790C9EA4952}"/>
    <hyperlink ref="AH151" r:id="rId2087" display="https://www.daloopa.com/src/7999063" xr:uid="{A469B1F1-5541-45C2-B0C0-E3DE533EF05E}"/>
    <hyperlink ref="AI151" r:id="rId2088" display="https://www.daloopa.com/src/10356302" xr:uid="{4DCCEDDD-ABAF-4701-A0D9-10B8D7A382CE}"/>
    <hyperlink ref="AJ151" r:id="rId2089" display="https://www.daloopa.com/src/46548375" xr:uid="{2B2E8072-0B32-415D-86EB-617EA555F9EF}"/>
    <hyperlink ref="AK151" r:id="rId2090" display="https://www.daloopa.com/src/20972891" xr:uid="{A71690DF-0B56-4CA7-9A25-C4DFCCA99E63}"/>
    <hyperlink ref="AL151" r:id="rId2091" display="https://www.daloopa.com/src/32424726" xr:uid="{7CC0BAA9-4E98-4460-B7DC-D5139D4D832D}"/>
    <hyperlink ref="AM151" r:id="rId2092" display="https://www.daloopa.com/src/38110927" xr:uid="{C5035CF4-2905-4C0E-96D3-C69645B4AD78}"/>
    <hyperlink ref="AN151" r:id="rId2093" display="https://www.daloopa.com/src/46548533" xr:uid="{4082DB59-00AD-410F-8821-3FE171352501}"/>
    <hyperlink ref="AO151" r:id="rId2094" display="https://www.daloopa.com/src/53535146" xr:uid="{99BEF060-A291-42AB-B6A2-029653670CF4}"/>
    <hyperlink ref="AP151" r:id="rId2095" display="https://www.daloopa.com/src/58741914" xr:uid="{D7AA8DAA-A8C5-422D-8478-EDD05F1D279D}"/>
    <hyperlink ref="AQ151" r:id="rId2096" display="https://www.daloopa.com/src/63033890" xr:uid="{45697F1E-7174-408C-B828-6835B02B4DA3}"/>
    <hyperlink ref="AR151" r:id="rId2097" display="https://www.daloopa.com/src/66978715" xr:uid="{DFACB21C-CF28-461E-AEE1-C86C7B70597E}"/>
    <hyperlink ref="AS151" r:id="rId2098" display="https://www.daloopa.com/src/72083115" xr:uid="{8EAAA6AD-C4BE-4F51-A877-5C149E95A8D5}"/>
    <hyperlink ref="AT151" r:id="rId2099" display="https://www.daloopa.com/src/78021167" xr:uid="{B616FD15-D9C4-49CD-A81B-DBAA6E7952B3}"/>
    <hyperlink ref="AU151" r:id="rId2100" display="https://www.daloopa.com/src/82225367" xr:uid="{DAA52F2F-BA78-4121-9F25-7D88E24CA961}"/>
    <hyperlink ref="AV151" r:id="rId2101" display="https://www.daloopa.com/src/87382081" xr:uid="{73AE6782-9B97-4792-9DCF-41A00083590E}"/>
    <hyperlink ref="AW151" r:id="rId2102" display="https://www.daloopa.com/src/94501294" xr:uid="{F8E77C55-3845-4673-96A9-4065B7875DAA}"/>
    <hyperlink ref="AX151" r:id="rId2103" display="https://www.daloopa.com/src/102327285" xr:uid="{F629A074-2E16-422E-A3FD-D91D315151CB}"/>
    <hyperlink ref="AY151" r:id="rId2104" display="https://www.daloopa.com/src/107683440" xr:uid="{2C9EC4A2-BC69-4136-885E-E72CD1526A7A}"/>
    <hyperlink ref="AZ151" r:id="rId2105" display="https://www.daloopa.com/src/113257025" xr:uid="{87C746C9-C494-4909-A0DC-3A605A52D932}"/>
    <hyperlink ref="BA151" r:id="rId2106" display="https://www.daloopa.com/src/125013737" xr:uid="{290D5813-CCFB-446F-88D4-45821BAB203C}"/>
    <hyperlink ref="BB151" r:id="rId2107" display="https://www.daloopa.com/src/136426318" xr:uid="{B3B85C8C-E532-4839-AA3F-7A8989C2F237}"/>
    <hyperlink ref="BC151" r:id="rId2108" display="https://www.daloopa.com/src/144969190" xr:uid="{6F0F79D1-1F1B-44C9-B51D-8EF17C2ACD9F}"/>
    <hyperlink ref="BD151" r:id="rId2109" display="https://www.daloopa.com/src/154220547" xr:uid="{29C0D346-2B7D-4651-98A6-A001BF330FA8}"/>
    <hyperlink ref="BF151" r:id="rId2110" display="https://www.daloopa.com/src/1571781" xr:uid="{0BB1F6F4-4CEE-4DDE-8EA1-26865F488B6C}"/>
    <hyperlink ref="BG151" r:id="rId2111" display="https://www.daloopa.com/src/1571732" xr:uid="{35E550FA-C8EB-42D1-ADAE-C479C36F5C87}"/>
    <hyperlink ref="BH151" r:id="rId2112" display="https://www.daloopa.com/src/1571648" xr:uid="{CF8CF108-6D02-4265-96BF-03727B065919}"/>
    <hyperlink ref="BI151" r:id="rId2113" display="https://www.daloopa.com/src/1571435" xr:uid="{651B9E8A-8D7F-46EB-B54B-74CFDB3666E7}"/>
    <hyperlink ref="BJ151" r:id="rId2114" display="https://www.daloopa.com/src/1571255" xr:uid="{F546F60F-EF2A-4C2C-8502-8EFB4B7AC0B7}"/>
    <hyperlink ref="BK151" r:id="rId2115" display="https://www.daloopa.com/src/1570962" xr:uid="{DD2A6110-371F-4180-94F1-4AE451226E33}"/>
    <hyperlink ref="BL151" r:id="rId2116" display="https://www.daloopa.com/src/2745319" xr:uid="{0BF7511D-7F99-433C-8D21-60F7977D82B8}"/>
    <hyperlink ref="BM151" r:id="rId2117" display="https://www.daloopa.com/src/14275340" xr:uid="{57274578-8AEF-442F-AE14-B9D53C47AC8D}"/>
    <hyperlink ref="BN151" r:id="rId2118" display="https://www.daloopa.com/src/46548312" xr:uid="{560620D0-E77E-4FFA-8945-4321606D7023}"/>
    <hyperlink ref="BO151" r:id="rId2119" display="https://www.daloopa.com/src/66982765" xr:uid="{DD3AFC96-C6F5-4BE4-BEDE-301E6B8DD7D5}"/>
    <hyperlink ref="BP151" r:id="rId2120" display="https://www.daloopa.com/src/87394471" xr:uid="{E2CE4278-B7B7-4F47-8606-B9083642A1B4}"/>
    <hyperlink ref="BQ151" r:id="rId2121" display="https://www.daloopa.com/src/113262835" xr:uid="{B96FA903-9944-4422-BEE2-D7C758F5DCDF}"/>
    <hyperlink ref="BR151" r:id="rId2122" display="https://www.daloopa.com/src/154248561" xr:uid="{1595E0EC-3288-4DE9-B951-ED582E83E052}"/>
    <hyperlink ref="A152" r:id="rId2123" xr:uid="{7F4D0EAC-6DD4-41A8-964E-0845921381F1}"/>
    <hyperlink ref="C152" r:id="rId2124" xr:uid="{0CF07887-AC16-4400-8974-F44CA9F2E199}"/>
    <hyperlink ref="AJ152" r:id="rId2125" display="https://www.daloopa.com/src/46548370" xr:uid="{E6A94CD9-54A5-4BFA-93B3-878DDC006F88}"/>
    <hyperlink ref="AK152" r:id="rId2126" display="https://www.daloopa.com/src/46548413" xr:uid="{40067E20-4D40-466F-9D0B-37BACD53CB26}"/>
    <hyperlink ref="AL152" r:id="rId2127" display="https://www.daloopa.com/src/46548451" xr:uid="{2A6AFFCA-E48F-43BA-9E47-726266D28754}"/>
    <hyperlink ref="AM152" r:id="rId2128" display="https://www.daloopa.com/src/46548524" xr:uid="{321B08AB-534B-414E-A6CE-50D6CFB4ECFE}"/>
    <hyperlink ref="AN152" r:id="rId2129" display="https://www.daloopa.com/src/46548532" xr:uid="{40D93E7D-CDF7-4740-A861-420B2F64F68D}"/>
    <hyperlink ref="AO152" r:id="rId2130" display="https://www.daloopa.com/src/53535145" xr:uid="{B2867C72-A7E0-4D53-B517-F7CC0D97A9C5}"/>
    <hyperlink ref="AP152" r:id="rId2131" display="https://www.daloopa.com/src/58741915" xr:uid="{604C7015-15B0-4B75-BD6A-C9AD3D762BC2}"/>
    <hyperlink ref="AQ152" r:id="rId2132" display="https://www.daloopa.com/src/63033887" xr:uid="{00C1BEAF-2516-4381-AD3C-037D90522C80}"/>
    <hyperlink ref="AR152" r:id="rId2133" display="https://www.daloopa.com/src/66978722" xr:uid="{49134FE0-AA47-401C-8400-8DFED424FA7C}"/>
    <hyperlink ref="AS152" r:id="rId2134" display="https://www.daloopa.com/src/72083119" xr:uid="{80B998DC-3760-455A-8E92-6C83EE6DEE5A}"/>
    <hyperlink ref="AT152" r:id="rId2135" display="https://www.daloopa.com/src/78021163" xr:uid="{053515E4-DC04-424C-AEB6-66FBD018B367}"/>
    <hyperlink ref="AU152" r:id="rId2136" display="https://www.daloopa.com/src/82225365" xr:uid="{F133A96C-5A59-497D-895A-C5970A36BC29}"/>
    <hyperlink ref="AV152" r:id="rId2137" display="https://www.daloopa.com/src/87382080" xr:uid="{67C7512C-4C35-4E5E-AB66-BBC9533926C5}"/>
    <hyperlink ref="AW152" r:id="rId2138" display="https://www.daloopa.com/src/94501295" xr:uid="{6F3F927F-0BCC-4F16-A3BF-09E8A781F717}"/>
    <hyperlink ref="AX152" r:id="rId2139" display="https://www.daloopa.com/src/102327286" xr:uid="{48161E54-1205-4886-A924-E0977B751C73}"/>
    <hyperlink ref="AY152" r:id="rId2140" display="https://www.daloopa.com/src/107683439" xr:uid="{D22F0354-384D-4A09-B1BA-49F2B4D9B67E}"/>
    <hyperlink ref="AZ152" r:id="rId2141" display="https://www.daloopa.com/src/113257018" xr:uid="{E2D1CD1F-77E8-4F04-A6AF-CAF456888B49}"/>
    <hyperlink ref="BA152" r:id="rId2142" display="https://www.daloopa.com/src/125013741" xr:uid="{DB157FAA-4091-4E81-AF62-A3BDFCACB526}"/>
    <hyperlink ref="BB152" r:id="rId2143" display="https://www.daloopa.com/src/136426321" xr:uid="{8E555E8D-6BAB-4ADF-A901-E1BA9380D23A}"/>
    <hyperlink ref="BC152" r:id="rId2144" display="https://www.daloopa.com/src/144969198" xr:uid="{B6799D0D-2155-4491-B08E-0B556FE2DE8B}"/>
    <hyperlink ref="BD152" r:id="rId2145" display="https://www.daloopa.com/src/154220548" xr:uid="{351C45A3-C8E1-486E-B9A2-BAE652E63A25}"/>
    <hyperlink ref="BL152" r:id="rId2146" display="https://www.daloopa.com/src/46548110" xr:uid="{460C5B9F-45BF-49B3-A971-6D71CF047209}"/>
    <hyperlink ref="BM152" r:id="rId2147" display="https://www.daloopa.com/src/46548284" xr:uid="{51A7439C-F7CC-4AB0-BEA0-55C2F2D69655}"/>
    <hyperlink ref="BN152" r:id="rId2148" display="https://www.daloopa.com/src/46548311" xr:uid="{713A3A97-E354-4206-990D-8E8FB3996B68}"/>
    <hyperlink ref="BO152" r:id="rId2149" display="https://www.daloopa.com/src/66982769" xr:uid="{E750924B-2076-40EB-80F8-E5EC529ADFB9}"/>
    <hyperlink ref="BP152" r:id="rId2150" display="https://www.daloopa.com/src/87394472" xr:uid="{3FE2B248-873A-4C82-B088-83F45B634601}"/>
    <hyperlink ref="BQ152" r:id="rId2151" display="https://www.daloopa.com/src/113262836" xr:uid="{88B89717-06E6-411A-9DAC-102875BF373B}"/>
    <hyperlink ref="BR152" r:id="rId2152" display="https://www.daloopa.com/src/154248562" xr:uid="{FF4E8632-6F39-402B-AACC-EDA0A005F51C}"/>
    <hyperlink ref="A153" r:id="rId2153" xr:uid="{248FD00A-60B7-4FA3-B28C-C1F26363D4BB}"/>
    <hyperlink ref="C153" r:id="rId2154" xr:uid="{19DB46EC-76A5-4F8B-8182-631E27F7B56B}"/>
    <hyperlink ref="AJ153" r:id="rId2155" display="https://www.daloopa.com/src/46548376" xr:uid="{7F2A9439-327B-4A67-9D71-C99661F957E8}"/>
    <hyperlink ref="AK153" r:id="rId2156" display="https://www.daloopa.com/src/46548415" xr:uid="{2B2BBAD0-4A5F-4C13-A712-BA51AB226578}"/>
    <hyperlink ref="AL153" r:id="rId2157" display="https://www.daloopa.com/src/46548450" xr:uid="{AF1A5159-5A15-488C-B7C4-9D0D66D3E88C}"/>
    <hyperlink ref="AM153" r:id="rId2158" display="https://www.daloopa.com/src/46548521" xr:uid="{1E686D67-0256-4404-AA53-9A1CAD1126D6}"/>
    <hyperlink ref="AN153" r:id="rId2159" display="https://www.daloopa.com/src/46548531" xr:uid="{B049060C-2C54-4CA6-8ED0-38BAB67F8A05}"/>
    <hyperlink ref="AO153" r:id="rId2160" display="https://www.daloopa.com/src/53535147" xr:uid="{0F10851F-D834-4136-AA43-02D5C3621091}"/>
    <hyperlink ref="AP153" r:id="rId2161" display="https://www.daloopa.com/src/58741916" xr:uid="{413F2A16-57EA-4C4C-B7B2-518285645489}"/>
    <hyperlink ref="AQ153" r:id="rId2162" display="https://www.daloopa.com/src/63033891" xr:uid="{B2308BE7-4E2C-4885-B764-F5073E0884A3}"/>
    <hyperlink ref="AR153" r:id="rId2163" display="https://www.daloopa.com/src/66978718" xr:uid="{6D603A41-8268-4204-997D-97F9D45FC174}"/>
    <hyperlink ref="AS153" r:id="rId2164" display="https://www.daloopa.com/src/72083113" xr:uid="{BC757C21-07F1-44C4-BCFD-B6937C1402BC}"/>
    <hyperlink ref="AT153" r:id="rId2165" display="https://www.daloopa.com/src/78021165" xr:uid="{58E9156E-9CCA-45E2-B45C-9C01129E7FCE}"/>
    <hyperlink ref="AU153" r:id="rId2166" display="https://www.daloopa.com/src/82225372" xr:uid="{1411F372-C19D-42C4-A311-5E37D0A202EA}"/>
    <hyperlink ref="AV153" r:id="rId2167" display="https://www.daloopa.com/src/87382082" xr:uid="{1457F70C-08B5-43F5-99F3-167A0BAB55E0}"/>
    <hyperlink ref="AW153" r:id="rId2168" display="https://www.daloopa.com/src/94501296" xr:uid="{7B3CFAF7-7A92-4D8F-A96C-73B7BB3120CA}"/>
    <hyperlink ref="AX153" r:id="rId2169" display="https://www.daloopa.com/src/102327287" xr:uid="{7C2C5586-D7CA-4B4F-8624-7FC5EA51E07D}"/>
    <hyperlink ref="AY153" r:id="rId2170" display="https://www.daloopa.com/src/107683438" xr:uid="{185716FF-7203-423E-95A3-C0CE3C8E4CE3}"/>
    <hyperlink ref="AZ153" r:id="rId2171" display="https://www.daloopa.com/src/113257019" xr:uid="{A37DDB8A-1984-4F30-A3FB-FF2A3257C8ED}"/>
    <hyperlink ref="BA153" r:id="rId2172" display="https://www.daloopa.com/src/125013743" xr:uid="{85B1C860-D3D3-45D7-BB24-29B6836E1EA2}"/>
    <hyperlink ref="BB153" r:id="rId2173" display="https://www.daloopa.com/src/136426319" xr:uid="{CC24838C-EDEF-46C1-ABC6-F73160FF315B}"/>
    <hyperlink ref="BC153" r:id="rId2174" display="https://www.daloopa.com/src/144969205" xr:uid="{008FF337-0180-4925-91E9-2B838041C3C5}"/>
    <hyperlink ref="BD153" r:id="rId2175" display="https://www.daloopa.com/src/154220549" xr:uid="{98C7AA27-D55A-4C09-A4A0-331DF849C0A3}"/>
    <hyperlink ref="BL153" r:id="rId2176" display="https://www.daloopa.com/src/46548109" xr:uid="{517E8FBF-E228-45AD-BEAE-B708ED4C293B}"/>
    <hyperlink ref="BM153" r:id="rId2177" display="https://www.daloopa.com/src/46548283" xr:uid="{BA6BFD35-FCF5-4A42-9A6B-A6709B4F6DBC}"/>
    <hyperlink ref="BN153" r:id="rId2178" display="https://www.daloopa.com/src/46548306" xr:uid="{404A1FF9-B0D4-4E5A-B117-143BE1753C49}"/>
    <hyperlink ref="BO153" r:id="rId2179" display="https://www.daloopa.com/src/66982766" xr:uid="{6BC943AF-495E-44BD-8B92-3C6E7456D6A6}"/>
    <hyperlink ref="BP153" r:id="rId2180" display="https://www.daloopa.com/src/87394473" xr:uid="{D7649782-5565-4694-98CE-8F799E550547}"/>
    <hyperlink ref="BQ153" r:id="rId2181" display="https://www.daloopa.com/src/113262833" xr:uid="{3AB8DE5A-24E4-4281-897D-199289B9F59F}"/>
    <hyperlink ref="BR153" r:id="rId2182" display="https://www.daloopa.com/src/154248563" xr:uid="{2D9F3DF3-1088-4BB6-BCFA-A9737E4D6071}"/>
    <hyperlink ref="A155" r:id="rId2183" xr:uid="{3A9FADEB-A27F-4E61-A472-B39446F97393}"/>
    <hyperlink ref="C155" r:id="rId2184" xr:uid="{F15B36FE-EDC7-4F3E-B64F-641525ABE95C}"/>
    <hyperlink ref="E155" r:id="rId2185" display="https://www.daloopa.com/src/1571830" xr:uid="{78E9446D-3459-4893-ACA9-4035A4DB8ECB}"/>
    <hyperlink ref="F155" r:id="rId2186" display="https://www.daloopa.com/src/1571827" xr:uid="{6E3CA249-6321-432B-9955-EA4B43739090}"/>
    <hyperlink ref="G155" r:id="rId2187" display="https://www.daloopa.com/src/1571785" xr:uid="{0A9101BE-88F4-4AD1-8481-FF5442E88EA9}"/>
    <hyperlink ref="H155" r:id="rId2188" display="https://www.daloopa.com/src/42838025" xr:uid="{DB610C72-479A-4644-9F26-CEB61575D295}"/>
    <hyperlink ref="I155" r:id="rId2189" display="https://www.daloopa.com/src/1571779" xr:uid="{0C0C42A5-4B6C-43F3-A89F-D82BA05F9F08}"/>
    <hyperlink ref="J155" r:id="rId2190" display="https://www.daloopa.com/src/1571776" xr:uid="{9E8C2101-93E7-4030-A7AC-7F22A6F47EF4}"/>
    <hyperlink ref="K155" r:id="rId2191" display="https://www.daloopa.com/src/1571736" xr:uid="{F0188A0A-E126-4FA5-BBA6-648B12734B93}"/>
    <hyperlink ref="L155" r:id="rId2192" display="https://www.daloopa.com/src/42838026" xr:uid="{7344D6B0-B5FA-440C-9028-4B7A62A289B0}"/>
    <hyperlink ref="M155" r:id="rId2193" display="https://www.daloopa.com/src/1571730" xr:uid="{EF32F726-7E73-4DF9-8F9D-F0A5C43CA0D3}"/>
    <hyperlink ref="N155" r:id="rId2194" display="https://www.daloopa.com/src/1571727" xr:uid="{6E4055D7-CC56-4784-B7C2-4ED973647D37}"/>
    <hyperlink ref="O155" r:id="rId2195" display="https://www.daloopa.com/src/1571695" xr:uid="{3CCABBD5-18F5-46F4-B94E-C1B32A0F51A5}"/>
    <hyperlink ref="P155" r:id="rId2196" display="https://www.daloopa.com/src/42838027" xr:uid="{EA25AD9C-C4E3-498B-A9A3-6822036EB2D8}"/>
    <hyperlink ref="Q155" r:id="rId2197" display="https://www.daloopa.com/src/1571565" xr:uid="{EDABBCA6-0CE5-4D3D-81B2-20F243962AD9}"/>
    <hyperlink ref="R155" r:id="rId2198" display="https://www.daloopa.com/src/1571532" xr:uid="{2AB959BC-7628-4D18-8FF1-3DB74231582A}"/>
    <hyperlink ref="S155" r:id="rId2199" display="https://www.daloopa.com/src/1571483" xr:uid="{BBA62343-1579-4B96-848A-66F7C1FEC360}"/>
    <hyperlink ref="T155" r:id="rId2200" display="https://www.daloopa.com/src/42838028" xr:uid="{43252C46-D269-4D49-B7B4-F8A43789EB21}"/>
    <hyperlink ref="U155" r:id="rId2201" display="https://www.daloopa.com/src/1571392" xr:uid="{3E716CDC-53C1-41CC-B4AF-BE063FCC2CA2}"/>
    <hyperlink ref="V155" r:id="rId2202" display="https://www.daloopa.com/src/1571349" xr:uid="{04E421F4-95E6-44A4-9169-92DB9EDDF96D}"/>
    <hyperlink ref="W155" r:id="rId2203" display="https://www.daloopa.com/src/1571302" xr:uid="{F9510CF0-6AB6-4646-A97B-85AAA16C4D51}"/>
    <hyperlink ref="X155" r:id="rId2204" display="https://www.daloopa.com/src/42838029" xr:uid="{70B55CC1-B8C0-44C4-93F6-874920A9107E}"/>
    <hyperlink ref="Y155" r:id="rId2205" display="https://www.daloopa.com/src/1571139" xr:uid="{706D69F0-AD37-47A0-921A-EA0AD436BBA1}"/>
    <hyperlink ref="Z155" r:id="rId2206" display="https://www.daloopa.com/src/1571092" xr:uid="{FFE2280D-B38F-4980-AB9A-7B5742D160E3}"/>
    <hyperlink ref="AA155" r:id="rId2207" display="https://www.daloopa.com/src/1570966" xr:uid="{48D270A4-4207-4FAC-ACB8-5DB987D16DE7}"/>
    <hyperlink ref="AB155" r:id="rId2208" display="https://www.daloopa.com/src/42838030" xr:uid="{1ECB53ED-E25E-464A-BFF1-9F36DEEB6F96}"/>
    <hyperlink ref="AC155" r:id="rId2209" display="https://www.daloopa.com/src/1570884" xr:uid="{1E21E488-ADF5-4958-8840-6C78C68A339F}"/>
    <hyperlink ref="AD155" r:id="rId2210" display="https://www.daloopa.com/src/1570881" xr:uid="{419B8EC8-593E-480E-8DFF-19E114E5754D}"/>
    <hyperlink ref="AE155" r:id="rId2211" display="https://www.daloopa.com/src/1570878" xr:uid="{AC156D49-B85E-4105-8C1D-7F6EB03623A1}"/>
    <hyperlink ref="AF155" r:id="rId2212" display="https://www.daloopa.com/src/42838031" xr:uid="{47C4B31E-E5D2-479B-9CE3-B65A82C71D87}"/>
    <hyperlink ref="AG155" r:id="rId2213" display="https://www.daloopa.com/src/4742088" xr:uid="{EBCF1F31-F16B-4BF1-8285-0B8BB891044E}"/>
    <hyperlink ref="AH155" r:id="rId2214" display="https://www.daloopa.com/src/7999064" xr:uid="{37785D85-0DC9-4296-B189-9BF7E34C37E9}"/>
    <hyperlink ref="AI155" r:id="rId2215" display="https://www.daloopa.com/src/10356301" xr:uid="{8A94D78D-709B-4D36-A8F2-9AC4F8BBE587}"/>
    <hyperlink ref="AJ155" r:id="rId2216" display="https://www.daloopa.com/src/46548371" xr:uid="{48ACC4A8-197C-4437-B530-AA0C7E27BDD6}"/>
    <hyperlink ref="AK155" r:id="rId2217" display="https://www.daloopa.com/src/20972893" xr:uid="{430FFA42-D622-483E-A2E7-7F127DB65B79}"/>
    <hyperlink ref="AL155" r:id="rId2218" display="https://www.daloopa.com/src/32424724" xr:uid="{B0A1E38C-A18E-4D31-BF0B-4B8EA6F4D6D9}"/>
    <hyperlink ref="AM155" r:id="rId2219" display="https://www.daloopa.com/src/38110925" xr:uid="{B0DFF656-D94D-459E-B052-30D010A13087}"/>
    <hyperlink ref="BF155" r:id="rId2220" display="https://www.daloopa.com/src/1571782" xr:uid="{0C4F7943-A5C7-4DA0-BD43-3D60875F9675}"/>
    <hyperlink ref="BG155" r:id="rId2221" display="https://www.daloopa.com/src/1571733" xr:uid="{6EC16877-4E41-4981-A60F-C7A7123A15B2}"/>
    <hyperlink ref="BH155" r:id="rId2222" display="https://www.daloopa.com/src/1571649" xr:uid="{943A72B0-C4EC-455A-A09E-B2F32931DA46}"/>
    <hyperlink ref="BI155" r:id="rId2223" display="https://www.daloopa.com/src/1571436" xr:uid="{D259A857-5A87-445A-A91F-A11AB5DC4E3A}"/>
    <hyperlink ref="BJ155" r:id="rId2224" display="https://www.daloopa.com/src/1571256" xr:uid="{12A79865-3462-4EBF-8566-CC75C03C2811}"/>
    <hyperlink ref="BK155" r:id="rId2225" display="https://www.daloopa.com/src/1570963" xr:uid="{01940619-46F8-4644-A1AD-A9D5BB6BECA3}"/>
    <hyperlink ref="BL155" r:id="rId2226" display="https://www.daloopa.com/src/2745320" xr:uid="{E29BB8C0-E08B-47AE-9264-C949E2C3FC4B}"/>
    <hyperlink ref="BM155" r:id="rId2227" display="https://www.daloopa.com/src/14275342" xr:uid="{F282E131-3860-44D7-9A83-070EA722BF60}"/>
    <hyperlink ref="A156" r:id="rId2228" xr:uid="{7C156E55-295A-4AD8-BEAA-7E04F1E8B269}"/>
    <hyperlink ref="C156" r:id="rId2229" xr:uid="{41C2559D-848C-4535-A0D8-F895EE68655F}"/>
    <hyperlink ref="AK156" r:id="rId2230" display="https://www.daloopa.com/src/46548416" xr:uid="{B94A6A0C-C0B5-4A65-9965-386B5ABE9160}"/>
    <hyperlink ref="AL156" r:id="rId2231" display="https://www.daloopa.com/src/46548452" xr:uid="{C693BFF0-0E0C-49A7-845C-95241B7E945B}"/>
    <hyperlink ref="AM156" r:id="rId2232" display="https://www.daloopa.com/src/46548522" xr:uid="{CBFE957D-00F7-4667-B193-EA16D5FEBDD6}"/>
    <hyperlink ref="AN156" r:id="rId2233" display="https://www.daloopa.com/src/46548530" xr:uid="{5B18C67E-9023-4386-BBED-826887C05B23}"/>
    <hyperlink ref="AO156" r:id="rId2234" display="https://www.daloopa.com/src/53535152" xr:uid="{98D05267-3244-4D38-A57D-BCBABEA90485}"/>
    <hyperlink ref="AP156" r:id="rId2235" display="https://www.daloopa.com/src/58741917" xr:uid="{9CD6887E-0C16-429C-8EAE-3E30734C556B}"/>
    <hyperlink ref="AQ156" r:id="rId2236" display="https://www.daloopa.com/src/63033888" xr:uid="{52620975-0F63-4188-9D3D-3362AB454225}"/>
    <hyperlink ref="AR156" r:id="rId2237" display="https://www.daloopa.com/src/66978716" xr:uid="{EDA95627-B5E5-4412-AE8F-F06D9C98A0D0}"/>
    <hyperlink ref="AS156" r:id="rId2238" display="https://www.daloopa.com/src/72083118" xr:uid="{4A414A12-7EB7-4F20-B6B9-C5ECBFAE4256}"/>
    <hyperlink ref="AT156" r:id="rId2239" display="https://www.daloopa.com/src/78021162" xr:uid="{C697BF82-7517-4B42-883A-C0237BF8861E}"/>
    <hyperlink ref="AU156" r:id="rId2240" display="https://www.daloopa.com/src/82225366" xr:uid="{38C6CCD4-6BE4-41D9-A2CB-EFC0CADBB0DF}"/>
    <hyperlink ref="AV156" r:id="rId2241" display="https://www.daloopa.com/src/87382086" xr:uid="{A258805D-32D8-4A65-A5CA-12C02EBAB3F5}"/>
    <hyperlink ref="AW156" r:id="rId2242" display="https://www.daloopa.com/src/94501298" xr:uid="{E5C1FEC8-63DF-4779-B1FD-815F049F9049}"/>
    <hyperlink ref="AX156" r:id="rId2243" display="https://www.daloopa.com/src/102327288" xr:uid="{2A832C55-E8D1-4927-9CF5-77B3FBC532A8}"/>
    <hyperlink ref="AY156" r:id="rId2244" display="https://www.daloopa.com/src/107683437" xr:uid="{38B8E832-8273-4B92-811D-017E3C652778}"/>
    <hyperlink ref="AZ156" r:id="rId2245" display="https://www.daloopa.com/src/113257021" xr:uid="{3F3B5B37-A849-45D8-95D4-5F398DA7449D}"/>
    <hyperlink ref="BA156" r:id="rId2246" display="https://www.daloopa.com/src/125013733" xr:uid="{294BF464-0FCE-44DC-A2C8-D9E35FA1D172}"/>
    <hyperlink ref="BB156" r:id="rId2247" display="https://www.daloopa.com/src/136426322" xr:uid="{955248D1-EF9B-41B1-8780-FB01240408A1}"/>
    <hyperlink ref="BC156" r:id="rId2248" display="https://www.daloopa.com/src/144969182" xr:uid="{4CCC7BAC-9FD9-4ECB-815B-95481E9A39D5}"/>
    <hyperlink ref="BD156" r:id="rId2249" display="https://www.daloopa.com/src/154220550" xr:uid="{91B20992-FA90-4FE6-A89C-1B068F260298}"/>
    <hyperlink ref="BL156" r:id="rId2250" display="https://www.daloopa.com/src/46548108" xr:uid="{53578E6B-B6E9-467C-A98D-C2656BD55A9F}"/>
    <hyperlink ref="BM156" r:id="rId2251" display="https://www.daloopa.com/src/46548286" xr:uid="{421C1F65-80E9-4BCD-BA55-3A8786EC7F27}"/>
    <hyperlink ref="BN156" r:id="rId2252" display="https://www.daloopa.com/src/46548307" xr:uid="{5FD63C62-FC61-4BD0-8821-466E76D620FE}"/>
    <hyperlink ref="BO156" r:id="rId2253" display="https://www.daloopa.com/src/66982768" xr:uid="{FFAD8410-64D6-4E7E-B7A4-C784C6522BD6}"/>
    <hyperlink ref="BP156" r:id="rId2254" display="https://www.daloopa.com/src/87394474" xr:uid="{66290566-E428-4BB2-9F6A-0CF633BC81B3}"/>
    <hyperlink ref="BQ156" r:id="rId2255" display="https://www.daloopa.com/src/113262837" xr:uid="{12501351-30EF-40C3-82B3-8B206DCEAA7A}"/>
    <hyperlink ref="BR156" r:id="rId2256" display="https://www.daloopa.com/src/154248564" xr:uid="{4199055F-1DD1-4DD1-9EBA-15BB128C8F66}"/>
    <hyperlink ref="A157" r:id="rId2257" xr:uid="{2CE871DE-BD29-4AAB-9058-6F328FF2225B}"/>
    <hyperlink ref="C157" r:id="rId2258" xr:uid="{45D71EBE-39C3-4A19-8764-A61B60C47FCB}"/>
    <hyperlink ref="E157" r:id="rId2259" display="https://www.daloopa.com/src/1571831" xr:uid="{4A402B65-87FF-4274-9FAE-A7C756A22CF0}"/>
    <hyperlink ref="F157" r:id="rId2260" display="https://www.daloopa.com/src/1571828" xr:uid="{80DAE5A9-0A55-4D07-AAAB-A19B79F0765D}"/>
    <hyperlink ref="G157" r:id="rId2261" display="https://www.daloopa.com/src/1571786" xr:uid="{3DC0D08A-7935-4DA5-9DD9-C386065E9CC9}"/>
    <hyperlink ref="H157" r:id="rId2262" display="https://www.daloopa.com/src/42838033" xr:uid="{59C62DFF-F637-4F8F-8215-521609E4962A}"/>
    <hyperlink ref="I157" r:id="rId2263" display="https://www.daloopa.com/src/1571780" xr:uid="{4722F54A-923F-4F8D-9A0F-4E3A0178E8EA}"/>
    <hyperlink ref="J157" r:id="rId2264" display="https://www.daloopa.com/src/1571777" xr:uid="{91A6F2AC-E6B1-41F5-AB41-DD020E474903}"/>
    <hyperlink ref="K157" r:id="rId2265" display="https://www.daloopa.com/src/1571737" xr:uid="{26D499C5-3769-44C1-B701-26656CDEABAA}"/>
    <hyperlink ref="L157" r:id="rId2266" display="https://www.daloopa.com/src/42838034" xr:uid="{49D0078E-4E5E-4056-9F7B-B9E12F338365}"/>
    <hyperlink ref="M157" r:id="rId2267" display="https://www.daloopa.com/src/1571731" xr:uid="{9E414E18-20CD-4154-844F-D4B71F031CD8}"/>
    <hyperlink ref="N157" r:id="rId2268" display="https://www.daloopa.com/src/1571728" xr:uid="{FD84B10D-B602-4836-8840-7DE4633CA824}"/>
    <hyperlink ref="O157" r:id="rId2269" display="https://www.daloopa.com/src/1571696" xr:uid="{E0455AE9-B9E3-4543-B36B-062D170C1984}"/>
    <hyperlink ref="P157" r:id="rId2270" display="https://www.daloopa.com/src/42838035" xr:uid="{E1C36E06-3B5A-4C4C-8400-5784A89E461A}"/>
    <hyperlink ref="Q157" r:id="rId2271" display="https://www.daloopa.com/src/1571566" xr:uid="{19F025D3-6A89-44D3-8B03-EE17044C532D}"/>
    <hyperlink ref="R157" r:id="rId2272" display="https://www.daloopa.com/src/1571533" xr:uid="{4F5EC99A-31DB-4500-AFF5-C6DA0F0ED4EF}"/>
    <hyperlink ref="S157" r:id="rId2273" display="https://www.daloopa.com/src/1571484" xr:uid="{2790C22D-9AE1-480B-93FE-70B2EB0AFAD4}"/>
    <hyperlink ref="T157" r:id="rId2274" display="https://www.daloopa.com/src/42838036" xr:uid="{CA64A2C0-A095-440B-A54D-B761CB358AED}"/>
    <hyperlink ref="U157" r:id="rId2275" display="https://www.daloopa.com/src/1571393" xr:uid="{48D2D4B7-50E3-4C42-BA4A-D235EF2E4C91}"/>
    <hyperlink ref="V157" r:id="rId2276" display="https://www.daloopa.com/src/1571350" xr:uid="{CE523875-C95C-4F16-B923-4E19D046CAB5}"/>
    <hyperlink ref="W157" r:id="rId2277" display="https://www.daloopa.com/src/1571303" xr:uid="{1FEC26C6-5163-404F-8F7D-10063F8B43FE}"/>
    <hyperlink ref="X157" r:id="rId2278" display="https://www.daloopa.com/src/42838037" xr:uid="{F962A973-2E70-46EA-8ADB-A15C220A1386}"/>
    <hyperlink ref="Y157" r:id="rId2279" display="https://www.daloopa.com/src/1571140" xr:uid="{0118BE32-0C51-462B-849E-E0B623DFE0C7}"/>
    <hyperlink ref="Z157" r:id="rId2280" display="https://www.daloopa.com/src/1571093" xr:uid="{A13AEC63-2192-442A-8F68-2934B865B521}"/>
    <hyperlink ref="AA157" r:id="rId2281" display="https://www.daloopa.com/src/1570967" xr:uid="{BF7FBC46-38A0-40D1-80A1-519447E39BBC}"/>
    <hyperlink ref="AB157" r:id="rId2282" display="https://www.daloopa.com/src/42838038" xr:uid="{421BEEC7-D588-4AFF-9F08-578CB64D8850}"/>
    <hyperlink ref="AC157" r:id="rId2283" display="https://www.daloopa.com/src/1570885" xr:uid="{34EC85EE-7A37-4D2D-ADA4-891F17A43364}"/>
    <hyperlink ref="AD157" r:id="rId2284" display="https://www.daloopa.com/src/1570882" xr:uid="{1220267E-7B6F-4EEE-B79D-D5593AD3DAC0}"/>
    <hyperlink ref="AE157" r:id="rId2285" display="https://www.daloopa.com/src/1570879" xr:uid="{7FB81E96-A55B-4C53-B755-9D5741D309F5}"/>
    <hyperlink ref="AF157" r:id="rId2286" display="https://www.daloopa.com/src/42838039" xr:uid="{0FE93D65-5BDF-4FCC-A22A-B1E8712D26BF}"/>
    <hyperlink ref="AG157" r:id="rId2287" display="https://www.daloopa.com/src/4742089" xr:uid="{4FC1F972-1141-4E93-B824-DFD9EEA9D84E}"/>
    <hyperlink ref="AH157" r:id="rId2288" display="https://www.daloopa.com/src/7999065" xr:uid="{3CDE5313-2019-4B6E-AC07-6599E65AB808}"/>
    <hyperlink ref="AI157" r:id="rId2289" display="https://www.daloopa.com/src/10356300" xr:uid="{43ADF8C3-7E80-49D6-837F-A086F188FF2F}"/>
    <hyperlink ref="AJ157" r:id="rId2290" display="https://www.daloopa.com/src/46548369" xr:uid="{74395567-E94E-488F-89AD-5307A60614F9}"/>
    <hyperlink ref="AK157" r:id="rId2291" display="https://www.daloopa.com/src/20972892" xr:uid="{EEC0C163-201A-4954-9723-380E110E59D7}"/>
    <hyperlink ref="AL157" r:id="rId2292" display="https://www.daloopa.com/src/32424725" xr:uid="{6B448832-210E-4D32-9E28-5115822C06E6}"/>
    <hyperlink ref="AM157" r:id="rId2293" display="https://www.daloopa.com/src/38110926" xr:uid="{145E60CE-0591-41A6-B17C-3425EB12D061}"/>
    <hyperlink ref="AN157" r:id="rId2294" display="https://www.daloopa.com/src/46548529" xr:uid="{CC52F7DA-9DDF-488F-8881-6D8436223F85}"/>
    <hyperlink ref="AO157" r:id="rId2295" display="https://www.daloopa.com/src/53535151" xr:uid="{31A4D97B-88C2-4F3A-A0CC-2A37D5FF74B7}"/>
    <hyperlink ref="AP157" r:id="rId2296" display="https://www.daloopa.com/src/58741918" xr:uid="{05F06FF2-647A-4C56-9015-9B0C30AA8CA9}"/>
    <hyperlink ref="AQ157" r:id="rId2297" display="https://www.daloopa.com/src/63033892" xr:uid="{F3E7FFDF-A74E-4C9D-840B-528197514330}"/>
    <hyperlink ref="AR157" r:id="rId2298" display="https://www.daloopa.com/src/66978719" xr:uid="{4AB8239F-1475-4D2F-AF04-B57442DF608B}"/>
    <hyperlink ref="AS157" r:id="rId2299" display="https://www.daloopa.com/src/72083114" xr:uid="{F98AF4EA-E964-4DF9-A52D-186ADCBB83A1}"/>
    <hyperlink ref="AT157" r:id="rId2300" display="https://www.daloopa.com/src/78021168" xr:uid="{647B225C-262E-49B5-910C-3761BB963C82}"/>
    <hyperlink ref="AU157" r:id="rId2301" display="https://www.daloopa.com/src/82225371" xr:uid="{3D979246-F12F-4734-9997-7FCE11DF48E3}"/>
    <hyperlink ref="AV157" r:id="rId2302" display="https://www.daloopa.com/src/87382085" xr:uid="{2A68EA29-EC76-448F-8504-6D8D908283CC}"/>
    <hyperlink ref="AW157" r:id="rId2303" display="https://www.daloopa.com/src/94501293" xr:uid="{008B3DD5-D6DD-4BD8-BDEC-E540829236AB}"/>
    <hyperlink ref="AX157" r:id="rId2304" display="https://www.daloopa.com/src/102327289" xr:uid="{0219931D-FFAF-4A41-BDC6-BD7098C99D9D}"/>
    <hyperlink ref="AY157" r:id="rId2305" display="https://www.daloopa.com/src/107683436" xr:uid="{5D7337CC-B1EF-4148-9F25-21C8CBE58E94}"/>
    <hyperlink ref="AZ157" r:id="rId2306" display="https://www.daloopa.com/src/113257020" xr:uid="{4BAA6F52-CDB0-4475-AD7A-538829E49429}"/>
    <hyperlink ref="BA157" r:id="rId2307" display="https://www.daloopa.com/src/125013723" xr:uid="{2A5AB1E9-DB01-4BCA-AE87-5D4D8D6BF486}"/>
    <hyperlink ref="BB157" r:id="rId2308" display="https://www.daloopa.com/src/136426320" xr:uid="{C0EAB908-E052-4630-B541-74209573FBF2}"/>
    <hyperlink ref="BC157" r:id="rId2309" display="https://www.daloopa.com/src/144969158" xr:uid="{31A5C664-65CC-43E9-B86C-0EAC79D7BE83}"/>
    <hyperlink ref="BD157" r:id="rId2310" display="https://www.daloopa.com/src/154220551" xr:uid="{0427748E-33C2-4FB2-BBEB-1387F8E96815}"/>
    <hyperlink ref="BF157" r:id="rId2311" display="https://www.daloopa.com/src/1571783" xr:uid="{B14ACE18-0654-44AE-8160-D69F10A7D33D}"/>
    <hyperlink ref="BG157" r:id="rId2312" display="https://www.daloopa.com/src/1571734" xr:uid="{B77A09D1-636A-41B0-B655-618D80450115}"/>
    <hyperlink ref="BH157" r:id="rId2313" display="https://www.daloopa.com/src/1571650" xr:uid="{F2053BD3-AC61-46B7-8D7A-309A5E5CA6DF}"/>
    <hyperlink ref="BI157" r:id="rId2314" display="https://www.daloopa.com/src/1571437" xr:uid="{749D3111-D970-4094-910D-BF051D2B2544}"/>
    <hyperlink ref="BJ157" r:id="rId2315" display="https://www.daloopa.com/src/1571257" xr:uid="{A65250E4-1A9A-4357-8814-C5214B78A49E}"/>
    <hyperlink ref="BK157" r:id="rId2316" display="https://www.daloopa.com/src/1570964" xr:uid="{C4B582A2-F3DC-4D19-A858-E53BBBA06D51}"/>
    <hyperlink ref="BL157" r:id="rId2317" display="https://www.daloopa.com/src/2745321" xr:uid="{73A681CC-ADF2-4C8D-99DD-41C12F7103E2}"/>
    <hyperlink ref="BM157" r:id="rId2318" display="https://www.daloopa.com/src/14275341" xr:uid="{463C6FE5-98CF-49AC-97A6-E526A1C7ABE3}"/>
    <hyperlink ref="BN157" r:id="rId2319" display="https://www.daloopa.com/src/46548308" xr:uid="{81D92C3A-5D7E-4673-ACCB-6B57B9F50EBD}"/>
    <hyperlink ref="BO157" r:id="rId2320" display="https://www.daloopa.com/src/66982763" xr:uid="{4924695A-9A96-4074-8816-F0DDA0EB893B}"/>
    <hyperlink ref="BP157" r:id="rId2321" display="https://www.daloopa.com/src/87394475" xr:uid="{0EEC8A5E-21AF-4671-855F-98A1C0A99DF2}"/>
    <hyperlink ref="BQ157" r:id="rId2322" display="https://www.daloopa.com/src/113262832" xr:uid="{E37B445E-EAAF-4263-82F3-A4F55295DF83}"/>
    <hyperlink ref="BR157" r:id="rId2323" display="https://www.daloopa.com/src/154248565" xr:uid="{67019ECD-F2DE-4C9F-8803-D9D3D09830E8}"/>
    <hyperlink ref="A160" r:id="rId2324" xr:uid="{34C97A23-6F50-402C-8CAB-DC440EE7609A}"/>
    <hyperlink ref="C160" r:id="rId2325" xr:uid="{864B7AF6-7294-4120-B381-BB8BE5DC52CE}"/>
    <hyperlink ref="AJ160" r:id="rId2326" display="https://www.daloopa.com/src/46548372" xr:uid="{2AA66C7D-6791-43B8-A7E0-310805F0DDE4}"/>
    <hyperlink ref="AK160" r:id="rId2327" display="https://www.daloopa.com/src/46548418" xr:uid="{66D7090A-64F6-463D-9CA9-3ACC40531CF1}"/>
    <hyperlink ref="AL160" r:id="rId2328" display="https://www.daloopa.com/src/46548448" xr:uid="{9C0BA70B-9B67-4A15-93A6-D695727F693A}"/>
    <hyperlink ref="AM160" r:id="rId2329" display="https://www.daloopa.com/src/46548520" xr:uid="{24BAFDF4-74A9-432F-9165-D07FD6C4C42A}"/>
    <hyperlink ref="AN160" r:id="rId2330" display="https://www.daloopa.com/src/46548528" xr:uid="{A7458170-6E71-4380-94AD-F896AB044C2E}"/>
    <hyperlink ref="AO160" r:id="rId2331" display="https://www.daloopa.com/src/53535150" xr:uid="{18938DFC-F769-4D84-A7CF-FFD2069C5CE0}"/>
    <hyperlink ref="AP160" r:id="rId2332" display="https://www.daloopa.com/src/58741919" xr:uid="{D035BD21-1083-4EB4-8D1C-D785BC9BEB70}"/>
    <hyperlink ref="AQ160" r:id="rId2333" display="https://www.daloopa.com/src/63033894" xr:uid="{C92CD402-6586-4144-A028-D4DDC8000DA4}"/>
    <hyperlink ref="AR160" r:id="rId2334" display="https://www.daloopa.com/src/66978717" xr:uid="{EF8A1839-D90B-4585-816F-FA42D67D42E3}"/>
    <hyperlink ref="AS160" r:id="rId2335" display="https://www.daloopa.com/src/72083117" xr:uid="{739F764D-59CD-4A37-A5D3-F12E28E0B59C}"/>
    <hyperlink ref="AT160" r:id="rId2336" display="https://www.daloopa.com/src/78021169" xr:uid="{B0610E68-8450-4612-B034-7BA4AB4BA213}"/>
    <hyperlink ref="AU160" r:id="rId2337" display="https://www.daloopa.com/src/82225370" xr:uid="{35FDEAF2-F37A-4C55-B5E7-081690446FD7}"/>
    <hyperlink ref="AV160" r:id="rId2338" display="https://www.daloopa.com/src/87382083" xr:uid="{191A1020-7143-45D7-B109-CCB34265CD1E}"/>
    <hyperlink ref="AW160" r:id="rId2339" display="https://www.daloopa.com/src/94501292" xr:uid="{B5111152-D384-4E30-A1E6-3BA94A94C11E}"/>
    <hyperlink ref="AX160" r:id="rId2340" display="https://www.daloopa.com/src/102327290" xr:uid="{1123C5C1-259A-4F46-A92C-7E987553D8C5}"/>
    <hyperlink ref="AY160" r:id="rId2341" display="https://www.daloopa.com/src/107683435" xr:uid="{0A84AD37-9AFF-4B82-A306-173BAEE62A69}"/>
    <hyperlink ref="AZ160" r:id="rId2342" display="https://www.daloopa.com/src/113257022" xr:uid="{6556ACFA-D9AB-442D-8B5B-A3AA1CE1EAE2}"/>
    <hyperlink ref="BA160" r:id="rId2343" display="https://www.daloopa.com/src/125013725" xr:uid="{AC05C77F-1939-4922-94CA-9676F574FB9A}"/>
    <hyperlink ref="BB160" r:id="rId2344" display="https://www.daloopa.com/src/136426323" xr:uid="{9F4421B2-D2CD-431D-9A1E-8E02489C1FBD}"/>
    <hyperlink ref="BC160" r:id="rId2345" display="https://www.daloopa.com/src/144969164" xr:uid="{55627BFF-DF2F-4E93-A268-587B1104400D}"/>
    <hyperlink ref="BD160" r:id="rId2346" display="https://www.daloopa.com/src/154220552" xr:uid="{A8B36E1C-CD29-4B3D-BB66-0E992B9830A4}"/>
    <hyperlink ref="BL160" r:id="rId2347" display="https://www.daloopa.com/src/46548106" xr:uid="{D5245C86-6025-40E7-8238-38426613B133}"/>
    <hyperlink ref="BM160" r:id="rId2348" display="https://www.daloopa.com/src/46548282" xr:uid="{0D1B2059-3440-4101-B2F1-8F28B642106B}"/>
    <hyperlink ref="BN160" r:id="rId2349" display="https://www.daloopa.com/src/46548309" xr:uid="{E5662700-4B91-4DD9-939E-59D9159288BD}"/>
    <hyperlink ref="BO160" r:id="rId2350" display="https://www.daloopa.com/src/66982762" xr:uid="{948E6F65-061A-4A8A-8E69-9C6FAABD861E}"/>
    <hyperlink ref="BP160" r:id="rId2351" display="https://www.daloopa.com/src/87394476" xr:uid="{321EFAFF-EC27-4270-9887-EBEBB8FF8525}"/>
    <hyperlink ref="BQ160" r:id="rId2352" display="https://www.daloopa.com/src/113262839" xr:uid="{8F368162-7D85-4435-9140-0FF91F2905BD}"/>
    <hyperlink ref="BR160" r:id="rId2353" display="https://www.daloopa.com/src/154248566" xr:uid="{2AF37EE7-C49B-4615-B461-2C27BA88DADD}"/>
    <hyperlink ref="A161" r:id="rId2354" xr:uid="{3848751F-C36E-4761-9B93-2CAF5A0A4C43}"/>
    <hyperlink ref="C161" r:id="rId2355" xr:uid="{46E45FB0-C88C-44C4-B8F1-17D411FBBEBD}"/>
    <hyperlink ref="AJ161" r:id="rId2356" display="https://www.daloopa.com/src/46548374" xr:uid="{7617FD35-A787-493A-B6AA-FE85292FF4DD}"/>
    <hyperlink ref="AK161" r:id="rId2357" display="https://www.daloopa.com/src/46548412" xr:uid="{ABAFEA9B-D274-4839-941C-F3A8DF0076B5}"/>
    <hyperlink ref="AL161" r:id="rId2358" display="https://www.daloopa.com/src/46548447" xr:uid="{52EA1B19-D624-4115-A465-9AB2FDE148E9}"/>
    <hyperlink ref="AM161" r:id="rId2359" display="https://www.daloopa.com/src/46548519" xr:uid="{E63C19AD-2B7B-4B8C-86AD-9FCC1FD6DC02}"/>
    <hyperlink ref="AN161" r:id="rId2360" display="https://www.daloopa.com/src/46548526" xr:uid="{C2843F3E-3055-4616-A0C6-F154112E8D7E}"/>
    <hyperlink ref="AO161" r:id="rId2361" display="https://www.daloopa.com/src/53535148" xr:uid="{56FAB0A1-84CC-438E-9D0A-747191CDE785}"/>
    <hyperlink ref="AP161" r:id="rId2362" display="https://www.daloopa.com/src/58741920" xr:uid="{F39DAEDF-437F-4E2F-9D1C-F09DEB41B7FE}"/>
    <hyperlink ref="AQ161" r:id="rId2363" display="https://www.daloopa.com/src/63033889" xr:uid="{A6B0C5C0-B601-41E1-8383-B2C5F5B37D85}"/>
    <hyperlink ref="AR161" r:id="rId2364" display="https://www.daloopa.com/src/66978720" xr:uid="{40822279-15C0-4EDF-95DB-70D20D534199}"/>
    <hyperlink ref="AS161" r:id="rId2365" display="https://www.daloopa.com/src/72083112" xr:uid="{CCAA311D-8DDA-4A40-AE42-A7B34B003915}"/>
    <hyperlink ref="AT161" r:id="rId2366" display="https://www.daloopa.com/src/78021166" xr:uid="{BD318633-FDB6-421D-BDC0-054A8EC229CC}"/>
    <hyperlink ref="AU161" r:id="rId2367" display="https://www.daloopa.com/src/82225369" xr:uid="{C2EAFCFF-6A55-4288-88A3-D4915AD45E40}"/>
    <hyperlink ref="AV161" r:id="rId2368" display="https://www.daloopa.com/src/87382084" xr:uid="{4C1ACFC1-DFC6-4816-AF83-9B1CB246A17F}"/>
    <hyperlink ref="AW161" r:id="rId2369" display="https://www.daloopa.com/src/94501291" xr:uid="{827F31AD-5AF2-4EB7-8366-604211566DA9}"/>
    <hyperlink ref="AX161" r:id="rId2370" display="https://www.daloopa.com/src/102327291" xr:uid="{F57D8048-0D65-4802-897D-63DAB332DC96}"/>
    <hyperlink ref="AY161" r:id="rId2371" display="https://www.daloopa.com/src/107683434" xr:uid="{D973EA69-B87F-45D5-B6B1-B01F79EAA415}"/>
    <hyperlink ref="AZ161" r:id="rId2372" display="https://www.daloopa.com/src/113257024" xr:uid="{BD08AE62-B80B-4226-9730-DD5395A86F5F}"/>
    <hyperlink ref="BA161" r:id="rId2373" display="https://www.daloopa.com/src/125013727" xr:uid="{C3974289-D8C8-4C2B-B9E0-716907773010}"/>
    <hyperlink ref="BB161" r:id="rId2374" display="https://www.daloopa.com/src/136426324" xr:uid="{F6BF2556-24B9-45BD-ABE9-1F79490CB141}"/>
    <hyperlink ref="BC161" r:id="rId2375" display="https://www.daloopa.com/src/144969170" xr:uid="{BFD891E9-FEDE-4406-8A3F-EA2B250D8044}"/>
    <hyperlink ref="BD161" r:id="rId2376" display="https://www.daloopa.com/src/154220553" xr:uid="{E8E3EB3D-F0D7-4DF7-8950-466EEF3F0924}"/>
    <hyperlink ref="BL161" r:id="rId2377" display="https://www.daloopa.com/src/46548105" xr:uid="{BB4D8E75-25C0-4EA4-AD54-301C70E6B88C}"/>
    <hyperlink ref="BM161" r:id="rId2378" display="https://www.daloopa.com/src/46548279" xr:uid="{2FEE799F-F41A-437E-A0D6-0D69052CDB5A}"/>
    <hyperlink ref="BN161" r:id="rId2379" display="https://www.daloopa.com/src/46548313" xr:uid="{2873D4D3-4135-4A4A-B2FC-19D815BE972F}"/>
    <hyperlink ref="BO161" r:id="rId2380" display="https://www.daloopa.com/src/66982764" xr:uid="{10DC38C1-2279-4273-8B97-5CECEDA70C7B}"/>
    <hyperlink ref="BP161" r:id="rId2381" display="https://www.daloopa.com/src/87394477" xr:uid="{092CEFF8-4F90-4E0A-9AAB-54154CCFA09A}"/>
    <hyperlink ref="BQ161" r:id="rId2382" display="https://www.daloopa.com/src/113262834" xr:uid="{AD6F4F14-1D1A-4A52-BD82-986202036D70}"/>
    <hyperlink ref="BR161" r:id="rId2383" display="https://www.daloopa.com/src/154248567" xr:uid="{FBC97EE5-C7ED-4A52-BB61-65DEAD122A7D}"/>
    <hyperlink ref="A162" r:id="rId2384" xr:uid="{73E6EC06-B067-4D7F-9DAD-C52953C91099}"/>
    <hyperlink ref="C162" r:id="rId2385" xr:uid="{4A21E9C7-C548-4BD8-9731-1078E7437D7A}"/>
    <hyperlink ref="AJ162" r:id="rId2386" display="https://www.daloopa.com/src/46548373" xr:uid="{92B7576B-A9A7-42FC-A7F3-8A56A2BFBA74}"/>
    <hyperlink ref="AK162" r:id="rId2387" display="https://www.daloopa.com/src/46548411" xr:uid="{BC901D69-A980-4C36-94C4-106B82204B81}"/>
    <hyperlink ref="AL162" r:id="rId2388" display="https://www.daloopa.com/src/46548446" xr:uid="{C895E2BF-BCF3-4CBD-A9CA-2E0AEEF82D93}"/>
    <hyperlink ref="AM162" r:id="rId2389" display="https://www.daloopa.com/src/46548518" xr:uid="{306EA8D9-8934-4B3E-9A9D-9B9A66013A46}"/>
    <hyperlink ref="AN162" r:id="rId2390" display="https://www.daloopa.com/src/46548527" xr:uid="{D12523C0-FE6C-441C-A5D4-2A45FC042306}"/>
    <hyperlink ref="AO162" r:id="rId2391" display="https://www.daloopa.com/src/53535149" xr:uid="{CC2D5144-48AB-453E-A20A-0218CC496EA4}"/>
    <hyperlink ref="AP162" r:id="rId2392" display="https://www.daloopa.com/src/58741921" xr:uid="{932A87CD-162C-450E-9AEC-747C2150A0CD}"/>
    <hyperlink ref="AQ162" r:id="rId2393" display="https://www.daloopa.com/src/63033893" xr:uid="{B8C571E9-8D73-45F9-9724-25012CF8AA41}"/>
    <hyperlink ref="AR162" r:id="rId2394" display="https://www.daloopa.com/src/66978721" xr:uid="{BC09CD5A-E0F2-47D6-919C-D711C51F4856}"/>
    <hyperlink ref="AS162" r:id="rId2395" display="https://www.daloopa.com/src/72083116" xr:uid="{89E4F1B5-FFB8-4376-9D1B-930947BDF0D6}"/>
    <hyperlink ref="AT162" r:id="rId2396" display="https://www.daloopa.com/src/78021164" xr:uid="{D8B5760C-9980-4291-92CC-ED5D8A5FBDB9}"/>
    <hyperlink ref="AU162" r:id="rId2397" display="https://www.daloopa.com/src/82225368" xr:uid="{EDF46CDD-7E2A-4744-98FB-72ABE245BB3F}"/>
    <hyperlink ref="AV162" r:id="rId2398" display="https://www.daloopa.com/src/87382087" xr:uid="{09E80E9C-31BB-4F10-B586-856FBEBAE3FE}"/>
    <hyperlink ref="AW162" r:id="rId2399" display="https://www.daloopa.com/src/94501297" xr:uid="{BB2237E5-654E-4822-A25B-660D53225412}"/>
    <hyperlink ref="AX162" r:id="rId2400" display="https://www.daloopa.com/src/102327284" xr:uid="{C82FFEDE-F474-45F0-8DE3-B201077CE0A0}"/>
    <hyperlink ref="AY162" r:id="rId2401" display="https://www.daloopa.com/src/107683433" xr:uid="{D81B56CB-7976-4858-8500-A24C6C5F8776}"/>
    <hyperlink ref="AZ162" r:id="rId2402" display="https://www.daloopa.com/src/113257023" xr:uid="{67A7A1BD-5F99-4981-967F-ADA1B61D4238}"/>
    <hyperlink ref="BA162" r:id="rId2403" display="https://www.daloopa.com/src/125013730" xr:uid="{D5C48178-2903-4EAC-9339-9218D7D64F66}"/>
    <hyperlink ref="BB162" r:id="rId2404" display="https://www.daloopa.com/src/136426325" xr:uid="{A1918F5E-22F7-4745-BA35-AE4BD2AE9CF6}"/>
    <hyperlink ref="BC162" r:id="rId2405" display="https://www.daloopa.com/src/144969176" xr:uid="{7A1B3184-002A-42A9-91DC-DF52783A445A}"/>
    <hyperlink ref="BD162" r:id="rId2406" display="https://www.daloopa.com/src/154220554" xr:uid="{D0F6D9AC-3B63-4BCD-A82D-2CD55C0A9C2F}"/>
    <hyperlink ref="BL162" r:id="rId2407" display="https://www.daloopa.com/src/46548104" xr:uid="{68221840-FA59-4ED1-8332-950D26FFE6FB}"/>
    <hyperlink ref="BM162" r:id="rId2408" display="https://www.daloopa.com/src/46548281" xr:uid="{B9DDDC40-C837-4567-85A7-ABF7942D84E2}"/>
    <hyperlink ref="BN162" r:id="rId2409" display="https://www.daloopa.com/src/46548310" xr:uid="{25342123-8D8D-47A0-9A1C-A0587540BAA3}"/>
    <hyperlink ref="BO162" r:id="rId2410" display="https://www.daloopa.com/src/66982767" xr:uid="{BA42D771-7ED7-449E-8AEC-97C0B91C83D4}"/>
    <hyperlink ref="BP162" r:id="rId2411" display="https://www.daloopa.com/src/87394478" xr:uid="{C51BDC5D-E84E-4D23-9F9C-12E93B027069}"/>
    <hyperlink ref="BQ162" r:id="rId2412" display="https://www.daloopa.com/src/113262838" xr:uid="{A8204923-0684-4084-BAFE-5B8AAB747A39}"/>
    <hyperlink ref="BR162" r:id="rId2413" display="https://www.daloopa.com/src/154248568" xr:uid="{7156DC93-54F5-46F9-8760-17086E8F4D54}"/>
    <hyperlink ref="A165" r:id="rId2414" xr:uid="{93AA8877-DDB8-42A3-9D26-D1F031722D43}"/>
    <hyperlink ref="C165" r:id="rId2415" xr:uid="{BFF48568-185F-4364-862C-5C852A39A5F7}"/>
    <hyperlink ref="AN165" r:id="rId2416" display="https://www.daloopa.com/src/65064233" xr:uid="{FC8E6DD1-ADB1-46FC-97D7-01560C96A1D0}"/>
    <hyperlink ref="AO165" r:id="rId2417" display="https://www.daloopa.com/src/65064160" xr:uid="{37E34CDF-0574-4251-BE93-6C2C0AAFF05B}"/>
    <hyperlink ref="AP165" r:id="rId2418" display="https://www.daloopa.com/src/65064132" xr:uid="{3C457764-5BF8-4AC1-96ED-DE0FB2A7DA3C}"/>
    <hyperlink ref="AQ165" r:id="rId2419" display="https://www.daloopa.com/src/65064119" xr:uid="{0DA3469F-073B-46ED-BDE4-BB440662E2FB}"/>
    <hyperlink ref="AR165" r:id="rId2420" display="https://www.daloopa.com/src/67018521" xr:uid="{240D69F9-B507-404C-BBD8-6D736619B57B}"/>
    <hyperlink ref="AS165" r:id="rId2421" display="https://www.daloopa.com/src/72185021" xr:uid="{6AFDD522-9047-41AF-A245-2B67B2E6F63E}"/>
    <hyperlink ref="AT165" r:id="rId2422" display="https://www.daloopa.com/src/78147094" xr:uid="{1720EBC7-39F5-4C40-A760-FC2C303B7B3A}"/>
    <hyperlink ref="AU165" r:id="rId2423" display="https://www.daloopa.com/src/82267272" xr:uid="{357BC6BC-5BFF-44CA-8E37-62107CB4FE3F}"/>
    <hyperlink ref="AV165" r:id="rId2424" display="https://www.daloopa.com/src/87500427" xr:uid="{6D7E3EE7-DD1B-4DEB-B6D1-1531AEB13B1A}"/>
    <hyperlink ref="AW165" r:id="rId2425" display="https://www.daloopa.com/src/94644027" xr:uid="{5D1863D9-A3CB-4806-8A00-277957262FE4}"/>
    <hyperlink ref="AX165" r:id="rId2426" display="https://www.daloopa.com/src/102434470" xr:uid="{159B6D1D-7264-45B1-8C4B-6331BDCDFEC7}"/>
    <hyperlink ref="AY165" r:id="rId2427" display="https://www.daloopa.com/src/107837319" xr:uid="{EF7FE934-4AE4-4272-B27D-54776A45BAA0}"/>
    <hyperlink ref="AZ165" r:id="rId2428" display="https://www.daloopa.com/src/113362305" xr:uid="{D1B5F8EA-8500-42CD-AC85-1B10543C8F4A}"/>
    <hyperlink ref="BC165" r:id="rId2429" display="https://www.daloopa.com/src/145150869" xr:uid="{D41FC2B9-CCEF-4A70-A75C-3F257D5BE788}"/>
    <hyperlink ref="BD165" r:id="rId2430" display="https://www.daloopa.com/src/154351792" xr:uid="{B19908EB-41E3-4353-BB66-05C3F9E906ED}"/>
    <hyperlink ref="BN165" r:id="rId2431" display="https://marketplace.daloopa.com/src/134722136" xr:uid="{4C287934-B92B-478B-AE8C-D11CE5CCB5F0}"/>
    <hyperlink ref="BO165" r:id="rId2432" display="https://marketplace.daloopa.com/src/134722137" xr:uid="{29142F71-D70A-4E39-89F2-320FE0030C75}"/>
    <hyperlink ref="BP165" r:id="rId2433" display="https://marketplace.daloopa.com/src/134722138" xr:uid="{C3D54EBF-8352-4820-812E-6EBAEF1B86DA}"/>
    <hyperlink ref="BQ165" r:id="rId2434" display="https://marketplace.daloopa.com/src/134722139" xr:uid="{CFC495CA-9BCE-41B3-85C5-F772AAA0FDBE}"/>
    <hyperlink ref="BR165" r:id="rId2435" display="https://marketplace.daloopa.com/src/154393084" xr:uid="{71ED9ADE-4D1B-41A7-9DE4-057B4BCE5258}"/>
    <hyperlink ref="A166" r:id="rId2436" xr:uid="{5623FE59-DB46-4428-9C32-C8E30B03B59A}"/>
    <hyperlink ref="C166" r:id="rId2437" xr:uid="{7A161FCF-B15C-4B0B-8814-6BC874982565}"/>
    <hyperlink ref="AN166" r:id="rId2438" display="https://www.daloopa.com/src/65064232" xr:uid="{809D3A67-5D86-4A4E-97D8-A4665C1D6712}"/>
    <hyperlink ref="AO166" r:id="rId2439" display="https://www.daloopa.com/src/65064159" xr:uid="{52FF62F3-C8DD-424F-B1B9-330AE0F86E54}"/>
    <hyperlink ref="AP166" r:id="rId2440" display="https://www.daloopa.com/src/65064133" xr:uid="{00498E12-0FD6-47CF-96CD-AA6970CB05CC}"/>
    <hyperlink ref="AQ166" r:id="rId2441" display="https://www.daloopa.com/src/65064118" xr:uid="{30E87899-5903-43E1-B125-816EF352B705}"/>
    <hyperlink ref="AR166" r:id="rId2442" display="https://www.daloopa.com/src/67018519" xr:uid="{87C88E79-837F-4CBA-9C11-251B401F1E6D}"/>
    <hyperlink ref="AS166" r:id="rId2443" display="https://www.daloopa.com/src/72185020" xr:uid="{361CF7A2-6969-44E7-A99F-87E2C676439D}"/>
    <hyperlink ref="AT166" r:id="rId2444" display="https://www.daloopa.com/src/78147093" xr:uid="{3EBA0054-4C59-4890-BFEB-945E24D342A2}"/>
    <hyperlink ref="AU166" r:id="rId2445" display="https://www.daloopa.com/src/82267271" xr:uid="{692AA38C-4EF9-4259-9763-8BB094E966E0}"/>
    <hyperlink ref="AV166" r:id="rId2446" display="https://www.daloopa.com/src/87500426" xr:uid="{AC7E1A02-FEA3-4DBC-828B-41B878AFF6CF}"/>
    <hyperlink ref="AW166" r:id="rId2447" display="https://www.daloopa.com/src/94644025" xr:uid="{1597B96D-31D6-44CE-8564-01774675D251}"/>
    <hyperlink ref="AX166" r:id="rId2448" display="https://www.daloopa.com/src/102434469" xr:uid="{A2876603-8517-455C-ABCD-0F6B4E76C56B}"/>
    <hyperlink ref="AY166" r:id="rId2449" display="https://www.daloopa.com/src/107837318" xr:uid="{1ACA0FDC-8E67-4E6E-A882-F520EDC7295C}"/>
    <hyperlink ref="AZ166" r:id="rId2450" display="https://www.daloopa.com/src/113362306" xr:uid="{4AAF87CE-929F-42EA-ABBE-64513DDBA965}"/>
    <hyperlink ref="BC166" r:id="rId2451" display="https://www.daloopa.com/src/145150870" xr:uid="{B981A1CA-7A1C-4751-A8D4-B56245BE6753}"/>
    <hyperlink ref="BD166" r:id="rId2452" display="https://www.daloopa.com/src/154351793" xr:uid="{71F92237-E04B-46B3-B52B-DC40950D2893}"/>
    <hyperlink ref="BN166" r:id="rId2453" display="https://marketplace.daloopa.com/src/134722140" xr:uid="{058EEEB7-FAFE-44A0-9CE2-4178186B9510}"/>
    <hyperlink ref="BO166" r:id="rId2454" display="https://marketplace.daloopa.com/src/134722141" xr:uid="{7DA9839F-C959-4220-ACD7-334C404A6742}"/>
    <hyperlink ref="BP166" r:id="rId2455" display="https://marketplace.daloopa.com/src/134722142" xr:uid="{2CC0FE55-4397-4CB6-BE7C-58F714BE75F6}"/>
    <hyperlink ref="BQ166" r:id="rId2456" display="https://marketplace.daloopa.com/src/134722143" xr:uid="{EB5C5C51-A744-4CCD-824E-99AD8B75EB00}"/>
    <hyperlink ref="BR166" r:id="rId2457" display="https://marketplace.daloopa.com/src/154393085" xr:uid="{38DBE7A8-A883-4794-A918-1733CBDB1E6F}"/>
    <hyperlink ref="A167" r:id="rId2458" xr:uid="{55EF01FD-6550-4743-A664-BDD67AC8C003}"/>
    <hyperlink ref="C167" r:id="rId2459" xr:uid="{2A9B231E-7602-496F-BD59-F8E5541711A2}"/>
    <hyperlink ref="AN167" r:id="rId2460" display="https://www.daloopa.com/src/65064231" xr:uid="{4367044C-FAB2-47D8-8AE2-6F93D44FF67D}"/>
    <hyperlink ref="AO167" r:id="rId2461" display="https://www.daloopa.com/src/65064158" xr:uid="{4E7EF6FF-04E4-400E-BB0B-E23364B319F1}"/>
    <hyperlink ref="AP167" r:id="rId2462" display="https://www.daloopa.com/src/65064134" xr:uid="{58AD65C0-0394-4745-9240-2EBFC413A0A5}"/>
    <hyperlink ref="AQ167" r:id="rId2463" display="https://www.daloopa.com/src/65064117" xr:uid="{82CB20C9-22C7-4D0F-9975-21F4D9385FB7}"/>
    <hyperlink ref="AR167" r:id="rId2464" display="https://www.daloopa.com/src/67018520" xr:uid="{FD476048-398D-408C-B5CD-FE08F1D7BEC3}"/>
    <hyperlink ref="AS167" r:id="rId2465" display="https://www.daloopa.com/src/72185019" xr:uid="{BD89CB8C-C2A3-4340-8C9E-73D1298BA13A}"/>
    <hyperlink ref="AT167" r:id="rId2466" display="https://www.daloopa.com/src/78147092" xr:uid="{FD60482A-3692-4EF6-A5B3-9F83F2DB11A4}"/>
    <hyperlink ref="AU167" r:id="rId2467" display="https://www.daloopa.com/src/82267270" xr:uid="{9ABE781B-6098-4150-9A9E-D48AD81E8C90}"/>
    <hyperlink ref="AV167" r:id="rId2468" display="https://www.daloopa.com/src/87500428" xr:uid="{5A38DA86-B347-4618-AF5A-F68E2CDFBDAF}"/>
    <hyperlink ref="AW167" r:id="rId2469" display="https://www.daloopa.com/src/94644026" xr:uid="{7AAADF53-5BF2-42D6-A412-EE1F00A8CD25}"/>
    <hyperlink ref="AX167" r:id="rId2470" display="https://www.daloopa.com/src/102434471" xr:uid="{4336542B-A72C-4FF4-A16B-29610164CC3A}"/>
    <hyperlink ref="AY167" r:id="rId2471" display="https://www.daloopa.com/src/107837320" xr:uid="{BE6A23DA-7056-4EA7-9937-A2D9BB30A304}"/>
    <hyperlink ref="AZ167" r:id="rId2472" display="https://www.daloopa.com/src/113362307" xr:uid="{90A5A6AD-C950-49C5-9B77-4C0E23A4E8BB}"/>
    <hyperlink ref="BC167" r:id="rId2473" display="https://www.daloopa.com/src/145150871" xr:uid="{4F37A4CF-BF2B-4CF9-8058-B3A835D813EF}"/>
    <hyperlink ref="BD167" r:id="rId2474" display="https://www.daloopa.com/src/154351794" xr:uid="{A0D01C40-09F4-496A-B14A-53D70B2D1B3A}"/>
    <hyperlink ref="BN167" r:id="rId2475" display="https://marketplace.daloopa.com/src/134722144" xr:uid="{DB47851B-072F-493C-90EC-A3274A2A3907}"/>
    <hyperlink ref="BO167" r:id="rId2476" display="https://marketplace.daloopa.com/src/134722145" xr:uid="{A1047B75-6C52-4657-956B-513FE9D785AB}"/>
    <hyperlink ref="BP167" r:id="rId2477" display="https://marketplace.daloopa.com/src/134722146" xr:uid="{1883A026-D072-4FC1-A294-FE06D2264A38}"/>
    <hyperlink ref="BQ167" r:id="rId2478" display="https://marketplace.daloopa.com/src/134722147" xr:uid="{5D346F93-3BE8-4E47-A9FC-C4B9AA4AF73A}"/>
    <hyperlink ref="BR167" r:id="rId2479" display="https://marketplace.daloopa.com/src/154393086" xr:uid="{375EDDB5-5EDE-4F48-B4AE-EA8BE3A0A5A7}"/>
    <hyperlink ref="A170" r:id="rId2480" xr:uid="{31AFE366-BC77-4629-80F1-458704D63324}"/>
    <hyperlink ref="C170" r:id="rId2481" xr:uid="{A967C78E-5985-48DB-A412-1F26C32C9E44}"/>
    <hyperlink ref="AK170" r:id="rId2482" display="https://www.daloopa.com/src/65071864" xr:uid="{A463ABD6-14AA-4A1F-B193-19F951C70B76}"/>
    <hyperlink ref="AL170" r:id="rId2483" display="https://www.daloopa.com/src/65071883" xr:uid="{B5DE8BD6-9C4B-453D-A70E-C30CA2B9F321}"/>
    <hyperlink ref="AM170" r:id="rId2484" display="https://www.daloopa.com/src/65072053" xr:uid="{D0BAE02E-B273-456B-AE19-AA5D5F199B8C}"/>
    <hyperlink ref="AN170" r:id="rId2485" display="https://www.daloopa.com/src/65218513" xr:uid="{3CD70CE7-7F17-41DA-922B-B0C61EB55350}"/>
    <hyperlink ref="AO170" r:id="rId2486" display="https://www.daloopa.com/src/65071698" xr:uid="{F81F8F1D-FB61-4A18-BBE0-8CB858CB5B4D}"/>
    <hyperlink ref="AP170" r:id="rId2487" display="https://www.daloopa.com/src/65071683" xr:uid="{44A00A92-96B5-4D12-A929-F2911C5E466B}"/>
    <hyperlink ref="AQ170" r:id="rId2488" display="https://www.daloopa.com/src/65071598" xr:uid="{7925A962-92D6-46A4-9A1A-7BAF274720FE}"/>
    <hyperlink ref="AR170" r:id="rId2489" display="https://www.daloopa.com/src/67023243" xr:uid="{659CBBD8-09BF-4449-986B-2746FBE21E8E}"/>
    <hyperlink ref="AS170" r:id="rId2490" display="https://www.daloopa.com/src/72185033" xr:uid="{4034218E-67C3-4CD0-990E-AD971B1E29CB}"/>
    <hyperlink ref="AT170" r:id="rId2491" display="https://www.daloopa.com/src/78147575" xr:uid="{58BD31B9-3136-4C08-AF51-B97725655809}"/>
    <hyperlink ref="AU170" r:id="rId2492" display="https://www.daloopa.com/src/82267332" xr:uid="{8C66EF7B-06F4-4648-9234-454A01F8575E}"/>
    <hyperlink ref="AV170" r:id="rId2493" display="https://www.daloopa.com/src/87514703" xr:uid="{1C1D71A9-5814-4916-836E-302DC1F2E13D}"/>
    <hyperlink ref="AW170" r:id="rId2494" display="https://www.daloopa.com/src/94644635" xr:uid="{C81D8441-C08D-44DE-B556-963B5EA6D3E9}"/>
    <hyperlink ref="AX170" r:id="rId2495" display="https://www.daloopa.com/src/102436601" xr:uid="{88D36B25-87C7-4340-8D27-1549ECAC70FF}"/>
    <hyperlink ref="AY170" r:id="rId2496" display="https://www.daloopa.com/src/107838291" xr:uid="{71D2FD6C-2092-4868-9D63-990723C39896}"/>
    <hyperlink ref="AZ170" r:id="rId2497" display="https://www.daloopa.com/src/113403271" xr:uid="{237CC2F0-6BE3-4E0C-A13A-F636988EEAA3}"/>
    <hyperlink ref="BA170" r:id="rId2498" display="https://www.daloopa.com/src/125177921" xr:uid="{BF4099DE-65BD-4D01-AB10-20063A82AA38}"/>
    <hyperlink ref="BB170" r:id="rId2499" display="https://www.daloopa.com/src/136637235" xr:uid="{671183EA-9EBD-47C8-80BA-D10C1E63E416}"/>
    <hyperlink ref="BC170" r:id="rId2500" display="https://www.daloopa.com/src/145133118" xr:uid="{1E484162-68C5-4E77-96B8-275A0FBB2233}"/>
    <hyperlink ref="BD170" r:id="rId2501" display="https://www.daloopa.com/src/154393248" xr:uid="{36A9E97B-9BA9-4DAB-BC08-F73F221C6EB9}"/>
    <hyperlink ref="BM170" r:id="rId2502" display="https://www.daloopa.com/src/65072125" xr:uid="{73AFAC25-859C-45D9-A587-54E84FFB42B4}"/>
    <hyperlink ref="BN170" r:id="rId2503" display="https://www.daloopa.com/src/65072203" xr:uid="{DC8099F6-02D3-47BC-B3BD-2CFEDC4980DA}"/>
    <hyperlink ref="BO170" r:id="rId2504" display="https://www.daloopa.com/src/67018624" xr:uid="{AA95D0F7-2B4D-4D7B-B6F4-1ED59C0292EA}"/>
    <hyperlink ref="BP170" r:id="rId2505" display="https://www.daloopa.com/src/87500686" xr:uid="{BA13BC46-4BF2-4E7B-85A2-5FB0B3A66BF4}"/>
    <hyperlink ref="BQ170" r:id="rId2506" display="https://www.daloopa.com/src/113362416" xr:uid="{E30D9AC8-A660-405C-ACF1-A11C39853D02}"/>
    <hyperlink ref="BR170" r:id="rId2507" display="https://www.daloopa.com/src/154358029" xr:uid="{68A42E95-C0CE-4105-A4C8-03338C4A7B94}"/>
    <hyperlink ref="A171" r:id="rId2508" xr:uid="{177ECC00-2BEB-4443-9AA5-18EFB32A9EE9}"/>
    <hyperlink ref="C171" r:id="rId2509" xr:uid="{6296E0D8-9EA4-45A5-AE85-6014D2384B47}"/>
    <hyperlink ref="AK171" r:id="rId2510" display="https://www.daloopa.com/src/65071865" xr:uid="{BFA15C15-1C97-457F-9F07-1DF2A1153F99}"/>
    <hyperlink ref="AL171" r:id="rId2511" display="https://www.daloopa.com/src/65071884" xr:uid="{B1D84419-472C-41A5-BC0B-91CFC6F3E39D}"/>
    <hyperlink ref="AM171" r:id="rId2512" display="https://www.daloopa.com/src/65072054" xr:uid="{BD28DD53-3FD2-4ADF-918F-48E9E60F26DE}"/>
    <hyperlink ref="AN171" r:id="rId2513" display="https://www.daloopa.com/src/65218514" xr:uid="{1BFF0370-DD2C-4B76-9E95-B2DA7C94FB98}"/>
    <hyperlink ref="AO171" r:id="rId2514" display="https://www.daloopa.com/src/65071699" xr:uid="{53AA495D-B1BF-4384-B6C0-FC7EBBABE3BF}"/>
    <hyperlink ref="AP171" r:id="rId2515" display="https://www.daloopa.com/src/65071684" xr:uid="{0D2DC319-00CB-4044-A37D-30E7F8E2924B}"/>
    <hyperlink ref="AQ171" r:id="rId2516" display="https://www.daloopa.com/src/65071599" xr:uid="{DFA8B9A0-A2F8-4E80-A9A8-147ED19CACD2}"/>
    <hyperlink ref="AR171" r:id="rId2517" display="https://www.daloopa.com/src/67023244" xr:uid="{A6C14200-6E8C-43D9-89D9-F64C25D1FAFC}"/>
    <hyperlink ref="AS171" r:id="rId2518" display="https://www.daloopa.com/src/72185034" xr:uid="{C7668269-236D-4129-853D-7C7293132DDE}"/>
    <hyperlink ref="AT171" r:id="rId2519" display="https://www.daloopa.com/src/78147576" xr:uid="{53151E60-B6FD-46C1-A789-49DB9946C620}"/>
    <hyperlink ref="AU171" r:id="rId2520" display="https://www.daloopa.com/src/82267331" xr:uid="{BD82F956-5733-4668-8D0A-AAE002083963}"/>
    <hyperlink ref="AV171" r:id="rId2521" display="https://www.daloopa.com/src/87514704" xr:uid="{98F69AAF-C3F8-4121-9FFA-3B840459874A}"/>
    <hyperlink ref="AW171" r:id="rId2522" display="https://www.daloopa.com/src/94644636" xr:uid="{76C400C5-4E7B-48D4-81CC-D44EB1533C20}"/>
    <hyperlink ref="AX171" r:id="rId2523" display="https://www.daloopa.com/src/102436602" xr:uid="{89107014-7457-4321-A456-A2E8F5C490D3}"/>
    <hyperlink ref="AY171" r:id="rId2524" display="https://www.daloopa.com/src/107838292" xr:uid="{D680D38A-7195-435C-89E1-F54443A3CEF0}"/>
    <hyperlink ref="AZ171" r:id="rId2525" display="https://www.daloopa.com/src/113403272" xr:uid="{84115426-D0B0-4DE6-91BC-119B867AD90A}"/>
    <hyperlink ref="BA171" r:id="rId2526" display="https://www.daloopa.com/src/125177922" xr:uid="{D4F65D6F-C139-47D3-8374-0AC1F9B4CBC4}"/>
    <hyperlink ref="BB171" r:id="rId2527" display="https://www.daloopa.com/src/136637236" xr:uid="{186A9CA7-F2D8-4AED-8579-218E1EB1E5CC}"/>
    <hyperlink ref="BC171" r:id="rId2528" display="https://www.daloopa.com/src/145133119" xr:uid="{5A756D44-AB5F-40DD-9573-B8C43F2404CB}"/>
    <hyperlink ref="BD171" r:id="rId2529" display="https://www.daloopa.com/src/154393249" xr:uid="{6C3C4872-4964-4164-AB3D-BEF3A7FADE19}"/>
    <hyperlink ref="BM171" r:id="rId2530" display="https://www.daloopa.com/src/65072246" xr:uid="{C61DA685-BB15-4CE5-B047-A35ED468409D}"/>
    <hyperlink ref="BN171" r:id="rId2531" display="https://www.daloopa.com/src/65072204" xr:uid="{F8D65E6A-4D36-4158-A721-F5AB08F0D2A0}"/>
    <hyperlink ref="BO171" r:id="rId2532" display="https://www.daloopa.com/src/67018625" xr:uid="{887494F5-D0DA-4EEC-8C35-024EB260322D}"/>
    <hyperlink ref="BP171" r:id="rId2533" display="https://www.daloopa.com/src/87500685" xr:uid="{2822A559-61F6-4B64-9A1A-3CD6F98A024B}"/>
    <hyperlink ref="BQ171" r:id="rId2534" display="https://www.daloopa.com/src/113362417" xr:uid="{C7AAB548-5A67-4464-9F34-510998111F41}"/>
    <hyperlink ref="BR171" r:id="rId2535" display="https://www.daloopa.com/src/154358030" xr:uid="{DAC9E636-178B-4DB1-BAED-F968EA2FA25A}"/>
    <hyperlink ref="A172" r:id="rId2536" xr:uid="{EBC30593-7305-4707-9CB1-E6F17BE0FC31}"/>
    <hyperlink ref="C172" r:id="rId2537" xr:uid="{AAA2D97D-5481-4A10-BEE2-D4482E4A73EA}"/>
    <hyperlink ref="AK172" r:id="rId2538" display="https://www.daloopa.com/src/65071866" xr:uid="{6795F79A-2392-4222-8457-87F2508556FB}"/>
    <hyperlink ref="AL172" r:id="rId2539" display="https://www.daloopa.com/src/65071885" xr:uid="{E28BC9B5-58D6-4461-8C7C-4B05CF61B5AF}"/>
    <hyperlink ref="AM172" r:id="rId2540" display="https://www.daloopa.com/src/65072055" xr:uid="{962F54EA-7204-4C4A-B857-C5B069E5C028}"/>
    <hyperlink ref="AN172" r:id="rId2541" display="https://www.daloopa.com/src/65218515" xr:uid="{85DA9D5E-9E31-429C-A77E-9EBC9DA93F21}"/>
    <hyperlink ref="AO172" r:id="rId2542" display="https://www.daloopa.com/src/65071700" xr:uid="{D1CDA79C-2344-44F8-B05C-B3BB47586B05}"/>
    <hyperlink ref="AP172" r:id="rId2543" display="https://www.daloopa.com/src/65071685" xr:uid="{BF7A1E28-5ABF-402C-8F4D-652C492F1C5F}"/>
    <hyperlink ref="AQ172" r:id="rId2544" display="https://www.daloopa.com/src/65071600" xr:uid="{6F291FF0-9E33-41FB-9EE2-62C1361CE324}"/>
    <hyperlink ref="AR172" r:id="rId2545" display="https://www.daloopa.com/src/67023245" xr:uid="{642DE9BA-4621-413F-9290-6F021C11FF4E}"/>
    <hyperlink ref="AS172" r:id="rId2546" display="https://www.daloopa.com/src/72185035" xr:uid="{3CFD067D-3220-4509-BDF8-C79D500472BD}"/>
    <hyperlink ref="AT172" r:id="rId2547" display="https://www.daloopa.com/src/78147577" xr:uid="{C3D10141-1DF9-40F6-9052-A30151245E53}"/>
    <hyperlink ref="AU172" r:id="rId2548" display="https://www.daloopa.com/src/82267330" xr:uid="{B9267112-B127-4EC1-8B7E-7BCC9C3B9246}"/>
    <hyperlink ref="AV172" r:id="rId2549" display="https://www.daloopa.com/src/87514705" xr:uid="{4E2DEE8A-16AA-49AA-BCDC-BA398FACEAC2}"/>
    <hyperlink ref="AW172" r:id="rId2550" display="https://www.daloopa.com/src/94644637" xr:uid="{7A7F4BA7-660B-4044-91D8-EDA711D52809}"/>
    <hyperlink ref="AX172" r:id="rId2551" display="https://www.daloopa.com/src/102436603" xr:uid="{E83D36A5-3818-4EB7-B880-4C5DC14CA5D8}"/>
    <hyperlink ref="AY172" r:id="rId2552" display="https://www.daloopa.com/src/107838293" xr:uid="{91B2F064-D833-4AB3-9C43-CF99ED120F93}"/>
    <hyperlink ref="AZ172" r:id="rId2553" display="https://www.daloopa.com/src/113403274" xr:uid="{3C3EB7C7-2E3A-4540-BA21-5F3028F423A3}"/>
    <hyperlink ref="BA172" r:id="rId2554" display="https://www.daloopa.com/src/125177923" xr:uid="{77C4FBB4-516E-4D3F-9514-68BE53814AB1}"/>
    <hyperlink ref="BB172" r:id="rId2555" display="https://www.daloopa.com/src/136637237" xr:uid="{AE7C65EF-4543-4D84-9B53-E29C9D086D5E}"/>
    <hyperlink ref="BC172" r:id="rId2556" display="https://www.daloopa.com/src/145133120" xr:uid="{286C4CF1-C587-41CB-969F-8C974AD9F607}"/>
    <hyperlink ref="BD172" r:id="rId2557" display="https://www.daloopa.com/src/154393250" xr:uid="{8E4C272D-7371-455B-8E39-3E455A099D1A}"/>
    <hyperlink ref="BM172" r:id="rId2558" display="https://www.daloopa.com/src/65072127" xr:uid="{B5AA1CC9-952B-45CF-A6D0-F83B6778157A}"/>
    <hyperlink ref="BN172" r:id="rId2559" display="https://www.daloopa.com/src/65072205" xr:uid="{58B884C3-41B0-4A49-A22C-3B001331BA3E}"/>
    <hyperlink ref="BO172" r:id="rId2560" display="https://www.daloopa.com/src/67018626" xr:uid="{97E5CE90-7B8D-4A39-9A74-2E47C5CBBDDA}"/>
    <hyperlink ref="BP172" r:id="rId2561" display="https://www.daloopa.com/src/87500684" xr:uid="{B04B842F-03F9-48EF-9B28-A9BC0E7C593C}"/>
    <hyperlink ref="BQ172" r:id="rId2562" display="https://www.daloopa.com/src/113362418" xr:uid="{B5BF9123-1C8B-43DD-9BCB-3DC0C1D4224C}"/>
    <hyperlink ref="BR172" r:id="rId2563" display="https://www.daloopa.com/src/154358031" xr:uid="{92F3E521-6D36-466B-AC0A-91294F5707F0}"/>
    <hyperlink ref="A176" r:id="rId2564" xr:uid="{EA893BC8-47BE-40DB-938F-777E94321986}"/>
    <hyperlink ref="C176" r:id="rId2565" xr:uid="{86D80563-B018-4A9C-A0AF-F313E6755409}"/>
    <hyperlink ref="BC176" r:id="rId2566" display="https://www.daloopa.com/src/145700431" xr:uid="{66D282BF-057B-4CE7-A3D0-122BA32E3007}"/>
    <hyperlink ref="BR176" r:id="rId2567" display="https://www.daloopa.com/src/154358206" xr:uid="{6110CC86-C65C-4796-81EC-0E16FA82D03B}"/>
    <hyperlink ref="A177" r:id="rId2568" xr:uid="{335DD88F-6831-4876-8F9F-1FD74CA457F3}"/>
    <hyperlink ref="C177" r:id="rId2569" xr:uid="{BF6725AD-8C80-49AA-AC4C-624C6482F973}"/>
    <hyperlink ref="BC177" r:id="rId2570" display="https://www.daloopa.com/src/145700432" xr:uid="{BC78B75B-7446-4682-8A7E-B59EEC26F5E1}"/>
    <hyperlink ref="BR177" r:id="rId2571" display="https://www.daloopa.com/src/154358208" xr:uid="{E2BF34D1-EA68-4000-9B5B-E6BB3CD10632}"/>
    <hyperlink ref="A178" r:id="rId2572" xr:uid="{CAE90B94-C557-4A86-AF1B-5E812B3B445A}"/>
    <hyperlink ref="C178" r:id="rId2573" xr:uid="{CDC286AF-FE58-4E9F-9BB5-CE2B13532974}"/>
    <hyperlink ref="BC178" r:id="rId2574" display="https://www.daloopa.com/src/145700433" xr:uid="{08D5B545-6E1D-4A95-9FF3-ECB61D3653DA}"/>
    <hyperlink ref="BR178" r:id="rId2575" display="https://www.daloopa.com/src/154358209" xr:uid="{5138DF6D-4404-4012-BC69-701AFF71FBBE}"/>
    <hyperlink ref="A179" r:id="rId2576" xr:uid="{93D6013A-E489-4FE0-BF79-7214B6E58130}"/>
    <hyperlink ref="C179" r:id="rId2577" xr:uid="{2E3D3B4B-2A9F-4119-83DB-0D2FEF2E7262}"/>
    <hyperlink ref="BC179" r:id="rId2578" display="https://www.daloopa.com/src/145700434" xr:uid="{564888FC-B03C-4E87-AD9B-C62AE28E4262}"/>
    <hyperlink ref="BR179" r:id="rId2579" display="https://www.daloopa.com/src/154358207" xr:uid="{26AD7D20-C70C-4814-BB5C-0049B34CB502}"/>
    <hyperlink ref="A182" r:id="rId2580" xr:uid="{B4188837-0F9C-43DF-94D9-55723AEA6607}"/>
    <hyperlink ref="C182" r:id="rId2581" xr:uid="{264604E1-5281-4FCD-9F51-B681970DD36C}"/>
    <hyperlink ref="BC182" r:id="rId2582" display="https://www.daloopa.com/src/145700435" xr:uid="{84FDF48F-B4DC-4359-A6B6-1F6196E9A121}"/>
    <hyperlink ref="BR182" r:id="rId2583" display="https://www.daloopa.com/src/154358213" xr:uid="{FC1C9660-0C70-4A0D-9195-74A0756C281F}"/>
    <hyperlink ref="A183" r:id="rId2584" xr:uid="{7BBCC3EC-84C8-44CB-8156-FC10E1A4D7D2}"/>
    <hyperlink ref="C183" r:id="rId2585" xr:uid="{678375C2-219B-4966-AC60-74D046AB4BA5}"/>
    <hyperlink ref="BC183" r:id="rId2586" display="https://www.daloopa.com/src/145700436" xr:uid="{4BA14C0E-3126-4382-B6B8-B7CB63AB57E0}"/>
    <hyperlink ref="BR183" r:id="rId2587" display="https://www.daloopa.com/src/154358210" xr:uid="{0DCC233C-D4D3-4050-86AE-348B6EDDB187}"/>
    <hyperlink ref="A184" r:id="rId2588" xr:uid="{304A49EC-0E46-4E01-996F-ABE07DDF06DD}"/>
    <hyperlink ref="C184" r:id="rId2589" xr:uid="{0AFC47CE-6ADD-42DF-BC86-2A993A8988E7}"/>
    <hyperlink ref="BC184" r:id="rId2590" display="https://www.daloopa.com/src/145700437" xr:uid="{7F8A7FCB-EC99-4453-B053-B05F36E7CC16}"/>
    <hyperlink ref="BR184" r:id="rId2591" display="https://www.daloopa.com/src/154358211" xr:uid="{8FA86EB1-C500-4945-A8BF-9CD60E1F0DDB}"/>
    <hyperlink ref="A185" r:id="rId2592" xr:uid="{CCD274E5-FAC8-4701-95E3-370D2D9A5698}"/>
    <hyperlink ref="C185" r:id="rId2593" xr:uid="{E70DA3CA-C16B-4CD9-B4F4-567D0C3FB3D9}"/>
    <hyperlink ref="BC185" r:id="rId2594" display="https://www.daloopa.com/src/145700438" xr:uid="{FFB4CB8E-43E4-43B4-897A-B7A6D7C56FB7}"/>
    <hyperlink ref="BR185" r:id="rId2595" display="https://www.daloopa.com/src/154358212" xr:uid="{F4EAC176-EB4A-4DAD-B391-3A84BD826F14}"/>
    <hyperlink ref="A188" r:id="rId2596" xr:uid="{D376EBF7-F1BF-4E86-9E2C-DEBE8F7F7023}"/>
    <hyperlink ref="C188" r:id="rId2597" xr:uid="{AF80FA1E-7BB5-43BD-A476-135B1205ED3F}"/>
    <hyperlink ref="BC188" r:id="rId2598" display="https://www.daloopa.com/src/145700439" xr:uid="{DF8BB9C9-7649-4F32-B309-932EA9279F4E}"/>
    <hyperlink ref="BR188" r:id="rId2599" display="https://www.daloopa.com/src/154358214" xr:uid="{6E06B39D-2E4B-4312-A0C7-55AD9A62D5BB}"/>
    <hyperlink ref="A189" r:id="rId2600" xr:uid="{01DC96F3-979B-40B3-9D36-D39F1DD122E5}"/>
    <hyperlink ref="C189" r:id="rId2601" xr:uid="{155A6B1D-219D-4219-9261-8B2BCA832015}"/>
    <hyperlink ref="BC189" r:id="rId2602" display="https://www.daloopa.com/src/145700440" xr:uid="{4FE5A174-3BAB-4880-9013-5E0DDB659659}"/>
    <hyperlink ref="BR189" r:id="rId2603" display="https://www.daloopa.com/src/154358215" xr:uid="{20B8B4C5-EAF2-4A02-8FAB-EA5A442D0AD1}"/>
    <hyperlink ref="A190" r:id="rId2604" xr:uid="{8D4A1DF1-297F-4639-AC0E-8281F59112C5}"/>
    <hyperlink ref="C190" r:id="rId2605" xr:uid="{295E8774-F457-4844-B28E-08688EAFDD11}"/>
    <hyperlink ref="BC190" r:id="rId2606" display="https://www.daloopa.com/src/145700441" xr:uid="{31306631-5A6D-4019-B979-BB3CA47158A6}"/>
    <hyperlink ref="BR190" r:id="rId2607" display="https://www.daloopa.com/src/154358216" xr:uid="{2B256956-1B93-40ED-8140-4092786917E4}"/>
    <hyperlink ref="A191" r:id="rId2608" xr:uid="{6518C4C8-C36D-4ABB-AE2C-A4A0C01B55C3}"/>
    <hyperlink ref="C191" r:id="rId2609" xr:uid="{B74030B7-7278-44B9-9F4A-62C75F09B2F5}"/>
    <hyperlink ref="BC191" r:id="rId2610" display="https://www.daloopa.com/src/145700442" xr:uid="{612C05F0-0B34-4B23-B8C0-AE51C4C16F90}"/>
    <hyperlink ref="BR191" r:id="rId2611" display="https://www.daloopa.com/src/154358217" xr:uid="{11251C8C-18F6-4AE7-AC1A-D862C8819BBC}"/>
    <hyperlink ref="A195" r:id="rId2612" xr:uid="{82A141E1-3082-43CF-A333-7FDD319DB630}"/>
    <hyperlink ref="C195" r:id="rId2613" xr:uid="{0A60ABF3-25AF-4C76-A8D4-F07713172BB9}"/>
    <hyperlink ref="E195" r:id="rId2614" display="https://www.daloopa.com/src/47680057" xr:uid="{7FD7FBE3-04F9-4580-ABCD-567A9CD9267E}"/>
    <hyperlink ref="F195" r:id="rId2615" display="https://www.daloopa.com/src/47680212" xr:uid="{8794A143-16A0-490D-B1D0-3757119D9637}"/>
    <hyperlink ref="G195" r:id="rId2616" display="https://www.daloopa.com/src/47677322" xr:uid="{4DA2BBF7-A6EA-41E0-BE87-7B3735AAA27C}"/>
    <hyperlink ref="H195" r:id="rId2617" display="https://www.daloopa.com/src/47677055" xr:uid="{329CD490-287D-4F20-BFE9-E34BA86B8745}"/>
    <hyperlink ref="I195" r:id="rId2618" display="https://www.daloopa.com/src/49236595" xr:uid="{1ABED8CC-7734-4E88-A81F-9A074ABBAB61}"/>
    <hyperlink ref="J195" r:id="rId2619" display="https://www.daloopa.com/src/47676428" xr:uid="{B74DAD37-A43C-4511-9295-835165AEEA44}"/>
    <hyperlink ref="K195" r:id="rId2620" display="https://www.daloopa.com/src/47676087" xr:uid="{67CDCB62-093D-4B22-892F-F60C4221D8B6}"/>
    <hyperlink ref="L195" r:id="rId2621" display="https://www.daloopa.com/src/47678976" xr:uid="{C720C7A2-4956-475D-9E7A-357CDA3341C5}"/>
    <hyperlink ref="M195" r:id="rId2622" display="https://www.daloopa.com/src/47659175" xr:uid="{76405EB8-91E3-4B87-AC2A-4F0A6D92F63D}"/>
    <hyperlink ref="N195" r:id="rId2623" display="https://www.daloopa.com/src/47658965" xr:uid="{637201D7-4A4B-48F5-838F-6A1611B9B059}"/>
    <hyperlink ref="O195" r:id="rId2624" display="https://www.daloopa.com/src/47658417" xr:uid="{C13B4892-9CB5-4FC4-92B4-E9189F6C0BDF}"/>
    <hyperlink ref="P195" r:id="rId2625" display="https://www.daloopa.com/src/47658205" xr:uid="{E52D0F35-F1AB-4799-ACD9-07ECA43668B6}"/>
    <hyperlink ref="Q195" r:id="rId2626" display="https://www.daloopa.com/src/47657934" xr:uid="{1D14D002-AD02-4176-859E-BCAEE3978915}"/>
    <hyperlink ref="R195" r:id="rId2627" display="https://www.daloopa.com/src/47657351" xr:uid="{63E63D17-B56B-4824-83A1-5C799EC738D6}"/>
    <hyperlink ref="S195" r:id="rId2628" display="https://www.daloopa.com/src/47657187" xr:uid="{FA47EC31-AC58-46A3-8C09-2B1E30358E71}"/>
    <hyperlink ref="T195" r:id="rId2629" display="https://www.daloopa.com/src/47656934" xr:uid="{415B1BAC-E43D-43CA-BA14-2196BD9259B6}"/>
    <hyperlink ref="U195" r:id="rId2630" display="https://www.daloopa.com/src/47656332" xr:uid="{89BA23D1-442F-4856-B827-FD868A417623}"/>
    <hyperlink ref="V195" r:id="rId2631" display="https://www.daloopa.com/src/47655853" xr:uid="{6C8FAC46-AAB3-4199-9B40-A4EE50720F4C}"/>
    <hyperlink ref="W195" r:id="rId2632" display="https://www.daloopa.com/src/47655147" xr:uid="{AFE3C978-8B02-42BA-A75A-17997D38412E}"/>
    <hyperlink ref="X195" r:id="rId2633" display="https://www.daloopa.com/src/43541085" xr:uid="{94A4D54D-D56D-457E-A857-4EDF159D2A4D}"/>
    <hyperlink ref="Y195" r:id="rId2634" display="https://www.daloopa.com/src/47651520" xr:uid="{D2488205-3FF0-4642-99DC-4AC83C9FAC1D}"/>
    <hyperlink ref="Z195" r:id="rId2635" display="https://www.daloopa.com/src/47652848" xr:uid="{6B2A3B4A-2579-42D8-BD25-C4B9FDA22C0E}"/>
    <hyperlink ref="AA195" r:id="rId2636" display="https://www.daloopa.com/src/47653128" xr:uid="{09D4E34F-398E-49D9-B613-91E026236EDF}"/>
    <hyperlink ref="AB195" r:id="rId2637" display="https://www.daloopa.com/src/47653314" xr:uid="{A6737903-4A53-42FB-BF63-FF6ABED7D807}"/>
    <hyperlink ref="AC195" r:id="rId2638" display="https://www.daloopa.com/src/47653524" xr:uid="{7CE611F1-005F-4C18-B1C5-A080C2BAA3A9}"/>
    <hyperlink ref="AD195" r:id="rId2639" display="https://www.daloopa.com/src/47653697" xr:uid="{1B617F9A-09C8-486F-B152-C0CBF5CD6CEF}"/>
    <hyperlink ref="AE195" r:id="rId2640" display="https://www.daloopa.com/src/47653867" xr:uid="{E963D914-75DD-480F-B388-35A3A57687ED}"/>
    <hyperlink ref="AF195" r:id="rId2641" display="https://www.daloopa.com/src/43540241" xr:uid="{3A3FE3EA-4B39-42ED-9B9C-6C86A7710A44}"/>
    <hyperlink ref="AG195" r:id="rId2642" display="https://www.daloopa.com/src/43537165" xr:uid="{589FE035-ABB5-47CF-9D7F-491FA743D2E0}"/>
    <hyperlink ref="AH195" r:id="rId2643" display="https://www.daloopa.com/src/43537044" xr:uid="{23F92F31-14B1-44B7-887B-AD3E4AA5084E}"/>
    <hyperlink ref="AI195" r:id="rId2644" display="https://www.daloopa.com/src/43536425" xr:uid="{181E1734-F444-409E-8B5D-FB6E60C0446D}"/>
    <hyperlink ref="AJ195" r:id="rId2645" display="https://www.daloopa.com/src/43534712" xr:uid="{0CF5E5D4-F995-47DA-9B40-BB05437C0B5C}"/>
    <hyperlink ref="AK195" r:id="rId2646" display="https://www.daloopa.com/src/43533757" xr:uid="{5A9B98F0-0918-4378-A026-19D695304148}"/>
    <hyperlink ref="AL195" r:id="rId2647" display="https://www.daloopa.com/src/43533522" xr:uid="{73D984A4-D736-4167-8827-AE38DA5E46B8}"/>
    <hyperlink ref="AM195" r:id="rId2648" display="https://www.daloopa.com/src/43533050" xr:uid="{38110AB9-41AA-4320-929D-AF07B8F16591}"/>
    <hyperlink ref="AN195" r:id="rId2649" display="https://www.daloopa.com/src/46540527" xr:uid="{BABB45DC-3638-4D5C-838E-69BA83C50669}"/>
    <hyperlink ref="AO195" r:id="rId2650" display="https://www.daloopa.com/src/53538640" xr:uid="{B3B1CF76-79EF-4216-BCDA-78BE3BAD78B2}"/>
    <hyperlink ref="AP195" r:id="rId2651" display="https://www.daloopa.com/src/58741765" xr:uid="{5EED7827-5F52-44C7-B9F1-6500A47A83DF}"/>
    <hyperlink ref="AQ195" r:id="rId2652" display="https://www.daloopa.com/src/63031338" xr:uid="{5E1CF4BA-0083-44CF-A6BD-7399B13BCDD9}"/>
    <hyperlink ref="AR195" r:id="rId2653" display="https://www.daloopa.com/src/66979290" xr:uid="{ECF2F0BA-ABE3-40CA-B790-C2E6F1EB9110}"/>
    <hyperlink ref="AS195" r:id="rId2654" display="https://www.daloopa.com/src/72083031" xr:uid="{87C10113-6B93-4BB5-9D16-BF9F1F2143BC}"/>
    <hyperlink ref="AT195" r:id="rId2655" display="https://www.daloopa.com/src/78021002" xr:uid="{25F083F8-8917-453E-8DB4-043504E1CD54}"/>
    <hyperlink ref="AU195" r:id="rId2656" display="https://www.daloopa.com/src/82233380" xr:uid="{973A2F1F-70C8-48ED-BE1B-C434CA54E77E}"/>
    <hyperlink ref="AV195" r:id="rId2657" display="https://www.daloopa.com/src/87384564" xr:uid="{CAB23D1A-FF92-46F7-8DCE-8AE154FFEA37}"/>
    <hyperlink ref="AW195" r:id="rId2658" display="https://www.daloopa.com/src/94500990" xr:uid="{6E7792F1-0AE9-4F7E-8006-29D994744CC1}"/>
    <hyperlink ref="AX195" r:id="rId2659" display="https://www.daloopa.com/src/102333750" xr:uid="{3299EDF3-A3F2-4FC6-9A98-9EEB702DBE55}"/>
    <hyperlink ref="AY195" r:id="rId2660" display="https://www.daloopa.com/src/107697179" xr:uid="{89F13D7E-DA3E-486C-A077-16FF58CAE9E1}"/>
    <hyperlink ref="AZ195" r:id="rId2661" display="https://www.daloopa.com/src/113264150" xr:uid="{F5EB3B17-114B-4201-A1D0-562CDD698047}"/>
    <hyperlink ref="BA195" r:id="rId2662" display="https://www.daloopa.com/src/125065315" xr:uid="{B78FB44D-B2CF-40A0-989B-2404F85C260D}"/>
    <hyperlink ref="BB195" r:id="rId2663" display="https://www.daloopa.com/src/136436059" xr:uid="{8C56541F-7CE0-4385-8168-B1253F79DA56}"/>
    <hyperlink ref="BC195" r:id="rId2664" display="https://www.daloopa.com/src/145000231" xr:uid="{1D48015A-32FD-4CCB-8D43-B55FFD1E0CAC}"/>
    <hyperlink ref="BD195" r:id="rId2665" display="https://www.daloopa.com/src/154235036" xr:uid="{2F5A2780-47A1-45C7-8504-FFB65E970EB7}"/>
    <hyperlink ref="BF195" r:id="rId2666" display="https://www.daloopa.com/src/47686408" xr:uid="{FE7B87BB-AF94-4053-AD41-11FAF5E7D54B}"/>
    <hyperlink ref="BG195" r:id="rId2667" display="https://www.daloopa.com/src/121582511" xr:uid="{2F35A966-48B6-4A7A-8745-9D01E5E84342}"/>
    <hyperlink ref="BH195" r:id="rId2668" display="https://www.daloopa.com/src/47661668" xr:uid="{DF81B18B-ABE5-4E56-9E1F-0A9ABA9F5E7A}"/>
    <hyperlink ref="BI195" r:id="rId2669" display="https://www.daloopa.com/src/47661669" xr:uid="{664B075F-4D61-469D-A1A2-EB079D58EC9A}"/>
    <hyperlink ref="BJ195" r:id="rId2670" display="https://www.daloopa.com/src/47661670" xr:uid="{86BFD130-66B1-4AA6-9485-3B0F2BEDFD6A}"/>
    <hyperlink ref="BK195" r:id="rId2671" display="https://www.daloopa.com/src/47661671" xr:uid="{B8D491E8-BCA3-4686-80B1-BDE67819FABC}"/>
    <hyperlink ref="BL195" r:id="rId2672" display="https://www.daloopa.com/src/121582512" xr:uid="{7A844BD9-9B64-42E1-96E5-42B3D5831EA0}"/>
    <hyperlink ref="BM195" r:id="rId2673" display="https://www.daloopa.com/src/43786519" xr:uid="{2EDFB160-40C6-478F-BFEC-3E79FF61A30E}"/>
    <hyperlink ref="BN195" r:id="rId2674" display="https://www.daloopa.com/src/46552046" xr:uid="{9B84FB3C-AD6D-47A6-BD7B-EA6F4C409E05}"/>
    <hyperlink ref="BO195" r:id="rId2675" display="https://www.daloopa.com/src/66986924" xr:uid="{C0576982-163F-4333-88EE-34C536E1007D}"/>
    <hyperlink ref="BP195" r:id="rId2676" display="https://www.daloopa.com/src/87416718" xr:uid="{1235632B-C3EA-4BFF-B7E3-22DD5B6F5EA5}"/>
    <hyperlink ref="BQ195" r:id="rId2677" display="https://www.daloopa.com/src/113266138" xr:uid="{58300DCB-0F6E-4F60-A945-958585BC4629}"/>
    <hyperlink ref="BR195" r:id="rId2678" display="https://www.daloopa.com/src/154257820" xr:uid="{9F737CBC-2777-4C71-BC43-CD556B3F961E}"/>
    <hyperlink ref="A196" r:id="rId2679" xr:uid="{17547500-CCA5-450C-BB2D-70613DB50C83}"/>
    <hyperlink ref="C196" r:id="rId2680" xr:uid="{4AC2CF9A-327C-4B68-8CF5-513702DC43D9}"/>
    <hyperlink ref="E196" r:id="rId2681" display="https://www.daloopa.com/src/47680056" xr:uid="{58954EF8-FF20-4753-A723-DAE4AF154B4A}"/>
    <hyperlink ref="F196" r:id="rId2682" display="https://www.daloopa.com/src/47680211" xr:uid="{B78297E3-BA69-4A88-A77D-385F0B66FF4A}"/>
    <hyperlink ref="G196" r:id="rId2683" display="https://www.daloopa.com/src/47677321" xr:uid="{E902609D-F1E4-4528-9DCE-B2687F020C7C}"/>
    <hyperlink ref="H196" r:id="rId2684" display="https://www.daloopa.com/src/47677054" xr:uid="{AEF7E8FA-CFA6-4147-BBBD-5963A16CDEED}"/>
    <hyperlink ref="I196" r:id="rId2685" display="https://www.daloopa.com/src/49236596" xr:uid="{DE51A8BF-3D19-41AB-8159-ABAE27D35F98}"/>
    <hyperlink ref="J196" r:id="rId2686" display="https://www.daloopa.com/src/47676427" xr:uid="{C8048489-3877-47AD-9819-52727990C4B8}"/>
    <hyperlink ref="K196" r:id="rId2687" display="https://www.daloopa.com/src/47676086" xr:uid="{D8FD2D19-DECB-45B1-B516-8FF8202E2333}"/>
    <hyperlink ref="L196" r:id="rId2688" display="https://www.daloopa.com/src/47678934" xr:uid="{302977BC-88BA-4F88-AAAE-E7EA60CE60B5}"/>
    <hyperlink ref="M196" r:id="rId2689" display="https://www.daloopa.com/src/47659174" xr:uid="{E3F17325-AC34-4555-9D49-6422C71C0941}"/>
    <hyperlink ref="N196" r:id="rId2690" display="https://www.daloopa.com/src/47658964" xr:uid="{3AB37363-64AD-40F1-8829-BA2413169177}"/>
    <hyperlink ref="O196" r:id="rId2691" display="https://www.daloopa.com/src/47658416" xr:uid="{A287F2DB-B0CB-431D-80EF-77B1F9E17FB5}"/>
    <hyperlink ref="P196" r:id="rId2692" display="https://www.daloopa.com/src/47658204" xr:uid="{D76D9BBC-143D-4EF6-A88D-DDA0510A82DF}"/>
    <hyperlink ref="Q196" r:id="rId2693" display="https://www.daloopa.com/src/47657933" xr:uid="{B29DE3B7-C8C9-4E4E-ABE0-6A17F29AA168}"/>
    <hyperlink ref="R196" r:id="rId2694" display="https://www.daloopa.com/src/47657350" xr:uid="{954B082A-B596-4E83-AECD-DB4E0AC64F27}"/>
    <hyperlink ref="S196" r:id="rId2695" display="https://www.daloopa.com/src/47657186" xr:uid="{1DD25AB5-7DF1-4A01-AC64-D67EF1EAF088}"/>
    <hyperlink ref="T196" r:id="rId2696" display="https://www.daloopa.com/src/47656933" xr:uid="{2EA75819-F11D-4196-BDB5-0AAA82706B41}"/>
    <hyperlink ref="U196" r:id="rId2697" display="https://www.daloopa.com/src/47656331" xr:uid="{60F61AF3-F073-48B6-AAD1-490F8754E217}"/>
    <hyperlink ref="V196" r:id="rId2698" display="https://www.daloopa.com/src/47655852" xr:uid="{D614811D-92E9-41A2-A415-1EDD64D1EE53}"/>
    <hyperlink ref="W196" r:id="rId2699" display="https://www.daloopa.com/src/47655146" xr:uid="{EE302533-3A02-4EC6-A8E5-9D701344E9F5}"/>
    <hyperlink ref="X196" r:id="rId2700" display="https://www.daloopa.com/src/43541084" xr:uid="{E2068323-5052-48BC-A2E1-A5FB33C88793}"/>
    <hyperlink ref="Y196" r:id="rId2701" display="https://www.daloopa.com/src/47651521" xr:uid="{9C1B52BE-62CA-4283-8ACC-89002AFDF3DA}"/>
    <hyperlink ref="Z196" r:id="rId2702" display="https://www.daloopa.com/src/47652847" xr:uid="{258C5D87-0E7D-4CB8-BDB1-7868555BE800}"/>
    <hyperlink ref="AA196" r:id="rId2703" display="https://www.daloopa.com/src/47653127" xr:uid="{1920930A-0512-4C61-8D34-DEF067D5F184}"/>
    <hyperlink ref="AB196" r:id="rId2704" display="https://www.daloopa.com/src/47653313" xr:uid="{6BC103BA-C070-4C74-9E99-F9A5EB39187B}"/>
    <hyperlink ref="AC196" r:id="rId2705" display="https://www.daloopa.com/src/47653523" xr:uid="{6A007BA7-B996-44B8-BACB-88C36C1F0C97}"/>
    <hyperlink ref="AD196" r:id="rId2706" display="https://www.daloopa.com/src/47653696" xr:uid="{3B31FA22-E1D9-433E-84B9-4F65F01D95AA}"/>
    <hyperlink ref="AE196" r:id="rId2707" display="https://www.daloopa.com/src/47653866" xr:uid="{CECEFB94-DEDF-4FF2-A9FD-24DA74960205}"/>
    <hyperlink ref="AF196" r:id="rId2708" display="https://www.daloopa.com/src/43540240" xr:uid="{7B9D94F3-C1FE-4555-8A1F-2B1FF611AB01}"/>
    <hyperlink ref="AG196" r:id="rId2709" display="https://www.daloopa.com/src/43537164" xr:uid="{5AA6D2C6-98D9-4607-8655-289394251344}"/>
    <hyperlink ref="AH196" r:id="rId2710" display="https://www.daloopa.com/src/43537043" xr:uid="{A93514BF-6FEF-49EC-8ED6-26BD1705CC99}"/>
    <hyperlink ref="AI196" r:id="rId2711" display="https://www.daloopa.com/src/43536424" xr:uid="{B797DA5A-39B3-44E1-9FEE-BD977CA55DF6}"/>
    <hyperlink ref="AJ196" r:id="rId2712" display="https://www.daloopa.com/src/43534702" xr:uid="{A2FC811E-1B60-439C-8EEE-4EF85BADDA4E}"/>
    <hyperlink ref="AK196" r:id="rId2713" display="https://www.daloopa.com/src/43533756" xr:uid="{88EBF227-3A64-4ECB-B239-833CCDEF73DC}"/>
    <hyperlink ref="AL196" r:id="rId2714" display="https://www.daloopa.com/src/43533521" xr:uid="{765F6265-1201-48D1-9015-A3694B0C78A8}"/>
    <hyperlink ref="AM196" r:id="rId2715" display="https://www.daloopa.com/src/43533049" xr:uid="{60E17031-737E-4CFC-A20B-215CDF468E0F}"/>
    <hyperlink ref="AN196" r:id="rId2716" display="https://www.daloopa.com/src/46540526" xr:uid="{943A286F-187D-4766-A58A-604789F3200C}"/>
    <hyperlink ref="AO196" r:id="rId2717" display="https://www.daloopa.com/src/53538639" xr:uid="{72472BE7-D0E7-4874-A051-473A15AF87FB}"/>
    <hyperlink ref="AP196" r:id="rId2718" display="https://www.daloopa.com/src/58741764" xr:uid="{03FBFF23-FA69-4A71-B744-DCD8073C10CF}"/>
    <hyperlink ref="AQ196" r:id="rId2719" display="https://www.daloopa.com/src/63031337" xr:uid="{5FE2453D-3EC7-4F45-BC88-B82DB847836E}"/>
    <hyperlink ref="AR196" r:id="rId2720" display="https://www.daloopa.com/src/66979288" xr:uid="{354F9207-0E09-410F-8F6F-6849EB3A7D93}"/>
    <hyperlink ref="AS196" r:id="rId2721" display="https://www.daloopa.com/src/72083030" xr:uid="{4F2FEDCD-4066-4C03-9F76-543250EE6B92}"/>
    <hyperlink ref="AT196" r:id="rId2722" display="https://www.daloopa.com/src/78021001" xr:uid="{BD7E6974-67F7-4232-9771-33F8D67F5EEF}"/>
    <hyperlink ref="AU196" r:id="rId2723" display="https://www.daloopa.com/src/82233379" xr:uid="{3EAB9549-3848-4271-A1A1-CCD4C8F405CB}"/>
    <hyperlink ref="AV196" r:id="rId2724" display="https://www.daloopa.com/src/87384563" xr:uid="{2271C2B1-E94A-4AFA-B517-825A33AA8630}"/>
    <hyperlink ref="AW196" r:id="rId2725" display="https://www.daloopa.com/src/94500989" xr:uid="{A008E709-5536-41BD-9A1D-9AAFF9D783F7}"/>
    <hyperlink ref="AX196" r:id="rId2726" display="https://www.daloopa.com/src/102333751" xr:uid="{3A8BBF17-2C26-49D7-8338-B41691F35CA9}"/>
    <hyperlink ref="AY196" r:id="rId2727" display="https://www.daloopa.com/src/107697178" xr:uid="{2CC8AD3C-98DA-4331-A95A-A7F20BF750C6}"/>
    <hyperlink ref="AZ196" r:id="rId2728" display="https://www.daloopa.com/src/113264149" xr:uid="{CFDFFB2F-DCDF-4F15-A83A-7002A90BAF29}"/>
    <hyperlink ref="BA196" r:id="rId2729" display="https://www.daloopa.com/src/125065314" xr:uid="{E6126CBC-D233-4663-9383-1CAAF96457B6}"/>
    <hyperlink ref="BB196" r:id="rId2730" display="https://www.daloopa.com/src/136436058" xr:uid="{DD9F25CD-9766-408C-B582-6E603D91E77F}"/>
    <hyperlink ref="BC196" r:id="rId2731" display="https://www.daloopa.com/src/145000230" xr:uid="{073EAEAF-E69A-4FFA-BB9F-EBA58759C04D}"/>
    <hyperlink ref="BD196" r:id="rId2732" display="https://www.daloopa.com/src/154235035" xr:uid="{BC20C149-BD68-4B33-872D-521C5E43AB65}"/>
    <hyperlink ref="BF196" r:id="rId2733" display="https://www.daloopa.com/src/47686410" xr:uid="{14E5713A-2E2F-43E7-B588-070F4C6A1842}"/>
    <hyperlink ref="BG196" r:id="rId2734" display="https://www.daloopa.com/src/121582513" xr:uid="{D59E7362-23E0-41EC-A722-B99F1D8AC701}"/>
    <hyperlink ref="BH196" r:id="rId2735" display="https://www.daloopa.com/src/47661672" xr:uid="{56883659-84DA-4F38-8F67-108C9597EAA8}"/>
    <hyperlink ref="BI196" r:id="rId2736" display="https://www.daloopa.com/src/47661673" xr:uid="{DC62908B-3AE4-4B1D-BA0B-BE709ECC1D3F}"/>
    <hyperlink ref="BJ196" r:id="rId2737" display="https://www.daloopa.com/src/47661674" xr:uid="{EE07131C-59C8-4C91-87BB-06D9C6755AE2}"/>
    <hyperlink ref="BK196" r:id="rId2738" display="https://www.daloopa.com/src/47661675" xr:uid="{AB858AE7-AEE5-4612-83CB-3A3FE2B465DF}"/>
    <hyperlink ref="BL196" r:id="rId2739" display="https://www.daloopa.com/src/121582514" xr:uid="{36C56E1C-2D70-418E-A749-159835E1BBD2}"/>
    <hyperlink ref="BM196" r:id="rId2740" display="https://www.daloopa.com/src/43786525" xr:uid="{AF650306-7528-49B1-B689-A08E8600F137}"/>
    <hyperlink ref="BN196" r:id="rId2741" display="https://www.daloopa.com/src/46552048" xr:uid="{8F43900D-6DD7-44DC-B3D8-1B42252DDE8D}"/>
    <hyperlink ref="BO196" r:id="rId2742" display="https://www.daloopa.com/src/66986925" xr:uid="{9B39BCAF-86C6-46EA-88A2-0C56A76DF070}"/>
    <hyperlink ref="BP196" r:id="rId2743" display="https://www.daloopa.com/src/87416719" xr:uid="{AAEC014E-D903-4D40-A9F8-EA6E39C54EC9}"/>
    <hyperlink ref="BQ196" r:id="rId2744" display="https://www.daloopa.com/src/113266142" xr:uid="{81B3F98E-CDA8-4B07-B8DC-FC24608384E1}"/>
    <hyperlink ref="BR196" r:id="rId2745" display="https://www.daloopa.com/src/154257821" xr:uid="{42F306B2-DD94-4456-B735-488CFF1A5BA7}"/>
    <hyperlink ref="A197" r:id="rId2746" xr:uid="{2D90346E-260E-4A3E-A56B-305B75EA7B21}"/>
    <hyperlink ref="C197" r:id="rId2747" xr:uid="{C6FD7286-2272-4FC8-A5CF-437C47648904}"/>
    <hyperlink ref="E197" r:id="rId2748" display="https://www.daloopa.com/src/47680055" xr:uid="{4F06C7DB-A8D3-4201-B172-7F937FE5B799}"/>
    <hyperlink ref="F197" r:id="rId2749" display="https://www.daloopa.com/src/47680210" xr:uid="{2D2F46A2-A66B-49D6-8D52-36822CB2C3E9}"/>
    <hyperlink ref="G197" r:id="rId2750" display="https://www.daloopa.com/src/47677320" xr:uid="{3F1A4249-AC0A-4E34-8BB8-4468B15183E1}"/>
    <hyperlink ref="H197" r:id="rId2751" display="https://www.daloopa.com/src/47677053" xr:uid="{28B8499B-511F-494F-B85B-E8A4DED6C161}"/>
    <hyperlink ref="I197" r:id="rId2752" display="https://www.daloopa.com/src/49236597" xr:uid="{A2FF614B-D2BA-4DE7-AD8C-5376E7B94C19}"/>
    <hyperlink ref="J197" r:id="rId2753" display="https://www.daloopa.com/src/47676426" xr:uid="{B895B3C5-B947-46EE-9DBE-396194ABD5E6}"/>
    <hyperlink ref="K197" r:id="rId2754" display="https://www.daloopa.com/src/47676085" xr:uid="{308DB76F-52BE-4DBC-9EB6-8C26D4C2BA33}"/>
    <hyperlink ref="L197" r:id="rId2755" display="https://www.daloopa.com/src/47675662" xr:uid="{7B8D0BB7-908D-4C5A-B0A4-4FBD0B66500D}"/>
    <hyperlink ref="M197" r:id="rId2756" display="https://www.daloopa.com/src/47659173" xr:uid="{9E181315-9D35-4A42-9D70-B69B528196F8}"/>
    <hyperlink ref="N197" r:id="rId2757" display="https://www.daloopa.com/src/47658963" xr:uid="{27FA7F5C-5521-4D6C-8FBE-41754A861D2E}"/>
    <hyperlink ref="O197" r:id="rId2758" display="https://www.daloopa.com/src/47658415" xr:uid="{88529DF9-F6E8-4486-91FB-AB0426A8C594}"/>
    <hyperlink ref="P197" r:id="rId2759" display="https://www.daloopa.com/src/47658203" xr:uid="{3DC9C53B-D1F0-424B-8425-08CFD9E4720B}"/>
    <hyperlink ref="Q197" r:id="rId2760" display="https://www.daloopa.com/src/47657932" xr:uid="{C9548FAF-45D0-4F02-94A7-026AC3DD9B32}"/>
    <hyperlink ref="R197" r:id="rId2761" display="https://www.daloopa.com/src/47657349" xr:uid="{1C61F40D-51E8-4E88-98AC-DB08A9D5AECF}"/>
    <hyperlink ref="S197" r:id="rId2762" display="https://www.daloopa.com/src/47657185" xr:uid="{DC914181-F154-4322-BF71-C9356C766DE8}"/>
    <hyperlink ref="T197" r:id="rId2763" display="https://www.daloopa.com/src/47656932" xr:uid="{5C17223E-D0F2-43D4-BCD5-986C67B67D43}"/>
    <hyperlink ref="U197" r:id="rId2764" display="https://www.daloopa.com/src/47656330" xr:uid="{CBC9E672-305D-469B-A994-F46A2831EA8F}"/>
    <hyperlink ref="V197" r:id="rId2765" display="https://www.daloopa.com/src/47655851" xr:uid="{08F8D05E-71FE-4484-BD7E-6A57BC8F0AA3}"/>
    <hyperlink ref="W197" r:id="rId2766" display="https://www.daloopa.com/src/47655145" xr:uid="{3A302BC5-BBB3-4A9B-B85B-569C53503ACE}"/>
    <hyperlink ref="X197" r:id="rId2767" display="https://www.daloopa.com/src/43541083" xr:uid="{096948EC-73DE-4BD6-8D98-AA57181C032A}"/>
    <hyperlink ref="Y197" r:id="rId2768" display="https://www.daloopa.com/src/47651522" xr:uid="{BA817347-F4EC-461F-AB51-175517CD2CE5}"/>
    <hyperlink ref="Z197" r:id="rId2769" display="https://www.daloopa.com/src/47652846" xr:uid="{EF3E3052-96CC-49C0-933C-5EA550E7537F}"/>
    <hyperlink ref="AA197" r:id="rId2770" display="https://www.daloopa.com/src/47653126" xr:uid="{7C079F5C-4640-41FE-A3FC-11A13ED61173}"/>
    <hyperlink ref="AB197" r:id="rId2771" display="https://www.daloopa.com/src/47653312" xr:uid="{94E1D18E-F9A4-4E74-ABA9-EE36564BE4E7}"/>
    <hyperlink ref="AC197" r:id="rId2772" display="https://www.daloopa.com/src/47653522" xr:uid="{83F91583-2F41-436B-8E6D-E0B550886EAF}"/>
    <hyperlink ref="AD197" r:id="rId2773" display="https://www.daloopa.com/src/47653695" xr:uid="{4F0925CC-1D5C-4C4D-84CE-1CAA7D2EAC79}"/>
    <hyperlink ref="AE197" r:id="rId2774" display="https://www.daloopa.com/src/47653865" xr:uid="{2E55CA71-E334-43ED-ADCC-58A131345CA1}"/>
    <hyperlink ref="AF197" r:id="rId2775" display="https://www.daloopa.com/src/43540239" xr:uid="{D09C469D-E700-48F0-8C31-EA2A432D48D7}"/>
    <hyperlink ref="AG197" r:id="rId2776" display="https://www.daloopa.com/src/43537163" xr:uid="{065BC330-7570-4E8A-B25A-93A7DA0B9AB3}"/>
    <hyperlink ref="AH197" r:id="rId2777" display="https://www.daloopa.com/src/43537042" xr:uid="{82846FE2-A85A-4A8F-975A-0FD2C599BDC8}"/>
    <hyperlink ref="AI197" r:id="rId2778" display="https://www.daloopa.com/src/43536423" xr:uid="{F664EB9F-745F-4634-BABB-2D035D68F34B}"/>
    <hyperlink ref="AJ197" r:id="rId2779" display="https://www.daloopa.com/src/43534694" xr:uid="{4D505504-D998-4976-B17E-CDF8A787F9FD}"/>
    <hyperlink ref="AK197" r:id="rId2780" display="https://www.daloopa.com/src/43533735" xr:uid="{592BFB1E-42E8-4E21-8C3C-66F344B88E67}"/>
    <hyperlink ref="AL197" r:id="rId2781" display="https://www.daloopa.com/src/43533520" xr:uid="{6270D30C-A71C-4C70-A1FC-26DF0A800F76}"/>
    <hyperlink ref="AM197" r:id="rId2782" display="https://www.daloopa.com/src/43533048" xr:uid="{A519623A-2DC2-4118-9FA6-2DC1EF6C73C7}"/>
    <hyperlink ref="AN197" r:id="rId2783" display="https://www.daloopa.com/src/46540525" xr:uid="{E4C91638-08F6-4330-B42D-DDCD0F5122A1}"/>
    <hyperlink ref="AO197" r:id="rId2784" display="https://www.daloopa.com/src/53538638" xr:uid="{64FF7261-920E-40A4-84D7-18D2A5262ACD}"/>
    <hyperlink ref="AP197" r:id="rId2785" display="https://www.daloopa.com/src/58741763" xr:uid="{88578B05-ED1E-447D-A562-7B0959385E9C}"/>
    <hyperlink ref="AQ197" r:id="rId2786" display="https://www.daloopa.com/src/63031336" xr:uid="{CF9E1A4C-7B90-4BFB-A77C-734FAF6A1F6C}"/>
    <hyperlink ref="AR197" r:id="rId2787" display="https://www.daloopa.com/src/66979289" xr:uid="{EBAED446-BA3D-4172-832F-B59714FBA548}"/>
    <hyperlink ref="AS197" r:id="rId2788" display="https://www.daloopa.com/src/72083029" xr:uid="{0E9CA71D-C007-4AB7-80CF-C781146873DA}"/>
    <hyperlink ref="AT197" r:id="rId2789" display="https://www.daloopa.com/src/78021000" xr:uid="{8CF249AE-87B7-418C-A434-97667D49B97B}"/>
    <hyperlink ref="AU197" r:id="rId2790" display="https://www.daloopa.com/src/82233378" xr:uid="{6BAECEFA-088E-41C5-8E31-D62E9974E479}"/>
    <hyperlink ref="AV197" r:id="rId2791" display="https://www.daloopa.com/src/87384562" xr:uid="{303D6E92-CFAC-461B-98C6-35A0838CE5EC}"/>
    <hyperlink ref="AW197" r:id="rId2792" display="https://www.daloopa.com/src/94500988" xr:uid="{D1757C25-F470-4186-9464-B5B31CE1C483}"/>
    <hyperlink ref="AX197" r:id="rId2793" display="https://www.daloopa.com/src/102333752" xr:uid="{8D141903-E38A-461A-8DA2-6A649B80BCF7}"/>
    <hyperlink ref="AY197" r:id="rId2794" display="https://www.daloopa.com/src/107697177" xr:uid="{4FBFB084-E5BA-4923-A320-27995813649C}"/>
    <hyperlink ref="AZ197" r:id="rId2795" display="https://www.daloopa.com/src/113264148" xr:uid="{01C51E9E-92D8-4A14-A84C-2C71C03B7B40}"/>
    <hyperlink ref="BA197" r:id="rId2796" display="https://www.daloopa.com/src/125065313" xr:uid="{8C29F11C-04E5-4899-B4EE-5E66F4C10A33}"/>
    <hyperlink ref="BB197" r:id="rId2797" display="https://www.daloopa.com/src/136436057" xr:uid="{92C351C8-CB74-473A-95EA-649D8BE78881}"/>
    <hyperlink ref="BC197" r:id="rId2798" display="https://www.daloopa.com/src/145000229" xr:uid="{EA0A9778-80F1-4AE8-A430-4D6590DD06CE}"/>
    <hyperlink ref="BD197" r:id="rId2799" display="https://www.daloopa.com/src/154235034" xr:uid="{EEAC42D8-2DB7-418C-B13F-57E5D9064EF3}"/>
    <hyperlink ref="BF197" r:id="rId2800" display="https://www.daloopa.com/src/47686412" xr:uid="{3CBFDD7E-3A55-47E7-8D19-F730A9F6C630}"/>
    <hyperlink ref="BG197" r:id="rId2801" display="https://www.daloopa.com/src/121582515" xr:uid="{1A5908EB-6F3B-4D10-B8E3-4846EE128120}"/>
    <hyperlink ref="BH197" r:id="rId2802" display="https://www.daloopa.com/src/47661676" xr:uid="{8AB5C746-D1B0-472E-9684-BB7711DEB9B9}"/>
    <hyperlink ref="BI197" r:id="rId2803" display="https://www.daloopa.com/src/47661677" xr:uid="{2A1CA95A-40E6-4AC6-AAA2-4AD97534A0C1}"/>
    <hyperlink ref="BJ197" r:id="rId2804" display="https://www.daloopa.com/src/47661678" xr:uid="{FDBEBD05-DFE4-43EC-97D2-9F44377CFB47}"/>
    <hyperlink ref="BK197" r:id="rId2805" display="https://www.daloopa.com/src/47661679" xr:uid="{EEE97C5D-CB89-46DE-A4C7-CD43BC1C26D1}"/>
    <hyperlink ref="BL197" r:id="rId2806" display="https://www.daloopa.com/src/121582516" xr:uid="{05390B35-8BEF-4E5B-A417-28605ABC67BF}"/>
    <hyperlink ref="BM197" r:id="rId2807" display="https://www.daloopa.com/src/43786528" xr:uid="{00C22EA6-6C13-4B25-950A-7DBC0F66497D}"/>
    <hyperlink ref="BN197" r:id="rId2808" display="https://www.daloopa.com/src/46552049" xr:uid="{37BD5DCC-1AD7-4C69-A02E-841421ED8763}"/>
    <hyperlink ref="BO197" r:id="rId2809" display="https://www.daloopa.com/src/66986926" xr:uid="{5BD8E4A2-2FEB-48C3-B996-8D36F863C75B}"/>
    <hyperlink ref="BP197" r:id="rId2810" display="https://www.daloopa.com/src/87416720" xr:uid="{1F476F18-FD83-40A5-BE7A-5F3360FA5DA6}"/>
    <hyperlink ref="BQ197" r:id="rId2811" display="https://www.daloopa.com/src/113266143" xr:uid="{3587DC13-E996-4D9C-A663-18F6DB8C16C7}"/>
    <hyperlink ref="BR197" r:id="rId2812" display="https://www.daloopa.com/src/154257822" xr:uid="{0CB9C122-3BA6-4184-9DB4-79183336CE12}"/>
    <hyperlink ref="A198" r:id="rId2813" xr:uid="{A13D45E1-6913-4235-8F05-3C0336319125}"/>
    <hyperlink ref="C198" r:id="rId2814" xr:uid="{831D4DCC-5D63-4C60-A60C-67140BF29317}"/>
    <hyperlink ref="E198" r:id="rId2815" display="https://www.daloopa.com/src/47680054" xr:uid="{EC9BA1EC-63B0-44A5-AB12-0A6D9C47FFD0}"/>
    <hyperlink ref="F198" r:id="rId2816" display="https://www.daloopa.com/src/47680209" xr:uid="{9B3D6C72-B1B2-4B7D-91B8-C64BB77FEBAC}"/>
    <hyperlink ref="G198" r:id="rId2817" display="https://www.daloopa.com/src/47677319" xr:uid="{18179C96-142F-43C1-BEF3-245B2B180363}"/>
    <hyperlink ref="H198" r:id="rId2818" display="https://www.daloopa.com/src/47677052" xr:uid="{0779A8B0-E3B6-43BF-8882-6783162FB6AC}"/>
    <hyperlink ref="I198" r:id="rId2819" display="https://www.daloopa.com/src/49236598" xr:uid="{CB24787C-FD31-4905-A20E-50CDC8AE34AA}"/>
    <hyperlink ref="J198" r:id="rId2820" display="https://www.daloopa.com/src/47676425" xr:uid="{E3958779-4A90-468C-AD4A-70A5B5F94C17}"/>
    <hyperlink ref="K198" r:id="rId2821" display="https://www.daloopa.com/src/47676084" xr:uid="{6BC8B0F1-5AF7-46EA-B596-012ED9B28E49}"/>
    <hyperlink ref="L198" r:id="rId2822" display="https://www.daloopa.com/src/47678897" xr:uid="{1D9007F7-8264-4137-80A8-BDDD34C753CA}"/>
    <hyperlink ref="M198" r:id="rId2823" display="https://www.daloopa.com/src/47659172" xr:uid="{DA770E4B-04A3-40B6-A823-02C7CCE78798}"/>
    <hyperlink ref="N198" r:id="rId2824" display="https://www.daloopa.com/src/47658962" xr:uid="{E58EE490-C664-426C-8F57-19076D80172F}"/>
    <hyperlink ref="O198" r:id="rId2825" display="https://www.daloopa.com/src/47658414" xr:uid="{8169D800-55D4-4998-84A6-AC067265FDE4}"/>
    <hyperlink ref="P198" r:id="rId2826" display="https://www.daloopa.com/src/47658202" xr:uid="{C0086CB6-FB40-4804-97B5-ABB03AD49016}"/>
    <hyperlink ref="Q198" r:id="rId2827" display="https://www.daloopa.com/src/47657931" xr:uid="{09D0A058-C59E-4620-862E-CF969C2A0C4A}"/>
    <hyperlink ref="R198" r:id="rId2828" display="https://www.daloopa.com/src/47657348" xr:uid="{BB8DED74-46F0-4713-A71F-95BCD2BFDB7F}"/>
    <hyperlink ref="S198" r:id="rId2829" display="https://www.daloopa.com/src/47657184" xr:uid="{5A915EED-67C1-4CFA-9297-C5BD76524590}"/>
    <hyperlink ref="T198" r:id="rId2830" display="https://www.daloopa.com/src/47656931" xr:uid="{0CB5DE4A-375C-47A6-83CD-E8ECC1769891}"/>
    <hyperlink ref="U198" r:id="rId2831" display="https://www.daloopa.com/src/47656329" xr:uid="{E1164A53-ABAA-4593-BD1B-23093E961CCC}"/>
    <hyperlink ref="V198" r:id="rId2832" display="https://www.daloopa.com/src/47655850" xr:uid="{8ADADBFE-C7C9-4D61-842E-42FD470E781D}"/>
    <hyperlink ref="W198" r:id="rId2833" display="https://www.daloopa.com/src/47655144" xr:uid="{A5D406A5-761A-41F2-AABA-D6887A8FD752}"/>
    <hyperlink ref="X198" r:id="rId2834" display="https://www.daloopa.com/src/43541082" xr:uid="{D2118079-D732-4F1F-BA59-5FD9313396A1}"/>
    <hyperlink ref="Y198" r:id="rId2835" display="https://www.daloopa.com/src/47651523" xr:uid="{1AC091C4-6220-4040-8A0B-B6BB89F92626}"/>
    <hyperlink ref="Z198" r:id="rId2836" display="https://www.daloopa.com/src/47652845" xr:uid="{264A84AD-8872-4A87-8486-515DDB74D103}"/>
    <hyperlink ref="AA198" r:id="rId2837" display="https://www.daloopa.com/src/47653125" xr:uid="{30296666-89DB-4947-BE40-D93E7B5E6C10}"/>
    <hyperlink ref="AB198" r:id="rId2838" display="https://www.daloopa.com/src/47653311" xr:uid="{A2943230-6C7C-4730-99EB-AEFAD4D854E4}"/>
    <hyperlink ref="AC198" r:id="rId2839" display="https://www.daloopa.com/src/47653521" xr:uid="{E71B0D58-135A-4D5B-B70B-B5962DE0F3E7}"/>
    <hyperlink ref="AD198" r:id="rId2840" display="https://www.daloopa.com/src/47653694" xr:uid="{774F5174-1A0B-4D4F-983E-8EA95F3A21E7}"/>
    <hyperlink ref="AE198" r:id="rId2841" display="https://www.daloopa.com/src/47653864" xr:uid="{D33CDEE0-626B-44B8-A152-4BC61B632FA0}"/>
    <hyperlink ref="AF198" r:id="rId2842" display="https://www.daloopa.com/src/43540238" xr:uid="{AA251B43-FF0B-4DBC-8FE2-18438AF5D3B8}"/>
    <hyperlink ref="AG198" r:id="rId2843" display="https://www.daloopa.com/src/43537162" xr:uid="{3AAA8024-7C4E-4215-90F6-B449B4002CE1}"/>
    <hyperlink ref="AH198" r:id="rId2844" display="https://www.daloopa.com/src/43537041" xr:uid="{6F15548D-FBA8-4637-AC2D-5A7224498D5F}"/>
    <hyperlink ref="AI198" r:id="rId2845" display="https://www.daloopa.com/src/43536422" xr:uid="{1C95627F-04A3-4F14-87F9-DBCCEAE0F099}"/>
    <hyperlink ref="AJ198" r:id="rId2846" display="https://www.daloopa.com/src/43534676" xr:uid="{19D5797C-8233-41B2-80E3-57F709BA40FD}"/>
    <hyperlink ref="AK198" r:id="rId2847" display="https://www.daloopa.com/src/43533715" xr:uid="{3E955EEF-4D26-4470-BA8D-664FDD04CE03}"/>
    <hyperlink ref="AL198" r:id="rId2848" display="https://www.daloopa.com/src/43533519" xr:uid="{5F523EE9-2F74-4E96-9F50-35A13F13652C}"/>
    <hyperlink ref="AM198" r:id="rId2849" display="https://www.daloopa.com/src/43533047" xr:uid="{BE7B344E-DAD8-45AD-9C07-1B903D99AAF5}"/>
    <hyperlink ref="AN198" r:id="rId2850" display="https://www.daloopa.com/src/46540524" xr:uid="{C8EDBCAC-BA03-4D0C-A977-F4AC5CAAFA97}"/>
    <hyperlink ref="AO198" r:id="rId2851" display="https://www.daloopa.com/src/53538622" xr:uid="{D76E2B2D-56E0-425B-AF65-7C841CC8205D}"/>
    <hyperlink ref="AP198" r:id="rId2852" display="https://www.daloopa.com/src/58741762" xr:uid="{8B149D70-D521-4E9D-88CE-5E1781641AF5}"/>
    <hyperlink ref="AQ198" r:id="rId2853" display="https://www.daloopa.com/src/63031335" xr:uid="{4061B7C2-154E-4578-9E65-E31931A585B4}"/>
    <hyperlink ref="AR198" r:id="rId2854" display="https://www.daloopa.com/src/66979287" xr:uid="{AD663B77-775B-4117-B587-FBFA8104F9F3}"/>
    <hyperlink ref="AS198" r:id="rId2855" display="https://www.daloopa.com/src/72083028" xr:uid="{BA77A434-2F4B-406B-89F8-9F6CE899A6D9}"/>
    <hyperlink ref="AT198" r:id="rId2856" display="https://www.daloopa.com/src/78020999" xr:uid="{CE63E48A-44D3-4091-9F4E-75F647815008}"/>
    <hyperlink ref="AU198" r:id="rId2857" display="https://www.daloopa.com/src/82233377" xr:uid="{FBB7A73A-5434-4FEE-82C9-BC20C6890206}"/>
    <hyperlink ref="AV198" r:id="rId2858" display="https://www.daloopa.com/src/87384561" xr:uid="{9334CB9D-D26B-4626-8D63-00510FE13DA5}"/>
    <hyperlink ref="AW198" r:id="rId2859" display="https://www.daloopa.com/src/94500987" xr:uid="{0CC30CA3-AED8-40C0-A434-84709C41097B}"/>
    <hyperlink ref="AX198" r:id="rId2860" display="https://www.daloopa.com/src/102333753" xr:uid="{CDB60303-4C6C-4A7C-AD5E-AFC34683FB2A}"/>
    <hyperlink ref="AY198" r:id="rId2861" display="https://www.daloopa.com/src/107697176" xr:uid="{B26626F1-5EE4-4C40-9CE5-E6ACB434E199}"/>
    <hyperlink ref="AZ198" r:id="rId2862" display="https://www.daloopa.com/src/113264147" xr:uid="{64740948-01AF-4743-9967-D8F3BDA89A95}"/>
    <hyperlink ref="BA198" r:id="rId2863" display="https://www.daloopa.com/src/125065312" xr:uid="{84680979-C62F-4489-ACB3-EA4557F41C67}"/>
    <hyperlink ref="BB198" r:id="rId2864" display="https://www.daloopa.com/src/136436056" xr:uid="{7955144F-DEB0-45B0-9D22-2E7495C21CAD}"/>
    <hyperlink ref="BC198" r:id="rId2865" display="https://www.daloopa.com/src/145000228" xr:uid="{6ACA1312-DC3D-4DFA-A334-8EDC11CDF2EC}"/>
    <hyperlink ref="BD198" r:id="rId2866" display="https://www.daloopa.com/src/154235033" xr:uid="{364706A3-7133-4F52-B0C9-1F0B80D57DDD}"/>
    <hyperlink ref="BF198" r:id="rId2867" display="https://www.daloopa.com/src/47686414" xr:uid="{C5A62FAF-C7B3-4537-A9B0-C00C1766B707}"/>
    <hyperlink ref="BG198" r:id="rId2868" display="https://www.daloopa.com/src/121582517" xr:uid="{94981DD7-01A3-45DB-9D40-1DBB1F09384C}"/>
    <hyperlink ref="BH198" r:id="rId2869" display="https://www.daloopa.com/src/47661680" xr:uid="{D51835AB-9CCC-40FD-A946-7158B7884EF6}"/>
    <hyperlink ref="BI198" r:id="rId2870" display="https://www.daloopa.com/src/47661681" xr:uid="{10989D32-C143-4852-AE81-24FE5E2E19F1}"/>
    <hyperlink ref="BJ198" r:id="rId2871" display="https://www.daloopa.com/src/47661682" xr:uid="{6D842405-32B2-4A30-AC65-18E561B7EB75}"/>
    <hyperlink ref="BK198" r:id="rId2872" display="https://www.daloopa.com/src/47661683" xr:uid="{5E818D6A-F6AD-46A3-ACFF-944CC4DC4959}"/>
    <hyperlink ref="BL198" r:id="rId2873" display="https://www.daloopa.com/src/121582518" xr:uid="{6AD257B8-AAC7-4D95-95E8-C0C93FB28D4B}"/>
    <hyperlink ref="BM198" r:id="rId2874" display="https://www.daloopa.com/src/43786522" xr:uid="{BD3823BD-6239-4CFF-AE72-5DBC3F59C1C9}"/>
    <hyperlink ref="BN198" r:id="rId2875" display="https://www.daloopa.com/src/46552047" xr:uid="{8F262C91-FA9E-47CD-91B2-58D368D18780}"/>
    <hyperlink ref="BO198" r:id="rId2876" display="https://www.daloopa.com/src/66986927" xr:uid="{FD2B39E7-40F7-40D5-B6F2-A16CCBCD7E8E}"/>
    <hyperlink ref="BP198" r:id="rId2877" display="https://www.daloopa.com/src/87416725" xr:uid="{EC5BE52A-2FAD-4116-AD8E-1B2373DB3298}"/>
    <hyperlink ref="BQ198" r:id="rId2878" display="https://www.daloopa.com/src/113266144" xr:uid="{FE2E5680-B614-4674-AB41-83B5E1C378E2}"/>
    <hyperlink ref="BR198" r:id="rId2879" display="https://www.daloopa.com/src/154257823" xr:uid="{7217E9AF-5DF2-4BF2-B1FF-AC547EB57425}"/>
    <hyperlink ref="A199" r:id="rId2880" xr:uid="{0A6F913C-D28A-42F7-8830-ED6B9B6A549E}"/>
    <hyperlink ref="C199" r:id="rId2881" xr:uid="{4DA41C55-90A5-4540-8C8D-4FC1765BC32F}"/>
    <hyperlink ref="E199" r:id="rId2882" display="https://www.daloopa.com/src/47680053" xr:uid="{C8AB1408-49C0-47EE-9586-C5D713E5CF2D}"/>
    <hyperlink ref="F199" r:id="rId2883" display="https://www.daloopa.com/src/47680208" xr:uid="{74EEACD3-3C45-44C6-AC24-9D51AFC83EAE}"/>
    <hyperlink ref="G199" r:id="rId2884" display="https://www.daloopa.com/src/47677318" xr:uid="{ED5D3D5F-36ED-4792-A33E-CEB582794DA7}"/>
    <hyperlink ref="H199" r:id="rId2885" display="https://www.daloopa.com/src/47677051" xr:uid="{DC051629-ADC6-46E5-B88D-2CA9261801D7}"/>
    <hyperlink ref="I199" r:id="rId2886" display="https://www.daloopa.com/src/49236599" xr:uid="{74268022-106B-4A3A-B125-12306E6B4B28}"/>
    <hyperlink ref="J199" r:id="rId2887" display="https://www.daloopa.com/src/47676424" xr:uid="{3757A96A-84C9-44B0-A953-DA8665290FCE}"/>
    <hyperlink ref="K199" r:id="rId2888" display="https://www.daloopa.com/src/47676083" xr:uid="{674CA6F1-FE69-4B11-B547-3DE9C2211F77}"/>
    <hyperlink ref="L199" r:id="rId2889" display="https://www.daloopa.com/src/47679240" xr:uid="{DDD9E358-B33B-4486-8A33-EE6312D6B42D}"/>
    <hyperlink ref="M199" r:id="rId2890" display="https://www.daloopa.com/src/47659171" xr:uid="{A4A36155-AE6F-48F0-8109-2F740C14E712}"/>
    <hyperlink ref="N199" r:id="rId2891" display="https://www.daloopa.com/src/47658961" xr:uid="{55DD9E20-547F-47E8-B529-06BF3BC28072}"/>
    <hyperlink ref="O199" r:id="rId2892" display="https://www.daloopa.com/src/47658413" xr:uid="{D998CD5B-9919-4635-A1E7-AE6E6459AF77}"/>
    <hyperlink ref="P199" r:id="rId2893" display="https://www.daloopa.com/src/47658201" xr:uid="{D70E72EE-CF06-49F3-9D4B-26DF658D9970}"/>
    <hyperlink ref="Q199" r:id="rId2894" display="https://www.daloopa.com/src/47657930" xr:uid="{B7E5094C-26AC-415D-8837-6801EEF1F366}"/>
    <hyperlink ref="R199" r:id="rId2895" display="https://www.daloopa.com/src/47657347" xr:uid="{1CC1B227-06BF-49DE-8DB2-34B32A62643F}"/>
    <hyperlink ref="S199" r:id="rId2896" display="https://www.daloopa.com/src/47657183" xr:uid="{F832A418-64E8-4200-BE38-426713A9D59F}"/>
    <hyperlink ref="T199" r:id="rId2897" display="https://www.daloopa.com/src/47656930" xr:uid="{A2B6E06E-4626-4899-9CDE-EB0CD8047D75}"/>
    <hyperlink ref="U199" r:id="rId2898" display="https://www.daloopa.com/src/47656328" xr:uid="{EAAC2E20-4DB6-4D5D-B8DD-4EB66A27EF24}"/>
    <hyperlink ref="V199" r:id="rId2899" display="https://www.daloopa.com/src/47655849" xr:uid="{698713D2-A96C-44AA-A3FD-292D62483C51}"/>
    <hyperlink ref="W199" r:id="rId2900" display="https://www.daloopa.com/src/47655143" xr:uid="{90F93E8C-B1AB-4E4F-89F6-F223FE00901C}"/>
    <hyperlink ref="X199" r:id="rId2901" display="https://www.daloopa.com/src/43541081" xr:uid="{26BA0158-F7FE-4FE6-8D28-06F9EF4ED9FE}"/>
    <hyperlink ref="Y199" r:id="rId2902" display="https://www.daloopa.com/src/47651524" xr:uid="{86EBBC49-3C56-4C24-8B03-4A31B692CDA3}"/>
    <hyperlink ref="Z199" r:id="rId2903" display="https://www.daloopa.com/src/47652844" xr:uid="{2F1E0BF8-96A7-44F2-A462-7519BE3ED558}"/>
    <hyperlink ref="AA199" r:id="rId2904" display="https://www.daloopa.com/src/47653124" xr:uid="{2CF03330-196D-4F38-ACFA-86F6671000B1}"/>
    <hyperlink ref="AB199" r:id="rId2905" display="https://www.daloopa.com/src/47653310" xr:uid="{D333E2A2-B0B5-4C8D-94C0-76A4DC71055C}"/>
    <hyperlink ref="AC199" r:id="rId2906" display="https://www.daloopa.com/src/47653520" xr:uid="{84052EFF-C78C-4FF9-B47D-97E69555BBDE}"/>
    <hyperlink ref="AD199" r:id="rId2907" display="https://www.daloopa.com/src/47653693" xr:uid="{0BD9EC28-7544-4B76-B656-0A2BEBF73873}"/>
    <hyperlink ref="AE199" r:id="rId2908" display="https://www.daloopa.com/src/47653863" xr:uid="{F8FE364D-5BE9-438F-B0AC-0C51A7C3BB86}"/>
    <hyperlink ref="AF199" r:id="rId2909" display="https://www.daloopa.com/src/43540237" xr:uid="{EBA87E7C-43A0-47BF-9B6C-112FAC5E5E1A}"/>
    <hyperlink ref="AG199" r:id="rId2910" display="https://www.daloopa.com/src/43537161" xr:uid="{4FB4AB9B-3650-4F52-84EC-0FD3C4DD2621}"/>
    <hyperlink ref="AH199" r:id="rId2911" display="https://www.daloopa.com/src/43537040" xr:uid="{EF8A5D22-967C-43E5-9BE9-0B3E49E78827}"/>
    <hyperlink ref="AI199" r:id="rId2912" display="https://www.daloopa.com/src/43536421" xr:uid="{227D39B6-2055-4047-ABCB-AF6B36A171D8}"/>
    <hyperlink ref="AJ199" r:id="rId2913" display="https://www.daloopa.com/src/43534278" xr:uid="{1F1123EE-1923-487F-8AD1-23E993395429}"/>
    <hyperlink ref="AK199" r:id="rId2914" display="https://www.daloopa.com/src/43533714" xr:uid="{FD14EB92-7BF1-4CBA-9D6E-04C647F1498C}"/>
    <hyperlink ref="AL199" r:id="rId2915" display="https://www.daloopa.com/src/43533518" xr:uid="{B469AE85-6AD1-447F-80FA-0B00C4841CE6}"/>
    <hyperlink ref="AM199" r:id="rId2916" display="https://www.daloopa.com/src/43533046" xr:uid="{EDDED19E-34EF-46AB-BF2B-54B82F618FA4}"/>
    <hyperlink ref="AN199" r:id="rId2917" display="https://www.daloopa.com/src/46540523" xr:uid="{26AF2BC3-97C6-419D-ADDE-C03F8B70FBF0}"/>
    <hyperlink ref="AO199" r:id="rId2918" display="https://www.daloopa.com/src/53538621" xr:uid="{12D6C563-9663-4426-AA9C-26190097DCA2}"/>
    <hyperlink ref="AP199" r:id="rId2919" display="https://www.daloopa.com/src/58741761" xr:uid="{0BB6CDF6-50AD-4E98-8AC4-1891671BFD7B}"/>
    <hyperlink ref="AQ199" r:id="rId2920" display="https://www.daloopa.com/src/63031334" xr:uid="{234DC2B7-FD79-4ED6-90FC-65F75F76CC54}"/>
    <hyperlink ref="AR199" r:id="rId2921" display="https://www.daloopa.com/src/66979286" xr:uid="{F6F4DDAE-3E26-42C4-950E-7E07482D8C25}"/>
    <hyperlink ref="AS199" r:id="rId2922" display="https://www.daloopa.com/src/72083027" xr:uid="{059E378E-78F0-414F-8AA6-97B7750D0BA3}"/>
    <hyperlink ref="AT199" r:id="rId2923" display="https://www.daloopa.com/src/78020998" xr:uid="{566DEED1-E48F-4A50-A21E-7A9D9BCA55BD}"/>
    <hyperlink ref="AU199" r:id="rId2924" display="https://www.daloopa.com/src/82233376" xr:uid="{2E437A50-CB07-4375-AF80-FC06E19077D8}"/>
    <hyperlink ref="AV199" r:id="rId2925" display="https://www.daloopa.com/src/87384560" xr:uid="{95318DC1-0BB5-4BF0-A3E7-C8BBC3FEED8E}"/>
    <hyperlink ref="AW199" r:id="rId2926" display="https://www.daloopa.com/src/94500986" xr:uid="{4D2401A4-F003-4E55-980C-A17D1E8BA4FF}"/>
    <hyperlink ref="AX199" r:id="rId2927" display="https://www.daloopa.com/src/102333754" xr:uid="{1BF1DAB1-7B8E-4ACC-A6E3-9DA3FA1BFC60}"/>
    <hyperlink ref="AY199" r:id="rId2928" display="https://www.daloopa.com/src/107697175" xr:uid="{CA6E40FE-D9C0-4CF4-9ACB-44CFDD470244}"/>
    <hyperlink ref="AZ199" r:id="rId2929" display="https://www.daloopa.com/src/113264146" xr:uid="{B34D5028-6EF0-460A-985C-F3E63E110367}"/>
    <hyperlink ref="BA199" r:id="rId2930" display="https://www.daloopa.com/src/125065311" xr:uid="{093D5D08-0BC4-48F0-9BEF-E60A0B57E7BA}"/>
    <hyperlink ref="BB199" r:id="rId2931" display="https://www.daloopa.com/src/136436055" xr:uid="{6CA9DC84-1139-42F7-A8DA-41378ECBED2E}"/>
    <hyperlink ref="BC199" r:id="rId2932" display="https://www.daloopa.com/src/145000227" xr:uid="{BA15BAA9-CB91-4174-BCDC-027673F24B77}"/>
    <hyperlink ref="BD199" r:id="rId2933" display="https://www.daloopa.com/src/154235032" xr:uid="{221048BC-14A1-4623-BD0C-503F76A850E9}"/>
    <hyperlink ref="BF199" r:id="rId2934" display="https://www.daloopa.com/src/47686416" xr:uid="{B47F9505-7D4B-44E4-83CF-A47FCC63ACB5}"/>
    <hyperlink ref="BG199" r:id="rId2935" display="https://www.daloopa.com/src/121582519" xr:uid="{48EDD9C9-3C48-49BD-A2A7-33F6076C56DF}"/>
    <hyperlink ref="BH199" r:id="rId2936" display="https://www.daloopa.com/src/47661684" xr:uid="{78CC99AD-E7A3-4D8C-A94B-7891B152A08F}"/>
    <hyperlink ref="BI199" r:id="rId2937" display="https://www.daloopa.com/src/47661685" xr:uid="{E7BC36FC-EEE5-4C7E-A8D6-D5C23893EA9A}"/>
    <hyperlink ref="BJ199" r:id="rId2938" display="https://www.daloopa.com/src/47661686" xr:uid="{0CF71C20-9C6F-4673-81CA-F87D1228DFFE}"/>
    <hyperlink ref="BK199" r:id="rId2939" display="https://www.daloopa.com/src/47661687" xr:uid="{F810C4C6-ADF1-44E8-86DE-95C56DBEC4E1}"/>
    <hyperlink ref="BL199" r:id="rId2940" display="https://www.daloopa.com/src/121582520" xr:uid="{81A22774-0254-48E7-9800-5A6ECF47C738}"/>
    <hyperlink ref="BM199" r:id="rId2941" display="https://www.daloopa.com/src/43786531" xr:uid="{3EF9CB71-B553-44BE-9F1B-742575F37B47}"/>
    <hyperlink ref="BN199" r:id="rId2942" display="https://www.daloopa.com/src/46552050" xr:uid="{EDA8818B-6821-4066-9DBB-98A13822A4B0}"/>
    <hyperlink ref="BO199" r:id="rId2943" display="https://www.daloopa.com/src/66986928" xr:uid="{77978A64-1C23-4C9F-9183-3C3704EDA3E5}"/>
    <hyperlink ref="BP199" r:id="rId2944" display="https://www.daloopa.com/src/87416726" xr:uid="{F80502D4-2318-4FFE-A18A-898CBD5BAD12}"/>
    <hyperlink ref="BQ199" r:id="rId2945" display="https://www.daloopa.com/src/113266145" xr:uid="{D6BA298F-F6C1-4433-94A9-0CFA70559BAA}"/>
    <hyperlink ref="BR199" r:id="rId2946" display="https://www.daloopa.com/src/154257838" xr:uid="{08BDA854-E90F-4B49-B7E2-43A55468C321}"/>
    <hyperlink ref="A202" r:id="rId2947" xr:uid="{41A24ECF-FC9F-4D58-A388-1603F0EEA8B4}"/>
    <hyperlink ref="C202" r:id="rId2948" xr:uid="{4A64E2B5-7696-41F9-BC1F-06792749E189}"/>
    <hyperlink ref="E202" r:id="rId2949" display="https://www.daloopa.com/src/1571995" xr:uid="{9EE0F18C-00CA-4EDB-8C9D-D2EE55736566}"/>
    <hyperlink ref="F202" r:id="rId2950" display="https://www.daloopa.com/src/1571982" xr:uid="{4E1537F7-3A0F-48AD-ACE0-E080086F6062}"/>
    <hyperlink ref="G202" r:id="rId2951" display="https://www.daloopa.com/src/1571972" xr:uid="{28DFEEDC-04C2-4190-9057-AC6A109EC6C7}"/>
    <hyperlink ref="H202" r:id="rId2952" display="https://www.daloopa.com/src/42838041" xr:uid="{293CEA12-0267-487E-82A1-93E51F55170A}"/>
    <hyperlink ref="I202" r:id="rId2953" display="https://www.daloopa.com/src/1571950" xr:uid="{B39539DE-B92D-49A7-A8AE-47598C12661E}"/>
    <hyperlink ref="J202" r:id="rId2954" display="https://www.daloopa.com/src/1571947" xr:uid="{1436EFCA-4BC4-4B8C-8F22-5BDBA6725BE1}"/>
    <hyperlink ref="K202" r:id="rId2955" display="https://www.daloopa.com/src/1571944" xr:uid="{3C9E1804-CE87-4968-ADC6-9B5D4CB2C6B2}"/>
    <hyperlink ref="L202" r:id="rId2956" display="https://www.daloopa.com/src/42838042" xr:uid="{96527567-0936-4BF2-8CAF-66F9B418AF4F}"/>
    <hyperlink ref="M202" r:id="rId2957" display="https://www.daloopa.com/src/1571938" xr:uid="{A0D127EC-78F2-4443-A024-77FDCD52BE35}"/>
    <hyperlink ref="N202" r:id="rId2958" display="https://www.daloopa.com/src/1571935" xr:uid="{3D7D4CDC-61A3-4979-81C7-9BF8723A15B7}"/>
    <hyperlink ref="O202" r:id="rId2959" display="https://www.daloopa.com/src/1571932" xr:uid="{DB043555-158D-4E41-B12B-23383CEA3E30}"/>
    <hyperlink ref="P202" r:id="rId2960" display="https://www.daloopa.com/src/42838043" xr:uid="{63EED49F-7816-4EBB-A3EF-FC513590E39E}"/>
    <hyperlink ref="Q202" r:id="rId2961" display="https://www.daloopa.com/src/1571926" xr:uid="{BCAC1FC5-EFA2-4755-9DAF-4D6E7FA0059A}"/>
    <hyperlink ref="R202" r:id="rId2962" display="https://www.daloopa.com/src/1571923" xr:uid="{4C62141B-4441-46BD-84A7-7EDFB7EB9757}"/>
    <hyperlink ref="S202" r:id="rId2963" display="https://www.daloopa.com/src/1571920" xr:uid="{A2252D76-D1D2-4756-B421-9557CF1FC841}"/>
    <hyperlink ref="T202" r:id="rId2964" display="https://www.daloopa.com/src/42838044" xr:uid="{9EFE5E49-CE3C-438C-917F-2B30F5CB700F}"/>
    <hyperlink ref="U202" r:id="rId2965" display="https://www.daloopa.com/src/1571913" xr:uid="{E3966CCB-90BF-4D63-8328-30833996A02D}"/>
    <hyperlink ref="V202" r:id="rId2966" display="https://www.daloopa.com/src/1571909" xr:uid="{9091DC42-9FD9-4FD3-9287-BDE3ADA9B806}"/>
    <hyperlink ref="W202" r:id="rId2967" display="https://www.daloopa.com/src/1571901" xr:uid="{36CF637E-B896-42B8-A675-A8FCE8C1880D}"/>
    <hyperlink ref="X202" r:id="rId2968" display="https://www.daloopa.com/src/42838045" xr:uid="{9FAD0D75-5781-401A-BB1E-4607F64E9734}"/>
    <hyperlink ref="Y202" r:id="rId2969" display="https://www.daloopa.com/src/82169953" xr:uid="{E85D2758-E253-418A-A2BE-58B4E64443EA}"/>
    <hyperlink ref="Z202" r:id="rId2970" display="https://www.daloopa.com/src/82169995" xr:uid="{3D90407B-637D-4CCC-B594-D045CD65D583}"/>
    <hyperlink ref="AA202" r:id="rId2971" display="https://www.daloopa.com/src/82170014" xr:uid="{9DF5C939-9797-4331-BE61-2C59C385750F}"/>
    <hyperlink ref="AB202" r:id="rId2972" display="https://www.daloopa.com/src/82172178" xr:uid="{59139D37-DA98-4E4C-8834-79FEB9EC72F7}"/>
    <hyperlink ref="AC202" r:id="rId2973" display="https://www.daloopa.com/src/82169916" xr:uid="{B31E4C1B-C03A-47C1-AB0D-5CA71A80C6CD}"/>
    <hyperlink ref="AD202" r:id="rId2974" display="https://www.daloopa.com/src/82169934" xr:uid="{BBECFD81-AB24-4EE3-86DF-48FBA91243BC}"/>
    <hyperlink ref="AE202" r:id="rId2975" display="https://www.daloopa.com/src/82169935" xr:uid="{F8806103-79CF-4185-B349-A22941058230}"/>
    <hyperlink ref="AF202" r:id="rId2976" display="https://www.daloopa.com/src/82172179" xr:uid="{78165E8E-5183-4134-BDB1-E4BD6737C24C}"/>
    <hyperlink ref="AG202" r:id="rId2977" display="https://www.daloopa.com/src/82169898" xr:uid="{31446DF8-5885-426D-A054-2915BB333900}"/>
    <hyperlink ref="AH202" r:id="rId2978" display="https://www.daloopa.com/src/82169897" xr:uid="{1889DB86-6F0C-4655-AE7F-6244C7DAAF45}"/>
    <hyperlink ref="AI202" r:id="rId2979" display="https://www.daloopa.com/src/82169883" xr:uid="{0307B033-7397-4F77-8AB2-970415B865E3}"/>
    <hyperlink ref="AJ202" r:id="rId2980" display="https://www.daloopa.com/src/82172180" xr:uid="{081F23CF-694F-4A74-BB22-436E11CFEF60}"/>
    <hyperlink ref="AK202" r:id="rId2981" display="https://www.daloopa.com/src/82169877" xr:uid="{25FFAE11-7446-4247-810F-8508AA7F332B}"/>
    <hyperlink ref="AL202" r:id="rId2982" display="https://www.daloopa.com/src/82169872" xr:uid="{94ED9C6F-8B1F-4CBE-B7BA-980F9738F911}"/>
    <hyperlink ref="AM202" r:id="rId2983" display="https://www.daloopa.com/src/82169853" xr:uid="{173F56FB-784C-49DE-AB8D-5D0852045AA9}"/>
    <hyperlink ref="AN202" r:id="rId2984" display="https://www.daloopa.com/src/82172181" xr:uid="{C7B22140-E28E-483A-B17C-F9892CCDF236}"/>
    <hyperlink ref="AO202" r:id="rId2985" display="https://www.daloopa.com/src/82169845" xr:uid="{5474E0A7-FFD7-4AC4-BCB4-5817D849C79C}"/>
    <hyperlink ref="AP202" r:id="rId2986" display="https://www.daloopa.com/src/82169823" xr:uid="{78139E6E-757E-4119-B063-BC6C8AEA3947}"/>
    <hyperlink ref="AQ202" r:id="rId2987" display="https://www.daloopa.com/src/82169810" xr:uid="{1D819B95-8723-4249-9566-79DB988309D8}"/>
    <hyperlink ref="AR202" r:id="rId2988" display="https://www.daloopa.com/src/82172182" xr:uid="{C3C55990-1A51-4756-ACF4-E43E051B004E}"/>
    <hyperlink ref="AS202" r:id="rId2989" display="https://www.daloopa.com/src/82169683" xr:uid="{990BB647-FDC8-4801-9A59-20CCDB615633}"/>
    <hyperlink ref="AT202" r:id="rId2990" display="https://www.daloopa.com/src/82169644" xr:uid="{A36DF5DE-E429-4CF2-A592-8893F45CD37E}"/>
    <hyperlink ref="AU202" r:id="rId2991" display="https://www.daloopa.com/src/82276632" xr:uid="{682ACFCB-DF53-4DAD-8708-E4ECCD9BE280}"/>
    <hyperlink ref="AV202" r:id="rId2992" display="https://www.daloopa.com/src/87514723" xr:uid="{546DE6D7-EC16-4675-8A70-48456A1B2412}"/>
    <hyperlink ref="BF202" r:id="rId2993" display="https://www.daloopa.com/src/1571962" xr:uid="{E24AE1F9-480D-4EE2-9B86-24418AD9D745}"/>
    <hyperlink ref="BG202" r:id="rId2994" display="https://www.daloopa.com/src/1571941" xr:uid="{1DAD90E6-F0F2-4ACA-A1F1-180A7755E237}"/>
    <hyperlink ref="BH202" r:id="rId2995" display="https://www.daloopa.com/src/1571929" xr:uid="{93DDAC99-DD47-4FFE-A96C-38B35ED250CB}"/>
    <hyperlink ref="BI202" r:id="rId2996" display="https://www.daloopa.com/src/1571917" xr:uid="{56D9BCEF-3E72-401B-AF06-31EC34A3D9A1}"/>
    <hyperlink ref="BJ202" r:id="rId2997" display="https://www.daloopa.com/src/1571897" xr:uid="{7B79B0E5-0A8A-4FA6-BB8D-7C45574930D2}"/>
    <hyperlink ref="BK202" r:id="rId2998" display="https://www.daloopa.com/src/82170032" xr:uid="{1C2BDAD8-9FB5-4721-88E8-77AC28D205F3}"/>
    <hyperlink ref="BL202" r:id="rId2999" display="https://www.daloopa.com/src/82170038" xr:uid="{78EAD6A8-F340-4E7F-B1C9-B7F9F9020CE4}"/>
    <hyperlink ref="BM202" r:id="rId3000" display="https://www.daloopa.com/src/82170050" xr:uid="{9E045FED-D39D-4D0A-ACCE-DE56D7DDDE0C}"/>
    <hyperlink ref="BN202" r:id="rId3001" display="https://www.daloopa.com/src/82169848" xr:uid="{2C3B8E0A-AE71-4FE8-BD63-57B77CF05F78}"/>
    <hyperlink ref="BO202" r:id="rId3002" display="https://www.daloopa.com/src/82169705" xr:uid="{BF7B1E42-1AED-4BBE-82EA-31EAEC6FC894}"/>
    <hyperlink ref="BP202" r:id="rId3003" display="https://www.daloopa.com/src/87507611" xr:uid="{3F0A4D3B-F686-4280-B38E-C895CEF58B83}"/>
    <hyperlink ref="BR202" r:id="rId3004" display="https://www.daloopa.com/src/154369685" xr:uid="{30801561-7871-49AB-83E4-6F5261FCFCA9}"/>
    <hyperlink ref="A203" r:id="rId3005" xr:uid="{1B846F62-44E3-4094-93D0-F795E38D24D5}"/>
    <hyperlink ref="C203" r:id="rId3006" xr:uid="{6ED32E5D-D3D6-44E2-A7C9-879E42CEA310}"/>
    <hyperlink ref="Y203" r:id="rId3007" display="https://www.daloopa.com/src/1571869" xr:uid="{32287194-C73A-419D-ADEB-1CBDAE295331}"/>
    <hyperlink ref="Z203" r:id="rId3008" display="https://www.daloopa.com/src/1571864" xr:uid="{D4BEB447-85E8-45C8-8CBB-8D506BC24C54}"/>
    <hyperlink ref="AA203" r:id="rId3009" display="https://www.daloopa.com/src/1571859" xr:uid="{1A2A838F-12A9-45EF-B1AC-024B3B8E1423}"/>
    <hyperlink ref="AB203" r:id="rId3010" display="https://www.daloopa.com/src/42838046" xr:uid="{06E5F4D9-A0D0-4EEA-9DBE-5C550105FE71}"/>
    <hyperlink ref="AC203" r:id="rId3011" display="https://www.daloopa.com/src/1571845" xr:uid="{FC44801E-0BF6-404A-B3F2-BC22EECA94F0}"/>
    <hyperlink ref="AD203" r:id="rId3012" display="https://www.daloopa.com/src/1571837" xr:uid="{80AB6889-2C8C-400F-BB53-CB0A4D84BC56}"/>
    <hyperlink ref="AE203" r:id="rId3013" display="https://www.daloopa.com/src/1571832" xr:uid="{DBD1E20A-17B4-4BEE-95DE-717FEAC5A1A3}"/>
    <hyperlink ref="AF203" r:id="rId3014" display="https://www.daloopa.com/src/42838047" xr:uid="{256DC1AC-3671-4A0C-A08A-EA03E50486F3}"/>
    <hyperlink ref="AG203" r:id="rId3015" display="https://www.daloopa.com/src/4742090" xr:uid="{0034C329-8F2E-4823-8BF9-C6960CA9872A}"/>
    <hyperlink ref="AH203" r:id="rId3016" display="https://www.daloopa.com/src/7999079" xr:uid="{7DC13EB5-9754-4B3B-8DCC-B37A4A42D303}"/>
    <hyperlink ref="AI203" r:id="rId3017" display="https://www.daloopa.com/src/10356307" xr:uid="{58DB2DCC-F8EA-48AC-9666-FB1CEB5529C2}"/>
    <hyperlink ref="AJ203" r:id="rId3018" display="https://www.daloopa.com/src/42838048" xr:uid="{918F37E7-C165-46AC-B8DA-8ECA492793CC}"/>
    <hyperlink ref="AK203" r:id="rId3019" display="https://www.daloopa.com/src/20972616" xr:uid="{A9D0A029-042E-4F91-86C4-344A43AB5482}"/>
    <hyperlink ref="AL203" r:id="rId3020" display="https://www.daloopa.com/src/32424465" xr:uid="{AFE2A2BE-133F-4643-8752-E7B07C7724A7}"/>
    <hyperlink ref="AM203" r:id="rId3021" display="https://www.daloopa.com/src/38110871" xr:uid="{3C93E14B-AAD2-4E97-B831-D00EF9554A9F}"/>
    <hyperlink ref="AN203" r:id="rId3022" display="https://www.daloopa.com/src/46640484" xr:uid="{155BB171-7633-440D-86DC-73E8F0923634}"/>
    <hyperlink ref="AO203" r:id="rId3023" display="https://www.daloopa.com/src/53599506" xr:uid="{5BC1EBD8-466A-4E31-B94A-150261530601}"/>
    <hyperlink ref="AP203" r:id="rId3024" display="https://www.daloopa.com/src/58789059" xr:uid="{17CF8359-3DAA-4A3E-8409-775A8618792C}"/>
    <hyperlink ref="AQ203" r:id="rId3025" display="https://www.daloopa.com/src/63082452" xr:uid="{793CDA06-8EA7-49B3-8E04-57FD21AF4627}"/>
    <hyperlink ref="AR203" r:id="rId3026" display="https://www.daloopa.com/src/67023246" xr:uid="{35303CA7-BA11-4AAC-8831-C82AA53243E1}"/>
    <hyperlink ref="AS203" r:id="rId3027" display="https://www.daloopa.com/src/72185736" xr:uid="{CA2C167B-F46A-49CB-90EC-7481139821C1}"/>
    <hyperlink ref="AT203" r:id="rId3028" display="https://www.daloopa.com/src/78144890" xr:uid="{BB0DD728-34D0-4DE4-9AF4-51A6796E6196}"/>
    <hyperlink ref="AU203" r:id="rId3029" display="https://www.daloopa.com/src/82268259" xr:uid="{2A90E94D-09EF-4F28-BF91-E7657444753E}"/>
    <hyperlink ref="AV203" r:id="rId3030" display="https://www.daloopa.com/src/87514724" xr:uid="{3A67EB12-19F5-409B-B91E-8899C624A87D}"/>
    <hyperlink ref="AW203" r:id="rId3031" display="https://www.daloopa.com/src/94638121" xr:uid="{8C650D7B-8332-47D9-9021-7F091405D4E6}"/>
    <hyperlink ref="AX203" r:id="rId3032" display="https://www.daloopa.com/src/102430734" xr:uid="{17BCE22E-1EDC-410C-8B0A-E1D3A563675F}"/>
    <hyperlink ref="AY203" r:id="rId3033" display="https://www.daloopa.com/src/107833468" xr:uid="{9B922DEE-E229-4EEE-A478-251044E54F12}"/>
    <hyperlink ref="AZ203" r:id="rId3034" display="https://www.daloopa.com/src/113403279" xr:uid="{24D7018E-6040-48D1-B03E-82D9F0F49B17}"/>
    <hyperlink ref="BA203" r:id="rId3035" display="https://www.daloopa.com/src/125181291" xr:uid="{5B7DB55D-22C9-4E22-A3B9-51B65E44A2E4}"/>
    <hyperlink ref="BB203" r:id="rId3036" display="https://www.daloopa.com/src/136641103" xr:uid="{61F846B8-7C7D-46EE-800A-A2F3381024D2}"/>
    <hyperlink ref="BC203" r:id="rId3037" display="https://www.daloopa.com/src/145118808" xr:uid="{9AA078C7-87D2-4AE0-AA3F-08C534291B1D}"/>
    <hyperlink ref="BD203" r:id="rId3038" display="https://www.daloopa.com/src/154393257" xr:uid="{9F96EA8A-344F-476A-ABAB-7B1453BC2C98}"/>
    <hyperlink ref="BK203" r:id="rId3039" display="https://www.daloopa.com/src/1571853" xr:uid="{B936471F-24CF-4F4A-91FD-0524AD8BA20A}"/>
    <hyperlink ref="BL203" r:id="rId3040" display="https://www.daloopa.com/src/2745336" xr:uid="{D6B0FFFB-08DC-46F1-A5F8-374E6353FFEB}"/>
    <hyperlink ref="BM203" r:id="rId3041" display="https://www.daloopa.com/src/14274654" xr:uid="{6CF97AD3-3F2B-412F-870C-B84A5AE02711}"/>
    <hyperlink ref="BN203" r:id="rId3042" display="https://www.daloopa.com/src/46627798" xr:uid="{048B7AF2-B2DC-482C-B50D-2C2845B62974}"/>
    <hyperlink ref="BO203" r:id="rId3043" display="https://www.daloopa.com/src/67018824" xr:uid="{9FF0D54E-0C77-4EAE-A123-077B109311FB}"/>
    <hyperlink ref="BP203" r:id="rId3044" display="https://www.daloopa.com/src/87501680" xr:uid="{7B01F355-B5C4-4689-ADED-D4762D5193A3}"/>
    <hyperlink ref="BQ203" r:id="rId3045" display="https://www.daloopa.com/src/113362677" xr:uid="{FD4FDF89-5153-46CF-BF28-DE946EFB0C96}"/>
    <hyperlink ref="BR203" r:id="rId3046" display="https://www.daloopa.com/src/154366100" xr:uid="{67B37467-7E39-4FC4-B229-34F6452A29DD}"/>
    <hyperlink ref="A204" r:id="rId3047" xr:uid="{FCBA7443-00F0-4E04-B177-142ED0C505F4}"/>
    <hyperlink ref="C204" r:id="rId3048" xr:uid="{762FE249-5446-47C0-8579-5EE4F219F89C}"/>
    <hyperlink ref="Y204" r:id="rId3049" display="https://www.daloopa.com/src/1571870" xr:uid="{A993E387-C090-4C6C-8C2A-D37CABF823F2}"/>
    <hyperlink ref="Z204" r:id="rId3050" display="https://www.daloopa.com/src/1571865" xr:uid="{92372059-62D0-4BF8-AAEC-CF071A803E55}"/>
    <hyperlink ref="AA204" r:id="rId3051" display="https://www.daloopa.com/src/1571860" xr:uid="{BBF15F69-8865-44F9-88EF-EF20E6A64A92}"/>
    <hyperlink ref="AB204" r:id="rId3052" display="https://www.daloopa.com/src/42838057" xr:uid="{F563B748-B67B-4176-BEF7-D2707598C48E}"/>
    <hyperlink ref="AC204" r:id="rId3053" display="https://www.daloopa.com/src/1571846" xr:uid="{F454F658-2C96-4A89-B143-74912D622253}"/>
    <hyperlink ref="AD204" r:id="rId3054" display="https://www.daloopa.com/src/1571838" xr:uid="{FD211A14-CAB9-47E9-8837-B0B2CC5FA262}"/>
    <hyperlink ref="AE204" r:id="rId3055" display="https://www.daloopa.com/src/1571833" xr:uid="{40463B4E-0F65-45AC-B764-185CD00020BB}"/>
    <hyperlink ref="AF204" r:id="rId3056" display="https://www.daloopa.com/src/42838058" xr:uid="{EF62B47B-2F1C-43C6-955A-BEF5AE2E217A}"/>
    <hyperlink ref="AG204" r:id="rId3057" display="https://www.daloopa.com/src/4742091" xr:uid="{9C3EC9F6-54BF-4139-A9BF-E645EB51C27D}"/>
    <hyperlink ref="AH204" r:id="rId3058" display="https://www.daloopa.com/src/7999080" xr:uid="{A866B788-B026-4796-892D-0B34505D8B50}"/>
    <hyperlink ref="AI204" r:id="rId3059" display="https://www.daloopa.com/src/10356308" xr:uid="{A9D4BFC3-4DD3-4204-9322-FFE89D9EB3D3}"/>
    <hyperlink ref="AJ204" r:id="rId3060" display="https://www.daloopa.com/src/42838059" xr:uid="{53F68B6D-572B-4EBE-809F-9F4261F9CA44}"/>
    <hyperlink ref="AK204" r:id="rId3061" display="https://www.daloopa.com/src/20972619" xr:uid="{B2196078-C0A0-4C22-A5FE-C1B1A596C473}"/>
    <hyperlink ref="AL204" r:id="rId3062" display="https://www.daloopa.com/src/32424463" xr:uid="{303446A3-E0C1-433B-BDB9-EA2D6356E5F9}"/>
    <hyperlink ref="AM204" r:id="rId3063" display="https://www.daloopa.com/src/38110870" xr:uid="{8B31A9DB-B86A-431A-A5F2-A4B9B00193C2}"/>
    <hyperlink ref="AN204" r:id="rId3064" display="https://www.daloopa.com/src/46640486" xr:uid="{00D9E239-A971-4393-AAB2-C410CF9E92EC}"/>
    <hyperlink ref="AO204" r:id="rId3065" display="https://www.daloopa.com/src/53599503" xr:uid="{773DB249-D0DD-4961-B00C-537804B43CA0}"/>
    <hyperlink ref="AP204" r:id="rId3066" display="https://www.daloopa.com/src/58789062" xr:uid="{5090389E-16A2-4560-9EB9-792403A4947F}"/>
    <hyperlink ref="AQ204" r:id="rId3067" display="https://www.daloopa.com/src/63082455" xr:uid="{230EC172-3172-47AF-8E99-94D66C85D13D}"/>
    <hyperlink ref="AR204" r:id="rId3068" display="https://www.daloopa.com/src/67023248" xr:uid="{3C33D08F-9EB3-4D4C-B8E1-7261666C5A62}"/>
    <hyperlink ref="AS204" r:id="rId3069" display="https://www.daloopa.com/src/72185733" xr:uid="{FD6462F6-2066-42A3-A6F4-1505515B75A0}"/>
    <hyperlink ref="AT204" r:id="rId3070" display="https://www.daloopa.com/src/78144888" xr:uid="{71298156-14C2-4146-A350-97924229E221}"/>
    <hyperlink ref="AU204" r:id="rId3071" display="https://www.daloopa.com/src/82268255" xr:uid="{8D17F17F-783A-4404-B0DB-EB823C87F5B2}"/>
    <hyperlink ref="AV204" r:id="rId3072" display="https://www.daloopa.com/src/87514725" xr:uid="{32E1778B-F9D0-4A23-BBE7-AF37E9112EE9}"/>
    <hyperlink ref="AW204" r:id="rId3073" display="https://www.daloopa.com/src/94638123" xr:uid="{49F2FED2-B90B-4C70-8CF8-71FA8E75B6F9}"/>
    <hyperlink ref="AX204" r:id="rId3074" display="https://www.daloopa.com/src/102430732" xr:uid="{C6FC3D33-995F-4FA6-89B7-BB7334AFA984}"/>
    <hyperlink ref="AY204" r:id="rId3075" display="https://www.daloopa.com/src/107833470" xr:uid="{50B1A1E1-5F4B-4F50-BDCA-83795BE58A5B}"/>
    <hyperlink ref="AZ204" r:id="rId3076" display="https://www.daloopa.com/src/113403281" xr:uid="{A47EA7C7-D7D3-4E46-B2AA-06C44E60763B}"/>
    <hyperlink ref="BA204" r:id="rId3077" display="https://www.daloopa.com/src/125181293" xr:uid="{FB13BF86-A133-4EAF-A3EA-3A2FB487A176}"/>
    <hyperlink ref="BB204" r:id="rId3078" display="https://www.daloopa.com/src/136641104" xr:uid="{A89482A6-CD6D-4BB3-ACCC-00AA334B947E}"/>
    <hyperlink ref="BC204" r:id="rId3079" display="https://www.daloopa.com/src/145118810" xr:uid="{71D0E922-CFD0-4E66-BD1F-FA8439671099}"/>
    <hyperlink ref="BD204" r:id="rId3080" display="https://www.daloopa.com/src/154393259" xr:uid="{7270FBD5-FEDB-4E65-B03E-E7A3D940168A}"/>
    <hyperlink ref="BK204" r:id="rId3081" display="https://www.daloopa.com/src/1571854" xr:uid="{0629AA21-989C-40E2-95F4-B5954D29B9C3}"/>
    <hyperlink ref="BL204" r:id="rId3082" display="https://www.daloopa.com/src/2745337" xr:uid="{D2C36F5D-B338-4844-BBFB-D50602BAA07C}"/>
    <hyperlink ref="BM204" r:id="rId3083" display="https://www.daloopa.com/src/14274653" xr:uid="{FD0E5EA6-BE45-499C-B96D-1552483821F0}"/>
    <hyperlink ref="BN204" r:id="rId3084" display="https://www.daloopa.com/src/46627797" xr:uid="{E3F74C31-BF86-44BD-B814-8330B85B86B6}"/>
    <hyperlink ref="BO204" r:id="rId3085" display="https://www.daloopa.com/src/67018822" xr:uid="{6F255463-F915-4627-A7D8-DA450171774B}"/>
    <hyperlink ref="BP204" r:id="rId3086" display="https://www.daloopa.com/src/87501679" xr:uid="{A88196E4-9C85-4A30-B67B-3115CC1653AD}"/>
    <hyperlink ref="BQ204" r:id="rId3087" display="https://www.daloopa.com/src/113362678" xr:uid="{38706EDA-2218-4883-AF76-389C2BD60399}"/>
    <hyperlink ref="BR204" r:id="rId3088" display="https://www.daloopa.com/src/154366101" xr:uid="{09D2AE63-6832-41CD-BF99-6820927A396A}"/>
    <hyperlink ref="A205" r:id="rId3089" xr:uid="{56F242EA-0374-4A25-AE53-DE7AD12E1505}"/>
    <hyperlink ref="C205" r:id="rId3090" xr:uid="{A994DF5F-E7C7-44ED-99FF-E6A9DB171811}"/>
    <hyperlink ref="Y205" r:id="rId3091" display="https://www.daloopa.com/src/1571871" xr:uid="{F6CFD441-7896-4A0F-9776-A43DEE17F3AA}"/>
    <hyperlink ref="Z205" r:id="rId3092" display="https://www.daloopa.com/src/1571866" xr:uid="{108E700D-40F3-4AB2-9668-D1E72E579665}"/>
    <hyperlink ref="AA205" r:id="rId3093" display="https://www.daloopa.com/src/1571861" xr:uid="{CE1CBE50-5F1D-4205-9175-27B38D701701}"/>
    <hyperlink ref="AB205" r:id="rId3094" display="https://www.daloopa.com/src/42838060" xr:uid="{8F50AC04-F786-4209-A70B-EC0BAEE62FED}"/>
    <hyperlink ref="AC205" r:id="rId3095" display="https://www.daloopa.com/src/1571847" xr:uid="{871762FD-7629-45EB-966F-F1661DAB7373}"/>
    <hyperlink ref="AD205" r:id="rId3096" display="https://www.daloopa.com/src/1571839" xr:uid="{E90DEE27-70D7-4CFE-8E7C-380CE0304212}"/>
    <hyperlink ref="AE205" r:id="rId3097" display="https://www.daloopa.com/src/1571834" xr:uid="{D2CDC2B7-592C-4D9C-BE86-18E14AE6B3C7}"/>
    <hyperlink ref="AF205" r:id="rId3098" display="https://www.daloopa.com/src/42838061" xr:uid="{F4E547E0-C9B4-435B-99ED-43E42A0FB482}"/>
    <hyperlink ref="AG205" r:id="rId3099" display="https://www.daloopa.com/src/4742092" xr:uid="{0522C9EE-9D25-4CFB-A6A6-B865D7ED01D9}"/>
    <hyperlink ref="AH205" r:id="rId3100" display="https://www.daloopa.com/src/7999081" xr:uid="{95684E72-8CFE-4D23-972B-A26BAFF8CCE1}"/>
    <hyperlink ref="AI205" r:id="rId3101" display="https://www.daloopa.com/src/10356306" xr:uid="{55798F10-EB2C-42F3-906A-4F3D55448239}"/>
    <hyperlink ref="AJ205" r:id="rId3102" display="https://www.daloopa.com/src/42838062" xr:uid="{DA060E82-7FC0-4EB0-B2C4-60DEAB97F3ED}"/>
    <hyperlink ref="AK205" r:id="rId3103" display="https://www.daloopa.com/src/20972618" xr:uid="{0CF3BC55-6900-463D-B363-B60F763C8273}"/>
    <hyperlink ref="AL205" r:id="rId3104" display="https://www.daloopa.com/src/32424462" xr:uid="{91AE49E1-8130-403F-AA5F-D0A9FF2C020A}"/>
    <hyperlink ref="AM205" r:id="rId3105" display="https://www.daloopa.com/src/38110869" xr:uid="{D94A1470-D028-4099-AD3C-6E3AF1097768}"/>
    <hyperlink ref="AN205" r:id="rId3106" display="https://www.daloopa.com/src/46640487" xr:uid="{7BE59FA3-1E65-421A-B412-A8439E7E60A9}"/>
    <hyperlink ref="AO205" r:id="rId3107" display="https://www.daloopa.com/src/53599504" xr:uid="{81D2760A-3D7D-478C-8F72-27846A50C1D2}"/>
    <hyperlink ref="AP205" r:id="rId3108" display="https://www.daloopa.com/src/58789063" xr:uid="{6C29E465-DB11-4EC4-AC06-A37025761869}"/>
    <hyperlink ref="AQ205" r:id="rId3109" display="https://www.daloopa.com/src/63082453" xr:uid="{9CE5C745-D120-4A0B-B84D-2AC382B9F0E8}"/>
    <hyperlink ref="AR205" r:id="rId3110" display="https://www.daloopa.com/src/67023249" xr:uid="{EE848A9F-3B83-4311-9FF3-8844A349D709}"/>
    <hyperlink ref="AS205" r:id="rId3111" display="https://www.daloopa.com/src/72185734" xr:uid="{5C48E098-DC12-4A91-B601-5D2E9D88A549}"/>
    <hyperlink ref="AT205" r:id="rId3112" display="https://www.daloopa.com/src/78144889" xr:uid="{7AE1140E-16DC-4C82-AACF-CEFD2CB54F59}"/>
    <hyperlink ref="AU205" r:id="rId3113" display="https://www.daloopa.com/src/82268257" xr:uid="{540834C2-015F-4EF2-90DE-FB802549AAA7}"/>
    <hyperlink ref="AV205" r:id="rId3114" display="https://www.daloopa.com/src/87514726" xr:uid="{F0336417-2DDA-413F-8702-44FA505D7AF5}"/>
    <hyperlink ref="AW205" r:id="rId3115" display="https://www.daloopa.com/src/94638122" xr:uid="{7D8F2C58-2786-460F-AAFF-99CF22020946}"/>
    <hyperlink ref="AX205" r:id="rId3116" display="https://www.daloopa.com/src/102430736" xr:uid="{F0F712FA-C963-4D73-8A9C-3908E1E7A97C}"/>
    <hyperlink ref="AY205" r:id="rId3117" display="https://www.daloopa.com/src/107833472" xr:uid="{49ABEA4B-258B-46DA-894C-56ED25FBFE87}"/>
    <hyperlink ref="AZ205" r:id="rId3118" display="https://www.daloopa.com/src/113403282" xr:uid="{3AD7A1A4-34A7-493C-B9E0-1169BAF5B163}"/>
    <hyperlink ref="BA205" r:id="rId3119" display="https://www.daloopa.com/src/125181292" xr:uid="{7B008D29-A473-4642-AE74-AFF897A472BE}"/>
    <hyperlink ref="BB205" r:id="rId3120" display="https://www.daloopa.com/src/136641105" xr:uid="{0ED3540F-97E7-464A-9424-4116A979B2A0}"/>
    <hyperlink ref="BC205" r:id="rId3121" display="https://www.daloopa.com/src/145118811" xr:uid="{3190FFBF-CCCD-499E-8D84-77585B387BAD}"/>
    <hyperlink ref="BD205" r:id="rId3122" display="https://www.daloopa.com/src/154393260" xr:uid="{4D0F44E9-A208-4322-962B-B791B2967E9D}"/>
    <hyperlink ref="BK205" r:id="rId3123" display="https://www.daloopa.com/src/1571855" xr:uid="{9C3D0319-A5DE-4AF5-8C83-6DC5024DA067}"/>
    <hyperlink ref="BL205" r:id="rId3124" display="https://www.daloopa.com/src/2745338" xr:uid="{D46CB99F-A2FF-4297-9624-66F2A7476563}"/>
    <hyperlink ref="BM205" r:id="rId3125" display="https://www.daloopa.com/src/14274652" xr:uid="{E99395CC-84D6-4331-B07A-B69C43B53E01}"/>
    <hyperlink ref="BN205" r:id="rId3126" display="https://www.daloopa.com/src/46627799" xr:uid="{4ECEDC26-99F8-4293-9A71-23D55812A104}"/>
    <hyperlink ref="BO205" r:id="rId3127" display="https://www.daloopa.com/src/67018820" xr:uid="{93ECE104-3740-45A5-9EE2-433EA3B206A5}"/>
    <hyperlink ref="BP205" r:id="rId3128" display="https://www.daloopa.com/src/87501678" xr:uid="{7F490104-F0AC-42F0-92C9-E079695EE1C6}"/>
    <hyperlink ref="BQ205" r:id="rId3129" display="https://www.daloopa.com/src/113362679" xr:uid="{07B9C6F6-7A73-4A16-8BA9-15B22D0899D2}"/>
    <hyperlink ref="BR205" r:id="rId3130" display="https://www.daloopa.com/src/154366102" xr:uid="{8D6EE582-19B6-4997-BD42-7D93E55CB74C}"/>
    <hyperlink ref="A206" r:id="rId3131" xr:uid="{CE2FA959-8EA4-4F92-A0EF-C651651BB171}"/>
    <hyperlink ref="C206" r:id="rId3132" xr:uid="{A9828C92-7E59-42A9-B65F-F4D15706C85D}"/>
    <hyperlink ref="E206" r:id="rId3133" display="https://www.daloopa.com/src/1571996" xr:uid="{D475D23D-344A-4BE1-93E3-0CFD1C94F41C}"/>
    <hyperlink ref="F206" r:id="rId3134" display="https://www.daloopa.com/src/1571983" xr:uid="{23A39A91-032E-4475-ABA1-CF33FEDA4FDA}"/>
    <hyperlink ref="G206" r:id="rId3135" display="https://www.daloopa.com/src/1571973" xr:uid="{B23ED0E0-8CD2-44AE-BC48-2C428C5A29E3}"/>
    <hyperlink ref="H206" r:id="rId3136" display="https://www.daloopa.com/src/42838049" xr:uid="{8444FC1A-F3E9-4020-AD33-67DD26E094B6}"/>
    <hyperlink ref="I206" r:id="rId3137" display="https://www.daloopa.com/src/1571951" xr:uid="{BEACB75C-E5DA-452F-B1D8-4AD636AE53ED}"/>
    <hyperlink ref="J206" r:id="rId3138" display="https://www.daloopa.com/src/1571948" xr:uid="{83B43BE8-725A-4928-89A8-D7AE719D687B}"/>
    <hyperlink ref="K206" r:id="rId3139" display="https://www.daloopa.com/src/1571945" xr:uid="{0341BD2F-E9A1-4914-8E94-F591FA50F0E6}"/>
    <hyperlink ref="L206" r:id="rId3140" display="https://www.daloopa.com/src/42838050" xr:uid="{71C618BA-0470-4E03-9C7B-D7811DD48FF0}"/>
    <hyperlink ref="M206" r:id="rId3141" display="https://www.daloopa.com/src/1571939" xr:uid="{28FC5F02-87BA-4530-AD93-9D3157CA3EA8}"/>
    <hyperlink ref="N206" r:id="rId3142" display="https://www.daloopa.com/src/1571936" xr:uid="{B61B7797-72A4-430C-A189-9868BC2AF948}"/>
    <hyperlink ref="O206" r:id="rId3143" display="https://www.daloopa.com/src/1571933" xr:uid="{D8B072C7-1E79-4D62-A7ED-49AF6736B41C}"/>
    <hyperlink ref="P206" r:id="rId3144" display="https://www.daloopa.com/src/42838051" xr:uid="{0E61A8B0-C03C-4A5B-9FAF-E69095FACED5}"/>
    <hyperlink ref="Q206" r:id="rId3145" display="https://www.daloopa.com/src/1571927" xr:uid="{74204833-D674-4D0D-AEEC-F18012B23B99}"/>
    <hyperlink ref="R206" r:id="rId3146" display="https://www.daloopa.com/src/1571924" xr:uid="{A920C3EE-0303-48BC-917C-1D916AC3642D}"/>
    <hyperlink ref="S206" r:id="rId3147" display="https://www.daloopa.com/src/1571921" xr:uid="{48F535B1-57A9-4E87-A3D3-6D56E97E2A1E}"/>
    <hyperlink ref="T206" r:id="rId3148" display="https://www.daloopa.com/src/42838052" xr:uid="{51D6F244-2B1B-4276-8917-0798C8E9CDC1}"/>
    <hyperlink ref="U206" r:id="rId3149" display="https://www.daloopa.com/src/1571914" xr:uid="{2EE7B2B3-F981-41BB-BC80-94355013173C}"/>
    <hyperlink ref="V206" r:id="rId3150" display="https://www.daloopa.com/src/1571910" xr:uid="{9DBB463B-06EC-4155-AB92-642837D6F3C5}"/>
    <hyperlink ref="W206" r:id="rId3151" display="https://www.daloopa.com/src/1571902" xr:uid="{DE5960AB-66DD-44A1-8307-58CD9E50E660}"/>
    <hyperlink ref="X206" r:id="rId3152" display="https://www.daloopa.com/src/42838053" xr:uid="{4E25017D-1E76-4AD5-B88E-4AC18D1DA1F0}"/>
    <hyperlink ref="Y206" r:id="rId3153" display="https://www.daloopa.com/src/1571872" xr:uid="{2047E44C-832E-40B8-A44B-38FC8B82ECF0}"/>
    <hyperlink ref="Z206" r:id="rId3154" display="https://www.daloopa.com/src/1571867" xr:uid="{8D0DDAC4-98B1-49A6-8275-F3BFFE950A64}"/>
    <hyperlink ref="AA206" r:id="rId3155" display="https://www.daloopa.com/src/1571862" xr:uid="{3B398BF6-91C3-4B4A-9EEE-28E893E60FBD}"/>
    <hyperlink ref="AB206" r:id="rId3156" display="https://www.daloopa.com/src/42838054" xr:uid="{437E5A25-2DAE-4B02-B5D2-FC6AD9763B40}"/>
    <hyperlink ref="AC206" r:id="rId3157" display="https://www.daloopa.com/src/1571848" xr:uid="{55E016B7-7460-452D-9B92-8B8498AEB641}"/>
    <hyperlink ref="AD206" r:id="rId3158" display="https://www.daloopa.com/src/1571840" xr:uid="{23B9AE85-CD77-446D-87EB-F2D395466F0E}"/>
    <hyperlink ref="AE206" r:id="rId3159" display="https://www.daloopa.com/src/1571835" xr:uid="{2A5F2A88-3C4F-4E54-8460-12A52209C23C}"/>
    <hyperlink ref="AF206" r:id="rId3160" display="https://www.daloopa.com/src/42838055" xr:uid="{9AB246E9-1516-48E3-B635-8AB33CF684E4}"/>
    <hyperlink ref="AG206" r:id="rId3161" display="https://www.daloopa.com/src/4742093" xr:uid="{A971E913-8254-451E-91DC-7AAA08BFC3ED}"/>
    <hyperlink ref="AH206" r:id="rId3162" display="https://www.daloopa.com/src/7999082" xr:uid="{E2484892-1FF3-4738-92DA-72E5DEFCDD8D}"/>
    <hyperlink ref="AI206" r:id="rId3163" display="https://www.daloopa.com/src/10356305" xr:uid="{8FFA3F95-3F5F-4DBE-BC53-56F5D6B12730}"/>
    <hyperlink ref="AJ206" r:id="rId3164" display="https://www.daloopa.com/src/42838056" xr:uid="{584612C9-A880-406E-90F8-550A166E727F}"/>
    <hyperlink ref="AK206" r:id="rId3165" display="https://www.daloopa.com/src/20972617" xr:uid="{C41379DC-27E1-4BD0-8FA4-BE693EE97C28}"/>
    <hyperlink ref="AL206" r:id="rId3166" display="https://www.daloopa.com/src/32424466" xr:uid="{A0945329-6CD1-43CD-B9F0-6E91FC012C03}"/>
    <hyperlink ref="AM206" r:id="rId3167" display="https://www.daloopa.com/src/38110868" xr:uid="{A7C9BEED-89FA-447D-99AA-C04CF1E5CE42}"/>
    <hyperlink ref="AN206" r:id="rId3168" display="https://www.daloopa.com/src/46640485" xr:uid="{EDF2E413-C40C-48B3-9EF3-D34FC1AEAD71}"/>
    <hyperlink ref="AO206" r:id="rId3169" display="https://www.daloopa.com/src/53599505" xr:uid="{243917A1-2F63-4549-BA8A-4607441D0DEB}"/>
    <hyperlink ref="AP206" r:id="rId3170" display="https://www.daloopa.com/src/58789061" xr:uid="{580818CD-20FE-420C-B1D9-D4DBADA4651B}"/>
    <hyperlink ref="AQ206" r:id="rId3171" display="https://www.daloopa.com/src/63082451" xr:uid="{DD984ED5-ED46-4136-957B-EA479B392A31}"/>
    <hyperlink ref="AR206" r:id="rId3172" display="https://www.daloopa.com/src/67023247" xr:uid="{538027EA-6567-404F-AF2B-01993EF4F6DE}"/>
    <hyperlink ref="AS206" r:id="rId3173" display="https://www.daloopa.com/src/72185732" xr:uid="{3E942A24-6DAC-47BF-A7D1-7B12A0FF0FD9}"/>
    <hyperlink ref="AT206" r:id="rId3174" display="https://www.daloopa.com/src/78144891" xr:uid="{2A8DDB53-6C01-49CD-A227-81787CACBB4A}"/>
    <hyperlink ref="AU206" r:id="rId3175" display="https://www.daloopa.com/src/82268256" xr:uid="{6A70F7FF-3329-48DC-8AE1-412491D314DF}"/>
    <hyperlink ref="AV206" r:id="rId3176" display="https://www.daloopa.com/src/87514756" xr:uid="{467D4571-71C9-4140-9AF1-45AEF4B9154D}"/>
    <hyperlink ref="AW206" r:id="rId3177" display="https://www.daloopa.com/src/94638124" xr:uid="{2D4824A7-A173-44ED-9DE4-587326EFDCC8}"/>
    <hyperlink ref="AX206" r:id="rId3178" display="https://www.daloopa.com/src/102430733" xr:uid="{7A76E0B3-11C5-4A68-94D9-8CA2EAFA79AF}"/>
    <hyperlink ref="AY206" r:id="rId3179" display="https://www.daloopa.com/src/107833469" xr:uid="{B26784A5-5D29-4334-A899-C9829B4B8A20}"/>
    <hyperlink ref="AZ206" r:id="rId3180" display="https://www.daloopa.com/src/113403283" xr:uid="{2135A79E-C424-405F-A93B-182E4756C019}"/>
    <hyperlink ref="BA206" r:id="rId3181" display="https://www.daloopa.com/src/125181294" xr:uid="{D65FDE3E-5DC8-4791-A822-5C1BD12CEE43}"/>
    <hyperlink ref="BB206" r:id="rId3182" display="https://www.daloopa.com/src/136641106" xr:uid="{37CBFBC7-496B-46F3-9CCE-ACD5AB9AAED1}"/>
    <hyperlink ref="BC206" r:id="rId3183" display="https://www.daloopa.com/src/145118809" xr:uid="{82DDD470-BCA3-4925-8319-9F599FA3C971}"/>
    <hyperlink ref="BD206" r:id="rId3184" display="https://www.daloopa.com/src/154393261" xr:uid="{95185EDF-6197-43CC-901D-7F0C1F61D9AD}"/>
    <hyperlink ref="BF206" r:id="rId3185" display="https://www.daloopa.com/src/1571963" xr:uid="{B56CB813-4D88-45AF-AB3F-6F768E4C8D8B}"/>
    <hyperlink ref="BG206" r:id="rId3186" display="https://www.daloopa.com/src/1571942" xr:uid="{623E1EC5-5DAA-4E83-B593-27EB4E645A7C}"/>
    <hyperlink ref="BH206" r:id="rId3187" display="https://www.daloopa.com/src/1571930" xr:uid="{DF6DE9C9-142C-41FC-936B-5781790493EB}"/>
    <hyperlink ref="BI206" r:id="rId3188" display="https://www.daloopa.com/src/1571918" xr:uid="{6163AF68-A85F-4400-B05F-EC91ED4AC338}"/>
    <hyperlink ref="BJ206" r:id="rId3189" display="https://www.daloopa.com/src/1571898" xr:uid="{52713A8B-AEA6-4552-A6F6-D728E51E2A3B}"/>
    <hyperlink ref="BK206" r:id="rId3190" display="https://www.daloopa.com/src/1571856" xr:uid="{8DE3B170-9DA9-4C05-BAB8-DA109D1FB171}"/>
    <hyperlink ref="BL206" r:id="rId3191" display="https://www.daloopa.com/src/2745339" xr:uid="{264518F5-33F2-46AF-B51B-421436BC3D74}"/>
    <hyperlink ref="BM206" r:id="rId3192" display="https://www.daloopa.com/src/14274651" xr:uid="{1A9EC027-DDDF-4755-AA8E-10845D18F5D3}"/>
    <hyperlink ref="BN206" r:id="rId3193" display="https://www.daloopa.com/src/46627800" xr:uid="{9DA1F0E0-C380-449A-9CB1-989B646FDCCA}"/>
    <hyperlink ref="BO206" r:id="rId3194" display="https://www.daloopa.com/src/67018821" xr:uid="{1147F5FC-84A1-4163-B6F5-94BC6C99821D}"/>
    <hyperlink ref="BP206" r:id="rId3195" display="https://www.daloopa.com/src/87501677" xr:uid="{78EFAB26-CE6A-4622-8AF4-2DA25E57FC0B}"/>
    <hyperlink ref="BQ206" r:id="rId3196" display="https://www.daloopa.com/src/113362680" xr:uid="{E293462F-872B-44CB-8ED2-307404E3F8BA}"/>
    <hyperlink ref="BR206" r:id="rId3197" display="https://www.daloopa.com/src/154366103" xr:uid="{98C21BBD-4E3F-41DD-BEF5-2E18FB677607}"/>
    <hyperlink ref="A207" r:id="rId3198" xr:uid="{F2BDCE82-C209-4366-AA97-9BF6E146834E}"/>
    <hyperlink ref="C207" r:id="rId3199" xr:uid="{F5082375-788B-4B63-945F-8E889709C447}"/>
    <hyperlink ref="E207" r:id="rId3200" display="https://www.daloopa.com/src/1571997" xr:uid="{B05A6F47-C3D7-480F-8C39-2F9313E898A6}"/>
    <hyperlink ref="F207" r:id="rId3201" display="https://www.daloopa.com/src/1571984" xr:uid="{DFB293F7-DE02-4295-B3CC-30C1408CDE5A}"/>
    <hyperlink ref="G207" r:id="rId3202" display="https://www.daloopa.com/src/1571974" xr:uid="{596D9E72-3BFD-4028-9E95-872EFCDE78C5}"/>
    <hyperlink ref="H207" r:id="rId3203" display="https://www.daloopa.com/src/42838063" xr:uid="{87C5672F-2310-4E0F-9096-2010B2F134EE}"/>
    <hyperlink ref="I207" r:id="rId3204" display="https://www.daloopa.com/src/1571952" xr:uid="{76A70854-1A98-442D-9BFE-BA2D901570B8}"/>
    <hyperlink ref="J207" r:id="rId3205" display="https://www.daloopa.com/src/1571949" xr:uid="{81BA6016-A40E-4C2D-B9B5-CCBCFF144793}"/>
    <hyperlink ref="K207" r:id="rId3206" display="https://www.daloopa.com/src/1571946" xr:uid="{7F8269C0-D0F8-4D48-BB2F-98D98CB2A349}"/>
    <hyperlink ref="L207" r:id="rId3207" display="https://www.daloopa.com/src/42838064" xr:uid="{478A396D-6A5E-4CA6-94B2-031ECCCE162E}"/>
    <hyperlink ref="M207" r:id="rId3208" display="https://www.daloopa.com/src/1571940" xr:uid="{4EA239B8-34A0-4ABE-9195-1FE529B85C8A}"/>
    <hyperlink ref="N207" r:id="rId3209" display="https://www.daloopa.com/src/1571937" xr:uid="{C97B3BBA-C7F1-4DB4-8882-6333801174A9}"/>
    <hyperlink ref="O207" r:id="rId3210" display="https://www.daloopa.com/src/1571934" xr:uid="{83156AAF-E490-4994-86DE-51B9309345C8}"/>
    <hyperlink ref="P207" r:id="rId3211" display="https://www.daloopa.com/src/42838065" xr:uid="{B137CDAC-5F25-4BB5-8286-72224F9D00C6}"/>
    <hyperlink ref="Q207" r:id="rId3212" display="https://www.daloopa.com/src/1571928" xr:uid="{76AC1383-3FB4-403E-B94C-97B58F261640}"/>
    <hyperlink ref="R207" r:id="rId3213" display="https://www.daloopa.com/src/1571925" xr:uid="{F82935DE-34FC-4427-9701-8D466B3B3140}"/>
    <hyperlink ref="S207" r:id="rId3214" display="https://www.daloopa.com/src/1571922" xr:uid="{CF7CCF4B-FB38-40A3-8D93-B1AEEA12BFF3}"/>
    <hyperlink ref="T207" r:id="rId3215" display="https://www.daloopa.com/src/42838066" xr:uid="{FA6808CA-DA78-4B48-8504-318C5B30CAE0}"/>
    <hyperlink ref="U207" r:id="rId3216" display="https://www.daloopa.com/src/1571915" xr:uid="{387A6ABA-7392-46E8-A6E4-52ABFA5B2DE5}"/>
    <hyperlink ref="V207" r:id="rId3217" display="https://www.daloopa.com/src/1571911" xr:uid="{2D8C3EED-F882-4016-8498-0F90B61F4180}"/>
    <hyperlink ref="W207" r:id="rId3218" display="https://www.daloopa.com/src/1571903" xr:uid="{7904B60B-EAE7-4D7D-BC5C-03350F1F3224}"/>
    <hyperlink ref="X207" r:id="rId3219" display="https://www.daloopa.com/src/42838067" xr:uid="{BCFD7948-9949-4B7D-AAB5-5799744CC057}"/>
    <hyperlink ref="Y207" r:id="rId3220" display="https://www.daloopa.com/src/1571873" xr:uid="{BB3660DA-0851-4A5A-B85C-E3EEA21D2D14}"/>
    <hyperlink ref="Z207" r:id="rId3221" display="https://www.daloopa.com/src/1571868" xr:uid="{F49C2937-B695-4469-B7C1-C262F71856F4}"/>
    <hyperlink ref="AA207" r:id="rId3222" display="https://www.daloopa.com/src/1571863" xr:uid="{089F2A3C-21CE-44A0-8378-B4BAB08F700C}"/>
    <hyperlink ref="AB207" r:id="rId3223" display="https://www.daloopa.com/src/42838068" xr:uid="{43BF0A3E-1438-43ED-86EE-EFD46794B483}"/>
    <hyperlink ref="AC207" r:id="rId3224" display="https://www.daloopa.com/src/1571849" xr:uid="{17EC49A3-75DF-49D5-85BA-1AD5D1441A87}"/>
    <hyperlink ref="AD207" r:id="rId3225" display="https://www.daloopa.com/src/1571841" xr:uid="{80349817-CFDD-4B2B-8B4C-6FC40EA6420C}"/>
    <hyperlink ref="AE207" r:id="rId3226" display="https://www.daloopa.com/src/1571836" xr:uid="{80919EC4-2595-40A0-872B-55EAEC794378}"/>
    <hyperlink ref="AF207" r:id="rId3227" display="https://www.daloopa.com/src/42838069" xr:uid="{B1B7B268-63F5-4E69-81BA-87E57D2F4DD5}"/>
    <hyperlink ref="AG207" r:id="rId3228" display="https://www.daloopa.com/src/4742094" xr:uid="{D7C01851-EB90-403B-8CF1-2C58817A1646}"/>
    <hyperlink ref="AH207" r:id="rId3229" display="https://www.daloopa.com/src/7999083" xr:uid="{F0355450-2175-4F36-A6C0-6B4EAFEA406C}"/>
    <hyperlink ref="AI207" r:id="rId3230" display="https://www.daloopa.com/src/10356304" xr:uid="{E89272F1-B9FC-481E-856E-802BBD621C33}"/>
    <hyperlink ref="AJ207" r:id="rId3231" display="https://www.daloopa.com/src/42838070" xr:uid="{736A0406-7DA5-4AC3-BBBD-BA57BD1A13E0}"/>
    <hyperlink ref="AK207" r:id="rId3232" display="https://www.daloopa.com/src/20972615" xr:uid="{6F65D255-5644-4BD0-A617-15D3CA99261B}"/>
    <hyperlink ref="AL207" r:id="rId3233" display="https://www.daloopa.com/src/32424464" xr:uid="{F44DE1B6-D562-484B-BBC4-501D7D9B2F0F}"/>
    <hyperlink ref="AM207" r:id="rId3234" display="https://www.daloopa.com/src/38110872" xr:uid="{A7B60A04-A162-4473-9E97-0E5743E0BF5F}"/>
    <hyperlink ref="AN207" r:id="rId3235" display="https://www.daloopa.com/src/46640488" xr:uid="{F83B1896-C8FE-4E49-95B6-CE88CAA825D4}"/>
    <hyperlink ref="AO207" r:id="rId3236" display="https://www.daloopa.com/src/53599502" xr:uid="{C1310A50-0F63-40A1-A774-91C80B51E971}"/>
    <hyperlink ref="AP207" r:id="rId3237" display="https://www.daloopa.com/src/58789060" xr:uid="{F361C800-B861-4F15-A375-2DBD2E25A571}"/>
    <hyperlink ref="AQ207" r:id="rId3238" display="https://www.daloopa.com/src/63082454" xr:uid="{58B11612-6C11-45EE-850F-92411FD54456}"/>
    <hyperlink ref="AR207" r:id="rId3239" display="https://www.daloopa.com/src/67023250" xr:uid="{13D0E6F1-97D6-44DB-8BB5-351A438AFC65}"/>
    <hyperlink ref="AS207" r:id="rId3240" display="https://www.daloopa.com/src/72185735" xr:uid="{EC59CA78-701C-43F5-99DA-A2AA268BD96B}"/>
    <hyperlink ref="AT207" r:id="rId3241" display="https://www.daloopa.com/src/78144892" xr:uid="{2C716ACF-9520-4AB3-8909-F4E01C48FE3A}"/>
    <hyperlink ref="AU207" r:id="rId3242" display="https://www.daloopa.com/src/82268258" xr:uid="{C6103745-7F4A-4A5A-8439-695C07AE880C}"/>
    <hyperlink ref="AV207" r:id="rId3243" display="https://www.daloopa.com/src/87514757" xr:uid="{CF6B5A31-B498-4E67-ABC8-2208BAA0BC60}"/>
    <hyperlink ref="AW207" r:id="rId3244" display="https://www.daloopa.com/src/94638120" xr:uid="{54141AAE-4A44-4086-9C7B-B6B5D8E5BA8F}"/>
    <hyperlink ref="AX207" r:id="rId3245" display="https://www.daloopa.com/src/102430735" xr:uid="{64F6C166-7A8E-48F1-9B64-43E5EA546ADB}"/>
    <hyperlink ref="AY207" r:id="rId3246" display="https://www.daloopa.com/src/107833471" xr:uid="{8561693A-7E27-476B-BB49-EF290A142CF3}"/>
    <hyperlink ref="AZ207" r:id="rId3247" display="https://www.daloopa.com/src/113403285" xr:uid="{9EA614FF-E97D-4A50-A9AC-D3657A44B0B8}"/>
    <hyperlink ref="BA207" r:id="rId3248" display="https://www.daloopa.com/src/125181295" xr:uid="{95FCD0A1-19BC-408E-867F-DF462F83AA7C}"/>
    <hyperlink ref="BB207" r:id="rId3249" display="https://www.daloopa.com/src/136641107" xr:uid="{4CD85305-0995-4768-95A7-FAF414319F9B}"/>
    <hyperlink ref="BC207" r:id="rId3250" display="https://www.daloopa.com/src/145118812" xr:uid="{95B4345C-EC80-4A23-8D5E-3EA3931DD507}"/>
    <hyperlink ref="BD207" r:id="rId3251" display="https://www.daloopa.com/src/154393262" xr:uid="{EC8849D5-C68E-4C93-B28C-3C2D0CC56189}"/>
    <hyperlink ref="BF207" r:id="rId3252" display="https://www.daloopa.com/src/1571964" xr:uid="{13984BC2-892D-492F-82DB-08FECE58550E}"/>
    <hyperlink ref="BG207" r:id="rId3253" display="https://www.daloopa.com/src/1571943" xr:uid="{BE6FAB62-D9B7-40CB-B116-3B3042631086}"/>
    <hyperlink ref="BH207" r:id="rId3254" display="https://www.daloopa.com/src/1571931" xr:uid="{06D4B3AB-424E-4B96-B288-926083F2261D}"/>
    <hyperlink ref="BI207" r:id="rId3255" display="https://www.daloopa.com/src/1571919" xr:uid="{10A08A0C-BA89-4A56-A2FD-D5CBD39B6688}"/>
    <hyperlink ref="BJ207" r:id="rId3256" display="https://www.daloopa.com/src/1571899" xr:uid="{C66B2682-9387-458C-B66F-955D3958B765}"/>
    <hyperlink ref="BK207" r:id="rId3257" display="https://www.daloopa.com/src/1571857" xr:uid="{EC9409C8-CCEB-4790-A84A-8F596B7CF393}"/>
    <hyperlink ref="BL207" r:id="rId3258" display="https://www.daloopa.com/src/2745340" xr:uid="{7BBDA3CC-F560-4B60-9D3C-10C0C115C950}"/>
    <hyperlink ref="BM207" r:id="rId3259" display="https://www.daloopa.com/src/14274655" xr:uid="{36E1B12B-5434-4966-B5CC-7587DCD2DC77}"/>
    <hyperlink ref="BN207" r:id="rId3260" display="https://www.daloopa.com/src/46627801" xr:uid="{C9882419-742F-4A92-B31F-7567167EC990}"/>
    <hyperlink ref="BO207" r:id="rId3261" display="https://www.daloopa.com/src/67018823" xr:uid="{BEB895FE-614C-4F65-B2F6-7EEBC78F602A}"/>
    <hyperlink ref="BP207" r:id="rId3262" display="https://www.daloopa.com/src/87501676" xr:uid="{FC8A526D-291B-461A-8BE8-AE6281AA10C1}"/>
    <hyperlink ref="BQ207" r:id="rId3263" display="https://www.daloopa.com/src/113362681" xr:uid="{CFB6E00A-8E60-4A68-9522-C2C3664C3E37}"/>
    <hyperlink ref="BR207" r:id="rId3264" display="https://www.daloopa.com/src/154366104" xr:uid="{43606F83-AE73-447C-B780-5BC1ACCCEF2B}"/>
    <hyperlink ref="A210" r:id="rId3265" xr:uid="{D85C19BB-B43D-41EE-832A-73DBD862EB9E}"/>
    <hyperlink ref="C210" r:id="rId3266" xr:uid="{B56FA2D4-FC95-4C51-80FC-D51E3135C6F4}"/>
    <hyperlink ref="E210" r:id="rId3267" display="https://www.daloopa.com/src/43339106" xr:uid="{EF4A4FAF-1580-4A33-AC3E-128E1E91E252}"/>
    <hyperlink ref="F210" r:id="rId3268" display="https://www.daloopa.com/src/43339034" xr:uid="{B9553ED2-4B46-45FB-ABDB-BB50DF089DE4}"/>
    <hyperlink ref="G210" r:id="rId3269" display="https://www.daloopa.com/src/43338962" xr:uid="{940540D0-D8C1-4C41-977F-5E3D3CABC8DA}"/>
    <hyperlink ref="H210" r:id="rId3270" display="https://www.daloopa.com/src/43338899" xr:uid="{64A41C21-38A3-40E6-8866-CBCD26CFF76D}"/>
    <hyperlink ref="I210" r:id="rId3271" display="https://www.daloopa.com/src/43337400" xr:uid="{AA0AF369-A323-45C0-86D0-8E7FC4ECD8D0}"/>
    <hyperlink ref="J210" r:id="rId3272" display="https://www.daloopa.com/src/43337318" xr:uid="{A39FA4AD-9EFD-4923-A12E-1F7B4829DAF6}"/>
    <hyperlink ref="K210" r:id="rId3273" display="https://www.daloopa.com/src/43337254" xr:uid="{771D4F6A-D01D-4C06-AA86-7E0E3D261C1D}"/>
    <hyperlink ref="L210" r:id="rId3274" display="https://www.daloopa.com/src/43337188" xr:uid="{64804B10-ECC3-401A-BDC5-63EAC7360C80}"/>
    <hyperlink ref="M210" r:id="rId3275" display="https://www.daloopa.com/src/8795979" xr:uid="{11EE5B37-0B31-4AD3-96F4-6FFA26B259FE}"/>
    <hyperlink ref="N210" r:id="rId3276" display="https://www.daloopa.com/src/8795940" xr:uid="{0DA77BED-2F2D-49C6-A40E-BAED82A5A3C1}"/>
    <hyperlink ref="O210" r:id="rId3277" display="https://www.daloopa.com/src/8795914" xr:uid="{8CB0765F-6B09-4B99-8EAF-32E683BCDCB7}"/>
    <hyperlink ref="P210" r:id="rId3278" display="https://www.daloopa.com/src/8795888" xr:uid="{FFAF2A03-0E01-4B0D-A4C5-CFEA66ECEA56}"/>
    <hyperlink ref="Q210" r:id="rId3279" display="https://www.daloopa.com/src/8795866" xr:uid="{E6E06967-CF8D-41AF-9579-036FE1BD47A9}"/>
    <hyperlink ref="R210" r:id="rId3280" display="https://www.daloopa.com/src/8795841" xr:uid="{C0A2E970-2A5F-469A-B4C0-69CF8B275E49}"/>
    <hyperlink ref="S210" r:id="rId3281" display="https://www.daloopa.com/src/8795802" xr:uid="{5EAAF809-93D8-45A2-B04D-34D35FFA3D01}"/>
    <hyperlink ref="T210" r:id="rId3282" display="https://www.daloopa.com/src/8802559" xr:uid="{5E2E10E0-B112-49EB-B0F2-EDEE60514807}"/>
    <hyperlink ref="U210" r:id="rId3283" display="https://www.daloopa.com/src/8795706" xr:uid="{99BA8D5C-85E3-4A62-B641-BC72A631BE1C}"/>
    <hyperlink ref="V210" r:id="rId3284" display="https://www.daloopa.com/src/8795670" xr:uid="{E9247291-864B-4D4C-A3D5-E6EB535058D9}"/>
    <hyperlink ref="W210" r:id="rId3285" display="https://www.daloopa.com/src/8795622" xr:uid="{C14876C3-A203-4ECD-9142-195AF92378D3}"/>
    <hyperlink ref="X210" r:id="rId3286" display="https://www.daloopa.com/src/8795517" xr:uid="{EA8717B1-AEC2-4D01-9B25-53AFC57D00D6}"/>
    <hyperlink ref="Y210" r:id="rId3287" display="https://www.daloopa.com/src/8795491" xr:uid="{ADDEFEBB-3929-4E0C-89B1-08A5955DAAAD}"/>
    <hyperlink ref="Z210" r:id="rId3288" display="https://www.daloopa.com/src/8795095" xr:uid="{F3D111F2-AB23-4F35-9732-6CEFB843A67A}"/>
    <hyperlink ref="AA210" r:id="rId3289" display="https://www.daloopa.com/src/8795060" xr:uid="{A4C430AB-AB41-4664-8643-6F8176D9A2BE}"/>
    <hyperlink ref="AB210" r:id="rId3290" display="https://www.daloopa.com/src/8795035" xr:uid="{939C4FBC-9FEA-401F-868C-CED1FC151A27}"/>
    <hyperlink ref="AC210" r:id="rId3291" display="https://www.daloopa.com/src/8794949" xr:uid="{4F659BE6-CE46-435F-920F-8A7037E3C95D}"/>
    <hyperlink ref="AD210" r:id="rId3292" display="https://www.daloopa.com/src/8802508" xr:uid="{685AB7E9-3DF0-4214-A7FC-0A80A05871CE}"/>
    <hyperlink ref="AE210" r:id="rId3293" display="https://www.daloopa.com/src/8794902" xr:uid="{39D98BED-B95B-4BB6-880C-182333538417}"/>
    <hyperlink ref="AF210" r:id="rId3294" display="https://www.daloopa.com/src/8794776" xr:uid="{1E5ED667-E475-4B46-BDA0-331A70D9596A}"/>
    <hyperlink ref="AG210" r:id="rId3295" display="https://www.daloopa.com/src/8794716" xr:uid="{401E2622-F552-4835-95DB-AC9878B56D90}"/>
    <hyperlink ref="AH210" r:id="rId3296" display="https://www.daloopa.com/src/8793491" xr:uid="{F1B64EE6-A18F-494A-B490-7F046C27D6FE}"/>
    <hyperlink ref="AI210" r:id="rId3297" display="https://www.daloopa.com/src/14007858" xr:uid="{749B9385-2230-462F-B2E3-6E2FC2DDF83C}"/>
    <hyperlink ref="AJ210" r:id="rId3298" display="https://www.daloopa.com/src/14190715" xr:uid="{F83CB234-759F-482F-8754-520BE7AE2C9E}"/>
    <hyperlink ref="AK210" r:id="rId3299" display="https://www.daloopa.com/src/20882689" xr:uid="{B7807D1A-609B-47EC-9AC7-F990170DE674}"/>
    <hyperlink ref="AL210" r:id="rId3300" display="https://www.daloopa.com/src/32362510" xr:uid="{B59BEDB9-71FD-420D-8B38-8EBA2F84EE6B}"/>
    <hyperlink ref="AM210" r:id="rId3301" display="https://www.daloopa.com/src/37972473" xr:uid="{7EAE73A5-3FE2-4136-9D5E-A3F4DBCE8FC2}"/>
    <hyperlink ref="AN210" r:id="rId3302" display="https://www.daloopa.com/src/46539998" xr:uid="{FAD9FEE5-23AB-4D5B-966A-716D712133E1}"/>
    <hyperlink ref="AO210" r:id="rId3303" display="https://www.daloopa.com/src/53538522" xr:uid="{B7EB79F4-E1F3-4B82-B119-158E12A08A0A}"/>
    <hyperlink ref="AP210" r:id="rId3304" display="https://www.daloopa.com/src/58741480" xr:uid="{B9E3B2C2-319D-4A84-BDB5-FA26BEF69DFD}"/>
    <hyperlink ref="AQ210" r:id="rId3305" display="https://www.daloopa.com/src/63031308" xr:uid="{87AEA51D-4F74-45F6-A314-BE30E5CF10DA}"/>
    <hyperlink ref="AR210" r:id="rId3306" display="https://www.daloopa.com/src/66979246" xr:uid="{75E796A2-64FF-47C7-91D3-1C1074E53584}"/>
    <hyperlink ref="AS210" r:id="rId3307" display="https://www.daloopa.com/src/72082787" xr:uid="{79A337A7-05CE-4756-82AA-148C3B00FBFC}"/>
    <hyperlink ref="AT210" r:id="rId3308" display="https://www.daloopa.com/src/78020607" xr:uid="{F62418F1-6BFF-4481-BA4C-64E61DE34462}"/>
    <hyperlink ref="AU210" r:id="rId3309" display="https://www.daloopa.com/src/82233248" xr:uid="{3F3B4F02-25D7-4B84-A85A-A196D61771AB}"/>
    <hyperlink ref="AV210" r:id="rId3310" display="https://www.daloopa.com/src/87382802" xr:uid="{ECE1422F-64AB-4D44-9F00-228D24B955C5}"/>
    <hyperlink ref="AW210" r:id="rId3311" display="https://www.daloopa.com/src/94500024" xr:uid="{15C84460-34F0-4593-A6BB-4A035954834B}"/>
    <hyperlink ref="AX210" r:id="rId3312" display="https://www.daloopa.com/src/102332851" xr:uid="{0DEAB626-020B-4A05-BD50-BE7AEC70F49A}"/>
    <hyperlink ref="AY210" r:id="rId3313" display="https://www.daloopa.com/src/107696917" xr:uid="{5162D0CD-65A7-47A7-BBF3-AED6D1B2CBED}"/>
    <hyperlink ref="AZ210" r:id="rId3314" display="https://www.daloopa.com/src/113264030" xr:uid="{A073050D-8D03-4E45-B927-782BE4A1E5C9}"/>
    <hyperlink ref="BA210" r:id="rId3315" display="https://www.daloopa.com/src/125061935" xr:uid="{732C8AD6-738B-4E07-A7B9-518CF9609D8E}"/>
    <hyperlink ref="BB210" r:id="rId3316" display="https://www.daloopa.com/src/136435424" xr:uid="{10068B44-727F-417A-B94F-495CB939BDD2}"/>
    <hyperlink ref="BC210" r:id="rId3317" display="https://www.daloopa.com/src/144999442" xr:uid="{DEEC78C8-7A66-43D1-A70F-39F77B9FEF81}"/>
    <hyperlink ref="BD210" r:id="rId3318" display="https://www.daloopa.com/src/154232718" xr:uid="{F6F1C003-9713-4898-8F63-32252F249FD4}"/>
    <hyperlink ref="BF210" r:id="rId3319" display="https://www.daloopa.com/src/43769354" xr:uid="{EB04321B-2A47-4A08-9E95-C6B91CE6D821}"/>
    <hyperlink ref="BG210" r:id="rId3320" display="https://www.daloopa.com/src/43769355" xr:uid="{D139D111-7B7E-4851-9E2D-077DF34C9E16}"/>
    <hyperlink ref="BH210" r:id="rId3321" display="https://www.daloopa.com/src/42838071" xr:uid="{A06600A4-AE7B-4CFB-86E7-C10C4AFE8212}"/>
    <hyperlink ref="BI210" r:id="rId3322" display="https://www.daloopa.com/src/42838072" xr:uid="{29F13DAD-4088-49C0-BA20-689C6CC372C8}"/>
    <hyperlink ref="BJ210" r:id="rId3323" display="https://www.daloopa.com/src/42838073" xr:uid="{36945300-C866-423D-A4E9-E4BB578A008A}"/>
    <hyperlink ref="BK210" r:id="rId3324" display="https://www.daloopa.com/src/42838074" xr:uid="{D2764D53-C718-4ABF-975E-BE524ABC7773}"/>
    <hyperlink ref="BL210" r:id="rId3325" display="https://www.daloopa.com/src/42838075" xr:uid="{71F59660-0635-49DB-A264-C9FE8D9F33CB}"/>
    <hyperlink ref="BM210" r:id="rId3326" display="https://www.daloopa.com/src/42838076" xr:uid="{C481234B-237E-4292-85D1-F13F514E67B0}"/>
    <hyperlink ref="BN210" r:id="rId3327" display="https://www.daloopa.com/src/46552051" xr:uid="{D28DB81F-12D9-4DAB-BDF7-A728CE07E5E8}"/>
    <hyperlink ref="BO210" r:id="rId3328" display="https://www.daloopa.com/src/66986940" xr:uid="{2CB84521-D4BB-4DDB-9AAD-1382CA156A39}"/>
    <hyperlink ref="BP210" r:id="rId3329" display="https://www.daloopa.com/src/87416727" xr:uid="{77626451-4DF0-4B2A-9914-D853A41C0AB0}"/>
    <hyperlink ref="BQ210" r:id="rId3330" display="https://www.daloopa.com/src/113266160" xr:uid="{E3C1E0F2-5D70-4019-9A24-F8B5D6F4C879}"/>
    <hyperlink ref="BR210" r:id="rId3331" display="https://www.daloopa.com/src/154257847" xr:uid="{9CB48FDA-F2F6-4FED-9E89-F1C4C8C4ED64}"/>
    <hyperlink ref="A211" r:id="rId3332" xr:uid="{85D0ADFE-111A-4672-A603-5F730E421EEC}"/>
    <hyperlink ref="C211" r:id="rId3333" xr:uid="{D56CCAF3-00C4-4FAF-974F-D242703775EC}"/>
    <hyperlink ref="E211" r:id="rId3334" display="https://www.daloopa.com/src/43339107" xr:uid="{A659D68A-AA1B-4B2E-8C49-FD92A768A779}"/>
    <hyperlink ref="F211" r:id="rId3335" display="https://www.daloopa.com/src/43339035" xr:uid="{6C9B20C5-C50B-45BC-864A-76123CC69F6B}"/>
    <hyperlink ref="G211" r:id="rId3336" display="https://www.daloopa.com/src/43338963" xr:uid="{5D9634FF-EF18-45A6-B88A-4163ED58EEEE}"/>
    <hyperlink ref="H211" r:id="rId3337" display="https://www.daloopa.com/src/43338900" xr:uid="{3E15ABEE-8DF6-49B0-981A-992516B52F82}"/>
    <hyperlink ref="I211" r:id="rId3338" display="https://www.daloopa.com/src/43337401" xr:uid="{BD419A53-5249-4E25-8D0F-98D07CC016DE}"/>
    <hyperlink ref="J211" r:id="rId3339" display="https://www.daloopa.com/src/43337319" xr:uid="{6AC36EE5-32A3-49FF-88F8-659098B78C14}"/>
    <hyperlink ref="K211" r:id="rId3340" display="https://www.daloopa.com/src/43337255" xr:uid="{CCB145B4-AAEF-447F-90C2-75D288C84A83}"/>
    <hyperlink ref="L211" r:id="rId3341" display="https://www.daloopa.com/src/43337189" xr:uid="{009493D2-23EC-4342-856C-50A24BA1F648}"/>
    <hyperlink ref="M211" r:id="rId3342" display="https://www.daloopa.com/src/8795980" xr:uid="{A9C2B431-E62F-46D2-9371-77DB112446A8}"/>
    <hyperlink ref="N211" r:id="rId3343" display="https://www.daloopa.com/src/8795941" xr:uid="{8A322B7D-5226-43F7-AEA7-77595A7B42B5}"/>
    <hyperlink ref="O211" r:id="rId3344" display="https://www.daloopa.com/src/8795915" xr:uid="{6C2EFA1A-E30F-453D-A1FF-65E7C4B8E792}"/>
    <hyperlink ref="P211" r:id="rId3345" display="https://www.daloopa.com/src/8795889" xr:uid="{CF0FD38C-AB34-4886-879C-8A00F6FBA8EF}"/>
    <hyperlink ref="Q211" r:id="rId3346" display="https://www.daloopa.com/src/8795867" xr:uid="{95A99897-0F68-4B3C-833B-84B4DB4453C3}"/>
    <hyperlink ref="R211" r:id="rId3347" display="https://www.daloopa.com/src/8795842" xr:uid="{5DFBA9C6-0800-4A87-BD7E-0FAA9C787E3B}"/>
    <hyperlink ref="S211" r:id="rId3348" display="https://www.daloopa.com/src/8795803" xr:uid="{B6D23CE5-C64D-4884-9CC6-4E744FB97056}"/>
    <hyperlink ref="T211" r:id="rId3349" display="https://www.daloopa.com/src/8802560" xr:uid="{AF784F03-755D-4193-9F9E-F145F71D66F4}"/>
    <hyperlink ref="U211" r:id="rId3350" display="https://www.daloopa.com/src/8795707" xr:uid="{56536E91-94A8-465C-9D2A-9DD59E3899C9}"/>
    <hyperlink ref="V211" r:id="rId3351" display="https://www.daloopa.com/src/8795671" xr:uid="{FDF2D589-BB18-4A28-92C6-D51B6084A8AE}"/>
    <hyperlink ref="W211" r:id="rId3352" display="https://www.daloopa.com/src/8795623" xr:uid="{C2B706FB-FF43-481F-8829-01016ED94D4C}"/>
    <hyperlink ref="X211" r:id="rId3353" display="https://www.daloopa.com/src/8795518" xr:uid="{EA4CB5E9-CC4C-4B6C-B6D4-468ED9147EB2}"/>
    <hyperlink ref="Y211" r:id="rId3354" display="https://www.daloopa.com/src/8795492" xr:uid="{581A0A53-4C42-46E6-B164-3753D8E99BE5}"/>
    <hyperlink ref="Z211" r:id="rId3355" display="https://www.daloopa.com/src/8795096" xr:uid="{029C3CEA-A086-47A4-9008-FB0E83AB0FAE}"/>
    <hyperlink ref="AA211" r:id="rId3356" display="https://www.daloopa.com/src/8795061" xr:uid="{16E1AC83-28D1-4A87-B439-3FE6E659C2B5}"/>
    <hyperlink ref="AB211" r:id="rId3357" display="https://www.daloopa.com/src/8795036" xr:uid="{A71DDA36-464C-413D-B9C8-E0C616406277}"/>
    <hyperlink ref="AC211" r:id="rId3358" display="https://www.daloopa.com/src/8794950" xr:uid="{7A0017B1-1C8D-4627-AF20-8314012D21EE}"/>
    <hyperlink ref="AD211" r:id="rId3359" display="https://www.daloopa.com/src/8802509" xr:uid="{4BEEB6C9-184F-46A5-A990-D7E8869C8395}"/>
    <hyperlink ref="AE211" r:id="rId3360" display="https://www.daloopa.com/src/8794903" xr:uid="{9A7D80FD-29EA-4934-90F7-135231AB8CE7}"/>
    <hyperlink ref="AF211" r:id="rId3361" display="https://www.daloopa.com/src/8794777" xr:uid="{B1A12976-B148-4891-9A13-360EE2DCD97F}"/>
    <hyperlink ref="AG211" r:id="rId3362" display="https://www.daloopa.com/src/8794717" xr:uid="{34175821-DBF3-4658-A126-734D3D56D7B2}"/>
    <hyperlink ref="AH211" r:id="rId3363" display="https://www.daloopa.com/src/8793492" xr:uid="{7C4181FD-BBB1-4C0A-8DB1-FCD501756F14}"/>
    <hyperlink ref="AI211" r:id="rId3364" display="https://www.daloopa.com/src/14007859" xr:uid="{5022D07C-42D6-4C5F-8678-8C9443E2B358}"/>
    <hyperlink ref="AJ211" r:id="rId3365" display="https://www.daloopa.com/src/14190716" xr:uid="{BDFE80D0-4F86-45CE-A348-EA89DC17031E}"/>
    <hyperlink ref="AK211" r:id="rId3366" display="https://www.daloopa.com/src/20882690" xr:uid="{4240EF95-150A-4BEF-90CA-8385923FD46B}"/>
    <hyperlink ref="AL211" r:id="rId3367" display="https://www.daloopa.com/src/32362511" xr:uid="{DBFEE15D-ABEE-4E2C-9919-F05325EAF103}"/>
    <hyperlink ref="AM211" r:id="rId3368" display="https://www.daloopa.com/src/37972474" xr:uid="{7E69CE53-85F8-4BDE-84B6-349A0EBBFB0E}"/>
    <hyperlink ref="AN211" r:id="rId3369" display="https://www.daloopa.com/src/46539999" xr:uid="{A6B8ACA9-6B76-4DA0-B3B4-21BFC8D122CD}"/>
    <hyperlink ref="AO211" r:id="rId3370" display="https://www.daloopa.com/src/53538559" xr:uid="{02E05A0B-8F4D-4E14-B4BA-71099C4A15CC}"/>
    <hyperlink ref="AP211" r:id="rId3371" display="https://www.daloopa.com/src/58741481" xr:uid="{900785D2-2E5D-4958-AAE0-D4781A96B227}"/>
    <hyperlink ref="AQ211" r:id="rId3372" display="https://www.daloopa.com/src/63031309" xr:uid="{D0EF62FC-4F80-48E8-93FE-A5A9DFB16EF1}"/>
    <hyperlink ref="AR211" r:id="rId3373" display="https://www.daloopa.com/src/66979247" xr:uid="{1232D71D-15D8-4254-BE14-92AF0C270597}"/>
    <hyperlink ref="AS211" r:id="rId3374" display="https://www.daloopa.com/src/72082788" xr:uid="{E20B9B9E-2DF5-4640-B6A1-67A0E030A74A}"/>
    <hyperlink ref="AT211" r:id="rId3375" display="https://www.daloopa.com/src/78020608" xr:uid="{BB64AEFF-DEE4-4805-8AB2-984637129FB3}"/>
    <hyperlink ref="AU211" r:id="rId3376" display="https://www.daloopa.com/src/82233249" xr:uid="{148C7836-010E-483E-B928-3C9A811BEA41}"/>
    <hyperlink ref="AV211" r:id="rId3377" display="https://www.daloopa.com/src/87382803" xr:uid="{29742F8E-2AA0-44AD-B442-81B10CE01F0C}"/>
    <hyperlink ref="AW211" r:id="rId3378" display="https://www.daloopa.com/src/94500025" xr:uid="{11E52721-0685-489C-B9BC-14D52982D959}"/>
    <hyperlink ref="AX211" r:id="rId3379" display="https://www.daloopa.com/src/102332850" xr:uid="{5AE8779B-E89D-45D8-91CA-34B254289C3C}"/>
    <hyperlink ref="AY211" r:id="rId3380" display="https://www.daloopa.com/src/107696918" xr:uid="{78BEC981-C94C-42D8-A1B5-63DEC6AB2D34}"/>
    <hyperlink ref="AZ211" r:id="rId3381" display="https://www.daloopa.com/src/113264031" xr:uid="{4112FEFB-8FF7-4729-8F95-9A65E206A3E0}"/>
    <hyperlink ref="BA211" r:id="rId3382" display="https://www.daloopa.com/src/125061936" xr:uid="{C1AD678E-186F-4F91-800A-718B530E07BE}"/>
    <hyperlink ref="BB211" r:id="rId3383" display="https://www.daloopa.com/src/136435425" xr:uid="{2CC9C038-406E-4565-BF78-C8E7A1F93C65}"/>
    <hyperlink ref="BC211" r:id="rId3384" display="https://www.daloopa.com/src/144999443" xr:uid="{073AF44B-A7EE-40CC-B6BE-1BC4A2C94590}"/>
    <hyperlink ref="BD211" r:id="rId3385" display="https://www.daloopa.com/src/154232719" xr:uid="{B2B0214E-D5F3-4998-A952-F2F5B9217024}"/>
    <hyperlink ref="BF211" r:id="rId3386" display="https://www.daloopa.com/src/43769356" xr:uid="{FDA85D9B-2466-4E29-BB35-BB8BB991534A}"/>
    <hyperlink ref="BG211" r:id="rId3387" display="https://www.daloopa.com/src/43769357" xr:uid="{C6F2A649-83E0-479D-B1E7-EEFE6C26E201}"/>
    <hyperlink ref="BH211" r:id="rId3388" display="https://www.daloopa.com/src/42838077" xr:uid="{7C4AA551-E75D-48A8-9952-5837F81120BF}"/>
    <hyperlink ref="BI211" r:id="rId3389" display="https://www.daloopa.com/src/42838078" xr:uid="{E3D96035-F928-4458-89DA-72443F47C24B}"/>
    <hyperlink ref="BJ211" r:id="rId3390" display="https://www.daloopa.com/src/42838079" xr:uid="{C95F1237-CF74-4CEE-B7F8-FC41B133418E}"/>
    <hyperlink ref="BK211" r:id="rId3391" display="https://www.daloopa.com/src/42838080" xr:uid="{EA348AEC-81D1-466E-A9E6-519F71D94D6F}"/>
    <hyperlink ref="BL211" r:id="rId3392" display="https://www.daloopa.com/src/42838081" xr:uid="{79C0F85F-A38D-42F4-AF6F-4FA4EE583A3B}"/>
    <hyperlink ref="BM211" r:id="rId3393" display="https://www.daloopa.com/src/42838082" xr:uid="{2F35AAD9-BC2A-45D5-8F35-2F58EAA8864B}"/>
    <hyperlink ref="BN211" r:id="rId3394" display="https://www.daloopa.com/src/46552052" xr:uid="{9E5F99FB-BA6F-4715-9605-CE5BEE2B9D75}"/>
    <hyperlink ref="BO211" r:id="rId3395" display="https://www.daloopa.com/src/66986941" xr:uid="{0CC26371-4761-42F3-8D95-A7DBEE7045D5}"/>
    <hyperlink ref="BP211" r:id="rId3396" display="https://www.daloopa.com/src/87416728" xr:uid="{383AF5B2-6B9E-4C81-9773-C9BC468C36C4}"/>
    <hyperlink ref="BQ211" r:id="rId3397" display="https://www.daloopa.com/src/113266163" xr:uid="{4C91AC58-2679-437D-9D87-98D9D7ECC79C}"/>
    <hyperlink ref="BR211" r:id="rId3398" display="https://www.daloopa.com/src/154257848" xr:uid="{8D40057E-87B0-45FB-94AA-7703AB4FB21C}"/>
    <hyperlink ref="A212" r:id="rId3399" xr:uid="{BAA1B8B2-D4D3-4E14-8A04-093D786DC54B}"/>
    <hyperlink ref="C212" r:id="rId3400" xr:uid="{5502F147-6A45-4709-9156-A67A7AE3821B}"/>
    <hyperlink ref="E212" r:id="rId3401" display="https://www.daloopa.com/src/43339108" xr:uid="{7DDAAAE9-33E4-47FD-B1C1-BB1136589941}"/>
    <hyperlink ref="F212" r:id="rId3402" display="https://www.daloopa.com/src/43339036" xr:uid="{BC0EE91B-619D-458D-A68F-45AA815773B0}"/>
    <hyperlink ref="G212" r:id="rId3403" display="https://www.daloopa.com/src/43338964" xr:uid="{582E3BE5-0625-45B8-B493-B83ED5052FA4}"/>
    <hyperlink ref="H212" r:id="rId3404" display="https://www.daloopa.com/src/43338901" xr:uid="{86A5AF75-B257-4394-8D0A-9053713B2255}"/>
    <hyperlink ref="I212" r:id="rId3405" display="https://www.daloopa.com/src/43337402" xr:uid="{F30F4697-932F-49C3-893E-99D5350D4F5A}"/>
    <hyperlink ref="J212" r:id="rId3406" display="https://www.daloopa.com/src/43337320" xr:uid="{4CE04967-2B3D-450E-957F-30A3E6BCCF78}"/>
    <hyperlink ref="K212" r:id="rId3407" display="https://www.daloopa.com/src/43337256" xr:uid="{1D456345-52DA-458B-B8DE-C7E7F300FDF7}"/>
    <hyperlink ref="L212" r:id="rId3408" display="https://www.daloopa.com/src/43337190" xr:uid="{A11EFE38-22D2-4049-B16F-60A402357C63}"/>
    <hyperlink ref="M212" r:id="rId3409" display="https://www.daloopa.com/src/8795981" xr:uid="{0CC37861-E5D0-4E22-A441-BA5BF2536BCA}"/>
    <hyperlink ref="N212" r:id="rId3410" display="https://www.daloopa.com/src/8795942" xr:uid="{6C0C08C9-F4FA-400F-80B2-C05DB1B9C5CA}"/>
    <hyperlink ref="O212" r:id="rId3411" display="https://www.daloopa.com/src/8795916" xr:uid="{0AE5124D-5B33-4F80-BDF6-0F25E791119F}"/>
    <hyperlink ref="P212" r:id="rId3412" display="https://www.daloopa.com/src/8795890" xr:uid="{5BCA4CC2-CC07-44B5-84D9-A72FE8D3CA47}"/>
    <hyperlink ref="Q212" r:id="rId3413" display="https://www.daloopa.com/src/8795868" xr:uid="{5F99ECA1-2A58-4E92-952C-9BC7C892E5DD}"/>
    <hyperlink ref="R212" r:id="rId3414" display="https://www.daloopa.com/src/8795843" xr:uid="{28AE2F86-A6DF-4728-82F4-B4CA1BCDE457}"/>
    <hyperlink ref="S212" r:id="rId3415" display="https://www.daloopa.com/src/8795804" xr:uid="{794A4D54-1055-485D-80C2-AC4A462C3697}"/>
    <hyperlink ref="T212" r:id="rId3416" display="https://www.daloopa.com/src/8802561" xr:uid="{C2B3D210-3A18-4786-856F-46D1FAC66C5E}"/>
    <hyperlink ref="U212" r:id="rId3417" display="https://www.daloopa.com/src/8795708" xr:uid="{16C33466-DA66-4862-A9A1-BA72E24ECCA6}"/>
    <hyperlink ref="V212" r:id="rId3418" display="https://www.daloopa.com/src/8795672" xr:uid="{2AFF9F34-8466-4ED9-93EB-637B48569945}"/>
    <hyperlink ref="W212" r:id="rId3419" display="https://www.daloopa.com/src/8795624" xr:uid="{3C2B050C-AF7C-40A5-89E5-61131FC79246}"/>
    <hyperlink ref="X212" r:id="rId3420" display="https://www.daloopa.com/src/8795519" xr:uid="{76536EB5-1A4B-4DA9-98DC-5E24127E1778}"/>
    <hyperlink ref="Y212" r:id="rId3421" display="https://www.daloopa.com/src/8795493" xr:uid="{D0E8A457-D85F-4D79-907F-8DE6C3B97A86}"/>
    <hyperlink ref="Z212" r:id="rId3422" display="https://www.daloopa.com/src/8795097" xr:uid="{A00D90BB-705C-46C2-9B89-5F6611402E96}"/>
    <hyperlink ref="AA212" r:id="rId3423" display="https://www.daloopa.com/src/8795062" xr:uid="{771E8FEA-8EF9-44B6-8AA9-A8A605A9EE48}"/>
    <hyperlink ref="AB212" r:id="rId3424" display="https://www.daloopa.com/src/8795037" xr:uid="{E1BEB8EA-2C58-4107-995F-0BBF8D0847DD}"/>
    <hyperlink ref="AC212" r:id="rId3425" display="https://www.daloopa.com/src/8794951" xr:uid="{A5A9F475-47FA-4D43-8394-C82DDE855D5B}"/>
    <hyperlink ref="AD212" r:id="rId3426" display="https://www.daloopa.com/src/8802510" xr:uid="{03DEBB98-7E43-4C3F-B4E3-1B3667137A24}"/>
    <hyperlink ref="AE212" r:id="rId3427" display="https://www.daloopa.com/src/8794904" xr:uid="{2B7A5FBD-69C4-46C5-9219-DEC042A2FB05}"/>
    <hyperlink ref="AF212" r:id="rId3428" display="https://www.daloopa.com/src/8794778" xr:uid="{7E1289A7-300E-4B76-9249-67C5565352A6}"/>
    <hyperlink ref="AG212" r:id="rId3429" display="https://www.daloopa.com/src/8794718" xr:uid="{1090AF63-7F04-4B3B-A7BD-2869BBFBDEB6}"/>
    <hyperlink ref="AH212" r:id="rId3430" display="https://www.daloopa.com/src/8793493" xr:uid="{478B5FB7-FDC3-4861-8EE2-678CA321BEF1}"/>
    <hyperlink ref="AI212" r:id="rId3431" display="https://www.daloopa.com/src/14007860" xr:uid="{AC2341ED-37F5-4FE6-A608-BED6C242D2B8}"/>
    <hyperlink ref="AJ212" r:id="rId3432" display="https://www.daloopa.com/src/14190717" xr:uid="{58D09F9C-94EC-494D-8E1C-1886E3767B2C}"/>
    <hyperlink ref="AK212" r:id="rId3433" display="https://www.daloopa.com/src/20882691" xr:uid="{77839C36-CEE4-4AD1-93C0-D34B4D2500E2}"/>
    <hyperlink ref="AL212" r:id="rId3434" display="https://www.daloopa.com/src/32362512" xr:uid="{512EF65C-CBF7-4B2D-9294-18EAB4EE3D16}"/>
    <hyperlink ref="AM212" r:id="rId3435" display="https://www.daloopa.com/src/37972504" xr:uid="{42E23578-1084-4F3D-8F3E-F425CB53A13A}"/>
    <hyperlink ref="AN212" r:id="rId3436" display="https://www.daloopa.com/src/46540000" xr:uid="{47FA5CEB-2234-4E16-BF92-3B1465FE7B15}"/>
    <hyperlink ref="AO212" r:id="rId3437" display="https://www.daloopa.com/src/53538560" xr:uid="{6EFF820D-DD5A-4094-AFDF-669A0DB9F281}"/>
    <hyperlink ref="AP212" r:id="rId3438" display="https://www.daloopa.com/src/58741482" xr:uid="{0E3AF240-62C6-4A69-856C-D81C6228793E}"/>
    <hyperlink ref="AQ212" r:id="rId3439" display="https://www.daloopa.com/src/63031310" xr:uid="{E98858C8-8F35-419E-94B4-23C463813715}"/>
    <hyperlink ref="AR212" r:id="rId3440" display="https://www.daloopa.com/src/66979248" xr:uid="{FAAEED00-1F2C-4BFF-A296-B38123F5DF50}"/>
    <hyperlink ref="AS212" r:id="rId3441" display="https://www.daloopa.com/src/72082789" xr:uid="{B6BE13BF-38CC-4016-8C87-76CCFCF202F1}"/>
    <hyperlink ref="AT212" r:id="rId3442" display="https://www.daloopa.com/src/78020609" xr:uid="{3A5D667C-A12A-43B1-9FD7-3407DCE92CD6}"/>
    <hyperlink ref="AU212" r:id="rId3443" display="https://www.daloopa.com/src/82233250" xr:uid="{10A1066E-074E-4AE4-B594-DDCE21D6CBEA}"/>
    <hyperlink ref="AV212" r:id="rId3444" display="https://www.daloopa.com/src/87382804" xr:uid="{0D719165-FB2D-45AF-8AC4-25BC4BF9070E}"/>
    <hyperlink ref="AW212" r:id="rId3445" display="https://www.daloopa.com/src/94500026" xr:uid="{108F50D3-3A04-472E-AB81-A8C3BC93CCFA}"/>
    <hyperlink ref="AX212" r:id="rId3446" display="https://www.daloopa.com/src/102332849" xr:uid="{901921D5-C560-45B8-BA6D-6ADA7F1DC148}"/>
    <hyperlink ref="AY212" r:id="rId3447" display="https://www.daloopa.com/src/107696919" xr:uid="{210FF19D-C817-4140-B3EF-B84670E4D771}"/>
    <hyperlink ref="AZ212" r:id="rId3448" display="https://www.daloopa.com/src/113264032" xr:uid="{A5A1866B-D4B6-4CC7-9E63-C7DB7188C8B3}"/>
    <hyperlink ref="BA212" r:id="rId3449" display="https://www.daloopa.com/src/125061937" xr:uid="{3B480BD9-9FC8-459F-8DC3-885EB063CADA}"/>
    <hyperlink ref="BB212" r:id="rId3450" display="https://www.daloopa.com/src/136435426" xr:uid="{D6342156-BA46-4A99-91D4-B959A785F7BC}"/>
    <hyperlink ref="BC212" r:id="rId3451" display="https://www.daloopa.com/src/144999444" xr:uid="{4FA1BC5F-43F4-4235-8391-F6FC9E2AF159}"/>
    <hyperlink ref="BD212" r:id="rId3452" display="https://www.daloopa.com/src/154232720" xr:uid="{299F9650-9D84-4956-8EF7-582096910A2F}"/>
    <hyperlink ref="BF212" r:id="rId3453" display="https://www.daloopa.com/src/43769358" xr:uid="{B60C3503-DACE-4EDE-A304-2B965ADD7D92}"/>
    <hyperlink ref="BG212" r:id="rId3454" display="https://www.daloopa.com/src/43769359" xr:uid="{402BEB4C-22CC-472C-97BC-06D96FAE537F}"/>
    <hyperlink ref="BH212" r:id="rId3455" display="https://www.daloopa.com/src/42838083" xr:uid="{758DF201-40DF-4479-98A1-3B8CA6E63127}"/>
    <hyperlink ref="BI212" r:id="rId3456" display="https://www.daloopa.com/src/42838084" xr:uid="{A121B3F2-8975-410F-8E5A-B9B79FC4F81C}"/>
    <hyperlink ref="BJ212" r:id="rId3457" display="https://www.daloopa.com/src/42838085" xr:uid="{DCCEACD5-0CF5-498C-A8C7-880C8A34AC08}"/>
    <hyperlink ref="BK212" r:id="rId3458" display="https://www.daloopa.com/src/42838086" xr:uid="{6BFA0C97-B60C-4976-A1EC-ECA8EA39A9E2}"/>
    <hyperlink ref="BL212" r:id="rId3459" display="https://www.daloopa.com/src/42838087" xr:uid="{7090F232-607E-4495-8386-EAE0B571DBD9}"/>
    <hyperlink ref="BM212" r:id="rId3460" display="https://www.daloopa.com/src/42838088" xr:uid="{9E07407A-ED9F-452A-AAED-4D61CC788910}"/>
    <hyperlink ref="BN212" r:id="rId3461" display="https://www.daloopa.com/src/46552053" xr:uid="{F4BF579F-5B5A-4829-92C3-2B0F105FEEA9}"/>
    <hyperlink ref="BO212" r:id="rId3462" display="https://www.daloopa.com/src/66986942" xr:uid="{5815C87B-C9F1-41BB-A2B8-AA6290B4200E}"/>
    <hyperlink ref="BP212" r:id="rId3463" display="https://www.daloopa.com/src/87416729" xr:uid="{50819297-F2DD-48B7-A6CF-CC9CABE8B949}"/>
    <hyperlink ref="BQ212" r:id="rId3464" display="https://www.daloopa.com/src/113266164" xr:uid="{8952355C-8A22-4233-899C-93E0850ABA7B}"/>
    <hyperlink ref="BR212" r:id="rId3465" display="https://www.daloopa.com/src/154257849" xr:uid="{C26F7FDF-FCC3-4C87-8BC8-82D4CED32519}"/>
    <hyperlink ref="A213" r:id="rId3466" xr:uid="{1C5BE338-AD49-4657-BCC6-DD4BECF868A3}"/>
    <hyperlink ref="C213" r:id="rId3467" xr:uid="{5B1A0D8F-D390-42B2-B993-4128ACA98F01}"/>
    <hyperlink ref="E213" r:id="rId3468" display="https://www.daloopa.com/src/43339109" xr:uid="{836C15E5-8BB6-4535-8D4F-C27E0D51C3F7}"/>
    <hyperlink ref="F213" r:id="rId3469" display="https://www.daloopa.com/src/43339037" xr:uid="{0E290763-1F78-42B8-9F8C-8F26FB9E088A}"/>
    <hyperlink ref="G213" r:id="rId3470" display="https://www.daloopa.com/src/43338965" xr:uid="{19AA9099-7B95-4554-9AC5-27B803ABA90A}"/>
    <hyperlink ref="H213" r:id="rId3471" display="https://www.daloopa.com/src/43338902" xr:uid="{9D776548-9E6F-431A-BC51-D06E83F19736}"/>
    <hyperlink ref="I213" r:id="rId3472" display="https://www.daloopa.com/src/43337403" xr:uid="{AC83450A-0F8E-427B-9AB6-81CC73CDA57C}"/>
    <hyperlink ref="J213" r:id="rId3473" display="https://www.daloopa.com/src/43337321" xr:uid="{71E090CF-A37C-424C-9BF7-62A17B9A56AA}"/>
    <hyperlink ref="K213" r:id="rId3474" display="https://www.daloopa.com/src/43337257" xr:uid="{6B676031-51D6-430A-9FD9-7056C036E483}"/>
    <hyperlink ref="L213" r:id="rId3475" display="https://www.daloopa.com/src/43337191" xr:uid="{63F057D9-1A75-4E6C-9BAD-54A4D7149A11}"/>
    <hyperlink ref="M213" r:id="rId3476" display="https://www.daloopa.com/src/8795982" xr:uid="{14E28C9A-CBE8-4B1A-84F5-AFD599134BF4}"/>
    <hyperlink ref="N213" r:id="rId3477" display="https://www.daloopa.com/src/8795943" xr:uid="{327B99B6-793D-4E42-8341-7689DBD35ACE}"/>
    <hyperlink ref="O213" r:id="rId3478" display="https://www.daloopa.com/src/8795917" xr:uid="{1E780A18-99B8-418C-BC76-B82D3CEEE42A}"/>
    <hyperlink ref="P213" r:id="rId3479" display="https://www.daloopa.com/src/8795891" xr:uid="{9028556A-DCB2-4016-9FCB-914F856DD679}"/>
    <hyperlink ref="Q213" r:id="rId3480" display="https://www.daloopa.com/src/8795869" xr:uid="{01F48FC7-2861-43EE-AA6F-0AEB17524319}"/>
    <hyperlink ref="R213" r:id="rId3481" display="https://www.daloopa.com/src/8795844" xr:uid="{8538069E-5AF2-44B3-BCEE-621064188AE3}"/>
    <hyperlink ref="S213" r:id="rId3482" display="https://www.daloopa.com/src/8795805" xr:uid="{49435EF8-A8D2-4434-BA5F-6F243F0DD8EC}"/>
    <hyperlink ref="T213" r:id="rId3483" display="https://www.daloopa.com/src/8802562" xr:uid="{A0125CA0-4B90-4027-BD07-C7FD9F7F3EFA}"/>
    <hyperlink ref="U213" r:id="rId3484" display="https://www.daloopa.com/src/8795709" xr:uid="{10CCB5D9-2C11-4104-8EF8-3EFAF78B0902}"/>
    <hyperlink ref="V213" r:id="rId3485" display="https://www.daloopa.com/src/8795673" xr:uid="{94A99536-37EF-4DE4-9EC7-1B1764E4C059}"/>
    <hyperlink ref="W213" r:id="rId3486" display="https://www.daloopa.com/src/8795625" xr:uid="{6A1CAE88-6972-4895-A360-2B59AB6392BB}"/>
    <hyperlink ref="X213" r:id="rId3487" display="https://www.daloopa.com/src/8795520" xr:uid="{DF0B2EDB-54FE-40D2-ABE2-686B26366AE9}"/>
    <hyperlink ref="Y213" r:id="rId3488" display="https://www.daloopa.com/src/8795494" xr:uid="{67FCA913-C522-4DC2-B287-DC2B1FBD1AEC}"/>
    <hyperlink ref="Z213" r:id="rId3489" display="https://www.daloopa.com/src/8795098" xr:uid="{46967287-9DEC-41CF-BBC4-E9B018D3879F}"/>
    <hyperlink ref="AA213" r:id="rId3490" display="https://www.daloopa.com/src/8795063" xr:uid="{17666564-190D-4148-B291-75F196249584}"/>
    <hyperlink ref="AB213" r:id="rId3491" display="https://www.daloopa.com/src/8795038" xr:uid="{D43F005C-7342-4962-B332-A99CD4729B75}"/>
    <hyperlink ref="AC213" r:id="rId3492" display="https://www.daloopa.com/src/8794952" xr:uid="{9D5EF4C3-7D27-4420-ABB1-4A060D3C1872}"/>
    <hyperlink ref="AD213" r:id="rId3493" display="https://www.daloopa.com/src/8802511" xr:uid="{D56CDAA6-E41B-4F80-BB66-643D4ED2060A}"/>
    <hyperlink ref="AE213" r:id="rId3494" display="https://www.daloopa.com/src/8794905" xr:uid="{F8EC09C2-CC7D-47BE-935E-C063D5F68D32}"/>
    <hyperlink ref="AF213" r:id="rId3495" display="https://www.daloopa.com/src/8794779" xr:uid="{69ADD309-E6DB-46AD-B48B-1477C298E42E}"/>
    <hyperlink ref="AG213" r:id="rId3496" display="https://www.daloopa.com/src/8794719" xr:uid="{3E0C712E-FF33-445C-A14B-47A15E42C5CA}"/>
    <hyperlink ref="AH213" r:id="rId3497" display="https://www.daloopa.com/src/8793494" xr:uid="{379DB4B2-81F0-4033-B76B-D399205D2256}"/>
    <hyperlink ref="AI213" r:id="rId3498" display="https://www.daloopa.com/src/14007861" xr:uid="{1C13FA63-6699-4C82-B5CD-87B52917A555}"/>
    <hyperlink ref="AJ213" r:id="rId3499" display="https://www.daloopa.com/src/14190718" xr:uid="{09CABB74-89D3-43A0-970F-2CD0906328EE}"/>
    <hyperlink ref="AK213" r:id="rId3500" display="https://www.daloopa.com/src/20882692" xr:uid="{E2ECFE18-4972-4CF5-8A7B-D379C0532135}"/>
    <hyperlink ref="AL213" r:id="rId3501" display="https://www.daloopa.com/src/32362513" xr:uid="{D2AF66AA-DA8D-4258-81C4-2CE9E23D1346}"/>
    <hyperlink ref="AM213" r:id="rId3502" display="https://www.daloopa.com/src/37972505" xr:uid="{606201A7-ADA1-4F67-89BB-7B9B27A1273F}"/>
    <hyperlink ref="AN213" r:id="rId3503" display="https://www.daloopa.com/src/46540001" xr:uid="{10CE134E-146A-4748-A710-A8321977FDE7}"/>
    <hyperlink ref="AO213" r:id="rId3504" display="https://www.daloopa.com/src/53538572" xr:uid="{DE4C9A6A-BF12-421C-B69C-27D609DDE588}"/>
    <hyperlink ref="AP213" r:id="rId3505" display="https://www.daloopa.com/src/58741483" xr:uid="{BF0D61AB-E201-4B79-ABE3-8CA97E64EF2B}"/>
    <hyperlink ref="AQ213" r:id="rId3506" display="https://www.daloopa.com/src/63031311" xr:uid="{6D3C9DDC-6A06-4714-9458-1BB089EBEC50}"/>
    <hyperlink ref="AR213" r:id="rId3507" display="https://www.daloopa.com/src/66979249" xr:uid="{C754D121-C146-403E-9F37-D8183E1796DD}"/>
    <hyperlink ref="AS213" r:id="rId3508" display="https://www.daloopa.com/src/72082790" xr:uid="{27D2C58C-A8FF-485D-83AD-939D74C09748}"/>
    <hyperlink ref="AT213" r:id="rId3509" display="https://www.daloopa.com/src/78020642" xr:uid="{25A827BA-947A-4C4A-99CD-701A124FE70D}"/>
    <hyperlink ref="AU213" r:id="rId3510" display="https://www.daloopa.com/src/82233251" xr:uid="{ED544ABF-D16A-4173-B042-028D41529311}"/>
    <hyperlink ref="AV213" r:id="rId3511" display="https://www.daloopa.com/src/87382805" xr:uid="{FFCF4CA5-2CD7-48E8-A9BE-C1CF7BEAEEF6}"/>
    <hyperlink ref="AW213" r:id="rId3512" display="https://www.daloopa.com/src/94500027" xr:uid="{16CAE095-F445-4AC7-8627-78B8116CBB28}"/>
    <hyperlink ref="AX213" r:id="rId3513" display="https://www.daloopa.com/src/102332848" xr:uid="{8F7AFD1B-F131-49EB-B42C-E82A70990FC3}"/>
    <hyperlink ref="AY213" r:id="rId3514" display="https://www.daloopa.com/src/107696920" xr:uid="{24BD582C-114C-400E-B14A-2698EB672BB0}"/>
    <hyperlink ref="AZ213" r:id="rId3515" display="https://www.daloopa.com/src/113264033" xr:uid="{19EC0A7D-4FCD-4174-82A0-AD13381C33A2}"/>
    <hyperlink ref="BA213" r:id="rId3516" display="https://www.daloopa.com/src/125061938" xr:uid="{72559AA9-2067-40BE-867F-2AB0FEB93A38}"/>
    <hyperlink ref="BB213" r:id="rId3517" display="https://www.daloopa.com/src/136435427" xr:uid="{2F346CFD-3517-4E29-AD99-09364A18533E}"/>
    <hyperlink ref="BC213" r:id="rId3518" display="https://www.daloopa.com/src/144999445" xr:uid="{1A2A2F65-EF87-43D7-9F92-6CF7C990E4BB}"/>
    <hyperlink ref="BD213" r:id="rId3519" display="https://www.daloopa.com/src/154232721" xr:uid="{446B86C0-680F-46AD-BD6C-EBE9A5B9F6FB}"/>
    <hyperlink ref="BF213" r:id="rId3520" display="https://www.daloopa.com/src/43769360" xr:uid="{776DB340-D0A5-4FD7-BE02-D6000F025110}"/>
    <hyperlink ref="BG213" r:id="rId3521" display="https://www.daloopa.com/src/43769361" xr:uid="{7CE38BBB-B69C-4219-8CCD-64127546110C}"/>
    <hyperlink ref="BH213" r:id="rId3522" display="https://www.daloopa.com/src/42838089" xr:uid="{0D369DC8-8C43-4E8C-A21F-C70DF8B0BB8A}"/>
    <hyperlink ref="BI213" r:id="rId3523" display="https://www.daloopa.com/src/42838090" xr:uid="{853D55E5-A175-4C8A-ABEA-08228EEEE6C6}"/>
    <hyperlink ref="BJ213" r:id="rId3524" display="https://www.daloopa.com/src/42838091" xr:uid="{09513545-3CCB-41A5-9FE2-EBF267E5FC1D}"/>
    <hyperlink ref="BK213" r:id="rId3525" display="https://www.daloopa.com/src/42838092" xr:uid="{E059DB27-1310-4778-8AF8-B8C0220F9C93}"/>
    <hyperlink ref="BL213" r:id="rId3526" display="https://www.daloopa.com/src/42838093" xr:uid="{E8B04CA9-0EAE-400D-88B7-C0005C726021}"/>
    <hyperlink ref="BM213" r:id="rId3527" display="https://www.daloopa.com/src/42838094" xr:uid="{C8047676-12FF-4C64-B5F6-6CE0021940A4}"/>
    <hyperlink ref="BN213" r:id="rId3528" display="https://www.daloopa.com/src/46552054" xr:uid="{A49DA809-39D9-44FD-8B7B-AE68F032755E}"/>
    <hyperlink ref="BO213" r:id="rId3529" display="https://www.daloopa.com/src/66986943" xr:uid="{97107B4B-79D9-4A89-85A6-CACFFBB08A34}"/>
    <hyperlink ref="BP213" r:id="rId3530" display="https://www.daloopa.com/src/87416730" xr:uid="{28BC2810-A536-4C3A-BFFE-CCBD61FB6801}"/>
    <hyperlink ref="BQ213" r:id="rId3531" display="https://www.daloopa.com/src/113266165" xr:uid="{CC01C7A2-2310-4E99-8C68-AA756D41B556}"/>
    <hyperlink ref="BR213" r:id="rId3532" display="https://www.daloopa.com/src/154257850" xr:uid="{E71691E1-F2A2-433A-BEA1-916B9360887F}"/>
    <hyperlink ref="A214" r:id="rId3533" xr:uid="{91D27BB0-9FB8-406C-A222-303A6EE34415}"/>
    <hyperlink ref="C214" r:id="rId3534" xr:uid="{EE2AEE94-FF08-424E-ACF0-D29B7B5E7112}"/>
    <hyperlink ref="E214" r:id="rId3535" display="https://www.daloopa.com/src/43339105" xr:uid="{2F000398-C663-471C-B451-3A23C08424AA}"/>
    <hyperlink ref="F214" r:id="rId3536" display="https://www.daloopa.com/src/43339033" xr:uid="{D5612B54-E05B-4F4C-ABFA-077622B87A02}"/>
    <hyperlink ref="G214" r:id="rId3537" display="https://www.daloopa.com/src/43338961" xr:uid="{EF978129-DBA6-4D7E-AAC5-4730C83EBE3A}"/>
    <hyperlink ref="H214" r:id="rId3538" display="https://www.daloopa.com/src/43338898" xr:uid="{89091C18-2ED9-421A-BB22-C6B7E87C81D6}"/>
    <hyperlink ref="I214" r:id="rId3539" display="https://www.daloopa.com/src/43337399" xr:uid="{29A22206-14D9-419E-89A7-2B25010FC4A4}"/>
    <hyperlink ref="J214" r:id="rId3540" display="https://www.daloopa.com/src/43337317" xr:uid="{1A20B288-A739-4041-928B-7CDCE97A94B8}"/>
    <hyperlink ref="K214" r:id="rId3541" display="https://www.daloopa.com/src/43337253" xr:uid="{E9A474A5-40A6-429C-B18F-12FFF714EF2F}"/>
    <hyperlink ref="L214" r:id="rId3542" display="https://www.daloopa.com/src/43337187" xr:uid="{7DA32FD9-3606-45DA-9E26-0E6D1FEEAE66}"/>
    <hyperlink ref="M214" r:id="rId3543" display="https://www.daloopa.com/src/8795978" xr:uid="{2C7F0D3E-DCE0-4A34-8A3C-214722DA884E}"/>
    <hyperlink ref="N214" r:id="rId3544" display="https://www.daloopa.com/src/8795939" xr:uid="{3EE4F10F-9B77-4045-AD53-694EAD14F1B4}"/>
    <hyperlink ref="O214" r:id="rId3545" display="https://www.daloopa.com/src/8795913" xr:uid="{3A9FE3E8-5BC8-45D3-8715-6A59DEAEB70A}"/>
    <hyperlink ref="P214" r:id="rId3546" display="https://www.daloopa.com/src/8795887" xr:uid="{8626935A-4446-4BD8-97F6-C82FC71C1FEA}"/>
    <hyperlink ref="Q214" r:id="rId3547" display="https://www.daloopa.com/src/8795865" xr:uid="{2BF25844-35FE-4795-AE86-779091190B5C}"/>
    <hyperlink ref="R214" r:id="rId3548" display="https://www.daloopa.com/src/8795840" xr:uid="{B756A97C-461F-4BD6-ACED-3CE2C9FC5410}"/>
    <hyperlink ref="S214" r:id="rId3549" display="https://www.daloopa.com/src/8795801" xr:uid="{26E33F2B-A39E-44BE-9802-74BE1A3F069C}"/>
    <hyperlink ref="T214" r:id="rId3550" display="https://www.daloopa.com/src/8802558" xr:uid="{0BC061FC-1FD6-41A5-9C1B-B0973F7955EB}"/>
    <hyperlink ref="U214" r:id="rId3551" display="https://www.daloopa.com/src/8795705" xr:uid="{0BE21897-213B-43F1-B54A-64AF771E230A}"/>
    <hyperlink ref="V214" r:id="rId3552" display="https://www.daloopa.com/src/8795669" xr:uid="{5B17BA35-E0DD-43DD-A4F9-8CBE8811B8ED}"/>
    <hyperlink ref="W214" r:id="rId3553" display="https://www.daloopa.com/src/8795621" xr:uid="{D2FC8378-411F-42FB-8C8C-5D6D8CADBB86}"/>
    <hyperlink ref="X214" r:id="rId3554" display="https://www.daloopa.com/src/8795516" xr:uid="{19676B68-B584-4900-A16F-CA7F2E314AC0}"/>
    <hyperlink ref="Y214" r:id="rId3555" display="https://www.daloopa.com/src/8795490" xr:uid="{11E4EC97-73E9-4C79-B5B9-971454A48A72}"/>
    <hyperlink ref="Z214" r:id="rId3556" display="https://www.daloopa.com/src/8795094" xr:uid="{77CDB99B-6223-4917-B635-CE73890AE432}"/>
    <hyperlink ref="AA214" r:id="rId3557" display="https://www.daloopa.com/src/8795059" xr:uid="{67740571-B497-416A-A8AA-A3498DE13D80}"/>
    <hyperlink ref="AB214" r:id="rId3558" display="https://www.daloopa.com/src/8795034" xr:uid="{FDDF9B65-63C8-41DF-8B0B-E7D5C598A12E}"/>
    <hyperlink ref="AC214" r:id="rId3559" display="https://www.daloopa.com/src/8794948" xr:uid="{F1398B22-873A-4C76-9B4F-7EE77BB45B69}"/>
    <hyperlink ref="AD214" r:id="rId3560" display="https://www.daloopa.com/src/8802507" xr:uid="{B22DFC50-94DA-4E3C-AB6E-CC1A9BA41766}"/>
    <hyperlink ref="AE214" r:id="rId3561" display="https://www.daloopa.com/src/8794901" xr:uid="{4B40119E-86FB-45F9-AEB2-3661883BF9EA}"/>
    <hyperlink ref="AF214" r:id="rId3562" display="https://www.daloopa.com/src/8794775" xr:uid="{5BBA55E5-F4F5-4EE1-A85C-C11D8F4F8848}"/>
    <hyperlink ref="AG214" r:id="rId3563" display="https://www.daloopa.com/src/8794715" xr:uid="{C2CD14E0-8796-4FA5-907C-36C42BB806AF}"/>
    <hyperlink ref="AH214" r:id="rId3564" display="https://www.daloopa.com/src/8793490" xr:uid="{CBB1B69B-B980-4EAA-8300-DDAD9302D06E}"/>
    <hyperlink ref="AI214" r:id="rId3565" display="https://www.daloopa.com/src/14007857" xr:uid="{1748BF32-13D3-4AD9-8ED3-27FEC0FF88B3}"/>
    <hyperlink ref="AJ214" r:id="rId3566" display="https://www.daloopa.com/src/14190714" xr:uid="{52D5A6C0-E9A4-4A5A-89D3-3D663BE079B8}"/>
    <hyperlink ref="AK214" r:id="rId3567" display="https://www.daloopa.com/src/20882688" xr:uid="{61E11B03-CC61-4036-9F8B-F862BBB840C6}"/>
    <hyperlink ref="AL214" r:id="rId3568" display="https://www.daloopa.com/src/32362509" xr:uid="{3980A978-A6A6-4A0B-A644-D664CBA6E8B3}"/>
    <hyperlink ref="AM214" r:id="rId3569" display="https://www.daloopa.com/src/37972472" xr:uid="{8BE3D07B-77B3-4FBC-8053-A5951AA716E6}"/>
    <hyperlink ref="AN214" r:id="rId3570" display="https://www.daloopa.com/src/46539997" xr:uid="{55B3D198-BE57-46D0-BDE8-4D35B3EB2D72}"/>
    <hyperlink ref="AO214" r:id="rId3571" display="https://www.daloopa.com/src/53538521" xr:uid="{F668368B-D0FF-4179-8433-EA8E20BC2B17}"/>
    <hyperlink ref="AP214" r:id="rId3572" display="https://www.daloopa.com/src/58741479" xr:uid="{FE259122-9319-48BC-8EA5-F5FBD6835E00}"/>
    <hyperlink ref="AQ214" r:id="rId3573" display="https://www.daloopa.com/src/63031307" xr:uid="{2C829590-80B0-46A2-9FF4-538984756A0D}"/>
    <hyperlink ref="AR214" r:id="rId3574" display="https://www.daloopa.com/src/66979245" xr:uid="{1F65EAAA-EAD6-4F11-A5C4-9154F10C52F9}"/>
    <hyperlink ref="AS214" r:id="rId3575" display="https://www.daloopa.com/src/72082786" xr:uid="{518D8282-4830-41E2-A757-B134A234FCDF}"/>
    <hyperlink ref="AT214" r:id="rId3576" display="https://www.daloopa.com/src/78020606" xr:uid="{DB476C3E-318F-471B-85FF-55B582F715AD}"/>
    <hyperlink ref="AU214" r:id="rId3577" display="https://www.daloopa.com/src/82233247" xr:uid="{8FC91A24-5E6E-4D1D-860E-3A3D6276DF9F}"/>
    <hyperlink ref="AV214" r:id="rId3578" display="https://www.daloopa.com/src/87382801" xr:uid="{506247D7-6193-4946-8CC4-9F5E7A1F07C0}"/>
    <hyperlink ref="AW214" r:id="rId3579" display="https://www.daloopa.com/src/94500023" xr:uid="{5C317160-899B-4375-911B-CED70EF458D6}"/>
    <hyperlink ref="AX214" r:id="rId3580" display="https://www.daloopa.com/src/102332852" xr:uid="{71212C90-403C-4299-8714-EC1EAFF6B614}"/>
    <hyperlink ref="AY214" r:id="rId3581" display="https://www.daloopa.com/src/107696916" xr:uid="{7D2AE7AC-9435-474E-AF92-48EB9B087B3E}"/>
    <hyperlink ref="AZ214" r:id="rId3582" display="https://www.daloopa.com/src/113264029" xr:uid="{A1876745-5533-468C-BDF3-5C27B18B0838}"/>
    <hyperlink ref="BA214" r:id="rId3583" display="https://www.daloopa.com/src/125061934" xr:uid="{EF6C416E-9D86-4A13-B9C3-C813A56283ED}"/>
    <hyperlink ref="BB214" r:id="rId3584" display="https://www.daloopa.com/src/136435423" xr:uid="{24A6AE2E-21E3-426A-9932-DE7D7DAA1650}"/>
    <hyperlink ref="BC214" r:id="rId3585" display="https://www.daloopa.com/src/144999441" xr:uid="{3A535573-5B6B-4741-B35D-A67649485387}"/>
    <hyperlink ref="BD214" r:id="rId3586" display="https://www.daloopa.com/src/154232717" xr:uid="{F4E71BD6-8010-4C52-BF87-A7EF90CDADC7}"/>
    <hyperlink ref="BF214" r:id="rId3587" display="https://www.daloopa.com/src/43769362" xr:uid="{E1E18C3D-C739-4700-BE61-59F364F72E04}"/>
    <hyperlink ref="BG214" r:id="rId3588" display="https://www.daloopa.com/src/43769363" xr:uid="{9D5D60AE-C2B9-4F76-9429-E9B68ECAAE57}"/>
    <hyperlink ref="BH214" r:id="rId3589" display="https://www.daloopa.com/src/42838095" xr:uid="{F737BDAF-91CB-4DB3-BC8F-06A4709880A2}"/>
    <hyperlink ref="BI214" r:id="rId3590" display="https://www.daloopa.com/src/42838096" xr:uid="{8DB8F8CA-D034-4576-9CB8-FCACE2A13B44}"/>
    <hyperlink ref="BJ214" r:id="rId3591" display="https://www.daloopa.com/src/42838097" xr:uid="{63FD691C-F0D3-428C-BE03-6AF896F32E9F}"/>
    <hyperlink ref="BK214" r:id="rId3592" display="https://www.daloopa.com/src/42838098" xr:uid="{68F5D34F-A1A6-423B-AC3C-5525A47ED39F}"/>
    <hyperlink ref="BL214" r:id="rId3593" display="https://www.daloopa.com/src/42838099" xr:uid="{34BB7297-EDED-44AA-A644-D3C844EFCDF1}"/>
    <hyperlink ref="BM214" r:id="rId3594" display="https://www.daloopa.com/src/42838100" xr:uid="{39EAEC7F-EF26-4B44-A1B4-BDDA1C7EBF14}"/>
    <hyperlink ref="BN214" r:id="rId3595" display="https://www.daloopa.com/src/46552055" xr:uid="{94AB1ED7-318C-4C8E-9060-4BACCC32E17E}"/>
    <hyperlink ref="BO214" r:id="rId3596" display="https://www.daloopa.com/src/66986944" xr:uid="{2302AD2E-FAA3-4998-A3E7-70EE8D224E52}"/>
    <hyperlink ref="BP214" r:id="rId3597" display="https://www.daloopa.com/src/87416731" xr:uid="{0E27E302-253B-490A-B89D-26E41CB6A8ED}"/>
    <hyperlink ref="BQ214" r:id="rId3598" display="https://www.daloopa.com/src/113266166" xr:uid="{3D9AE5AA-25BC-4415-82DE-6D1F487B1E97}"/>
    <hyperlink ref="BR214" r:id="rId3599" display="https://www.daloopa.com/src/154257851" xr:uid="{C4B9433A-F330-4D2E-9D87-1242982EA3D2}"/>
    <hyperlink ref="A217" r:id="rId3600" xr:uid="{FA81D90C-64DA-4B37-9D91-D7BA5BB5B8AF}"/>
    <hyperlink ref="C217" r:id="rId3601" xr:uid="{2CF2D335-FED4-41B5-B569-821598FF00A4}"/>
    <hyperlink ref="E217" r:id="rId3602" display="https://www.daloopa.com/src/43340994" xr:uid="{7B3E3FB2-2ECB-44C7-9D30-34B117D7699E}"/>
    <hyperlink ref="F217" r:id="rId3603" display="https://www.daloopa.com/src/43340916" xr:uid="{05FA42D6-3899-4B16-85B2-D7C8852B9E0A}"/>
    <hyperlink ref="G217" r:id="rId3604" display="https://www.daloopa.com/src/43340873" xr:uid="{48FF2184-8380-40F2-AD00-73217EF87B04}"/>
    <hyperlink ref="H217" r:id="rId3605" display="https://www.daloopa.com/src/43340813" xr:uid="{E7555B11-4359-4224-9179-BD74998B718F}"/>
    <hyperlink ref="I217" r:id="rId3606" display="https://www.daloopa.com/src/43340757" xr:uid="{E6301897-0099-4D1B-BE52-438B08D264CC}"/>
    <hyperlink ref="J217" r:id="rId3607" display="https://www.daloopa.com/src/43340688" xr:uid="{FB9543F3-96E6-46DA-9CB3-531B034A922A}"/>
    <hyperlink ref="K217" r:id="rId3608" display="https://www.daloopa.com/src/43340660" xr:uid="{A630F4A8-9E7C-494F-9FED-4C725BE0E59A}"/>
    <hyperlink ref="L217" r:id="rId3609" display="https://www.daloopa.com/src/43340562" xr:uid="{E0AE8D3D-664F-4A7B-8272-9557075064F8}"/>
    <hyperlink ref="M217" r:id="rId3610" display="https://www.daloopa.com/src/8794573" xr:uid="{11D50290-BE3B-4C14-9249-743892480583}"/>
    <hyperlink ref="N217" r:id="rId3611" display="https://www.daloopa.com/src/8794512" xr:uid="{8FA2C3C6-E9FB-4747-83D3-3284FAF86231}"/>
    <hyperlink ref="O217" r:id="rId3612" display="https://www.daloopa.com/src/8794487" xr:uid="{BFF7283A-104D-43B7-8733-5A110B0A9158}"/>
    <hyperlink ref="P217" r:id="rId3613" display="https://www.daloopa.com/src/8794397" xr:uid="{58777A75-E752-400A-9898-04F104845C83}"/>
    <hyperlink ref="Q217" r:id="rId3614" display="https://www.daloopa.com/src/8794376" xr:uid="{155F312A-D331-49FC-9569-EB4932524A7D}"/>
    <hyperlink ref="R217" r:id="rId3615" display="https://www.daloopa.com/src/8794362" xr:uid="{80A1391B-FB03-4097-9C11-3CBAD61122DF}"/>
    <hyperlink ref="S217" r:id="rId3616" display="https://www.daloopa.com/src/8794351" xr:uid="{D5F91009-9D63-434E-9F79-12F5D6389E9F}"/>
    <hyperlink ref="T217" r:id="rId3617" display="https://www.daloopa.com/src/8802282" xr:uid="{83F24E54-0037-4B82-A094-7E1AA20082F8}"/>
    <hyperlink ref="U217" r:id="rId3618" display="https://www.daloopa.com/src/8794283" xr:uid="{795FC48E-8929-4606-B445-E76A0373011D}"/>
    <hyperlink ref="V217" r:id="rId3619" display="https://www.daloopa.com/src/8794278" xr:uid="{68281EB9-47C2-4A93-BD04-7D1CE6465CE7}"/>
    <hyperlink ref="W217" r:id="rId3620" display="https://www.daloopa.com/src/8794216" xr:uid="{27DF7410-EC26-4DA3-B999-37A236923177}"/>
    <hyperlink ref="X217" r:id="rId3621" display="https://www.daloopa.com/src/8794185" xr:uid="{6D4B3410-FF1C-4764-983B-CF96EB7507F3}"/>
    <hyperlink ref="Y217" r:id="rId3622" display="https://www.daloopa.com/src/8794123" xr:uid="{010321DE-9E07-4A7F-AE6C-B6541D1CBFB8}"/>
    <hyperlink ref="Z217" r:id="rId3623" display="https://www.daloopa.com/src/8794088" xr:uid="{30E261D0-E029-4740-9402-CD52ED8A4CBB}"/>
    <hyperlink ref="AA217" r:id="rId3624" display="https://www.daloopa.com/src/8794053" xr:uid="{B1790F9A-3C61-45DF-A31C-3B29FAC1276E}"/>
    <hyperlink ref="AB217" r:id="rId3625" display="https://www.daloopa.com/src/8794031" xr:uid="{424AB4CD-7D9C-4713-B12A-8BACC56D536D}"/>
    <hyperlink ref="AC217" r:id="rId3626" display="https://www.daloopa.com/src/8793950" xr:uid="{FE488896-800E-4C0A-8321-A1FD91E8A798}"/>
    <hyperlink ref="AD217" r:id="rId3627" display="https://www.daloopa.com/src/8802272" xr:uid="{D1615532-1EE8-41D5-8FC2-FD182F15C7C8}"/>
    <hyperlink ref="AE217" r:id="rId3628" display="https://www.daloopa.com/src/8793895" xr:uid="{1C937D56-19F5-4505-9A1E-85F827D2AC9A}"/>
    <hyperlink ref="AF217" r:id="rId3629" display="https://www.daloopa.com/src/8793767" xr:uid="{5EA40EE7-2AD0-4E97-B350-DBF4C40EA64D}"/>
    <hyperlink ref="AG217" r:id="rId3630" display="https://www.daloopa.com/src/8793715" xr:uid="{B3345BC5-E3F6-4014-B10C-3088813F9A20}"/>
    <hyperlink ref="AH217" r:id="rId3631" display="https://www.daloopa.com/src/8793581" xr:uid="{59D86FA1-D129-4894-B333-5DE13F248AC6}"/>
    <hyperlink ref="AI217" r:id="rId3632" display="https://www.daloopa.com/src/14007903" xr:uid="{9B6707EE-9E5B-48FE-80CC-4E27A8ACA949}"/>
    <hyperlink ref="AJ217" r:id="rId3633" display="https://www.daloopa.com/src/14191240" xr:uid="{9D329358-249D-4AFB-BB5E-D2857B2D996F}"/>
    <hyperlink ref="AK217" r:id="rId3634" display="https://www.daloopa.com/src/20882665" xr:uid="{13E223C4-9152-45DB-BD84-F8697D77C658}"/>
    <hyperlink ref="AL217" r:id="rId3635" display="https://www.daloopa.com/src/32362571" xr:uid="{0275C441-1E2E-4A5D-A9C9-17476C26BDA5}"/>
    <hyperlink ref="AM217" r:id="rId3636" display="https://www.daloopa.com/src/37972531" xr:uid="{B824C226-F106-4E73-90F5-23075C0D82B5}"/>
    <hyperlink ref="AN217" r:id="rId3637" display="https://www.daloopa.com/src/68722779" xr:uid="{ECE1406C-8C43-4AC3-8257-9F4BCC6F217E}"/>
    <hyperlink ref="AO217" r:id="rId3638" display="https://www.daloopa.com/src/68722820" xr:uid="{73BFA3CB-4D04-4FAD-AADA-5871232BC73B}"/>
    <hyperlink ref="AP217" r:id="rId3639" display="https://www.daloopa.com/src/68722832" xr:uid="{83E4496D-3835-4B78-ACE6-F830C4332B44}"/>
    <hyperlink ref="AQ217" r:id="rId3640" display="https://www.daloopa.com/src/68722842" xr:uid="{42AEF22D-E138-4101-99A1-224B57C88DFB}"/>
    <hyperlink ref="AR217" r:id="rId3641" display="https://www.daloopa.com/src/68722856" xr:uid="{04595A55-A18F-4AC5-BF5E-9EBE6B6FDB5E}"/>
    <hyperlink ref="AS217" r:id="rId3642" display="https://www.daloopa.com/src/72186204" xr:uid="{4AB11730-3354-4483-80CA-838853FE74C0}"/>
    <hyperlink ref="AT217" r:id="rId3643" display="https://www.daloopa.com/src/78146920" xr:uid="{DDF409C0-B46D-4AF5-9313-A88A947101C4}"/>
    <hyperlink ref="AU217" r:id="rId3644" display="https://www.daloopa.com/src/82269711" xr:uid="{24C6DFEB-DA55-44BF-8D7B-49CC7D146CF4}"/>
    <hyperlink ref="AV217" r:id="rId3645" display="https://www.daloopa.com/src/87498526" xr:uid="{1409D65C-F5D8-4875-9A9B-E496E6A26FE2}"/>
    <hyperlink ref="AW217" r:id="rId3646" display="https://www.daloopa.com/src/94640742" xr:uid="{CF2A1AE8-83A1-496A-8893-8A2E73142875}"/>
    <hyperlink ref="AX217" r:id="rId3647" display="https://www.daloopa.com/src/106512846" xr:uid="{5EC6C355-3DD4-4D30-9B4E-FEB3740CDB13}"/>
    <hyperlink ref="AY217" r:id="rId3648" display="https://www.daloopa.com/src/107836286" xr:uid="{62A21F7C-19D4-4283-A49D-36C2E21F503D}"/>
    <hyperlink ref="AZ217" r:id="rId3649" display="https://www.daloopa.com/src/113365992" xr:uid="{FF520471-95D1-4F4B-81B6-3B63A61801FD}"/>
    <hyperlink ref="BA217" r:id="rId3650" display="https://www.daloopa.com/src/125188186" xr:uid="{2CBB8F9F-B1F9-4D33-919B-3451E4772CD8}"/>
    <hyperlink ref="BB217" r:id="rId3651" display="https://www.daloopa.com/src/136638908" xr:uid="{E9415080-9D03-466C-9A6E-038724D93682}"/>
    <hyperlink ref="BC217" r:id="rId3652" display="https://www.daloopa.com/src/145140762" xr:uid="{A7045A38-5F09-41CC-BFDC-3C017DEF3D31}"/>
    <hyperlink ref="BD217" r:id="rId3653" display="https://www.daloopa.com/src/154359185" xr:uid="{956BAB9F-30F1-4490-9498-DCEEAD409A8D}"/>
    <hyperlink ref="BF217" r:id="rId3654" display="https://www.daloopa.com/src/43769373" xr:uid="{EFC1264B-97C3-4995-BE77-91E1F7AD9C70}"/>
    <hyperlink ref="BG217" r:id="rId3655" display="https://www.daloopa.com/src/43769374" xr:uid="{6D41663A-4BB7-459B-950A-A262881945CC}"/>
    <hyperlink ref="BH217" r:id="rId3656" display="https://www.daloopa.com/src/42838113" xr:uid="{EE1DD08D-7006-43C0-B72C-C4541C61303C}"/>
    <hyperlink ref="BI217" r:id="rId3657" display="https://www.daloopa.com/src/42838114" xr:uid="{837E4073-A09A-4B38-B1E4-8C931923ED70}"/>
    <hyperlink ref="BJ217" r:id="rId3658" display="https://www.daloopa.com/src/42838115" xr:uid="{14163F77-1314-4543-9C01-BF0F506F9E2B}"/>
    <hyperlink ref="BK217" r:id="rId3659" display="https://www.daloopa.com/src/42838116" xr:uid="{FA01ED36-5A28-42E1-AA84-917B3E4B27DF}"/>
    <hyperlink ref="BL217" r:id="rId3660" display="https://www.daloopa.com/src/42838117" xr:uid="{668A71FB-3AC9-4CB9-A8BB-976181FD1878}"/>
    <hyperlink ref="BM217" r:id="rId3661" display="https://www.daloopa.com/src/42838118" xr:uid="{3D0922EB-C41F-4C6C-9E55-313B1DB0F1DD}"/>
    <hyperlink ref="BN217" r:id="rId3662" display="https://www.daloopa.com/src/68727789" xr:uid="{D579E2A6-DF8C-49BE-8D92-6DA0B5BA4295}"/>
    <hyperlink ref="BO217" r:id="rId3663" display="https://www.daloopa.com/src/68727790" xr:uid="{F6D7B96D-343C-4298-9D9D-E33015927B1A}"/>
    <hyperlink ref="BP217" r:id="rId3664" display="https://www.daloopa.com/src/87514764" xr:uid="{14A0305D-5293-40CA-BC43-EF9988C4F569}"/>
    <hyperlink ref="BQ217" r:id="rId3665" display="https://www.daloopa.com/src/113403295" xr:uid="{A7155AB6-817B-458C-8829-A2F1792586C5}"/>
    <hyperlink ref="BR217" r:id="rId3666" display="https://www.daloopa.com/src/154393263" xr:uid="{1165AE76-8369-4DA1-B0EE-9F02E05CEAD3}"/>
    <hyperlink ref="A218" r:id="rId3667" xr:uid="{2555BBEF-4851-4525-9917-CCB63DACEEEA}"/>
    <hyperlink ref="C218" r:id="rId3668" xr:uid="{1DFA949E-265F-46B1-9FB1-BD76DC50BEED}"/>
    <hyperlink ref="E218" r:id="rId3669" display="https://www.daloopa.com/src/43340995" xr:uid="{A16A5989-0CB5-479D-9A15-729DABE77879}"/>
    <hyperlink ref="F218" r:id="rId3670" display="https://www.daloopa.com/src/43340917" xr:uid="{CA50BA4C-6A8A-4B18-96DD-A23DE98A8A19}"/>
    <hyperlink ref="G218" r:id="rId3671" display="https://www.daloopa.com/src/43340874" xr:uid="{15DEE68D-CA18-4F35-B608-78CBABF33457}"/>
    <hyperlink ref="H218" r:id="rId3672" display="https://www.daloopa.com/src/43340814" xr:uid="{F9A7E25B-BAEA-4CCF-AB5A-0A4522F0C081}"/>
    <hyperlink ref="I218" r:id="rId3673" display="https://www.daloopa.com/src/43340758" xr:uid="{AC5A09C4-E0E5-433D-8104-372C557863A6}"/>
    <hyperlink ref="J218" r:id="rId3674" display="https://www.daloopa.com/src/43340689" xr:uid="{8DD12902-8995-4E49-B91C-B4442674020E}"/>
    <hyperlink ref="K218" r:id="rId3675" display="https://www.daloopa.com/src/43340661" xr:uid="{332FA441-0EF7-443C-B9FF-A2983EB78319}"/>
    <hyperlink ref="L218" r:id="rId3676" display="https://www.daloopa.com/src/43340563" xr:uid="{10E19C0A-3420-4840-B9DE-CCF6D4DA5455}"/>
    <hyperlink ref="M218" r:id="rId3677" display="https://www.daloopa.com/src/8794574" xr:uid="{355E1B83-334F-4D4F-AA79-2827DB61B936}"/>
    <hyperlink ref="N218" r:id="rId3678" display="https://www.daloopa.com/src/8794513" xr:uid="{99C8D8E8-EEAF-4DEA-8692-2263BFEC9556}"/>
    <hyperlink ref="O218" r:id="rId3679" display="https://www.daloopa.com/src/8794488" xr:uid="{DC78A212-E629-49E4-A544-C712ADDB3F2A}"/>
    <hyperlink ref="P218" r:id="rId3680" display="https://www.daloopa.com/src/8794398" xr:uid="{CEE15A79-0150-42C1-B09B-B1BDD8D9A8F4}"/>
    <hyperlink ref="Q218" r:id="rId3681" display="https://www.daloopa.com/src/8794377" xr:uid="{9607B77A-55AD-423A-9707-CA0B2E2842DC}"/>
    <hyperlink ref="R218" r:id="rId3682" display="https://www.daloopa.com/src/8794363" xr:uid="{7265333A-4A49-4390-BC15-C3BA0DD59AF0}"/>
    <hyperlink ref="S218" r:id="rId3683" display="https://www.daloopa.com/src/8794352" xr:uid="{CF95B623-D4E9-4421-B51A-C7BAC99BD3FF}"/>
    <hyperlink ref="T218" r:id="rId3684" display="https://www.daloopa.com/src/8802283" xr:uid="{2B1F705C-3EC1-45F8-B98F-25D2305758DC}"/>
    <hyperlink ref="U218" r:id="rId3685" display="https://www.daloopa.com/src/8794284" xr:uid="{83E3EB71-0BCA-4379-8761-AC3BF5D61154}"/>
    <hyperlink ref="V218" r:id="rId3686" display="https://www.daloopa.com/src/8794279" xr:uid="{EB1381BC-1486-43B4-A00B-CB8A07B41F03}"/>
    <hyperlink ref="W218" r:id="rId3687" display="https://www.daloopa.com/src/8794217" xr:uid="{87D20293-8742-400B-8921-611B143EBC6D}"/>
    <hyperlink ref="X218" r:id="rId3688" display="https://www.daloopa.com/src/8794186" xr:uid="{8CB145A7-BD1B-46DF-A3A6-5C07AE70B260}"/>
    <hyperlink ref="Y218" r:id="rId3689" display="https://www.daloopa.com/src/8794124" xr:uid="{55DC4F7C-CA17-4BED-B81B-63EE3185223B}"/>
    <hyperlink ref="Z218" r:id="rId3690" display="https://www.daloopa.com/src/8794089" xr:uid="{D5E0248D-5C18-4E42-BF37-23E55E731447}"/>
    <hyperlink ref="AA218" r:id="rId3691" display="https://www.daloopa.com/src/8794054" xr:uid="{F91C430F-576C-419D-B9E8-5E2B4ECD34C0}"/>
    <hyperlink ref="AB218" r:id="rId3692" display="https://www.daloopa.com/src/8794032" xr:uid="{8E5BDD68-07CC-4E54-A9B5-D27E2C4ADBF8}"/>
    <hyperlink ref="AC218" r:id="rId3693" display="https://www.daloopa.com/src/8793951" xr:uid="{11AD8D6E-C495-4A62-A956-502B7058DC34}"/>
    <hyperlink ref="AD218" r:id="rId3694" display="https://www.daloopa.com/src/8802273" xr:uid="{EBB0AC90-0694-4BF0-B435-1A2268A0B2F6}"/>
    <hyperlink ref="AE218" r:id="rId3695" display="https://www.daloopa.com/src/8793896" xr:uid="{47B5ECD8-6D3B-4CC2-B616-65769FC6CF02}"/>
    <hyperlink ref="AF218" r:id="rId3696" display="https://www.daloopa.com/src/8793768" xr:uid="{69B2D7FF-DAE7-483D-9FEE-BA8A4237C735}"/>
    <hyperlink ref="AG218" r:id="rId3697" display="https://www.daloopa.com/src/8793716" xr:uid="{FFA44F98-C814-46F9-B943-B840291C468B}"/>
    <hyperlink ref="AH218" r:id="rId3698" display="https://www.daloopa.com/src/8793582" xr:uid="{6568BFEB-E69A-4C51-8543-9D398F02C452}"/>
    <hyperlink ref="AI218" r:id="rId3699" display="https://www.daloopa.com/src/14007904" xr:uid="{98A47061-C0A0-4DE5-B441-F857D02BC569}"/>
    <hyperlink ref="AJ218" r:id="rId3700" display="https://www.daloopa.com/src/14191241" xr:uid="{BA5ADCE8-5993-4B9A-B1D1-B5DD02C7431F}"/>
    <hyperlink ref="AK218" r:id="rId3701" display="https://www.daloopa.com/src/20882666" xr:uid="{55F984A9-3EDF-4FFB-BF5A-3A0CC6243047}"/>
    <hyperlink ref="AL218" r:id="rId3702" display="https://www.daloopa.com/src/32362572" xr:uid="{195A485E-8B58-43AB-A8D9-4AE502D983F7}"/>
    <hyperlink ref="AM218" r:id="rId3703" display="https://www.daloopa.com/src/37972532" xr:uid="{C0A747FE-10BC-44EC-81A3-44E64670702B}"/>
    <hyperlink ref="AN218" r:id="rId3704" display="https://www.daloopa.com/src/68722780" xr:uid="{F75CFAF5-76CC-414B-98EF-9547A07A2BC1}"/>
    <hyperlink ref="AO218" r:id="rId3705" display="https://www.daloopa.com/src/68722821" xr:uid="{48504F09-5EFF-4431-AA0B-A07EB7C7126D}"/>
    <hyperlink ref="AP218" r:id="rId3706" display="https://www.daloopa.com/src/68722833" xr:uid="{07D8E498-D0CE-4AEE-B39C-90D1C5B49329}"/>
    <hyperlink ref="AQ218" r:id="rId3707" display="https://www.daloopa.com/src/68722843" xr:uid="{8FA3233C-483D-49F9-A43B-4B1A739EFA61}"/>
    <hyperlink ref="AR218" r:id="rId3708" display="https://www.daloopa.com/src/68722857" xr:uid="{42166369-5ACE-4CFF-9885-5CC29F10BADD}"/>
    <hyperlink ref="AS218" r:id="rId3709" display="https://www.daloopa.com/src/72186206" xr:uid="{23B06AED-8B7C-4F28-BA40-402D835C267B}"/>
    <hyperlink ref="AT218" r:id="rId3710" display="https://www.daloopa.com/src/78146921" xr:uid="{B5A4492C-6938-4A98-A9D1-C2DB8C86D5C7}"/>
    <hyperlink ref="AU218" r:id="rId3711" display="https://www.daloopa.com/src/82269735" xr:uid="{20AE5D02-D8F2-4131-9005-5D624C0806C3}"/>
    <hyperlink ref="AV218" r:id="rId3712" display="https://www.daloopa.com/src/87498527" xr:uid="{635893AE-5BC7-4D9E-8D6D-BFF0CBDDED9E}"/>
    <hyperlink ref="AW218" r:id="rId3713" display="https://www.daloopa.com/src/94640743" xr:uid="{211E1B18-C12E-4563-9784-6881D7975484}"/>
    <hyperlink ref="AX218" r:id="rId3714" display="https://www.daloopa.com/src/106512847" xr:uid="{FB63B500-61C6-4232-8E0C-E50B0A46A893}"/>
    <hyperlink ref="AY218" r:id="rId3715" display="https://www.daloopa.com/src/107836287" xr:uid="{1061B486-D2A2-4B7B-85CD-0EF095FBF6CC}"/>
    <hyperlink ref="AZ218" r:id="rId3716" display="https://www.daloopa.com/src/113365993" xr:uid="{1A4A3694-4178-4978-8B74-CBD0070BCC89}"/>
    <hyperlink ref="BA218" r:id="rId3717" display="https://www.daloopa.com/src/125188187" xr:uid="{7E79B10F-A896-43EB-B613-06FABF17F86D}"/>
    <hyperlink ref="BB218" r:id="rId3718" display="https://www.daloopa.com/src/136638909" xr:uid="{5A333252-AE46-499B-9BEC-A6881C99BD67}"/>
    <hyperlink ref="BC218" r:id="rId3719" display="https://www.daloopa.com/src/145140763" xr:uid="{62AB73EC-AB50-48F9-9819-5389FDCA938F}"/>
    <hyperlink ref="BD218" r:id="rId3720" display="https://www.daloopa.com/src/154359186" xr:uid="{85E06445-FAFA-4C8A-B87F-A2CA3FCEA3FA}"/>
    <hyperlink ref="BF218" r:id="rId3721" display="https://www.daloopa.com/src/43769375" xr:uid="{43A0EE29-9021-428D-8319-EAE398228A13}"/>
    <hyperlink ref="BG218" r:id="rId3722" display="https://www.daloopa.com/src/43769376" xr:uid="{2470EFBD-8725-4C33-997C-11BEF3C6FBE0}"/>
    <hyperlink ref="BH218" r:id="rId3723" display="https://www.daloopa.com/src/42838119" xr:uid="{467037AF-9D07-433E-849E-DDEC87A11EF8}"/>
    <hyperlink ref="BI218" r:id="rId3724" display="https://www.daloopa.com/src/42838120" xr:uid="{D66E2E18-DA35-41E7-800E-967E2532A99E}"/>
    <hyperlink ref="BJ218" r:id="rId3725" display="https://www.daloopa.com/src/42838121" xr:uid="{2A3574EF-D6B7-4CE9-AC09-EDC867CB2A28}"/>
    <hyperlink ref="BK218" r:id="rId3726" display="https://www.daloopa.com/src/42838122" xr:uid="{12531356-488D-4CFE-9AC2-BBE3B93DEFFD}"/>
    <hyperlink ref="BL218" r:id="rId3727" display="https://www.daloopa.com/src/42838123" xr:uid="{8A330B8F-62B6-4C71-95C0-AD59FB95D827}"/>
    <hyperlink ref="BM218" r:id="rId3728" display="https://www.daloopa.com/src/42838124" xr:uid="{F6398F76-09FB-4CB9-8D14-D1F4E60EBF16}"/>
    <hyperlink ref="BN218" r:id="rId3729" display="https://www.daloopa.com/src/68727791" xr:uid="{135A37E2-C67C-45A9-9A59-CA5F49104ACC}"/>
    <hyperlink ref="BO218" r:id="rId3730" display="https://www.daloopa.com/src/68727792" xr:uid="{438FAD9D-1A94-4C54-B724-04FA543DDD0A}"/>
    <hyperlink ref="BP218" r:id="rId3731" display="https://www.daloopa.com/src/87514765" xr:uid="{4193816B-CA88-4CB1-841F-AC4C608653A4}"/>
    <hyperlink ref="BQ218" r:id="rId3732" display="https://www.daloopa.com/src/113403298" xr:uid="{21A43490-A5F0-40A9-B620-C58255B77004}"/>
    <hyperlink ref="BR218" r:id="rId3733" display="https://www.daloopa.com/src/154393264" xr:uid="{27705498-91D9-425E-A3CA-5892EF324F70}"/>
    <hyperlink ref="A219" r:id="rId3734" xr:uid="{760EF8DD-5724-4FEC-9F21-F82BDEE0A6E7}"/>
    <hyperlink ref="C219" r:id="rId3735" xr:uid="{E4296002-CED3-4C6F-B6A9-F9D1D9EC00B2}"/>
    <hyperlink ref="E219" r:id="rId3736" display="https://www.daloopa.com/src/43340993" xr:uid="{D33CA73D-41A9-4A24-8E65-ADA30B6B1A92}"/>
    <hyperlink ref="F219" r:id="rId3737" display="https://www.daloopa.com/src/43340915" xr:uid="{CEB26AE5-18F0-4328-BE88-94A24295EDAE}"/>
    <hyperlink ref="G219" r:id="rId3738" display="https://www.daloopa.com/src/43340872" xr:uid="{F88FC62C-1955-4FA8-B186-B9D5C6D9D916}"/>
    <hyperlink ref="H219" r:id="rId3739" display="https://www.daloopa.com/src/43340812" xr:uid="{D6814D0B-5AA4-4E5A-AC86-81251D65C67B}"/>
    <hyperlink ref="I219" r:id="rId3740" display="https://www.daloopa.com/src/43340756" xr:uid="{EE4A5254-BAA5-4E75-A800-B4848C7B7862}"/>
    <hyperlink ref="J219" r:id="rId3741" display="https://www.daloopa.com/src/43340687" xr:uid="{66B984B2-D1AA-41F3-93F5-34E992E8A24C}"/>
    <hyperlink ref="K219" r:id="rId3742" display="https://www.daloopa.com/src/43340659" xr:uid="{972543CB-0993-4DCC-A3A9-DC2E65171E92}"/>
    <hyperlink ref="L219" r:id="rId3743" display="https://www.daloopa.com/src/43340561" xr:uid="{5DBEE71F-2F91-4806-8C6F-6FCC4AC6913E}"/>
    <hyperlink ref="M219" r:id="rId3744" display="https://www.daloopa.com/src/8794572" xr:uid="{D0354CCA-F544-42C2-B2E0-64E159FCFF79}"/>
    <hyperlink ref="N219" r:id="rId3745" display="https://www.daloopa.com/src/8794511" xr:uid="{EF2062D7-19D7-49BC-85C8-83F9C29DA0E2}"/>
    <hyperlink ref="O219" r:id="rId3746" display="https://www.daloopa.com/src/8794486" xr:uid="{926F02ED-90B4-4C9F-B75B-37FC9F19497B}"/>
    <hyperlink ref="P219" r:id="rId3747" display="https://www.daloopa.com/src/8794396" xr:uid="{B8A81252-935E-4476-AFB7-20B1C33749CA}"/>
    <hyperlink ref="Q219" r:id="rId3748" display="https://www.daloopa.com/src/8794375" xr:uid="{0C0EE35D-6CD8-46BE-BD78-2F30D4C60154}"/>
    <hyperlink ref="R219" r:id="rId3749" display="https://www.daloopa.com/src/8794361" xr:uid="{BDB8899F-5413-4AB7-B6BE-FE9A6918DE42}"/>
    <hyperlink ref="S219" r:id="rId3750" display="https://www.daloopa.com/src/8794350" xr:uid="{09D46CA9-61C1-430C-93EA-0CAABF3FED4A}"/>
    <hyperlink ref="T219" r:id="rId3751" display="https://www.daloopa.com/src/8802281" xr:uid="{E906F0C9-7810-4BD5-9A47-8C3CD3CF44DD}"/>
    <hyperlink ref="U219" r:id="rId3752" display="https://www.daloopa.com/src/8794282" xr:uid="{3B282FCB-8D66-4ED7-85B5-E49C5BDC2517}"/>
    <hyperlink ref="V219" r:id="rId3753" display="https://www.daloopa.com/src/8794277" xr:uid="{B973F302-755E-4B0C-9E28-A874875D550F}"/>
    <hyperlink ref="W219" r:id="rId3754" display="https://www.daloopa.com/src/8794215" xr:uid="{86BA12DF-B116-44E0-AC31-44E59AE7B4E7}"/>
    <hyperlink ref="X219" r:id="rId3755" display="https://www.daloopa.com/src/8794184" xr:uid="{18DE3202-47F5-433B-BA56-8C7564747C4C}"/>
    <hyperlink ref="Y219" r:id="rId3756" display="https://www.daloopa.com/src/8794122" xr:uid="{8582513C-8D8B-40AA-9BA9-9B7E575C7618}"/>
    <hyperlink ref="Z219" r:id="rId3757" display="https://www.daloopa.com/src/8794087" xr:uid="{1159B2B2-3F4B-45BD-B51F-B8066653DEDC}"/>
    <hyperlink ref="AA219" r:id="rId3758" display="https://www.daloopa.com/src/8794052" xr:uid="{0D7116C8-D93F-4941-A7C1-45B6C3F749AE}"/>
    <hyperlink ref="AB219" r:id="rId3759" display="https://www.daloopa.com/src/8794030" xr:uid="{E56BFB1F-4866-4204-8566-B574BB028EAB}"/>
    <hyperlink ref="AC219" r:id="rId3760" display="https://www.daloopa.com/src/8793949" xr:uid="{88B98C9D-43CB-4C03-B256-8A541D1653BE}"/>
    <hyperlink ref="AD219" r:id="rId3761" display="https://www.daloopa.com/src/8802271" xr:uid="{A0EFB350-4CA2-4ADE-8128-11B3B6D5838A}"/>
    <hyperlink ref="AE219" r:id="rId3762" display="https://www.daloopa.com/src/8793894" xr:uid="{D2852578-9506-46D0-B006-82AB441E5DC0}"/>
    <hyperlink ref="AF219" r:id="rId3763" display="https://www.daloopa.com/src/8793766" xr:uid="{D7CFDF1B-7D58-4870-9DBC-E0B8C9517304}"/>
    <hyperlink ref="AG219" r:id="rId3764" display="https://www.daloopa.com/src/8793714" xr:uid="{36CCD356-0A48-410A-9237-8927C4972F67}"/>
    <hyperlink ref="AH219" r:id="rId3765" display="https://www.daloopa.com/src/8793580" xr:uid="{BD33E06E-47A0-45B7-B235-5ECE46F3C22D}"/>
    <hyperlink ref="AI219" r:id="rId3766" display="https://www.daloopa.com/src/14007902" xr:uid="{CF47404D-E61B-4D7A-8B8E-E5F66EB77871}"/>
    <hyperlink ref="AJ219" r:id="rId3767" display="https://www.daloopa.com/src/14191239" xr:uid="{252808C7-9331-435C-987D-059053829184}"/>
    <hyperlink ref="AK219" r:id="rId3768" display="https://www.daloopa.com/src/20882664" xr:uid="{9C560315-128A-4894-8C1C-6C2ECD08399C}"/>
    <hyperlink ref="AL219" r:id="rId3769" display="https://www.daloopa.com/src/32362570" xr:uid="{5EDFE58C-685D-4141-A04B-E8C34541E1D5}"/>
    <hyperlink ref="AM219" r:id="rId3770" display="https://www.daloopa.com/src/37972530" xr:uid="{72E5660D-189B-4EAB-9890-D47B70E51056}"/>
    <hyperlink ref="AN219" r:id="rId3771" display="https://www.daloopa.com/src/68722781" xr:uid="{A46A5C3D-B3A6-4D4A-A2EC-0010D40E8F62}"/>
    <hyperlink ref="AO219" r:id="rId3772" display="https://www.daloopa.com/src/68722822" xr:uid="{E3097D2D-F3AA-4C1C-BB7B-91211B80A68B}"/>
    <hyperlink ref="AP219" r:id="rId3773" display="https://www.daloopa.com/src/68722834" xr:uid="{4E7F74C0-7C5C-4D46-8383-12AA9CF17E4B}"/>
    <hyperlink ref="AQ219" r:id="rId3774" display="https://www.daloopa.com/src/68722844" xr:uid="{C9CD5DB8-858E-40AD-8178-D4EF89E5F7DA}"/>
    <hyperlink ref="AR219" r:id="rId3775" display="https://www.daloopa.com/src/68722858" xr:uid="{158083BF-480D-468E-8056-8C7A2B19497F}"/>
    <hyperlink ref="AS219" r:id="rId3776" display="https://www.daloopa.com/src/72186205" xr:uid="{03AF0D0E-AB07-484E-A20A-D1AB8780814E}"/>
    <hyperlink ref="AT219" r:id="rId3777" display="https://www.daloopa.com/src/78146922" xr:uid="{83C47E76-F47C-48EF-BEB7-2DB11CC115A4}"/>
    <hyperlink ref="AU219" r:id="rId3778" display="https://www.daloopa.com/src/82269749" xr:uid="{A962627F-F556-4CEF-A8C3-0626D1FF5DC5}"/>
    <hyperlink ref="AV219" r:id="rId3779" display="https://www.daloopa.com/src/87498528" xr:uid="{EAF4E2B7-2710-4BC8-BE99-CB330198386E}"/>
    <hyperlink ref="AW219" r:id="rId3780" display="https://www.daloopa.com/src/94640763" xr:uid="{3E9CAEA4-5985-40D8-B6DF-A9FC2CA5412A}"/>
    <hyperlink ref="AX219" r:id="rId3781" display="https://www.daloopa.com/src/106512848" xr:uid="{D1EC9413-CCA4-4558-82A7-E84B8AE5EBE2}"/>
    <hyperlink ref="AY219" r:id="rId3782" display="https://www.daloopa.com/src/107836288" xr:uid="{296B2244-6A09-4925-8819-9319BBFE712A}"/>
    <hyperlink ref="AZ219" r:id="rId3783" display="https://www.daloopa.com/src/113365994" xr:uid="{832F1DE0-D92A-486E-B3D3-D4B7C2920F98}"/>
    <hyperlink ref="BA219" r:id="rId3784" display="https://www.daloopa.com/src/125188188" xr:uid="{F220EB17-65D6-4178-A8B2-5B82A0E80516}"/>
    <hyperlink ref="BB219" r:id="rId3785" display="https://www.daloopa.com/src/136638910" xr:uid="{6CD4C4DB-7192-4205-B8CD-3EDB19000C41}"/>
    <hyperlink ref="BC219" r:id="rId3786" display="https://www.daloopa.com/src/145140764" xr:uid="{44B66DCA-27FC-47F7-B626-EDB32C2A77F7}"/>
    <hyperlink ref="BD219" r:id="rId3787" display="https://www.daloopa.com/src/154359187" xr:uid="{EA0B2DE6-72E2-454A-9A2E-4183F8E1E4C6}"/>
    <hyperlink ref="BF219" r:id="rId3788" display="https://www.daloopa.com/src/43769371" xr:uid="{045AB690-D103-42FE-9010-B8666C873F98}"/>
    <hyperlink ref="BG219" r:id="rId3789" display="https://www.daloopa.com/src/43769372" xr:uid="{77FE7356-69BD-4935-BA6D-8319F1135B75}"/>
    <hyperlink ref="BH219" r:id="rId3790" display="https://www.daloopa.com/src/42838107" xr:uid="{C878F1A2-4B54-44B5-8F00-25518D21A9FE}"/>
    <hyperlink ref="BI219" r:id="rId3791" display="https://www.daloopa.com/src/42838108" xr:uid="{248B747E-7C97-42F3-B2FB-A18A48553961}"/>
    <hyperlink ref="BJ219" r:id="rId3792" display="https://www.daloopa.com/src/42838109" xr:uid="{C0A587F0-6878-4B19-A8FE-8F7E928E11EF}"/>
    <hyperlink ref="BK219" r:id="rId3793" display="https://www.daloopa.com/src/42838110" xr:uid="{880C5412-0EC3-45EE-B18E-44284D8C2E81}"/>
    <hyperlink ref="BL219" r:id="rId3794" display="https://www.daloopa.com/src/42838111" xr:uid="{E4824EAE-0741-44C0-9A8A-8E9161C6A6F3}"/>
    <hyperlink ref="BM219" r:id="rId3795" display="https://www.daloopa.com/src/42838112" xr:uid="{AFABE059-7F99-4443-9BC2-D48022BAD7AA}"/>
    <hyperlink ref="BN219" r:id="rId3796" display="https://www.daloopa.com/src/68727793" xr:uid="{0BDE6509-6A4A-48EA-B239-1045A88AE386}"/>
    <hyperlink ref="BO219" r:id="rId3797" display="https://www.daloopa.com/src/68727794" xr:uid="{B8FFF4E5-F7DB-4DB3-B68D-2308558F57EC}"/>
    <hyperlink ref="BP219" r:id="rId3798" display="https://www.daloopa.com/src/87514766" xr:uid="{D3FB39A2-A84D-4A19-9F46-7B96BB52D3B7}"/>
    <hyperlink ref="BQ219" r:id="rId3799" display="https://www.daloopa.com/src/113403302" xr:uid="{4E813D90-1037-4607-AC51-E69F5C3BA986}"/>
    <hyperlink ref="BR219" r:id="rId3800" display="https://www.daloopa.com/src/154393265" xr:uid="{21FDBB28-3647-4936-82D5-3DAB063F0716}"/>
    <hyperlink ref="A220" r:id="rId3801" xr:uid="{752D2729-3AF6-44A3-820C-210514C7F8EB}"/>
    <hyperlink ref="C220" r:id="rId3802" xr:uid="{EC4D2C9A-23EC-41E3-9369-6E123C4436A4}"/>
    <hyperlink ref="E220" r:id="rId3803" display="https://www.daloopa.com/src/43340992" xr:uid="{2CED3B25-3F03-4380-A076-FF7A1F535525}"/>
    <hyperlink ref="F220" r:id="rId3804" display="https://www.daloopa.com/src/43340914" xr:uid="{BB7E9A9F-C5A2-434B-89C5-1A808B4A0D67}"/>
    <hyperlink ref="G220" r:id="rId3805" display="https://www.daloopa.com/src/43340871" xr:uid="{367423D8-34E6-466F-AC9D-0A88321D9C1F}"/>
    <hyperlink ref="H220" r:id="rId3806" display="https://www.daloopa.com/src/43340811" xr:uid="{D14993CC-E235-4FA6-8DF2-7D4CAB2594E6}"/>
    <hyperlink ref="I220" r:id="rId3807" display="https://www.daloopa.com/src/43340755" xr:uid="{6D070601-BE4C-4CDD-8D7C-56E4D0573EEC}"/>
    <hyperlink ref="J220" r:id="rId3808" display="https://www.daloopa.com/src/43340686" xr:uid="{4111E49B-AD5B-4D01-9A7D-78FFB114E99B}"/>
    <hyperlink ref="K220" r:id="rId3809" display="https://www.daloopa.com/src/43340658" xr:uid="{90FF11A5-1957-4811-BC36-E1808E16B41A}"/>
    <hyperlink ref="L220" r:id="rId3810" display="https://www.daloopa.com/src/43340560" xr:uid="{94639523-FB99-413C-B941-69956E08F5F0}"/>
    <hyperlink ref="M220" r:id="rId3811" display="https://www.daloopa.com/src/8794571" xr:uid="{B02053EF-8B57-4B7C-8361-9F814CFB5EEE}"/>
    <hyperlink ref="N220" r:id="rId3812" display="https://www.daloopa.com/src/8794510" xr:uid="{56BE48B2-E17A-48F0-805D-83A6EC796AAB}"/>
    <hyperlink ref="O220" r:id="rId3813" display="https://www.daloopa.com/src/8794485" xr:uid="{062652DD-5619-4F5E-AE72-49198993605A}"/>
    <hyperlink ref="P220" r:id="rId3814" display="https://www.daloopa.com/src/8794395" xr:uid="{F22BEB0D-14A7-48A8-A0E6-422EC7E9F7E7}"/>
    <hyperlink ref="Q220" r:id="rId3815" display="https://www.daloopa.com/src/8794374" xr:uid="{8E18981A-B47F-4268-A241-3EDCA2F30872}"/>
    <hyperlink ref="R220" r:id="rId3816" display="https://www.daloopa.com/src/8794360" xr:uid="{EF479970-9271-4B07-A306-B805D7024A15}"/>
    <hyperlink ref="S220" r:id="rId3817" display="https://www.daloopa.com/src/8794349" xr:uid="{04822043-5605-4DF6-8DF8-910A88CF907C}"/>
    <hyperlink ref="T220" r:id="rId3818" display="https://www.daloopa.com/src/8802280" xr:uid="{41B23A9C-C5A9-43F8-9825-2574C3E4AAD3}"/>
    <hyperlink ref="U220" r:id="rId3819" display="https://www.daloopa.com/src/8794281" xr:uid="{B5B30C03-9A02-4D59-B1E1-52ACEBCCCF7F}"/>
    <hyperlink ref="V220" r:id="rId3820" display="https://www.daloopa.com/src/8794276" xr:uid="{7A595C61-AE2D-4C03-896E-CA5B177BBE58}"/>
    <hyperlink ref="W220" r:id="rId3821" display="https://www.daloopa.com/src/8794214" xr:uid="{97B414F3-88F6-43D3-84C0-11EDFEBE3A01}"/>
    <hyperlink ref="X220" r:id="rId3822" display="https://www.daloopa.com/src/8794183" xr:uid="{30038204-E59A-4658-AD70-4B2C14838456}"/>
    <hyperlink ref="Y220" r:id="rId3823" display="https://www.daloopa.com/src/8794121" xr:uid="{FA0703FA-2471-4847-BE13-09E7FD75082F}"/>
    <hyperlink ref="Z220" r:id="rId3824" display="https://www.daloopa.com/src/8794086" xr:uid="{871F53E5-FE7F-4FED-976C-20DF83DFCEA4}"/>
    <hyperlink ref="AA220" r:id="rId3825" display="https://www.daloopa.com/src/8794051" xr:uid="{515FAB84-F57F-4FAB-8202-4162147330E8}"/>
    <hyperlink ref="AB220" r:id="rId3826" display="https://www.daloopa.com/src/8794029" xr:uid="{88F1880E-49B1-4D0A-8335-00851644C335}"/>
    <hyperlink ref="AC220" r:id="rId3827" display="https://www.daloopa.com/src/8793948" xr:uid="{972C5C8B-84C4-4536-9755-FFE75280DAF8}"/>
    <hyperlink ref="AD220" r:id="rId3828" display="https://www.daloopa.com/src/8802270" xr:uid="{8712F07D-E774-4ABB-84EF-88F8C5B7D6F6}"/>
    <hyperlink ref="AE220" r:id="rId3829" display="https://www.daloopa.com/src/8793893" xr:uid="{A66FB143-7223-41C1-8D56-FA248FAB202D}"/>
    <hyperlink ref="AF220" r:id="rId3830" display="https://www.daloopa.com/src/8793765" xr:uid="{B3F47D4E-C7CE-4020-A239-DA75E6B2D9AB}"/>
    <hyperlink ref="AG220" r:id="rId3831" display="https://www.daloopa.com/src/8793713" xr:uid="{9CB946C6-D568-4BE9-B1AB-5D0931DCB148}"/>
    <hyperlink ref="AH220" r:id="rId3832" display="https://www.daloopa.com/src/8793579" xr:uid="{AEAA3002-4415-4ADF-ACC1-E2C860C5ECDE}"/>
    <hyperlink ref="AI220" r:id="rId3833" display="https://www.daloopa.com/src/14007901" xr:uid="{62CD439D-8641-4FD3-AC24-D7249599950B}"/>
    <hyperlink ref="AJ220" r:id="rId3834" display="https://www.daloopa.com/src/14191238" xr:uid="{AA0B7834-A971-4638-9BB3-1E428A770542}"/>
    <hyperlink ref="AK220" r:id="rId3835" display="https://www.daloopa.com/src/20882663" xr:uid="{5270F5D6-3E80-4C00-9E84-F3D7ABDAD9B1}"/>
    <hyperlink ref="AL220" r:id="rId3836" display="https://www.daloopa.com/src/32362569" xr:uid="{1D5A50E8-BD86-4625-94BB-4898FC8A6839}"/>
    <hyperlink ref="AM220" r:id="rId3837" display="https://www.daloopa.com/src/37972529" xr:uid="{4C3EA825-FA4E-475E-90D5-8E1929B91FAB}"/>
    <hyperlink ref="AN220" r:id="rId3838" display="https://www.daloopa.com/src/68722782" xr:uid="{D931F752-1C77-41B9-9682-197A0B0C75AB}"/>
    <hyperlink ref="AO220" r:id="rId3839" display="https://www.daloopa.com/src/68722823" xr:uid="{1DA18C64-32CA-433A-8B9F-F604BC3A819E}"/>
    <hyperlink ref="AP220" r:id="rId3840" display="https://www.daloopa.com/src/68722835" xr:uid="{1212C1A8-9AFF-40C1-9F7E-E3F1B7ABA7D5}"/>
    <hyperlink ref="AQ220" r:id="rId3841" display="https://www.daloopa.com/src/68722845" xr:uid="{D0322F0F-43BE-4E7F-BEB1-50744520B611}"/>
    <hyperlink ref="AR220" r:id="rId3842" display="https://www.daloopa.com/src/68722859" xr:uid="{4539BD26-B3CC-4E5D-A1A1-EA1D0F447BED}"/>
    <hyperlink ref="AS220" r:id="rId3843" display="https://www.daloopa.com/src/72186208" xr:uid="{B03C9180-BEB3-4D32-8140-C6721A308C38}"/>
    <hyperlink ref="AT220" r:id="rId3844" display="https://www.daloopa.com/src/78146923" xr:uid="{EE694DEB-94DE-4D37-8024-4C8D86DB0E79}"/>
    <hyperlink ref="AU220" r:id="rId3845" display="https://www.daloopa.com/src/82269762" xr:uid="{0A00B966-E8D3-46F1-B475-2B4DAD5A51A3}"/>
    <hyperlink ref="AV220" r:id="rId3846" display="https://www.daloopa.com/src/87498529" xr:uid="{1E80F010-7989-474D-A5EF-7D24E61C407C}"/>
    <hyperlink ref="AW220" r:id="rId3847" display="https://www.daloopa.com/src/94640764" xr:uid="{18175B82-B202-4CA0-BA7C-FE672C26E8A0}"/>
    <hyperlink ref="AX220" r:id="rId3848" display="https://www.daloopa.com/src/106512849" xr:uid="{CC56BDA4-B14A-4A3A-9194-EC4C67E0B6F6}"/>
    <hyperlink ref="AY220" r:id="rId3849" display="https://www.daloopa.com/src/107836289" xr:uid="{30704909-FF64-4A37-AA86-41971B893834}"/>
    <hyperlink ref="AZ220" r:id="rId3850" display="https://www.daloopa.com/src/113365995" xr:uid="{84E4DE5D-2AD1-4729-8765-42BB4E5469C0}"/>
    <hyperlink ref="BA220" r:id="rId3851" display="https://www.daloopa.com/src/125188189" xr:uid="{19596239-F813-493D-9A2B-DDF974F7E31D}"/>
    <hyperlink ref="BB220" r:id="rId3852" display="https://www.daloopa.com/src/136638911" xr:uid="{44A291A0-F47F-4EAB-87BC-E351333520BB}"/>
    <hyperlink ref="BC220" r:id="rId3853" display="https://www.daloopa.com/src/145140765" xr:uid="{D782C21D-E378-499B-9FA9-CB16684D49AE}"/>
    <hyperlink ref="BD220" r:id="rId3854" display="https://www.daloopa.com/src/154359188" xr:uid="{04F4860B-B2A8-4552-9AA9-E9BCCC2649BA}"/>
    <hyperlink ref="BF220" r:id="rId3855" display="https://www.daloopa.com/src/43769364" xr:uid="{D1FBC7E5-DBAD-46D7-926A-19D77681412B}"/>
    <hyperlink ref="BG220" r:id="rId3856" display="https://www.daloopa.com/src/43769365" xr:uid="{F053F983-2C8B-4690-9EEA-5F6B5D9902B5}"/>
    <hyperlink ref="BH220" r:id="rId3857" display="https://www.daloopa.com/src/42838101" xr:uid="{7DBE22B4-56E2-479D-AED1-B7BA26B8E4EB}"/>
    <hyperlink ref="BI220" r:id="rId3858" display="https://www.daloopa.com/src/42838102" xr:uid="{8E6F0BB0-FBC0-480B-8E7F-C05061284B80}"/>
    <hyperlink ref="BJ220" r:id="rId3859" display="https://www.daloopa.com/src/42838103" xr:uid="{B1BA1F5F-02BA-487A-A29F-AC2644B2999E}"/>
    <hyperlink ref="BK220" r:id="rId3860" display="https://www.daloopa.com/src/42838104" xr:uid="{E59D5657-4BA5-48C2-9DD4-55A6FB08B9D7}"/>
    <hyperlink ref="BL220" r:id="rId3861" display="https://www.daloopa.com/src/42838105" xr:uid="{3E2DE1E2-47CC-44F2-B56B-7E82A93A4FE2}"/>
    <hyperlink ref="BM220" r:id="rId3862" display="https://www.daloopa.com/src/42838106" xr:uid="{6D1A7393-9C88-4009-81DD-4C94547F2ADC}"/>
    <hyperlink ref="BN220" r:id="rId3863" display="https://www.daloopa.com/src/68727795" xr:uid="{9E4B0D09-5B5A-41B8-9D80-F17D819E7567}"/>
    <hyperlink ref="BO220" r:id="rId3864" display="https://www.daloopa.com/src/68727796" xr:uid="{A46642D2-B824-4599-8407-273A454ABE55}"/>
    <hyperlink ref="BP220" r:id="rId3865" display="https://www.daloopa.com/src/87514767" xr:uid="{0B437800-BCB0-456B-B376-5110F26741B8}"/>
    <hyperlink ref="BQ220" r:id="rId3866" display="https://www.daloopa.com/src/113403305" xr:uid="{B58721DF-333A-4DDA-9C7A-F7FFDF338874}"/>
    <hyperlink ref="BR220" r:id="rId3867" display="https://www.daloopa.com/src/154393266" xr:uid="{B871EDC5-87F4-4982-911B-5932F28B22ED}"/>
    <hyperlink ref="A221" r:id="rId3868" xr:uid="{56A40E63-57C0-4E4F-8E61-E60D94F94A90}"/>
    <hyperlink ref="C221" r:id="rId3869" xr:uid="{A691AA2A-7F2A-46B3-A1A1-723A21C44214}"/>
    <hyperlink ref="E221" r:id="rId3870" display="https://www.daloopa.com/src/43340991" xr:uid="{9FEC2E0A-982C-4B88-B5B4-B93EC4E43ACC}"/>
    <hyperlink ref="F221" r:id="rId3871" display="https://www.daloopa.com/src/43340913" xr:uid="{F2A6D82B-B299-49D4-86B2-2C5903714581}"/>
    <hyperlink ref="G221" r:id="rId3872" display="https://www.daloopa.com/src/43340870" xr:uid="{656CBF2B-6E17-4667-A765-ED69B6FA907F}"/>
    <hyperlink ref="H221" r:id="rId3873" display="https://www.daloopa.com/src/43340810" xr:uid="{BA91CBDB-73D2-4774-8B0C-EF64227BAB06}"/>
    <hyperlink ref="I221" r:id="rId3874" display="https://www.daloopa.com/src/43340754" xr:uid="{104BA093-FE14-4F34-918E-64915534FE63}"/>
    <hyperlink ref="J221" r:id="rId3875" display="https://www.daloopa.com/src/43340685" xr:uid="{B7CDEED9-B257-4B78-81D6-FCD1285EC7F5}"/>
    <hyperlink ref="K221" r:id="rId3876" display="https://www.daloopa.com/src/43340657" xr:uid="{FA728838-9EC9-4168-AAF6-3B7BD4354DF7}"/>
    <hyperlink ref="L221" r:id="rId3877" display="https://www.daloopa.com/src/43340559" xr:uid="{37673CF3-766C-402F-885C-1E611ADF120F}"/>
    <hyperlink ref="M221" r:id="rId3878" display="https://www.daloopa.com/src/8794570" xr:uid="{6AA2FA58-1369-4982-908B-83313A2D0CCE}"/>
    <hyperlink ref="N221" r:id="rId3879" display="https://www.daloopa.com/src/8794509" xr:uid="{74E71E3F-160A-4F8C-B7EA-0BBF89B076A4}"/>
    <hyperlink ref="O221" r:id="rId3880" display="https://www.daloopa.com/src/8794484" xr:uid="{E48042DC-CC70-40ED-8939-BEB27BC83795}"/>
    <hyperlink ref="P221" r:id="rId3881" display="https://www.daloopa.com/src/8794394" xr:uid="{6E988602-A18A-4DE4-B9C9-488924EB808E}"/>
    <hyperlink ref="Q221" r:id="rId3882" display="https://www.daloopa.com/src/8794373" xr:uid="{853B7255-033F-4AE5-B089-CA2980866B19}"/>
    <hyperlink ref="R221" r:id="rId3883" display="https://www.daloopa.com/src/8794359" xr:uid="{D4F3C809-B3D5-49BC-ADAD-D00CD34F78ED}"/>
    <hyperlink ref="S221" r:id="rId3884" display="https://www.daloopa.com/src/8794348" xr:uid="{66E91FA4-95C7-4DBE-ABF6-EF8F115F75F0}"/>
    <hyperlink ref="T221" r:id="rId3885" display="https://www.daloopa.com/src/8802279" xr:uid="{27F46AEB-7C06-4B9C-8591-95630F8BAF66}"/>
    <hyperlink ref="U221" r:id="rId3886" display="https://www.daloopa.com/src/8794280" xr:uid="{98A13D46-9D26-4B94-9338-FACE846298CC}"/>
    <hyperlink ref="V221" r:id="rId3887" display="https://www.daloopa.com/src/8794275" xr:uid="{96B1F1CB-DFAC-409A-980F-69FCFDD9A116}"/>
    <hyperlink ref="W221" r:id="rId3888" display="https://www.daloopa.com/src/8794213" xr:uid="{9A6F5F4D-A797-4B6A-97F9-E0DB373EB8D0}"/>
    <hyperlink ref="X221" r:id="rId3889" display="https://www.daloopa.com/src/8794182" xr:uid="{51D723D9-70C2-4773-ACE0-DCF85DCD1A23}"/>
    <hyperlink ref="Y221" r:id="rId3890" display="https://www.daloopa.com/src/8794120" xr:uid="{B8DC9A96-92BF-41A4-94F1-7CC040ADCABE}"/>
    <hyperlink ref="Z221" r:id="rId3891" display="https://www.daloopa.com/src/8794085" xr:uid="{F9BD98FD-F746-4E78-805F-02EB9BFDD466}"/>
    <hyperlink ref="AA221" r:id="rId3892" display="https://www.daloopa.com/src/8794050" xr:uid="{D30838EE-DA04-44FC-B91C-28DD6F5F2CD6}"/>
    <hyperlink ref="AB221" r:id="rId3893" display="https://www.daloopa.com/src/8794028" xr:uid="{6DC2012F-4A9D-465D-832A-34EA24609103}"/>
    <hyperlink ref="AC221" r:id="rId3894" display="https://www.daloopa.com/src/8793947" xr:uid="{1EC75360-419C-4D36-9B7D-7C579B7A0E26}"/>
    <hyperlink ref="AD221" r:id="rId3895" display="https://www.daloopa.com/src/8802269" xr:uid="{4CF93411-FA3F-451D-BDC9-3A64B82244A0}"/>
    <hyperlink ref="AE221" r:id="rId3896" display="https://www.daloopa.com/src/8793892" xr:uid="{0875DBDB-DE5C-4596-8351-2C8CD9ED3792}"/>
    <hyperlink ref="AF221" r:id="rId3897" display="https://www.daloopa.com/src/8793764" xr:uid="{CA32D7BC-6DAE-466D-B861-3129CD80563F}"/>
    <hyperlink ref="AG221" r:id="rId3898" display="https://www.daloopa.com/src/8793712" xr:uid="{B17EDB9A-E049-4438-A617-7540EF67AA5D}"/>
    <hyperlink ref="AH221" r:id="rId3899" display="https://www.daloopa.com/src/8793578" xr:uid="{2BED8CA9-D864-43E4-935E-A7EBFCD2AA9F}"/>
    <hyperlink ref="AI221" r:id="rId3900" display="https://www.daloopa.com/src/14007900" xr:uid="{60BC4D3B-9A52-4B12-8722-73A4F0FFF3BD}"/>
    <hyperlink ref="AJ221" r:id="rId3901" display="https://www.daloopa.com/src/14191237" xr:uid="{0106FF5D-252C-4913-AA2D-EDC12EB41A1E}"/>
    <hyperlink ref="AK221" r:id="rId3902" display="https://www.daloopa.com/src/20882662" xr:uid="{91565B48-CD22-435B-829C-A5A9C56646B3}"/>
    <hyperlink ref="AL221" r:id="rId3903" display="https://www.daloopa.com/src/32362568" xr:uid="{9F0D2F2A-483F-461E-9296-DF0E9802157D}"/>
    <hyperlink ref="AM221" r:id="rId3904" display="https://www.daloopa.com/src/37972528" xr:uid="{0F6745FA-B072-421E-93F1-867E02152ECA}"/>
    <hyperlink ref="AN221" r:id="rId3905" display="https://www.daloopa.com/src/68722778" xr:uid="{CE8DF67F-4C98-4532-BEE5-570E88220E7B}"/>
    <hyperlink ref="AO221" r:id="rId3906" display="https://www.daloopa.com/src/68722819" xr:uid="{1E92EE1C-1000-4258-9F24-DD4872805B9E}"/>
    <hyperlink ref="AP221" r:id="rId3907" display="https://www.daloopa.com/src/68722831" xr:uid="{C4A87A32-7F44-45CC-B21E-0BE54ED3447D}"/>
    <hyperlink ref="AQ221" r:id="rId3908" display="https://www.daloopa.com/src/68722841" xr:uid="{E48747BA-6755-4022-BBFD-6A0415D2B7C0}"/>
    <hyperlink ref="AR221" r:id="rId3909" display="https://www.daloopa.com/src/68722855" xr:uid="{1D2CA9C4-3F83-4189-8775-B1EF7D23953F}"/>
    <hyperlink ref="AS221" r:id="rId3910" display="https://www.daloopa.com/src/72186203" xr:uid="{9959EF3E-1C8E-4FAE-9898-1EB70D7BFF29}"/>
    <hyperlink ref="AT221" r:id="rId3911" display="https://www.daloopa.com/src/78146919" xr:uid="{DBEE7B1C-A903-4058-AD16-13387A9BC9F8}"/>
    <hyperlink ref="AU221" r:id="rId3912" display="https://www.daloopa.com/src/82269670" xr:uid="{0619F7A6-5106-4C1A-8498-D6EB88670457}"/>
    <hyperlink ref="AV221" r:id="rId3913" display="https://www.daloopa.com/src/87498525" xr:uid="{61610C02-9EB2-41D6-9D25-0E7682685BF5}"/>
    <hyperlink ref="AW221" r:id="rId3914" display="https://www.daloopa.com/src/94640329" xr:uid="{FACB8C6E-BDBF-4A91-83C8-4F0A4DD830A5}"/>
    <hyperlink ref="AX221" r:id="rId3915" display="https://www.daloopa.com/src/106512845" xr:uid="{8BE4940B-07B9-4822-9559-37125DB739FF}"/>
    <hyperlink ref="AY221" r:id="rId3916" display="https://www.daloopa.com/src/107836285" xr:uid="{111A00F1-B46A-4717-9B91-42B38B3EEB1C}"/>
    <hyperlink ref="AZ221" r:id="rId3917" display="https://www.daloopa.com/src/113365991" xr:uid="{5E1F62BD-F862-41DE-9415-BF0BC2307EE0}"/>
    <hyperlink ref="BA221" r:id="rId3918" display="https://www.daloopa.com/src/125188185" xr:uid="{79F2854C-DF21-45E5-9D42-A4C4C8025C93}"/>
    <hyperlink ref="BB221" r:id="rId3919" display="https://www.daloopa.com/src/136638907" xr:uid="{9AF87C44-DB65-40CD-9F08-B9BFE4D7DFA7}"/>
    <hyperlink ref="BC221" r:id="rId3920" display="https://www.daloopa.com/src/145139901" xr:uid="{BD0D6259-DFCB-47CF-98F9-2A80F28F30F4}"/>
    <hyperlink ref="BD221" r:id="rId3921" display="https://www.daloopa.com/src/154359184" xr:uid="{47ABAE74-6842-418D-B375-A90751C2E30E}"/>
    <hyperlink ref="BF221" r:id="rId3922" display="https://www.daloopa.com/src/43769377" xr:uid="{93D162A4-4621-4414-9D42-BC08C72FEA92}"/>
    <hyperlink ref="BG221" r:id="rId3923" display="https://www.daloopa.com/src/43769378" xr:uid="{72515335-DB56-4C43-9478-90CC3C3E72B7}"/>
    <hyperlink ref="BH221" r:id="rId3924" display="https://www.daloopa.com/src/42838125" xr:uid="{E475E305-A43A-4233-BB06-7A53870BC787}"/>
    <hyperlink ref="BI221" r:id="rId3925" display="https://www.daloopa.com/src/42838126" xr:uid="{7B3D3F19-335D-4623-B74D-D0149B8B1019}"/>
    <hyperlink ref="BJ221" r:id="rId3926" display="https://www.daloopa.com/src/42838127" xr:uid="{7C4ECE1B-1EDA-402D-A410-A95979D688D5}"/>
    <hyperlink ref="BK221" r:id="rId3927" display="https://www.daloopa.com/src/42838128" xr:uid="{BA89CAB8-C621-49B1-B92A-054FF34EE3CE}"/>
    <hyperlink ref="BL221" r:id="rId3928" display="https://www.daloopa.com/src/42838129" xr:uid="{FCC717DB-0CD1-46E9-A33E-525974DEEC09}"/>
    <hyperlink ref="BM221" r:id="rId3929" display="https://www.daloopa.com/src/42838130" xr:uid="{D6E2A10D-308E-471E-AB49-DA7780557A9F}"/>
    <hyperlink ref="BN221" r:id="rId3930" display="https://www.daloopa.com/src/68727797" xr:uid="{4C55CDCA-1B8C-4D8F-85D3-3DF0B9461FF0}"/>
    <hyperlink ref="BO221" r:id="rId3931" display="https://www.daloopa.com/src/68727798" xr:uid="{D2F79BDE-6106-42EF-B484-6CD07E002AF7}"/>
    <hyperlink ref="BP221" r:id="rId3932" display="https://www.daloopa.com/src/87514768" xr:uid="{7298FA57-6392-4728-8265-E02EC93A4833}"/>
    <hyperlink ref="BQ221" r:id="rId3933" display="https://www.daloopa.com/src/113403306" xr:uid="{029E4BFD-7A9B-4867-9CC5-BE61712F9E02}"/>
    <hyperlink ref="BR221" r:id="rId3934" display="https://www.daloopa.com/src/154393267" xr:uid="{F73C6C54-2ADF-414B-BC9F-2DED1AD012A3}"/>
    <hyperlink ref="A224" r:id="rId3935" xr:uid="{09024E88-0833-440F-99F0-19E2F37ABD7C}"/>
    <hyperlink ref="C224" r:id="rId3936" xr:uid="{75FE7402-7A94-48D7-801D-AE326F01BBA3}"/>
    <hyperlink ref="E224" r:id="rId3937" display="https://www.daloopa.com/src/1573068" xr:uid="{4D6C385C-BFCA-41A9-A592-0227BA474937}"/>
    <hyperlink ref="F224" r:id="rId3938" display="https://www.daloopa.com/src/1573058" xr:uid="{C1966B8B-DEF8-4AE1-A056-F8B1D29B98E9}"/>
    <hyperlink ref="G224" r:id="rId3939" display="https://www.daloopa.com/src/1573054" xr:uid="{618A9889-4F58-436B-8032-7ABAD3D4A395}"/>
    <hyperlink ref="H224" r:id="rId3940" display="https://www.daloopa.com/src/1573050" xr:uid="{21360BDE-C8F1-4F10-8513-E13CC068BF77}"/>
    <hyperlink ref="I224" r:id="rId3941" display="https://www.daloopa.com/src/1573040" xr:uid="{2BD51B1E-BFEF-4278-BD28-01559AAFAC46}"/>
    <hyperlink ref="J224" r:id="rId3942" display="https://www.daloopa.com/src/1573036" xr:uid="{D1A5B299-CB20-4D88-B675-DB876E128E64}"/>
    <hyperlink ref="K224" r:id="rId3943" display="https://www.daloopa.com/src/1573025" xr:uid="{CCEA1FA0-A51C-42FB-8D30-451950FACC9A}"/>
    <hyperlink ref="L224" r:id="rId3944" display="https://www.daloopa.com/src/1573018" xr:uid="{BB938B05-8A67-47BC-94A5-74E5EF965078}"/>
    <hyperlink ref="M224" r:id="rId3945" display="https://www.daloopa.com/src/1573006" xr:uid="{EBF9ACF4-5BD5-4138-9DA3-9C2B2B0D51E7}"/>
    <hyperlink ref="N224" r:id="rId3946" display="https://www.daloopa.com/src/1572999" xr:uid="{D3D3C65F-19EC-423F-965E-1C91CDB2A917}"/>
    <hyperlink ref="O224" r:id="rId3947" display="https://www.daloopa.com/src/1572978" xr:uid="{7864BC41-91A9-4D54-9170-259BD4FAC479}"/>
    <hyperlink ref="P224" r:id="rId3948" display="https://www.daloopa.com/src/1572971" xr:uid="{A4A66370-C786-465A-81E3-E3AB8A28611F}"/>
    <hyperlink ref="Q224" r:id="rId3949" display="https://www.daloopa.com/src/1572956" xr:uid="{3DAA6004-AC37-4AB2-B979-EFD65E1ED40B}"/>
    <hyperlink ref="R224" r:id="rId3950" display="https://www.daloopa.com/src/1572948" xr:uid="{AC6DF459-79BA-44F1-9C12-6D4B898E4007}"/>
    <hyperlink ref="S224" r:id="rId3951" display="https://www.daloopa.com/src/1572937" xr:uid="{57EBE9F0-6C24-47E2-A61A-A216AA51B46C}"/>
    <hyperlink ref="T224" r:id="rId3952" display="https://www.daloopa.com/src/1572930" xr:uid="{F9052EE5-1F5D-479F-B2AD-EF93D6C1BD09}"/>
    <hyperlink ref="U224" r:id="rId3953" display="https://www.daloopa.com/src/1572923" xr:uid="{828180AE-B2C9-4ABA-AA71-6D2311C45C0E}"/>
    <hyperlink ref="V224" r:id="rId3954" display="https://www.daloopa.com/src/1572916" xr:uid="{42A9EB0E-EE51-421C-8A0A-6B98F03D4D05}"/>
    <hyperlink ref="W224" r:id="rId3955" display="https://www.daloopa.com/src/1572909" xr:uid="{94FAD3C6-DB33-4A2F-AC74-A8C68DA6D0E7}"/>
    <hyperlink ref="X224" r:id="rId3956" display="https://www.daloopa.com/src/1572889" xr:uid="{89F97836-D375-4B49-9E18-842B8A34180A}"/>
    <hyperlink ref="Y224" r:id="rId3957" display="https://www.daloopa.com/src/1572869" xr:uid="{44A3D8C0-8ED4-4C44-85D6-63B15A2D0CDC}"/>
    <hyperlink ref="Z224" r:id="rId3958" display="https://www.daloopa.com/src/1572817" xr:uid="{C52621AE-A87E-446E-BDEE-9A179297F9C4}"/>
    <hyperlink ref="AA224" r:id="rId3959" display="https://www.daloopa.com/src/1572801" xr:uid="{D4B37D7B-55E5-44F6-892B-16455085FFB0}"/>
    <hyperlink ref="AB224" r:id="rId3960" display="https://www.daloopa.com/src/1572726" xr:uid="{CCA397E2-9023-4AAF-A79C-D51A0E97B64B}"/>
    <hyperlink ref="AC224" r:id="rId3961" display="https://www.daloopa.com/src/1572798" xr:uid="{A1B5D83D-D1FB-4EDC-AFC2-4D4B468AA145}"/>
    <hyperlink ref="AD224" r:id="rId3962" display="https://www.daloopa.com/src/1572833" xr:uid="{D4BA8E84-AF4E-48B1-83B3-B95381FEDD25}"/>
    <hyperlink ref="AE224" r:id="rId3963" display="https://www.daloopa.com/src/1572849" xr:uid="{BC75A059-D68C-42FF-AEC4-2FFF9148FAD6}"/>
    <hyperlink ref="AF224" r:id="rId3964" display="https://www.daloopa.com/src/2745369" xr:uid="{153EFF2B-3001-4829-8DDE-B7D6ACCE9AB4}"/>
    <hyperlink ref="AG224" r:id="rId3965" display="https://www.daloopa.com/src/4742082" xr:uid="{BF8BFA37-FEE8-4CCF-AC99-6A488B90CAF5}"/>
    <hyperlink ref="AH224" r:id="rId3966" display="https://www.daloopa.com/src/7999097" xr:uid="{D4E2563F-A2FF-4189-A7FE-23A15A84C30C}"/>
    <hyperlink ref="AI224" r:id="rId3967" display="https://www.daloopa.com/src/10356322" xr:uid="{30167253-E6E9-457D-9187-F4371A7280DB}"/>
    <hyperlink ref="AJ224" r:id="rId3968" display="https://www.daloopa.com/src/14275613" xr:uid="{993F6735-1CFC-48D3-8112-90E809629F53}"/>
    <hyperlink ref="AK224" r:id="rId3969" display="https://www.daloopa.com/src/20973024" xr:uid="{A2048B3E-D140-4105-9F21-36495EB39B88}"/>
    <hyperlink ref="AL224" r:id="rId3970" display="https://www.daloopa.com/src/32424809" xr:uid="{33DA6DB0-6074-4568-8374-D8923C60E4E4}"/>
    <hyperlink ref="AM224" r:id="rId3971" display="https://www.daloopa.com/src/38110963" xr:uid="{68D61A0C-BF72-425B-9475-1EC0B6F8372A}"/>
    <hyperlink ref="AN224" r:id="rId3972" display="https://www.daloopa.com/src/46628144" xr:uid="{D868201B-663B-4D1D-B362-4AECEDCC4736}"/>
    <hyperlink ref="AO224" r:id="rId3973" display="https://www.daloopa.com/src/53600690" xr:uid="{BB08A81D-884E-4DDC-BF92-1B339AE26E78}"/>
    <hyperlink ref="AP224" r:id="rId3974" display="https://www.daloopa.com/src/58790013" xr:uid="{D231EC0C-03EE-4FDB-9888-F4FC141F221E}"/>
    <hyperlink ref="AQ224" r:id="rId3975" display="https://www.daloopa.com/src/63082505" xr:uid="{146E6CBB-2B33-44D6-9F3E-A0327E9BFF73}"/>
    <hyperlink ref="AR224" r:id="rId3976" display="https://www.daloopa.com/src/67018945" xr:uid="{0B234406-55E6-4814-9D62-95FED5D6E5DC}"/>
    <hyperlink ref="AS224" r:id="rId3977" display="https://www.daloopa.com/src/72186685" xr:uid="{500F297D-7A3F-4ECC-A6D7-8BEF7CFD9499}"/>
    <hyperlink ref="AT224" r:id="rId3978" display="https://www.daloopa.com/src/78147791" xr:uid="{722321E3-C9AB-4E5D-8EFB-B4261B0D43FE}"/>
    <hyperlink ref="AU224" r:id="rId3979" display="https://www.daloopa.com/src/82268474" xr:uid="{64A57479-12DE-4E02-81FC-70B4E373C4EF}"/>
    <hyperlink ref="AV224" r:id="rId3980" display="https://www.daloopa.com/src/87501856" xr:uid="{0F9FE7FC-0F9D-4A18-88E4-B0E44DE5BB30}"/>
    <hyperlink ref="AZ224" r:id="rId3981" display="https://www.daloopa.com/src/113363083" xr:uid="{75D37C70-A02D-462A-8898-FE40A5781233}"/>
    <hyperlink ref="BD224" r:id="rId3982" display="https://www.daloopa.com/src/154362025" xr:uid="{24F5EABB-F32C-47A3-9765-99918CFE427F}"/>
    <hyperlink ref="BF224" r:id="rId3983" display="https://marketplace.daloopa.com/src/144951375" xr:uid="{0A84DE90-A031-4711-8B6F-A35DE01EA971}"/>
    <hyperlink ref="BG224" r:id="rId3984" display="https://marketplace.daloopa.com/src/144951376" xr:uid="{DC59BF63-5F68-41E6-9198-75641F04A5DA}"/>
    <hyperlink ref="BH224" r:id="rId3985" display="https://marketplace.daloopa.com/src/144951377" xr:uid="{0D27E1D3-4734-48F4-A1EA-B712E4A0AA86}"/>
    <hyperlink ref="BI224" r:id="rId3986" display="https://marketplace.daloopa.com/src/144951378" xr:uid="{DEAFF8E3-ECED-4E17-A086-57A2395F1A48}"/>
    <hyperlink ref="BJ224" r:id="rId3987" display="https://marketplace.daloopa.com/src/144951379" xr:uid="{9936EFB5-EBBF-4EDC-BE7C-09B9D7AD5B53}"/>
    <hyperlink ref="BK224" r:id="rId3988" display="https://marketplace.daloopa.com/src/144951380" xr:uid="{D2398FCB-C1B3-4EB2-99B1-410B55E14D73}"/>
    <hyperlink ref="BL224" r:id="rId3989" display="https://marketplace.daloopa.com/src/144951381" xr:uid="{78A13D6A-5623-46ED-A305-8AE14C1FB368}"/>
    <hyperlink ref="BM224" r:id="rId3990" display="https://marketplace.daloopa.com/src/144951382" xr:uid="{945C26E9-18F5-41A0-8502-35E0178DE00E}"/>
    <hyperlink ref="BN224" r:id="rId3991" display="https://marketplace.daloopa.com/src/144951383" xr:uid="{4174C7C9-5EA6-4553-AD9B-8B510483A64A}"/>
    <hyperlink ref="BO224" r:id="rId3992" display="https://marketplace.daloopa.com/src/144951384" xr:uid="{8BB7D8F3-334D-4F7A-AFCA-DAA4F5BB7293}"/>
    <hyperlink ref="BP224" r:id="rId3993" display="https://marketplace.daloopa.com/src/144951385" xr:uid="{570B2B69-504A-44E0-A32B-0C5C447771EB}"/>
    <hyperlink ref="BQ224" r:id="rId3994" display="https://marketplace.daloopa.com/src/144951386" xr:uid="{D13B876B-E668-48F6-8064-546D2498C312}"/>
    <hyperlink ref="BR224" r:id="rId3995" display="https://marketplace.daloopa.com/src/154393087" xr:uid="{03889AC4-F6D7-466E-99E1-14FA9C9EF4AF}"/>
    <hyperlink ref="A225" r:id="rId3996" xr:uid="{5D91F5F6-A520-4677-988F-B3B7359BBAED}"/>
    <hyperlink ref="C225" r:id="rId3997" xr:uid="{00087D09-7EDE-403D-97E7-7162759A8827}"/>
    <hyperlink ref="F225" r:id="rId3998" display="https://www.daloopa.com/src/1573059" xr:uid="{EA3EE5F5-2546-4840-AEB1-54E7D44F223A}"/>
    <hyperlink ref="G225" r:id="rId3999" display="https://www.daloopa.com/src/1573055" xr:uid="{1375B604-1783-4D72-9574-27D0B0F1B557}"/>
    <hyperlink ref="H225" r:id="rId4000" display="https://www.daloopa.com/src/1573051" xr:uid="{B57188DD-007C-41DE-81A7-2559A71A481C}"/>
    <hyperlink ref="I225" r:id="rId4001" display="https://www.daloopa.com/src/1573041" xr:uid="{364F8B4C-9E52-4A03-97D3-51AA4E6D7733}"/>
    <hyperlink ref="J225" r:id="rId4002" display="https://www.daloopa.com/src/1573037" xr:uid="{F717EEBD-D354-45BA-A09E-8F5C644A04CA}"/>
    <hyperlink ref="K225" r:id="rId4003" display="https://www.daloopa.com/src/1573026" xr:uid="{BFF7840D-D807-426D-ACC3-E32827A21DC5}"/>
    <hyperlink ref="L225" r:id="rId4004" display="https://www.daloopa.com/src/1573019" xr:uid="{892F6245-5B1F-43D2-8945-CBD8E57F7BF6}"/>
    <hyperlink ref="M225" r:id="rId4005" display="https://www.daloopa.com/src/1573007" xr:uid="{D196EFA2-381E-4A2E-989A-3D615BFD3CF2}"/>
    <hyperlink ref="N225" r:id="rId4006" display="https://www.daloopa.com/src/1573000" xr:uid="{136871BB-8B1C-43B1-944C-A67ED39323B0}"/>
    <hyperlink ref="O225" r:id="rId4007" display="https://www.daloopa.com/src/1572979" xr:uid="{7F1B968B-FFCA-410A-BC7A-FEE90BF04D79}"/>
    <hyperlink ref="P225" r:id="rId4008" display="https://www.daloopa.com/src/1572972" xr:uid="{7FF1B512-4A46-4EBD-9D2E-21F5EE36E47F}"/>
    <hyperlink ref="Q225" r:id="rId4009" display="https://www.daloopa.com/src/1572957" xr:uid="{444D066B-FDCC-4B71-BAAA-7B3310D94C20}"/>
    <hyperlink ref="R225" r:id="rId4010" display="https://www.daloopa.com/src/1572949" xr:uid="{94BF9B6F-E6B7-4E45-828F-8360616B9B34}"/>
    <hyperlink ref="BF225" r:id="rId4011" display="https://marketplace.daloopa.com/src/144951387" xr:uid="{A1086EDE-AD2F-4E4E-99B1-409B146D9BE9}"/>
    <hyperlink ref="BG225" r:id="rId4012" display="https://marketplace.daloopa.com/src/144951388" xr:uid="{9C030FAC-47B5-4852-8D2F-52BB6CC01BD3}"/>
    <hyperlink ref="BH225" r:id="rId4013" display="https://marketplace.daloopa.com/src/144951389" xr:uid="{1DB9B386-7CEB-4BC4-AB4B-5FD1E72E3A65}"/>
    <hyperlink ref="A226" r:id="rId4014" xr:uid="{07A3852B-26A3-4601-88F1-C5A31CDC2C83}"/>
    <hyperlink ref="C226" r:id="rId4015" xr:uid="{E32F552E-E046-4C90-9354-5C23B100974D}"/>
    <hyperlink ref="E226" r:id="rId4016" display="https://www.daloopa.com/src/1573069" xr:uid="{8F2CBAB2-8685-444B-B838-E1D307726E82}"/>
    <hyperlink ref="F226" r:id="rId4017" display="https://www.daloopa.com/src/1573060" xr:uid="{E21821D0-DC77-4F31-BE9B-B4E75F1E74F8}"/>
    <hyperlink ref="G226" r:id="rId4018" display="https://www.daloopa.com/src/1573056" xr:uid="{08CDB794-8A2E-4F45-B1D7-2C0F1FED8161}"/>
    <hyperlink ref="H226" r:id="rId4019" display="https://www.daloopa.com/src/1573052" xr:uid="{4636268B-0492-4F70-9688-6E8B23DD108E}"/>
    <hyperlink ref="I226" r:id="rId4020" display="https://www.daloopa.com/src/1573042" xr:uid="{4026BD73-C83C-4B78-A62D-B7F279964E31}"/>
    <hyperlink ref="J226" r:id="rId4021" display="https://www.daloopa.com/src/1573038" xr:uid="{B288AB96-72BE-4DAD-8C96-B5DFBFDD2BE8}"/>
    <hyperlink ref="K226" r:id="rId4022" display="https://www.daloopa.com/src/1573027" xr:uid="{39860B9D-CCAC-4E82-8281-82E11F7C316B}"/>
    <hyperlink ref="L226" r:id="rId4023" display="https://www.daloopa.com/src/1573020" xr:uid="{782FDB37-F0E0-4F38-844C-8ECDEEEE2045}"/>
    <hyperlink ref="M226" r:id="rId4024" display="https://www.daloopa.com/src/1573008" xr:uid="{B681C3E4-A9BE-4EF7-9ED3-9BE88E6C8233}"/>
    <hyperlink ref="N226" r:id="rId4025" display="https://www.daloopa.com/src/1573001" xr:uid="{9011C1AB-11B4-47F7-9CFC-B1F306C9317B}"/>
    <hyperlink ref="O226" r:id="rId4026" display="https://www.daloopa.com/src/1572980" xr:uid="{CF53BEB9-02BC-45BE-ABA3-67C760626055}"/>
    <hyperlink ref="P226" r:id="rId4027" display="https://www.daloopa.com/src/1572973" xr:uid="{7E3D1FD4-621E-473D-A36E-05B24E4B97F5}"/>
    <hyperlink ref="Q226" r:id="rId4028" display="https://www.daloopa.com/src/1572958" xr:uid="{7D194012-3CC9-4360-A8D0-5BE4AC6DFDB5}"/>
    <hyperlink ref="R226" r:id="rId4029" display="https://www.daloopa.com/src/1572950" xr:uid="{BC2BCD93-7EDA-477A-B685-3296AA543236}"/>
    <hyperlink ref="S226" r:id="rId4030" display="https://www.daloopa.com/src/1572938" xr:uid="{6C18552A-C091-4F14-B2B1-9E406E198C62}"/>
    <hyperlink ref="T226" r:id="rId4031" display="https://www.daloopa.com/src/1572931" xr:uid="{5D3A469E-F0AD-482D-AC31-0F3CF659FDD6}"/>
    <hyperlink ref="U226" r:id="rId4032" display="https://www.daloopa.com/src/1572924" xr:uid="{F8BE5D51-4CB5-492F-9801-0AD918E0325A}"/>
    <hyperlink ref="V226" r:id="rId4033" display="https://www.daloopa.com/src/1572917" xr:uid="{938C4D8D-E61E-4A71-AFAA-A4DEDFB3073F}"/>
    <hyperlink ref="W226" r:id="rId4034" display="https://www.daloopa.com/src/1572910" xr:uid="{1F4CEC3A-1FC0-4C5F-9615-8E70C4EE1304}"/>
    <hyperlink ref="X226" r:id="rId4035" display="https://www.daloopa.com/src/1572890" xr:uid="{6EAAFF4C-A214-4EE8-81E5-218DEAE1CF68}"/>
    <hyperlink ref="Y226" r:id="rId4036" display="https://www.daloopa.com/src/1572870" xr:uid="{2009B86E-F0E2-4C2F-8851-D3A8C7334AE4}"/>
    <hyperlink ref="Z226" r:id="rId4037" display="https://www.daloopa.com/src/1572818" xr:uid="{F406FB06-CD69-4358-A239-C8B2FE2D718C}"/>
    <hyperlink ref="AA226" r:id="rId4038" display="https://www.daloopa.com/src/1572802" xr:uid="{800EE76B-D234-459D-8757-881523898CCD}"/>
    <hyperlink ref="AB226" r:id="rId4039" display="https://www.daloopa.com/src/1572727" xr:uid="{00723DF6-351F-45E4-A8FA-F47EDDAF8C95}"/>
    <hyperlink ref="AC226" r:id="rId4040" display="https://www.daloopa.com/src/1572799" xr:uid="{41234291-8164-459C-AD3E-B06132CEE462}"/>
    <hyperlink ref="AD226" r:id="rId4041" display="https://www.daloopa.com/src/1572834" xr:uid="{642D823A-53D6-4035-9361-75C84A5DAA58}"/>
    <hyperlink ref="AE226" r:id="rId4042" display="https://www.daloopa.com/src/1572850" xr:uid="{1FFF73FC-3B23-41EE-B531-DB2C3A660A55}"/>
    <hyperlink ref="AF226" r:id="rId4043" display="https://www.daloopa.com/src/2745370" xr:uid="{B48C71F1-D089-45DE-9408-F0F245B57214}"/>
    <hyperlink ref="AG226" r:id="rId4044" display="https://www.daloopa.com/src/4742083" xr:uid="{D8D8D1BC-778E-4A95-BD41-01246F4EE754}"/>
    <hyperlink ref="AH226" r:id="rId4045" display="https://www.daloopa.com/src/7999098" xr:uid="{2BF337F5-68A4-45CC-8EB6-7EBDE4FD6FC0}"/>
    <hyperlink ref="AI226" r:id="rId4046" display="https://www.daloopa.com/src/10356321" xr:uid="{93EAA411-3553-401C-A7CF-D50ECBD4A8EE}"/>
    <hyperlink ref="AJ226" r:id="rId4047" display="https://www.daloopa.com/src/14275614" xr:uid="{E71645FD-5DE1-4098-9018-6F6B7C2EE8ED}"/>
    <hyperlink ref="AK226" r:id="rId4048" display="https://www.daloopa.com/src/20973026" xr:uid="{DB4B6F44-70F7-439B-9E3A-5DC6A038B489}"/>
    <hyperlink ref="AL226" r:id="rId4049" display="https://www.daloopa.com/src/32424810" xr:uid="{62EC3291-7C87-46BA-B7CB-D6D4B00F9F26}"/>
    <hyperlink ref="AM226" r:id="rId4050" display="https://www.daloopa.com/src/38110962" xr:uid="{643BB617-4F9E-4C6D-AC09-EFAC70ED615C}"/>
    <hyperlink ref="AN226" r:id="rId4051" display="https://www.daloopa.com/src/46628143" xr:uid="{4CD38A36-95E8-4164-9916-A4E5112F1EC0}"/>
    <hyperlink ref="AO226" r:id="rId4052" display="https://www.daloopa.com/src/53600691" xr:uid="{4CC71803-222E-4805-BD31-58B4EB37892F}"/>
    <hyperlink ref="AP226" r:id="rId4053" display="https://www.daloopa.com/src/58790014" xr:uid="{AC54A30D-9910-4EE8-8551-5B7A8FAC2EDA}"/>
    <hyperlink ref="AQ226" r:id="rId4054" display="https://www.daloopa.com/src/63082506" xr:uid="{63D2E9C1-05A1-4D11-A533-DA5F753034AB}"/>
    <hyperlink ref="AR226" r:id="rId4055" display="https://www.daloopa.com/src/67018944" xr:uid="{A1A85486-9882-41D0-AFCD-010CDE0E4000}"/>
    <hyperlink ref="AS226" r:id="rId4056" display="https://www.daloopa.com/src/72186686" xr:uid="{0A8BA43A-29A3-4590-B95D-7FD0C74821C1}"/>
    <hyperlink ref="AT226" r:id="rId4057" display="https://www.daloopa.com/src/78147793" xr:uid="{BA770913-1F7F-4181-811D-721ED5B96B5E}"/>
    <hyperlink ref="AU226" r:id="rId4058" display="https://www.daloopa.com/src/82268472" xr:uid="{5AC02468-03D6-4BB4-A365-7C29E83867FF}"/>
    <hyperlink ref="AV226" r:id="rId4059" display="https://www.daloopa.com/src/87501854" xr:uid="{678DA6F0-5730-47E5-ABE1-4D8385FDCD3D}"/>
    <hyperlink ref="AZ226" r:id="rId4060" display="https://www.daloopa.com/src/113363084" xr:uid="{FFF62198-613C-4712-8A86-957085940967}"/>
    <hyperlink ref="BD226" r:id="rId4061" display="https://www.daloopa.com/src/154362026" xr:uid="{1E120C52-3D30-4CF0-8FE6-E39380CF138B}"/>
    <hyperlink ref="BF226" r:id="rId4062" display="https://marketplace.daloopa.com/src/144951390" xr:uid="{4B91DF70-E28E-4192-B0A2-D955997122AF}"/>
    <hyperlink ref="BG226" r:id="rId4063" display="https://marketplace.daloopa.com/src/144951391" xr:uid="{4869FC8E-56D1-4DC8-BB2B-23CDD2F4A175}"/>
    <hyperlink ref="BH226" r:id="rId4064" display="https://marketplace.daloopa.com/src/144951392" xr:uid="{86A8DFD4-7A8E-4763-8F4E-A744C68FD571}"/>
    <hyperlink ref="BI226" r:id="rId4065" display="https://marketplace.daloopa.com/src/144951393" xr:uid="{4EC885C5-C728-417D-BBE3-0BD74609E1B8}"/>
    <hyperlink ref="BJ226" r:id="rId4066" display="https://marketplace.daloopa.com/src/144951394" xr:uid="{7D22F31E-7C04-41DA-B637-3EE0FBAA8AD3}"/>
    <hyperlink ref="BK226" r:id="rId4067" display="https://marketplace.daloopa.com/src/144951395" xr:uid="{75C88280-EF77-4561-85CA-EC8A505AFF25}"/>
    <hyperlink ref="BL226" r:id="rId4068" display="https://marketplace.daloopa.com/src/144951396" xr:uid="{2468A0FF-438A-4CBB-9C59-A541CF827B9E}"/>
    <hyperlink ref="BM226" r:id="rId4069" display="https://marketplace.daloopa.com/src/144951397" xr:uid="{0482B621-FF7C-4829-AAAF-60F8B8A0AB79}"/>
    <hyperlink ref="BN226" r:id="rId4070" display="https://marketplace.daloopa.com/src/144951398" xr:uid="{DF49C718-81F7-493E-9580-25356AC729A9}"/>
    <hyperlink ref="BO226" r:id="rId4071" display="https://marketplace.daloopa.com/src/144951399" xr:uid="{D95B79C8-35E0-49EB-A350-C58D2D753ACA}"/>
    <hyperlink ref="BP226" r:id="rId4072" display="https://marketplace.daloopa.com/src/144951400" xr:uid="{D46D8FAC-30BA-4D7D-834C-D7CD465B6BD6}"/>
    <hyperlink ref="BQ226" r:id="rId4073" display="https://marketplace.daloopa.com/src/144951401" xr:uid="{1B4E63F0-3270-4FF7-87D1-5091C5574660}"/>
    <hyperlink ref="BR226" r:id="rId4074" display="https://marketplace.daloopa.com/src/154393088" xr:uid="{A6827045-16AF-4DBB-983A-BB5BB48C5E7C}"/>
    <hyperlink ref="A227" r:id="rId4075" xr:uid="{6F4F3EDF-601C-4AAE-BDD1-085918ED0E38}"/>
    <hyperlink ref="C227" r:id="rId4076" xr:uid="{B6DC9979-0747-49E6-BA69-77EBC453CFEA}"/>
    <hyperlink ref="E227" r:id="rId4077" display="https://www.daloopa.com/src/1573070" xr:uid="{3840EB82-E777-4F0C-91D0-2A4A3DA0CAF2}"/>
    <hyperlink ref="F227" r:id="rId4078" display="https://www.daloopa.com/src/1573061" xr:uid="{AE775C0F-B940-4EC1-ACF5-939D0A8D34E8}"/>
    <hyperlink ref="G227" r:id="rId4079" display="https://www.daloopa.com/src/1573057" xr:uid="{D1925769-797C-4491-BC7E-278AE404F973}"/>
    <hyperlink ref="H227" r:id="rId4080" display="https://www.daloopa.com/src/1573053" xr:uid="{6F19B5C6-C213-4F19-B807-7E85CBE6A30C}"/>
    <hyperlink ref="I227" r:id="rId4081" display="https://www.daloopa.com/src/1573043" xr:uid="{5191A283-69C1-4622-8130-F3D168C7D19B}"/>
    <hyperlink ref="J227" r:id="rId4082" display="https://www.daloopa.com/src/1573039" xr:uid="{0B8F4246-AD86-46B7-B19F-7475ED0D405B}"/>
    <hyperlink ref="K227" r:id="rId4083" display="https://www.daloopa.com/src/1573028" xr:uid="{885DB029-CD7E-41BF-9CA2-1D22A94B9EC1}"/>
    <hyperlink ref="L227" r:id="rId4084" display="https://www.daloopa.com/src/1573021" xr:uid="{AAD56A6F-4DE0-4679-8A45-D52FB8B3E298}"/>
    <hyperlink ref="M227" r:id="rId4085" display="https://www.daloopa.com/src/1573009" xr:uid="{89907895-01AA-4085-A681-B478E598322C}"/>
    <hyperlink ref="N227" r:id="rId4086" display="https://www.daloopa.com/src/1573002" xr:uid="{8F880417-9C69-4843-AD22-C3EEF789F383}"/>
    <hyperlink ref="O227" r:id="rId4087" display="https://www.daloopa.com/src/1572981" xr:uid="{D9D6A3A1-FF23-497C-A84E-9704ECAC0C77}"/>
    <hyperlink ref="P227" r:id="rId4088" display="https://www.daloopa.com/src/1572974" xr:uid="{3B7218CD-51D8-472A-8DA8-7A1F6382D22E}"/>
    <hyperlink ref="Q227" r:id="rId4089" display="https://www.daloopa.com/src/1572959" xr:uid="{82AB1F22-3C2D-4B84-96B8-EA1C471603F9}"/>
    <hyperlink ref="R227" r:id="rId4090" display="https://www.daloopa.com/src/1572951" xr:uid="{CE3183E5-6832-402F-8289-34A1A245F503}"/>
    <hyperlink ref="S227" r:id="rId4091" display="https://www.daloopa.com/src/1572939" xr:uid="{9BF2273C-A5F5-42BE-8A53-D31F56A1CE59}"/>
    <hyperlink ref="T227" r:id="rId4092" display="https://www.daloopa.com/src/1572932" xr:uid="{A0E1E30B-7762-4425-B7BC-A5CDA53F5DF4}"/>
    <hyperlink ref="U227" r:id="rId4093" display="https://www.daloopa.com/src/1572925" xr:uid="{7618577A-3E53-4F85-A0B1-7D9C48A38434}"/>
    <hyperlink ref="V227" r:id="rId4094" display="https://www.daloopa.com/src/1572918" xr:uid="{44FB9D95-0C99-4B67-898A-15880AB40142}"/>
    <hyperlink ref="W227" r:id="rId4095" display="https://www.daloopa.com/src/1572911" xr:uid="{7C0B9287-B0CF-4DD7-A13B-C4CDDD71E7BC}"/>
    <hyperlink ref="X227" r:id="rId4096" display="https://www.daloopa.com/src/1572891" xr:uid="{030CD3E3-4F52-4F35-9931-573F8155598F}"/>
    <hyperlink ref="Y227" r:id="rId4097" display="https://www.daloopa.com/src/1572871" xr:uid="{5E356751-A283-4EF3-9232-15240E72F1F5}"/>
    <hyperlink ref="Z227" r:id="rId4098" display="https://www.daloopa.com/src/1572819" xr:uid="{2FFF245F-F3C5-4CF0-AADE-23BF065BFA26}"/>
    <hyperlink ref="AA227" r:id="rId4099" display="https://www.daloopa.com/src/1572803" xr:uid="{25E7870E-5084-41C3-8095-6A2641ABCB8A}"/>
    <hyperlink ref="AB227" r:id="rId4100" display="https://www.daloopa.com/src/1572728" xr:uid="{BC79227B-1D4A-4EFC-A2A8-F4FDB4F7B18C}"/>
    <hyperlink ref="AC227" r:id="rId4101" display="https://www.daloopa.com/src/1572800" xr:uid="{898D2399-541E-4A0C-8D93-9299D1597522}"/>
    <hyperlink ref="AD227" r:id="rId4102" display="https://www.daloopa.com/src/1572835" xr:uid="{593661B6-9F53-4D31-8EC4-11EDF0FD4142}"/>
    <hyperlink ref="AE227" r:id="rId4103" display="https://www.daloopa.com/src/1572851" xr:uid="{A572036C-6F84-4541-B36F-E16A5B1FE06E}"/>
    <hyperlink ref="AF227" r:id="rId4104" display="https://www.daloopa.com/src/2745371" xr:uid="{1D2477E1-5C78-40F5-A98B-EF0F62C7EB5E}"/>
    <hyperlink ref="AG227" r:id="rId4105" display="https://www.daloopa.com/src/4742084" xr:uid="{69CEF95C-F376-400C-AE00-EBF927BD470A}"/>
    <hyperlink ref="AH227" r:id="rId4106" display="https://www.daloopa.com/src/7999099" xr:uid="{2C3B1BD0-1331-4001-83C8-61F458B4CFF6}"/>
    <hyperlink ref="AI227" r:id="rId4107" display="https://www.daloopa.com/src/10356323" xr:uid="{FB048FE3-FAFD-471D-AAE2-A94D23D85793}"/>
    <hyperlink ref="AJ227" r:id="rId4108" display="https://www.daloopa.com/src/14275615" xr:uid="{8882D25D-0C6D-464B-82C5-B5654122D6B9}"/>
    <hyperlink ref="AK227" r:id="rId4109" display="https://www.daloopa.com/src/20973025" xr:uid="{D2C998B2-2F59-4276-94C5-0B2A5860F654}"/>
    <hyperlink ref="AL227" r:id="rId4110" display="https://www.daloopa.com/src/32424811" xr:uid="{5CB80298-7BD5-470C-88B7-5E225F992B6E}"/>
    <hyperlink ref="AM227" r:id="rId4111" display="https://www.daloopa.com/src/38110961" xr:uid="{84C69050-779E-4E67-97B8-283F9431F3DE}"/>
    <hyperlink ref="AN227" r:id="rId4112" display="https://www.daloopa.com/src/46628145" xr:uid="{6F7A7F67-0D1D-4472-AF95-F7F92789560C}"/>
    <hyperlink ref="AO227" r:id="rId4113" display="https://www.daloopa.com/src/53600692" xr:uid="{DAA72D3F-6FDC-4175-9F9A-FAC4228034E8}"/>
    <hyperlink ref="AP227" r:id="rId4114" display="https://www.daloopa.com/src/58790012" xr:uid="{E07686B2-64B1-418B-9D63-96F5D708B8E1}"/>
    <hyperlink ref="AQ227" r:id="rId4115" display="https://www.daloopa.com/src/63082507" xr:uid="{3C9F5EF3-6DBA-4915-ACAC-8EAA667651F3}"/>
    <hyperlink ref="AR227" r:id="rId4116" display="https://www.daloopa.com/src/67018946" xr:uid="{4A10ED9D-BF84-441B-BD7D-BDD17FCB0E95}"/>
    <hyperlink ref="AS227" r:id="rId4117" display="https://www.daloopa.com/src/72186684" xr:uid="{724685D8-C266-44D8-ADC5-616C7DF5C213}"/>
    <hyperlink ref="AT227" r:id="rId4118" display="https://www.daloopa.com/src/78147792" xr:uid="{84645BF6-F9BA-47EB-B68D-194F82253501}"/>
    <hyperlink ref="AU227" r:id="rId4119" display="https://www.daloopa.com/src/82268473" xr:uid="{ECC27921-4361-4B2E-A4BB-F88342CF4351}"/>
    <hyperlink ref="AV227" r:id="rId4120" display="https://www.daloopa.com/src/87501855" xr:uid="{DD28551D-A949-4317-A0FC-439849CBA3E8}"/>
    <hyperlink ref="AZ227" r:id="rId4121" display="https://www.daloopa.com/src/113363082" xr:uid="{8DF04596-D2D9-4E3A-B2C4-CA30C19F12A4}"/>
    <hyperlink ref="BD227" r:id="rId4122" display="https://www.daloopa.com/src/154362027" xr:uid="{29A98EDD-A091-455D-BC12-2D5609A9B608}"/>
    <hyperlink ref="BF227" r:id="rId4123" display="https://marketplace.daloopa.com/src/144951402" xr:uid="{1ADBEF51-024E-45AF-A480-B844ED87E3C9}"/>
    <hyperlink ref="BG227" r:id="rId4124" display="https://marketplace.daloopa.com/src/144951403" xr:uid="{D8ACF539-AB97-4564-84CF-A52F4B113FA5}"/>
    <hyperlink ref="BH227" r:id="rId4125" display="https://marketplace.daloopa.com/src/144951404" xr:uid="{23E0A0E2-B108-4D7F-9CED-E9599D185C81}"/>
    <hyperlink ref="BI227" r:id="rId4126" display="https://marketplace.daloopa.com/src/144951405" xr:uid="{E3ED519D-389F-47B8-9737-B8F389B238DA}"/>
    <hyperlink ref="BJ227" r:id="rId4127" display="https://marketplace.daloopa.com/src/144951406" xr:uid="{BAE29B46-985F-41D8-A160-E591DB1EC388}"/>
    <hyperlink ref="BK227" r:id="rId4128" display="https://marketplace.daloopa.com/src/144951407" xr:uid="{776517F8-9E7C-415E-865B-E087E448C4F8}"/>
    <hyperlink ref="BL227" r:id="rId4129" display="https://marketplace.daloopa.com/src/144951408" xr:uid="{CF5D6D0D-7FA3-4C92-ACA9-68D34AE6CB83}"/>
    <hyperlink ref="BM227" r:id="rId4130" display="https://marketplace.daloopa.com/src/144951409" xr:uid="{97185870-F386-4767-B241-F1C9594BE160}"/>
    <hyperlink ref="BN227" r:id="rId4131" display="https://marketplace.daloopa.com/src/144951410" xr:uid="{FE3FD2F3-7C1D-43E7-B584-AFA653D117A8}"/>
    <hyperlink ref="BO227" r:id="rId4132" display="https://marketplace.daloopa.com/src/144951411" xr:uid="{A18B2C84-833F-4790-9A35-C49F0EDF16A0}"/>
    <hyperlink ref="BP227" r:id="rId4133" display="https://marketplace.daloopa.com/src/144951412" xr:uid="{B19C1621-4FDC-42CB-98FD-E99F36B8B7AA}"/>
    <hyperlink ref="BQ227" r:id="rId4134" display="https://marketplace.daloopa.com/src/144951413" xr:uid="{EE8AA03A-02C5-4178-A489-7D1BD2530E6F}"/>
    <hyperlink ref="BR227" r:id="rId4135" display="https://marketplace.daloopa.com/src/154393089" xr:uid="{45F641E5-A912-4476-8FAB-E9E722DF8551}"/>
    <hyperlink ref="A230" r:id="rId4136" xr:uid="{68983ECC-7DC2-40BE-BF0E-28A79324BBE0}"/>
    <hyperlink ref="C230" r:id="rId4137" xr:uid="{22D4CC55-3E85-48F2-9B96-85C889360FE5}"/>
    <hyperlink ref="E230" r:id="rId4138" display="https://www.daloopa.com/src/43322783" xr:uid="{EAB84AF3-40A2-4508-B5CB-43A6FA47CCAD}"/>
    <hyperlink ref="F230" r:id="rId4139" display="https://www.daloopa.com/src/43322692" xr:uid="{E7102E2F-1409-4EB8-B89B-7A700A04E751}"/>
    <hyperlink ref="G230" r:id="rId4140" display="https://www.daloopa.com/src/43322564" xr:uid="{70A695E9-9411-4C8E-B1E5-6287B2B98E6F}"/>
    <hyperlink ref="H230" r:id="rId4141" display="https://www.daloopa.com/src/43322397" xr:uid="{3B2060E6-FDFA-422E-9B12-3C782F654E14}"/>
    <hyperlink ref="I230" r:id="rId4142" display="https://www.daloopa.com/src/43322278" xr:uid="{3518A12D-34FB-413C-ADD7-74D0BF1E9B00}"/>
    <hyperlink ref="J230" r:id="rId4143" display="https://www.daloopa.com/src/43322138" xr:uid="{AF23A42C-2682-4EEF-BACF-13A606CCB32F}"/>
    <hyperlink ref="K230" r:id="rId4144" display="https://www.daloopa.com/src/43322078" xr:uid="{9F22D629-928A-4043-A0FD-0DC30F2F95BF}"/>
    <hyperlink ref="L230" r:id="rId4145" display="https://www.daloopa.com/src/43321990" xr:uid="{F043E983-6B3C-4F1A-B1AE-82FBEFF77D76}"/>
    <hyperlink ref="M230" r:id="rId4146" display="https://www.daloopa.com/src/8791964" xr:uid="{ABAEAC90-3CB1-4114-B72B-FADD170EB053}"/>
    <hyperlink ref="N230" r:id="rId4147" display="https://www.daloopa.com/src/8791910" xr:uid="{6168D955-8215-47EF-A65F-2A42330B5B66}"/>
    <hyperlink ref="O230" r:id="rId4148" display="https://www.daloopa.com/src/8791835" xr:uid="{C00E9CAC-6B2B-4CA1-B429-EA1C6E2FEE1D}"/>
    <hyperlink ref="P230" r:id="rId4149" display="https://www.daloopa.com/src/8791798" xr:uid="{A234C769-627E-472B-BAE7-F31ED809B915}"/>
    <hyperlink ref="Q230" r:id="rId4150" display="https://www.daloopa.com/src/8791706" xr:uid="{BF906138-D723-4D35-A013-5AD2D1B0FC65}"/>
    <hyperlink ref="R230" r:id="rId4151" display="https://www.daloopa.com/src/8791694" xr:uid="{55159D36-52EC-4C64-AE3E-BEF812DCDA21}"/>
    <hyperlink ref="S230" r:id="rId4152" display="https://www.daloopa.com/src/8791301" xr:uid="{89B4F839-5E2A-453E-ABDD-201825952B6B}"/>
    <hyperlink ref="T230" r:id="rId4153" display="https://www.daloopa.com/src/8804947" xr:uid="{FD7A4D59-1E6D-4941-BF79-9619DF28B964}"/>
    <hyperlink ref="U230" r:id="rId4154" display="https://www.daloopa.com/src/8790955" xr:uid="{4B97B5AF-03DF-483E-BAC3-9B557645369E}"/>
    <hyperlink ref="V230" r:id="rId4155" display="https://www.daloopa.com/src/8790939" xr:uid="{5B2BE349-DFED-4EA8-893E-A7C6762C6A25}"/>
    <hyperlink ref="W230" r:id="rId4156" display="https://www.daloopa.com/src/8790912" xr:uid="{A08B99F6-B774-40A3-BDAD-3C0CB7F103A4}"/>
    <hyperlink ref="X230" r:id="rId4157" display="https://www.daloopa.com/src/8790886" xr:uid="{64454C19-7181-4738-8B56-8799B4E29B81}"/>
    <hyperlink ref="Y230" r:id="rId4158" display="https://www.daloopa.com/src/8790869" xr:uid="{2E549724-22E1-47C8-A723-84E43F8B6900}"/>
    <hyperlink ref="Z230" r:id="rId4159" display="https://www.daloopa.com/src/8790826" xr:uid="{96AB175F-D2B7-4D75-8B15-BBEC6B806AD5}"/>
    <hyperlink ref="AA230" r:id="rId4160" display="https://www.daloopa.com/src/8790777" xr:uid="{6266E6B8-8E95-489D-A767-C31396F1635D}"/>
    <hyperlink ref="AB230" r:id="rId4161" display="https://www.daloopa.com/src/8790731" xr:uid="{80FE6CD4-C6B7-4EDD-A780-69B27B1BF535}"/>
    <hyperlink ref="AC230" r:id="rId4162" display="https://www.daloopa.com/src/8790704" xr:uid="{5036BADD-ABF6-404A-A856-89A265A72B0F}"/>
    <hyperlink ref="AD230" r:id="rId4163" display="https://www.daloopa.com/src/8804981" xr:uid="{B435F3FA-60DF-4428-9EB6-03B976D077E1}"/>
    <hyperlink ref="AE230" r:id="rId4164" display="https://www.daloopa.com/src/8790619" xr:uid="{EE4EB370-E345-4F2C-BEA6-4E91282A02B9}"/>
    <hyperlink ref="AF230" r:id="rId4165" display="https://www.daloopa.com/src/8790491" xr:uid="{DCDDC5A2-D234-4C8C-9BCB-3E423054AE9D}"/>
    <hyperlink ref="AG230" r:id="rId4166" display="https://www.daloopa.com/src/8790438" xr:uid="{273421CB-01F1-41CF-98FD-0A0052D92E9F}"/>
    <hyperlink ref="AH230" r:id="rId4167" display="https://www.daloopa.com/src/8790137" xr:uid="{524F7FDB-3608-4993-956D-D3FE22BC568D}"/>
    <hyperlink ref="AI230" r:id="rId4168" display="https://www.daloopa.com/src/14007527" xr:uid="{8C5DD781-3544-40F1-BCD3-FD216B47E10F}"/>
    <hyperlink ref="AJ230" r:id="rId4169" display="https://www.daloopa.com/src/14185272" xr:uid="{2E3D7D21-BB43-471B-A90A-52C878E29888}"/>
    <hyperlink ref="AK230" r:id="rId4170" display="https://www.daloopa.com/src/20882802" xr:uid="{C0643A6E-8671-4F8D-92A8-FC989E6207C5}"/>
    <hyperlink ref="AL230" r:id="rId4171" display="https://www.daloopa.com/src/32363041" xr:uid="{CD596324-FAFB-451F-80A1-14CC8A0400BD}"/>
    <hyperlink ref="AM230" r:id="rId4172" display="https://www.daloopa.com/src/37972196" xr:uid="{44586EFF-21E6-4234-B161-74FC32E15090}"/>
    <hyperlink ref="AN230" r:id="rId4173" display="https://www.daloopa.com/src/46537382" xr:uid="{2589123D-863A-4F49-B054-6AE243BC7D30}"/>
    <hyperlink ref="AO230" r:id="rId4174" display="https://www.daloopa.com/src/53538256" xr:uid="{C53C5318-4223-4A9C-919A-1A0CAE07C9B8}"/>
    <hyperlink ref="AP230" r:id="rId4175" display="https://www.daloopa.com/src/58741104" xr:uid="{D3404B4B-7028-4979-A1A6-547AF5EC6AB2}"/>
    <hyperlink ref="AQ230" r:id="rId4176" display="https://www.daloopa.com/src/63030438" xr:uid="{5A9AAACC-753E-4157-873D-64F36D09A0B4}"/>
    <hyperlink ref="AR230" r:id="rId4177" display="https://www.daloopa.com/src/66982871" xr:uid="{2795C177-D010-4C36-8DB2-C31D8F41491F}"/>
    <hyperlink ref="AS230" r:id="rId4178" display="https://www.daloopa.com/src/72082687" xr:uid="{FC282F50-6D74-4DE5-ABBF-9FCCB0055E2F}"/>
    <hyperlink ref="AT230" r:id="rId4179" display="https://www.daloopa.com/src/78020254" xr:uid="{23A51764-AF91-4E9C-AECF-A282F392BC7E}"/>
    <hyperlink ref="AU230" r:id="rId4180" display="https://www.daloopa.com/src/82233062" xr:uid="{35671B0E-DD3F-4560-99DC-C5FBDAC72BB3}"/>
    <hyperlink ref="AV230" r:id="rId4181" display="https://www.daloopa.com/src/87382647" xr:uid="{114E9FF9-DE80-4E07-B511-C20E4FABCD56}"/>
    <hyperlink ref="A231" r:id="rId4182" xr:uid="{B68875C8-23F9-444A-A5CE-1DB8F43D1747}"/>
    <hyperlink ref="C231" r:id="rId4183" xr:uid="{7A3EA467-918C-439C-9509-FB00D066DEFA}"/>
    <hyperlink ref="E231" r:id="rId4184" display="https://www.daloopa.com/src/43322784" xr:uid="{1600415F-A093-413D-B79E-E52104FD958D}"/>
    <hyperlink ref="F231" r:id="rId4185" display="https://www.daloopa.com/src/43322693" xr:uid="{37D9D90E-BE31-43A1-B8C1-1729C4631F60}"/>
    <hyperlink ref="G231" r:id="rId4186" display="https://www.daloopa.com/src/43322565" xr:uid="{69D07894-02D4-4282-BEC1-27FA340C2A29}"/>
    <hyperlink ref="H231" r:id="rId4187" display="https://www.daloopa.com/src/43322398" xr:uid="{31781967-908F-4E53-88B8-7F91AE458BC1}"/>
    <hyperlink ref="I231" r:id="rId4188" display="https://www.daloopa.com/src/43322279" xr:uid="{43982A78-CFD1-4631-8096-DD4B86718619}"/>
    <hyperlink ref="J231" r:id="rId4189" display="https://www.daloopa.com/src/43322139" xr:uid="{D46FF280-3F05-482E-8C33-3A971C11FCE0}"/>
    <hyperlink ref="K231" r:id="rId4190" display="https://www.daloopa.com/src/43322079" xr:uid="{A5B01B7F-4438-4198-A856-A9FC0D0CA80A}"/>
    <hyperlink ref="L231" r:id="rId4191" display="https://www.daloopa.com/src/43321991" xr:uid="{5786220C-B722-45A5-B872-D23FDFFBF953}"/>
    <hyperlink ref="M231" r:id="rId4192" display="https://www.daloopa.com/src/8791965" xr:uid="{BD7876BD-50A9-4393-B2F9-E8F1769D7E6B}"/>
    <hyperlink ref="N231" r:id="rId4193" display="https://www.daloopa.com/src/8791911" xr:uid="{932C0404-8D24-4288-89A2-1AB7A8D43078}"/>
    <hyperlink ref="O231" r:id="rId4194" display="https://www.daloopa.com/src/8791836" xr:uid="{1671840E-6E55-461D-B656-2B4F03060E0F}"/>
    <hyperlink ref="P231" r:id="rId4195" display="https://www.daloopa.com/src/8791799" xr:uid="{E16B97C0-F393-44F0-8BD2-A2932141937B}"/>
    <hyperlink ref="Q231" r:id="rId4196" display="https://www.daloopa.com/src/8791707" xr:uid="{7A3A2AE8-B47F-43FD-8140-9280ECCC2F1E}"/>
    <hyperlink ref="R231" r:id="rId4197" display="https://www.daloopa.com/src/8791695" xr:uid="{B319BB31-507A-4AF1-8D40-5938BE3B310D}"/>
    <hyperlink ref="S231" r:id="rId4198" display="https://www.daloopa.com/src/8791302" xr:uid="{3850E205-D7FC-4B0F-B618-E55F602F3457}"/>
    <hyperlink ref="T231" r:id="rId4199" display="https://www.daloopa.com/src/8804948" xr:uid="{DED3F807-5C23-4AFD-A3E7-EA33FCB82267}"/>
    <hyperlink ref="U231" r:id="rId4200" display="https://www.daloopa.com/src/8790956" xr:uid="{60451E83-4D2E-477B-A135-7A7F1585C4CC}"/>
    <hyperlink ref="V231" r:id="rId4201" display="https://www.daloopa.com/src/8790940" xr:uid="{33F6F337-B434-409E-80A0-35A6309C8982}"/>
    <hyperlink ref="W231" r:id="rId4202" display="https://www.daloopa.com/src/8790913" xr:uid="{041D28B1-FF0A-4199-A1CA-A9349BE62454}"/>
    <hyperlink ref="X231" r:id="rId4203" display="https://www.daloopa.com/src/8790887" xr:uid="{2A0D6884-72DE-401D-AB60-CE1F015C28E6}"/>
    <hyperlink ref="Y231" r:id="rId4204" display="https://www.daloopa.com/src/8790870" xr:uid="{ED432B7A-9564-4356-84A4-C179F6935DF8}"/>
    <hyperlink ref="Z231" r:id="rId4205" display="https://www.daloopa.com/src/8790827" xr:uid="{6EC3D93A-0A0E-4D26-8EFA-19280ECC3E3E}"/>
    <hyperlink ref="AA231" r:id="rId4206" display="https://www.daloopa.com/src/8790778" xr:uid="{137B0D27-5AFE-4521-94B3-71894B4E337B}"/>
    <hyperlink ref="AB231" r:id="rId4207" display="https://www.daloopa.com/src/8790732" xr:uid="{915177A6-71AA-4035-8FD6-0DD435D97289}"/>
    <hyperlink ref="AC231" r:id="rId4208" display="https://www.daloopa.com/src/8790705" xr:uid="{459558BF-4819-4BC0-9A85-5F31748938F8}"/>
    <hyperlink ref="AD231" r:id="rId4209" display="https://www.daloopa.com/src/8804982" xr:uid="{13E8938E-E526-4037-BA3F-0C128309D485}"/>
    <hyperlink ref="AE231" r:id="rId4210" display="https://www.daloopa.com/src/8790620" xr:uid="{30A03538-7E71-461D-B120-E6F7167DF61F}"/>
    <hyperlink ref="AF231" r:id="rId4211" display="https://www.daloopa.com/src/8790492" xr:uid="{FE11F1BD-5992-4897-A8D4-A938B0CBFC29}"/>
    <hyperlink ref="AG231" r:id="rId4212" display="https://www.daloopa.com/src/8790439" xr:uid="{ED1BF157-0BCE-4A8B-956D-F42E698564C3}"/>
    <hyperlink ref="AH231" r:id="rId4213" display="https://www.daloopa.com/src/8790138" xr:uid="{E35F1F81-F763-443F-8388-6FC2D3107FA6}"/>
    <hyperlink ref="AI231" r:id="rId4214" display="https://www.daloopa.com/src/14007528" xr:uid="{29907188-3F5C-4D96-BBAD-D34C47E2F3CD}"/>
    <hyperlink ref="AJ231" r:id="rId4215" display="https://www.daloopa.com/src/14185273" xr:uid="{221E9D66-A4AB-4782-A90D-12706982B6C9}"/>
    <hyperlink ref="AK231" r:id="rId4216" display="https://www.daloopa.com/src/20882803" xr:uid="{0FBACD59-E4BE-4B9E-AA69-7F6D1B6C1301}"/>
    <hyperlink ref="AL231" r:id="rId4217" display="https://www.daloopa.com/src/32363042" xr:uid="{7C84FC1A-877C-460F-AC35-34D385C3F3DF}"/>
    <hyperlink ref="AM231" r:id="rId4218" display="https://www.daloopa.com/src/37972197" xr:uid="{849C1F90-2F63-48F0-BD2B-599C9F5EA803}"/>
    <hyperlink ref="AN231" r:id="rId4219" display="https://www.daloopa.com/src/46537383" xr:uid="{BBAFA38D-7AED-4807-9D52-923BA4D1E16D}"/>
    <hyperlink ref="AO231" r:id="rId4220" display="https://www.daloopa.com/src/53538257" xr:uid="{D4AD4E88-EE2D-4678-AC80-4E6325B3317D}"/>
    <hyperlink ref="AP231" r:id="rId4221" display="https://www.daloopa.com/src/58741105" xr:uid="{6B657CCA-0FA4-4FBC-A24E-386BE7A5A663}"/>
    <hyperlink ref="AQ231" r:id="rId4222" display="https://www.daloopa.com/src/63030439" xr:uid="{345F51FB-9C6D-44E8-8308-E444DEFD080C}"/>
    <hyperlink ref="AR231" r:id="rId4223" display="https://www.daloopa.com/src/66982872" xr:uid="{8D9CFC8F-06AB-4C7A-829D-E4D812084543}"/>
    <hyperlink ref="AS231" r:id="rId4224" display="https://www.daloopa.com/src/72082688" xr:uid="{AFB1A9C7-8240-477B-968F-B7D2D26774CD}"/>
    <hyperlink ref="AT231" r:id="rId4225" display="https://www.daloopa.com/src/78020255" xr:uid="{4B9F4C06-54B2-4A1E-9199-B251D92904C8}"/>
    <hyperlink ref="AU231" r:id="rId4226" display="https://www.daloopa.com/src/82233063" xr:uid="{D9589F86-2600-41EE-9EB3-F0DEFEBA969F}"/>
    <hyperlink ref="AV231" r:id="rId4227" display="https://www.daloopa.com/src/87382648" xr:uid="{C5102456-9318-4867-9987-F84A61329DBD}"/>
    <hyperlink ref="A232" r:id="rId4228" xr:uid="{303F43AA-B2D5-4B8A-BDDB-F80FFC0AE71E}"/>
    <hyperlink ref="C232" r:id="rId4229" xr:uid="{CAEFFE8E-66A3-4225-8CD0-3DE942592DFD}"/>
    <hyperlink ref="E232" r:id="rId4230" display="https://www.daloopa.com/src/43322785" xr:uid="{F4728A39-E26D-49C8-B228-9A84B91296E2}"/>
    <hyperlink ref="F232" r:id="rId4231" display="https://www.daloopa.com/src/43322694" xr:uid="{C859000F-C08F-4FEB-A774-6CC004DACFA5}"/>
    <hyperlink ref="G232" r:id="rId4232" display="https://www.daloopa.com/src/43322566" xr:uid="{C27F057F-9B7A-4DF7-B622-096B82C8217F}"/>
    <hyperlink ref="H232" r:id="rId4233" display="https://www.daloopa.com/src/43322399" xr:uid="{AE6F80F3-B67F-4668-93B5-0A239E464187}"/>
    <hyperlink ref="I232" r:id="rId4234" display="https://www.daloopa.com/src/43322280" xr:uid="{C7A82A55-087B-4FEA-9EB8-E2735CD50208}"/>
    <hyperlink ref="J232" r:id="rId4235" display="https://www.daloopa.com/src/43322140" xr:uid="{C9BC0B21-87C4-482D-9643-EE8674788F10}"/>
    <hyperlink ref="K232" r:id="rId4236" display="https://www.daloopa.com/src/43322080" xr:uid="{72BCFFB1-08CC-4215-A90C-862FAD3C182F}"/>
    <hyperlink ref="L232" r:id="rId4237" display="https://www.daloopa.com/src/43321992" xr:uid="{4892676B-4F31-432C-90F0-42A76C8984CE}"/>
    <hyperlink ref="M232" r:id="rId4238" display="https://www.daloopa.com/src/8791966" xr:uid="{AA6285E2-01AD-4D40-A1E1-6D6524576917}"/>
    <hyperlink ref="N232" r:id="rId4239" display="https://www.daloopa.com/src/8791912" xr:uid="{7E3B303E-9AA7-44B4-B8FA-09BEFE76BAE1}"/>
    <hyperlink ref="O232" r:id="rId4240" display="https://www.daloopa.com/src/8791837" xr:uid="{99582751-BCCB-4E5B-AF23-456DE9C2282F}"/>
    <hyperlink ref="P232" r:id="rId4241" display="https://www.daloopa.com/src/8791800" xr:uid="{8009E5EE-326C-47A3-BC81-17411D2C0ED8}"/>
    <hyperlink ref="Q232" r:id="rId4242" display="https://www.daloopa.com/src/8791708" xr:uid="{88DF758E-1D57-45CE-BB33-3CE50A590046}"/>
    <hyperlink ref="R232" r:id="rId4243" display="https://www.daloopa.com/src/8791696" xr:uid="{48D79272-38A2-4D93-883D-012DD9DFBE9B}"/>
    <hyperlink ref="S232" r:id="rId4244" display="https://www.daloopa.com/src/8791304" xr:uid="{5CD0711D-2822-475A-9258-8F9F4ADC65B0}"/>
    <hyperlink ref="T232" r:id="rId4245" display="https://www.daloopa.com/src/8804949" xr:uid="{6743D66E-C5AC-49C3-BE2F-4EECB57638D4}"/>
    <hyperlink ref="U232" r:id="rId4246" display="https://www.daloopa.com/src/8790957" xr:uid="{32F72DE6-A667-45DC-8F31-4EFDDB993D8B}"/>
    <hyperlink ref="V232" r:id="rId4247" display="https://www.daloopa.com/src/8790941" xr:uid="{E51572A5-4E7D-4BE9-AD51-7A61343F25B8}"/>
    <hyperlink ref="W232" r:id="rId4248" display="https://www.daloopa.com/src/8790914" xr:uid="{5A005980-B19F-4933-A575-DF623FA111E1}"/>
    <hyperlink ref="X232" r:id="rId4249" display="https://www.daloopa.com/src/8790888" xr:uid="{EEE864B7-E110-4986-B4C2-3F1C94B518C1}"/>
    <hyperlink ref="Y232" r:id="rId4250" display="https://www.daloopa.com/src/8790871" xr:uid="{7BB10A00-5C91-4CE9-B7EC-D7CFBAE52B17}"/>
    <hyperlink ref="Z232" r:id="rId4251" display="https://www.daloopa.com/src/8790828" xr:uid="{575A76E9-000D-45E6-9C1D-5EB413FA3572}"/>
    <hyperlink ref="AA232" r:id="rId4252" display="https://www.daloopa.com/src/8790779" xr:uid="{4171DEE5-7DAC-41B6-A9C2-370407B82E80}"/>
    <hyperlink ref="AB232" r:id="rId4253" display="https://www.daloopa.com/src/8790733" xr:uid="{7032D807-AAA2-4F12-A8BB-6C1C57A49718}"/>
    <hyperlink ref="AC232" r:id="rId4254" display="https://www.daloopa.com/src/8790706" xr:uid="{DCBDBC23-9E4E-45E8-AB14-E7622AC06CC6}"/>
    <hyperlink ref="AD232" r:id="rId4255" display="https://www.daloopa.com/src/8804983" xr:uid="{0E3B5C72-0515-4631-BD42-F432B4515148}"/>
    <hyperlink ref="AE232" r:id="rId4256" display="https://www.daloopa.com/src/8790621" xr:uid="{34C7624E-DACA-484D-BE3D-528E15CE1DE4}"/>
    <hyperlink ref="AF232" r:id="rId4257" display="https://www.daloopa.com/src/8790493" xr:uid="{A0632DE8-83A4-4CBF-B159-219EFBDCD019}"/>
    <hyperlink ref="AG232" r:id="rId4258" display="https://www.daloopa.com/src/8790440" xr:uid="{091CE0EE-8377-4FCD-90F6-4DA92EA730A6}"/>
    <hyperlink ref="AH232" r:id="rId4259" display="https://www.daloopa.com/src/8790139" xr:uid="{3C12F666-6CB0-41A3-BEC4-356A9E573692}"/>
    <hyperlink ref="AI232" r:id="rId4260" display="https://www.daloopa.com/src/14007529" xr:uid="{699F4ED4-E25A-40B3-B825-6239EA8E2E89}"/>
    <hyperlink ref="AJ232" r:id="rId4261" display="https://www.daloopa.com/src/14185274" xr:uid="{42A6AB95-D6A1-4EC6-A312-BAB8373D61B7}"/>
    <hyperlink ref="AK232" r:id="rId4262" display="https://www.daloopa.com/src/20882804" xr:uid="{D8A6E946-9D45-414E-95FC-05003AE536CC}"/>
    <hyperlink ref="AL232" r:id="rId4263" display="https://www.daloopa.com/src/32363043" xr:uid="{ADCB766F-3393-4E77-B314-FD03DBF428CA}"/>
    <hyperlink ref="AM232" r:id="rId4264" display="https://www.daloopa.com/src/37972198" xr:uid="{4825471B-DDCB-4ADD-A4EA-E5C64B3318A2}"/>
    <hyperlink ref="AN232" r:id="rId4265" display="https://www.daloopa.com/src/46537384" xr:uid="{03416D34-8179-4AFD-BF3B-7D9B849079A8}"/>
    <hyperlink ref="AO232" r:id="rId4266" display="https://www.daloopa.com/src/53538258" xr:uid="{9C309FA4-226D-405D-920D-F89BCE0CF405}"/>
    <hyperlink ref="AP232" r:id="rId4267" display="https://www.daloopa.com/src/58741106" xr:uid="{8A0CE0AC-49CF-4B5D-99C4-68023BAB805E}"/>
    <hyperlink ref="AQ232" r:id="rId4268" display="https://www.daloopa.com/src/63030440" xr:uid="{75B37182-45E3-4EE2-AA4A-3410BCEB3FDD}"/>
    <hyperlink ref="AR232" r:id="rId4269" display="https://www.daloopa.com/src/66982873" xr:uid="{F528E7CE-CE24-4E1E-B3D6-73BFD8A45CBA}"/>
    <hyperlink ref="AS232" r:id="rId4270" display="https://www.daloopa.com/src/72082689" xr:uid="{AAF1E6AC-78A9-4C61-8AF2-1FBFA25C5709}"/>
    <hyperlink ref="AT232" r:id="rId4271" display="https://www.daloopa.com/src/78020256" xr:uid="{4D2D150D-C076-45B8-A0C9-0BB8B43394A2}"/>
    <hyperlink ref="AU232" r:id="rId4272" display="https://www.daloopa.com/src/82233064" xr:uid="{E1CF7BFF-146E-43A8-9D2C-21FF1341BD10}"/>
    <hyperlink ref="AV232" r:id="rId4273" display="https://www.daloopa.com/src/87382649" xr:uid="{A5DA11F1-500D-4262-91CC-DCBBEDF2A7E1}"/>
    <hyperlink ref="A233" r:id="rId4274" xr:uid="{904E5F26-2D4C-4A3C-876D-95C4748A2637}"/>
    <hyperlink ref="C233" r:id="rId4275" xr:uid="{782C46DE-F97C-4988-BB0A-545E779FAC80}"/>
    <hyperlink ref="E233" r:id="rId4276" display="https://www.daloopa.com/src/43322786" xr:uid="{1E863112-B66F-4D3F-8D53-E2132C2E592F}"/>
    <hyperlink ref="F233" r:id="rId4277" display="https://www.daloopa.com/src/43322695" xr:uid="{282300E9-CFDB-4863-BFAC-2CB0B1C02999}"/>
    <hyperlink ref="G233" r:id="rId4278" display="https://www.daloopa.com/src/43322567" xr:uid="{1312761C-7988-42AA-A1E5-437D3A6A07F7}"/>
    <hyperlink ref="H233" r:id="rId4279" display="https://www.daloopa.com/src/43322400" xr:uid="{3597023C-0D8D-4B85-AC6E-791597FD0CA5}"/>
    <hyperlink ref="I233" r:id="rId4280" display="https://www.daloopa.com/src/43322281" xr:uid="{FB078B8E-FD39-455F-A1F4-7ABB7BACAC34}"/>
    <hyperlink ref="J233" r:id="rId4281" display="https://www.daloopa.com/src/43322141" xr:uid="{6209D567-CE6B-49FF-A26F-84BFE191E4B9}"/>
    <hyperlink ref="K233" r:id="rId4282" display="https://www.daloopa.com/src/43322081" xr:uid="{311FE132-ECD1-40B5-942B-7F259548F06C}"/>
    <hyperlink ref="L233" r:id="rId4283" display="https://www.daloopa.com/src/43321993" xr:uid="{28DFA217-07E1-4A54-8348-45B890D983C5}"/>
    <hyperlink ref="M233" r:id="rId4284" display="https://www.daloopa.com/src/8791967" xr:uid="{D5196EAC-E8FC-4877-B940-5B13AEF09A99}"/>
    <hyperlink ref="N233" r:id="rId4285" display="https://www.daloopa.com/src/8791913" xr:uid="{30B06317-77BA-4B4C-9D33-05F16B991B7E}"/>
    <hyperlink ref="O233" r:id="rId4286" display="https://www.daloopa.com/src/8791838" xr:uid="{8D5182D5-5013-41B1-9538-86155EF0C47B}"/>
    <hyperlink ref="P233" r:id="rId4287" display="https://www.daloopa.com/src/8791801" xr:uid="{4E357369-4597-4295-ADE9-B1E2C8328FDB}"/>
    <hyperlink ref="Q233" r:id="rId4288" display="https://www.daloopa.com/src/8791709" xr:uid="{F38E91D8-200A-42DA-8E22-A91A5B6F9F58}"/>
    <hyperlink ref="R233" r:id="rId4289" display="https://www.daloopa.com/src/8791697" xr:uid="{8C83A3FC-B057-450C-9A86-DE3622262144}"/>
    <hyperlink ref="S233" r:id="rId4290" display="https://www.daloopa.com/src/8791306" xr:uid="{52B75ED8-5F74-493E-BFF4-97DEF769FBDA}"/>
    <hyperlink ref="T233" r:id="rId4291" display="https://www.daloopa.com/src/8804950" xr:uid="{D5EB03A5-E2B2-46F6-9522-7CEA2925F028}"/>
    <hyperlink ref="U233" r:id="rId4292" display="https://www.daloopa.com/src/8790958" xr:uid="{531B6E28-DCDB-439D-AAC1-71040C809884}"/>
    <hyperlink ref="V233" r:id="rId4293" display="https://www.daloopa.com/src/8790942" xr:uid="{3B808ACB-159C-49FE-B320-B81D89B70AE6}"/>
    <hyperlink ref="W233" r:id="rId4294" display="https://www.daloopa.com/src/8790915" xr:uid="{57CCB319-F371-454C-B523-50C0EA23B4B1}"/>
    <hyperlink ref="X233" r:id="rId4295" display="https://www.daloopa.com/src/8790889" xr:uid="{2B70CF43-8ADB-4939-A136-CC0A7228303D}"/>
    <hyperlink ref="Y233" r:id="rId4296" display="https://www.daloopa.com/src/8790872" xr:uid="{98F30C4F-C7AD-4ADF-A287-E8111B3062CB}"/>
    <hyperlink ref="Z233" r:id="rId4297" display="https://www.daloopa.com/src/8790829" xr:uid="{03C1516F-A53E-4117-A388-294634537EA9}"/>
    <hyperlink ref="AA233" r:id="rId4298" display="https://www.daloopa.com/src/8790780" xr:uid="{0528AE54-C7E7-44F1-ADBB-D6651E0FB9AF}"/>
    <hyperlink ref="AB233" r:id="rId4299" display="https://www.daloopa.com/src/8790734" xr:uid="{3C8FA9F9-CD46-4489-9CB9-B84EAD285FDF}"/>
    <hyperlink ref="AC233" r:id="rId4300" display="https://www.daloopa.com/src/8790707" xr:uid="{25DCC9D7-5EE9-4070-B482-1903D9E40111}"/>
    <hyperlink ref="AD233" r:id="rId4301" display="https://www.daloopa.com/src/8804984" xr:uid="{6A7B5313-4DE8-41DE-B705-1806BC90CD49}"/>
    <hyperlink ref="AE233" r:id="rId4302" display="https://www.daloopa.com/src/8790622" xr:uid="{8C518D11-909C-44E6-B0D3-3525DE07003D}"/>
    <hyperlink ref="AF233" r:id="rId4303" display="https://www.daloopa.com/src/8790494" xr:uid="{CED12714-C8C3-4030-84BE-34FAF99309BD}"/>
    <hyperlink ref="AG233" r:id="rId4304" display="https://www.daloopa.com/src/8790441" xr:uid="{F93B6416-CF7E-436A-BC02-A1AF06E11C90}"/>
    <hyperlink ref="AH233" r:id="rId4305" display="https://www.daloopa.com/src/8790140" xr:uid="{54476264-1A41-4230-B0D8-9930F7E084E3}"/>
    <hyperlink ref="AI233" r:id="rId4306" display="https://www.daloopa.com/src/14007530" xr:uid="{30DA9E2D-5B0A-422C-AD41-F5F46FF1EB8B}"/>
    <hyperlink ref="AJ233" r:id="rId4307" display="https://www.daloopa.com/src/14185275" xr:uid="{6B13227F-744B-4336-A103-88436305CDD9}"/>
    <hyperlink ref="AK233" r:id="rId4308" display="https://www.daloopa.com/src/20882805" xr:uid="{1F0C6764-3FB7-43A4-B72C-3318B965BF33}"/>
    <hyperlink ref="AL233" r:id="rId4309" display="https://www.daloopa.com/src/32363044" xr:uid="{BCE5CBF1-5CED-4960-A0C1-992840539D4D}"/>
    <hyperlink ref="AM233" r:id="rId4310" display="https://www.daloopa.com/src/37972199" xr:uid="{C840F801-53D5-42CD-A56F-4AEF5B92E1EA}"/>
    <hyperlink ref="AN233" r:id="rId4311" display="https://www.daloopa.com/src/46537385" xr:uid="{B1E8D787-F734-4771-8F67-3D2E481E7784}"/>
    <hyperlink ref="AO233" r:id="rId4312" display="https://www.daloopa.com/src/53538259" xr:uid="{01BE5503-F09E-4AF2-9F57-1A751045632D}"/>
    <hyperlink ref="AP233" r:id="rId4313" display="https://www.daloopa.com/src/58741107" xr:uid="{88D8D75C-D22D-42A0-A63A-4A1F665039CE}"/>
    <hyperlink ref="AQ233" r:id="rId4314" display="https://www.daloopa.com/src/63030441" xr:uid="{84323719-1B94-4015-9CB8-6C121EA110F2}"/>
    <hyperlink ref="AR233" r:id="rId4315" display="https://www.daloopa.com/src/66982874" xr:uid="{81F25303-1BFF-4D72-9096-9AFF08DE57F7}"/>
    <hyperlink ref="AS233" r:id="rId4316" display="https://www.daloopa.com/src/72082690" xr:uid="{6EEC0094-8BB4-4E59-9164-7AF4A0701DA0}"/>
    <hyperlink ref="AT233" r:id="rId4317" display="https://www.daloopa.com/src/78020257" xr:uid="{BCC5A966-30E9-4F36-AC39-F3CB3F75232F}"/>
    <hyperlink ref="AU233" r:id="rId4318" display="https://www.daloopa.com/src/82233065" xr:uid="{5E92B1CB-E4D0-4EE6-8F57-790639C75E04}"/>
    <hyperlink ref="AV233" r:id="rId4319" display="https://www.daloopa.com/src/87382650" xr:uid="{CBFE3844-2BED-40EC-9C42-348C3B29CB89}"/>
    <hyperlink ref="A234" r:id="rId4320" xr:uid="{6A8CA7D0-EFBD-4B17-91A9-0C77B04A3BFF}"/>
    <hyperlink ref="C234" r:id="rId4321" xr:uid="{F32470A6-006B-47A5-B9BC-BBE1FA38CD93}"/>
    <hyperlink ref="E234" r:id="rId4322" display="https://www.daloopa.com/src/43322782" xr:uid="{C2F8B85A-930A-4CA0-B2E3-161E3792C58F}"/>
    <hyperlink ref="F234" r:id="rId4323" display="https://www.daloopa.com/src/43322691" xr:uid="{6AD20A38-7307-45A0-95EC-F1D48B6B55D5}"/>
    <hyperlink ref="G234" r:id="rId4324" display="https://www.daloopa.com/src/43322563" xr:uid="{761D57AF-A50F-487D-912C-F2AFEBEFB7EF}"/>
    <hyperlink ref="H234" r:id="rId4325" display="https://www.daloopa.com/src/43322396" xr:uid="{0BE03A35-097A-476F-8E1C-56B307E7E055}"/>
    <hyperlink ref="I234" r:id="rId4326" display="https://www.daloopa.com/src/43322277" xr:uid="{728551A4-7A3E-4026-B1C1-04E2147879FF}"/>
    <hyperlink ref="J234" r:id="rId4327" display="https://www.daloopa.com/src/43322137" xr:uid="{BA168345-5F61-406E-9B6F-622F8EA35A4B}"/>
    <hyperlink ref="K234" r:id="rId4328" display="https://www.daloopa.com/src/43322077" xr:uid="{6543AE5B-D61A-43F0-B494-8FE0C20860D1}"/>
    <hyperlink ref="L234" r:id="rId4329" display="https://www.daloopa.com/src/43321989" xr:uid="{CDBE8906-7664-44B4-B9CB-5FD7ABC1003D}"/>
    <hyperlink ref="M234" r:id="rId4330" display="https://www.daloopa.com/src/8791963" xr:uid="{88384E0F-8E73-41D0-8F38-DF637E87B9F1}"/>
    <hyperlink ref="N234" r:id="rId4331" display="https://www.daloopa.com/src/8791909" xr:uid="{5DA4B880-9485-470F-A65F-EB97550A589A}"/>
    <hyperlink ref="O234" r:id="rId4332" display="https://www.daloopa.com/src/8791834" xr:uid="{228BF746-4C41-4486-A79A-A6AC859F81B5}"/>
    <hyperlink ref="P234" r:id="rId4333" display="https://www.daloopa.com/src/8791797" xr:uid="{23BE1F23-2226-455C-A9B5-502C08A4EE29}"/>
    <hyperlink ref="Q234" r:id="rId4334" display="https://www.daloopa.com/src/8791705" xr:uid="{51C7B19F-240D-491C-814F-AEF10EB9CD9D}"/>
    <hyperlink ref="R234" r:id="rId4335" display="https://www.daloopa.com/src/8791693" xr:uid="{34D7AE30-E9BF-487F-BADA-49F85146C1FA}"/>
    <hyperlink ref="S234" r:id="rId4336" display="https://www.daloopa.com/src/8791300" xr:uid="{495B5488-29E0-4C48-A683-805E7A345C2F}"/>
    <hyperlink ref="T234" r:id="rId4337" display="https://www.daloopa.com/src/8804946" xr:uid="{3E577418-30C4-4C9D-9AF7-CC4A6DFC8C0D}"/>
    <hyperlink ref="U234" r:id="rId4338" display="https://www.daloopa.com/src/8790954" xr:uid="{76D502A3-AB8C-4A3D-976D-F4F920D412DF}"/>
    <hyperlink ref="V234" r:id="rId4339" display="https://www.daloopa.com/src/8790938" xr:uid="{E83AC2FF-68FE-4AF4-8D74-9847C033B399}"/>
    <hyperlink ref="W234" r:id="rId4340" display="https://www.daloopa.com/src/8790911" xr:uid="{AADAA837-84BE-478E-9E2B-BD61EDC50F56}"/>
    <hyperlink ref="X234" r:id="rId4341" display="https://www.daloopa.com/src/8790885" xr:uid="{482D3AB0-7C8C-4255-83B4-D28ABF6C24B3}"/>
    <hyperlink ref="Y234" r:id="rId4342" display="https://www.daloopa.com/src/8790868" xr:uid="{D0F07CB4-E946-40A7-8DB4-0AA354B510B4}"/>
    <hyperlink ref="Z234" r:id="rId4343" display="https://www.daloopa.com/src/8790825" xr:uid="{81EFB3C0-C205-4C64-9330-5CF7CB441EB5}"/>
    <hyperlink ref="AA234" r:id="rId4344" display="https://www.daloopa.com/src/8790776" xr:uid="{FF8371D1-A1A2-4CAB-96B7-804B5C06EA05}"/>
    <hyperlink ref="AB234" r:id="rId4345" display="https://www.daloopa.com/src/8790730" xr:uid="{054F0026-843B-4F4A-9DC6-698F3B029FC8}"/>
    <hyperlink ref="AC234" r:id="rId4346" display="https://www.daloopa.com/src/8790703" xr:uid="{01E1244F-8630-4BA8-80FF-84D192572103}"/>
    <hyperlink ref="AD234" r:id="rId4347" display="https://www.daloopa.com/src/8804980" xr:uid="{75DB0475-5A50-4898-B35A-B420131BC618}"/>
    <hyperlink ref="AE234" r:id="rId4348" display="https://www.daloopa.com/src/8790618" xr:uid="{415E8C29-2AAD-47D5-840D-491ADB40CB47}"/>
    <hyperlink ref="AF234" r:id="rId4349" display="https://www.daloopa.com/src/8790490" xr:uid="{10DD2379-9502-4DE6-8E20-D460365CD2BC}"/>
    <hyperlink ref="AG234" r:id="rId4350" display="https://www.daloopa.com/src/8790437" xr:uid="{D3302B7D-87F7-40FE-88B8-312CDD10ED4F}"/>
    <hyperlink ref="AH234" r:id="rId4351" display="https://www.daloopa.com/src/8790136" xr:uid="{3072CA7B-A5C9-472A-B434-F27E5E22A427}"/>
    <hyperlink ref="AI234" r:id="rId4352" display="https://www.daloopa.com/src/14007526" xr:uid="{BC7EAA4D-CEA8-4CD8-88A1-362CD98719D7}"/>
    <hyperlink ref="AJ234" r:id="rId4353" display="https://www.daloopa.com/src/14185271" xr:uid="{A8897E39-391C-4EF2-B0DD-EC63E1939E86}"/>
    <hyperlink ref="AK234" r:id="rId4354" display="https://www.daloopa.com/src/20882801" xr:uid="{F5B33AEE-7271-464E-B55D-17BFF0F1CA57}"/>
    <hyperlink ref="AL234" r:id="rId4355" display="https://www.daloopa.com/src/32363040" xr:uid="{32F8F2E8-B65C-463B-9ABF-D73550F534EB}"/>
    <hyperlink ref="AM234" r:id="rId4356" display="https://www.daloopa.com/src/37972195" xr:uid="{EA871410-132E-4D81-A3FB-0C65E27C2E43}"/>
    <hyperlink ref="AN234" r:id="rId4357" display="https://www.daloopa.com/src/46537381" xr:uid="{C21D50DD-D486-49A1-A8BC-ECA883DDCE8A}"/>
    <hyperlink ref="AO234" r:id="rId4358" display="https://www.daloopa.com/src/53538255" xr:uid="{49E988D3-343E-432C-AECC-0D8DC20B784C}"/>
    <hyperlink ref="AP234" r:id="rId4359" display="https://www.daloopa.com/src/58741103" xr:uid="{D4B45159-B356-452C-9040-30487EC944AC}"/>
    <hyperlink ref="AQ234" r:id="rId4360" display="https://www.daloopa.com/src/63030437" xr:uid="{46200EB4-851A-441A-AFFB-79BFC30C9AA3}"/>
    <hyperlink ref="AR234" r:id="rId4361" display="https://www.daloopa.com/src/66982870" xr:uid="{320D778B-8E69-4611-91D2-13D89715E950}"/>
    <hyperlink ref="AS234" r:id="rId4362" display="https://www.daloopa.com/src/72082686" xr:uid="{01AE3850-FF71-43AA-81DC-085AA25D718C}"/>
    <hyperlink ref="AT234" r:id="rId4363" display="https://www.daloopa.com/src/78020253" xr:uid="{49B57A9C-9289-4E97-ADFC-53F4A1249059}"/>
    <hyperlink ref="AU234" r:id="rId4364" display="https://www.daloopa.com/src/82233061" xr:uid="{2D8FEFA0-D3ED-4EF5-9B9F-033FC2AC1F11}"/>
    <hyperlink ref="AV234" r:id="rId4365" display="https://www.daloopa.com/src/87382646" xr:uid="{AECFC535-2814-432F-BDC0-BD10047C6713}"/>
    <hyperlink ref="A237" r:id="rId4366" xr:uid="{2FC39883-4C57-4D76-B3C7-D335545ED121}"/>
    <hyperlink ref="C237" r:id="rId4367" xr:uid="{E95BC680-9253-4A36-A5F2-E29F3D7BB7C7}"/>
    <hyperlink ref="E237" r:id="rId4368" display="https://www.daloopa.com/src/43342130" xr:uid="{BD4732D0-307D-4270-AFD4-4332DCE4B88D}"/>
    <hyperlink ref="F237" r:id="rId4369" display="https://www.daloopa.com/src/43342033" xr:uid="{4C443298-C39A-49FD-8683-2BE8BADAA190}"/>
    <hyperlink ref="G237" r:id="rId4370" display="https://www.daloopa.com/src/43341972" xr:uid="{177A5CE7-C52C-4562-B5E5-8CE5A2FF5CB2}"/>
    <hyperlink ref="H237" r:id="rId4371" display="https://www.daloopa.com/src/43341927" xr:uid="{834F3AD5-376C-43AC-99CA-1B7D2B520C55}"/>
    <hyperlink ref="I237" r:id="rId4372" display="https://www.daloopa.com/src/43341849" xr:uid="{F298B8D8-6021-4B10-8692-7FBCCD4C9238}"/>
    <hyperlink ref="J237" r:id="rId4373" display="https://www.daloopa.com/src/43341798" xr:uid="{EFFCEC5E-8A48-4642-A407-F2A0DB775E1B}"/>
    <hyperlink ref="K237" r:id="rId4374" display="https://www.daloopa.com/src/43341717" xr:uid="{C949A50B-DC95-4FF7-AA31-0A61C1A029ED}"/>
    <hyperlink ref="L237" r:id="rId4375" display="https://www.daloopa.com/src/43341621" xr:uid="{27C9467F-C97C-43EC-A40E-C8029A17297B}"/>
    <hyperlink ref="M237" r:id="rId4376" display="https://www.daloopa.com/src/8794106" xr:uid="{BD0A8762-94B4-4648-B2D2-724409D9A828}"/>
    <hyperlink ref="N237" r:id="rId4377" display="https://www.daloopa.com/src/8794096" xr:uid="{009F33B4-E3DA-45EB-9148-C2E0491A9F61}"/>
    <hyperlink ref="O237" r:id="rId4378" display="https://www.daloopa.com/src/8794071" xr:uid="{E3B24152-C07E-4F92-BB55-09B3B462BE24}"/>
    <hyperlink ref="P237" r:id="rId4379" display="https://www.daloopa.com/src/8794036" xr:uid="{7B843EC2-E219-42BA-8EE9-BE6E75C7B7A7}"/>
    <hyperlink ref="Q237" r:id="rId4380" display="https://www.daloopa.com/src/8793970" xr:uid="{E8ECE453-F67C-45A3-802E-1FFAB8CB9714}"/>
    <hyperlink ref="R237" r:id="rId4381" display="https://www.daloopa.com/src/8793958" xr:uid="{40E0EA62-098B-4240-A22E-D68F9AE83193}"/>
    <hyperlink ref="S237" r:id="rId4382" display="https://www.daloopa.com/src/8793953" xr:uid="{F998DC28-2CA6-4A3D-BA2C-2D6B8D9660BB}"/>
    <hyperlink ref="T237" r:id="rId4383" display="https://www.daloopa.com/src/8801421" xr:uid="{73CBFB85-0D8B-427D-B865-302C037175B2}"/>
    <hyperlink ref="U237" r:id="rId4384" display="https://www.daloopa.com/src/8793943" xr:uid="{53B3B8DE-E18A-4B70-8C5E-4236094DC800}"/>
    <hyperlink ref="V237" r:id="rId4385" display="https://www.daloopa.com/src/8793910" xr:uid="{38421287-732F-41C8-B800-1CAB13CA323D}"/>
    <hyperlink ref="W237" r:id="rId4386" display="https://www.daloopa.com/src/8793871" xr:uid="{EACD9299-533C-4F1B-9D23-C73501CC0B15}"/>
    <hyperlink ref="X237" r:id="rId4387" display="https://www.daloopa.com/src/8793838" xr:uid="{C1A54327-2A88-4674-8FB7-5492F49C7EB4}"/>
    <hyperlink ref="Y237" r:id="rId4388" display="https://www.daloopa.com/src/8793797" xr:uid="{6A82EFD6-7794-492D-8E5D-1B18D175C88F}"/>
    <hyperlink ref="Z237" r:id="rId4389" display="https://www.daloopa.com/src/8793770" xr:uid="{79402C2E-0441-49C2-AD0D-756BB7CB569D}"/>
    <hyperlink ref="AA237" r:id="rId4390" display="https://www.daloopa.com/src/8793760" xr:uid="{35F25351-5842-4CA4-9FF6-258698EAA7F6}"/>
    <hyperlink ref="AB237" r:id="rId4391" display="https://www.daloopa.com/src/8793755" xr:uid="{E7396EC4-4EC7-4535-AEA4-81769E075C8F}"/>
    <hyperlink ref="AC237" r:id="rId4392" display="https://www.daloopa.com/src/8793738" xr:uid="{EA6DF705-4344-437D-B339-D480ABEF4C02}"/>
    <hyperlink ref="AD237" r:id="rId4393" display="https://www.daloopa.com/src/8801410" xr:uid="{09EC9E3B-BD35-4D3F-82A2-ABC7723B143D}"/>
    <hyperlink ref="AE237" r:id="rId4394" display="https://www.daloopa.com/src/8793683" xr:uid="{C6D77439-0B6A-47B4-A999-B979AFEB2144}"/>
    <hyperlink ref="AF237" r:id="rId4395" display="https://www.daloopa.com/src/8793662" xr:uid="{2FBB1205-008F-4626-B7D3-3D4EAA2B47A2}"/>
    <hyperlink ref="AG237" r:id="rId4396" display="https://www.daloopa.com/src/8793646" xr:uid="{77B385FB-5FC4-4FFF-AE4A-1AAE12379D12}"/>
    <hyperlink ref="AH237" r:id="rId4397" display="https://www.daloopa.com/src/8793594" xr:uid="{EBEBEED9-532C-44DF-B1F6-65DA986A719F}"/>
    <hyperlink ref="AI237" r:id="rId4398" display="https://www.daloopa.com/src/14007921" xr:uid="{00D16E2A-493A-48B2-B431-9419BE89F47B}"/>
    <hyperlink ref="AJ237" r:id="rId4399" display="https://www.daloopa.com/src/14192438" xr:uid="{E62B4B03-6A57-49B3-A92D-54F86676700C}"/>
    <hyperlink ref="AK237" r:id="rId4400" display="https://www.daloopa.com/src/20882573" xr:uid="{2EBA7494-7B0A-466F-BBF8-D5F38C14EF78}"/>
    <hyperlink ref="AL237" r:id="rId4401" display="https://www.daloopa.com/src/32362910" xr:uid="{660CFF93-441B-4E98-A288-59BB3F48E70C}"/>
    <hyperlink ref="AM237" r:id="rId4402" display="https://www.daloopa.com/src/37972579" xr:uid="{FB209730-41B3-49D2-BF10-11581374ECE5}"/>
    <hyperlink ref="AN237" r:id="rId4403" display="https://www.daloopa.com/src/46540203" xr:uid="{0740432B-3FA6-4425-A5A7-8CA3DD8E2C82}"/>
    <hyperlink ref="AO237" r:id="rId4404" display="https://www.daloopa.com/src/53538589" xr:uid="{A716A447-37F2-42D9-8BA4-3940B00BD0DF}"/>
    <hyperlink ref="AP237" r:id="rId4405" display="https://www.daloopa.com/src/58741664" xr:uid="{E4A65B6E-ED63-405A-8EF7-0C40F95121CF}"/>
    <hyperlink ref="AQ237" r:id="rId4406" display="https://www.daloopa.com/src/63031202" xr:uid="{45EA28FA-F207-49C1-89AE-F6EBB96569F7}"/>
    <hyperlink ref="AR237" r:id="rId4407" display="https://www.daloopa.com/src/66979263" xr:uid="{60F50D82-B773-4B4B-BAAD-3921438EDFDA}"/>
    <hyperlink ref="AS237" r:id="rId4408" display="https://www.daloopa.com/src/72082903" xr:uid="{CFA3D575-7C18-4C5B-89BB-F21CDA8873B4}"/>
    <hyperlink ref="AT237" r:id="rId4409" display="https://www.daloopa.com/src/78020873" xr:uid="{D58B9AFA-1F29-496B-ABF0-95DD5180C132}"/>
    <hyperlink ref="AU237" r:id="rId4410" display="https://www.daloopa.com/src/82233333" xr:uid="{6ACA31C5-FA27-4B5C-85B3-D2BD58CD90D6}"/>
    <hyperlink ref="AV237" r:id="rId4411" display="https://www.daloopa.com/src/87384170" xr:uid="{78D7F92B-E9FB-4475-BAD4-8976AEC85A58}"/>
    <hyperlink ref="A238" r:id="rId4412" xr:uid="{F171FC81-F83C-47B2-B1FD-0CCA50E07BF6}"/>
    <hyperlink ref="C238" r:id="rId4413" xr:uid="{1C4CEDCA-2DF1-4CEB-8489-D8BB13187AB7}"/>
    <hyperlink ref="E238" r:id="rId4414" display="https://www.daloopa.com/src/43342131" xr:uid="{306C53AD-5C84-490F-9558-AECA23D9A367}"/>
    <hyperlink ref="F238" r:id="rId4415" display="https://www.daloopa.com/src/43342034" xr:uid="{A74014D2-45C6-435E-965A-B17D5EABC959}"/>
    <hyperlink ref="G238" r:id="rId4416" display="https://www.daloopa.com/src/43341973" xr:uid="{B77F90BF-E393-4DA9-82C2-2E53F39A373D}"/>
    <hyperlink ref="H238" r:id="rId4417" display="https://www.daloopa.com/src/43341928" xr:uid="{820C84D4-07F4-48D0-8305-6FBF047730F2}"/>
    <hyperlink ref="I238" r:id="rId4418" display="https://www.daloopa.com/src/43341850" xr:uid="{3FFBBE31-22D4-43E9-AB5A-50E5D7B9485C}"/>
    <hyperlink ref="J238" r:id="rId4419" display="https://www.daloopa.com/src/43341799" xr:uid="{A29FA9DB-7D25-45F6-A18B-C0D92559940C}"/>
    <hyperlink ref="K238" r:id="rId4420" display="https://www.daloopa.com/src/43341718" xr:uid="{1ABB4E35-7FFF-4E31-9A48-3646044EA58A}"/>
    <hyperlink ref="L238" r:id="rId4421" display="https://www.daloopa.com/src/43341622" xr:uid="{985FAC80-53AB-446D-9FC1-2138E9C2A038}"/>
    <hyperlink ref="M238" r:id="rId4422" display="https://www.daloopa.com/src/8794107" xr:uid="{6DAE21A3-FC33-4AF6-8381-76868AAE02C1}"/>
    <hyperlink ref="N238" r:id="rId4423" display="https://www.daloopa.com/src/8794097" xr:uid="{0C99FEFE-E1D0-4036-AEA6-C0D58DDD64ED}"/>
    <hyperlink ref="O238" r:id="rId4424" display="https://www.daloopa.com/src/8794072" xr:uid="{B20EDD73-EB7A-4690-B838-367A784AD45B}"/>
    <hyperlink ref="P238" r:id="rId4425" display="https://www.daloopa.com/src/8794037" xr:uid="{7DD1246E-ECD4-47FD-93EA-DF1AC385D69C}"/>
    <hyperlink ref="Q238" r:id="rId4426" display="https://www.daloopa.com/src/8793971" xr:uid="{AF8E637B-4394-4CE1-AE2C-F357FA4140BC}"/>
    <hyperlink ref="R238" r:id="rId4427" display="https://www.daloopa.com/src/8793959" xr:uid="{1D7D4BE0-F5DD-46AF-B05B-C9C526EEAF69}"/>
    <hyperlink ref="S238" r:id="rId4428" display="https://www.daloopa.com/src/8793954" xr:uid="{D018D882-00ED-43CF-894A-2C555F9264A3}"/>
    <hyperlink ref="T238" r:id="rId4429" display="https://www.daloopa.com/src/8801422" xr:uid="{9AFAE48B-F78E-4246-ADB9-A3DE26F118CF}"/>
    <hyperlink ref="U238" r:id="rId4430" display="https://www.daloopa.com/src/8793944" xr:uid="{688F21E2-A06D-40A7-9946-83398BB71CAD}"/>
    <hyperlink ref="V238" r:id="rId4431" display="https://www.daloopa.com/src/8793911" xr:uid="{1825B9B5-B298-455C-8A15-57D9553F8942}"/>
    <hyperlink ref="W238" r:id="rId4432" display="https://www.daloopa.com/src/8793872" xr:uid="{75A1615F-83BB-48A2-ABB3-B8FD784501A3}"/>
    <hyperlink ref="X238" r:id="rId4433" display="https://www.daloopa.com/src/8793839" xr:uid="{5ABC4D89-E41F-4ADF-9896-4007A4882548}"/>
    <hyperlink ref="Y238" r:id="rId4434" display="https://www.daloopa.com/src/8793798" xr:uid="{8702F231-5622-451E-9241-33F8C995FED0}"/>
    <hyperlink ref="Z238" r:id="rId4435" display="https://www.daloopa.com/src/8793771" xr:uid="{44EB6A34-9575-4C34-8876-8822C65076D8}"/>
    <hyperlink ref="AA238" r:id="rId4436" display="https://www.daloopa.com/src/8793761" xr:uid="{F2E6E423-F42D-4193-ADDC-7B11C5DD10DD}"/>
    <hyperlink ref="AB238" r:id="rId4437" display="https://www.daloopa.com/src/8793756" xr:uid="{2342EA28-CAD0-4AAB-9E71-BAA843DD7335}"/>
    <hyperlink ref="AC238" r:id="rId4438" display="https://www.daloopa.com/src/8793739" xr:uid="{95AB8E3D-0BB4-499B-8A4A-D9DB67CD8F36}"/>
    <hyperlink ref="AD238" r:id="rId4439" display="https://www.daloopa.com/src/8801411" xr:uid="{C119AC0D-8390-49B3-9418-842C460EB799}"/>
    <hyperlink ref="AE238" r:id="rId4440" display="https://www.daloopa.com/src/8793684" xr:uid="{6336D22D-2B9D-42FF-851C-F90CAF79D6F0}"/>
    <hyperlink ref="AF238" r:id="rId4441" display="https://www.daloopa.com/src/8793663" xr:uid="{34EB183D-96FE-48CD-A61D-0D398821C110}"/>
    <hyperlink ref="AG238" r:id="rId4442" display="https://www.daloopa.com/src/8793647" xr:uid="{3731DE4A-BB92-445E-9674-D976C82D3142}"/>
    <hyperlink ref="AH238" r:id="rId4443" display="https://www.daloopa.com/src/8793595" xr:uid="{380F0DDC-26B7-429F-9463-7D280DC3A1A6}"/>
    <hyperlink ref="AI238" r:id="rId4444" display="https://www.daloopa.com/src/14007922" xr:uid="{5296FA95-83DF-49E2-8D9F-8EE43C8F4A6B}"/>
    <hyperlink ref="AJ238" r:id="rId4445" display="https://www.daloopa.com/src/14192439" xr:uid="{D1F3B813-D8EC-4563-991C-6F66E25BC07D}"/>
    <hyperlink ref="AK238" r:id="rId4446" display="https://www.daloopa.com/src/20882574" xr:uid="{84BABFC6-3C1D-4A6E-8F56-BC1491631490}"/>
    <hyperlink ref="AL238" r:id="rId4447" display="https://www.daloopa.com/src/32362911" xr:uid="{78034355-6761-4BE9-8CEF-D7575C93DC94}"/>
    <hyperlink ref="AM238" r:id="rId4448" display="https://www.daloopa.com/src/37972580" xr:uid="{81FE3086-C4B2-462D-B2EC-2A847C326D8E}"/>
    <hyperlink ref="AN238" r:id="rId4449" display="https://www.daloopa.com/src/46540204" xr:uid="{4DE8CCA6-726A-4B1F-A5BD-422E79463509}"/>
    <hyperlink ref="AO238" r:id="rId4450" display="https://www.daloopa.com/src/53538590" xr:uid="{09FB4140-A9C3-4ABE-B367-CFB9E94C247F}"/>
    <hyperlink ref="AP238" r:id="rId4451" display="https://www.daloopa.com/src/58741665" xr:uid="{B9EE8842-28F1-4A93-8010-8EAC8227E0C2}"/>
    <hyperlink ref="AQ238" r:id="rId4452" display="https://www.daloopa.com/src/63031203" xr:uid="{C6189419-1BA6-4CB8-BE7D-F982C2387A3D}"/>
    <hyperlink ref="AR238" r:id="rId4453" display="https://www.daloopa.com/src/66979264" xr:uid="{1DA03EAB-4692-4BB6-9BBE-99AEEB63D923}"/>
    <hyperlink ref="AS238" r:id="rId4454" display="https://www.daloopa.com/src/72082904" xr:uid="{33E11F6C-932B-4813-9AFB-0BDEE98B1346}"/>
    <hyperlink ref="AT238" r:id="rId4455" display="https://www.daloopa.com/src/78020874" xr:uid="{7A077486-8321-44C1-AADC-754C81EA056F}"/>
    <hyperlink ref="AU238" r:id="rId4456" display="https://www.daloopa.com/src/82233334" xr:uid="{9683500D-FFE5-4C00-ABE9-B9838398FC0E}"/>
    <hyperlink ref="AV238" r:id="rId4457" display="https://www.daloopa.com/src/87384171" xr:uid="{996D3A33-0C5B-4D38-AAF2-5B6B207D0147}"/>
    <hyperlink ref="A239" r:id="rId4458" xr:uid="{D38002CA-8A49-4AB7-A9F0-2AFB34B9D484}"/>
    <hyperlink ref="C239" r:id="rId4459" xr:uid="{2ABB1032-AA9B-451E-9CFF-81E9D720DD58}"/>
    <hyperlink ref="E239" r:id="rId4460" display="https://www.daloopa.com/src/43342132" xr:uid="{91573083-10C0-4E10-8397-ECAAE10F72A3}"/>
    <hyperlink ref="F239" r:id="rId4461" display="https://www.daloopa.com/src/43342035" xr:uid="{A64FC118-B87E-4074-9508-76F49605E7C9}"/>
    <hyperlink ref="G239" r:id="rId4462" display="https://www.daloopa.com/src/43341974" xr:uid="{D628045D-7E24-46F4-88C2-D069AFCF7675}"/>
    <hyperlink ref="H239" r:id="rId4463" display="https://www.daloopa.com/src/43341929" xr:uid="{BF60427A-71F8-4919-92F2-311184F4F744}"/>
    <hyperlink ref="I239" r:id="rId4464" display="https://www.daloopa.com/src/43341851" xr:uid="{84A83759-6706-457E-BE25-1CA29F5F099A}"/>
    <hyperlink ref="J239" r:id="rId4465" display="https://www.daloopa.com/src/43341800" xr:uid="{5624D74C-C594-4F41-A756-6E094A5FF0D5}"/>
    <hyperlink ref="K239" r:id="rId4466" display="https://www.daloopa.com/src/43341719" xr:uid="{E20F1339-4126-43AF-B5CF-6D8087661017}"/>
    <hyperlink ref="L239" r:id="rId4467" display="https://www.daloopa.com/src/43341623" xr:uid="{57D3115A-25E9-4BD0-9375-6DFD4E59F687}"/>
    <hyperlink ref="M239" r:id="rId4468" display="https://www.daloopa.com/src/8794108" xr:uid="{58545259-D346-477F-A992-EE739E5C2D1C}"/>
    <hyperlink ref="N239" r:id="rId4469" display="https://www.daloopa.com/src/8794098" xr:uid="{6B4299F4-FD45-408E-9F94-6DEB155D4951}"/>
    <hyperlink ref="O239" r:id="rId4470" display="https://www.daloopa.com/src/8794073" xr:uid="{E23C8361-74BE-4162-9096-E34943418615}"/>
    <hyperlink ref="P239" r:id="rId4471" display="https://www.daloopa.com/src/8794038" xr:uid="{6FB2E331-C6E7-4FA0-856E-B6EAE0B29A96}"/>
    <hyperlink ref="Q239" r:id="rId4472" display="https://www.daloopa.com/src/8793972" xr:uid="{7254B982-B688-4DAE-A15A-A0956DE895F3}"/>
    <hyperlink ref="R239" r:id="rId4473" display="https://www.daloopa.com/src/8793960" xr:uid="{18A81FE0-78C5-4DDF-9C23-6D0AF4043AA0}"/>
    <hyperlink ref="S239" r:id="rId4474" display="https://www.daloopa.com/src/8793955" xr:uid="{6C67EB86-22A0-4018-A2FD-A6EFCE38CDC4}"/>
    <hyperlink ref="T239" r:id="rId4475" display="https://www.daloopa.com/src/8801423" xr:uid="{8D4D2599-C9C2-49D8-8C8F-07DBC4D938D8}"/>
    <hyperlink ref="U239" r:id="rId4476" display="https://www.daloopa.com/src/8793945" xr:uid="{BFE698F2-8DBA-47A2-87B0-496D473E2590}"/>
    <hyperlink ref="V239" r:id="rId4477" display="https://www.daloopa.com/src/8793912" xr:uid="{DE28DDA4-3BB9-4D42-B366-064299F2A38D}"/>
    <hyperlink ref="W239" r:id="rId4478" display="https://www.daloopa.com/src/8793873" xr:uid="{63441999-6AB2-4196-975A-D8FC0146D84D}"/>
    <hyperlink ref="X239" r:id="rId4479" display="https://www.daloopa.com/src/8793840" xr:uid="{88BC826E-4D11-463E-9827-E8979D2CD934}"/>
    <hyperlink ref="Y239" r:id="rId4480" display="https://www.daloopa.com/src/8793799" xr:uid="{D6C98F49-65E3-499E-9A48-DFA0411A3E05}"/>
    <hyperlink ref="Z239" r:id="rId4481" display="https://www.daloopa.com/src/8793772" xr:uid="{60419713-26F2-4BB9-B03E-08FF5D2090E2}"/>
    <hyperlink ref="AA239" r:id="rId4482" display="https://www.daloopa.com/src/8793762" xr:uid="{09224A06-B89B-4CED-BB4D-593017102153}"/>
    <hyperlink ref="AB239" r:id="rId4483" display="https://www.daloopa.com/src/8793757" xr:uid="{1CB8C331-2D1F-4EF6-8FB9-A24461035FFC}"/>
    <hyperlink ref="AC239" r:id="rId4484" display="https://www.daloopa.com/src/8793740" xr:uid="{7318B6DB-AC52-4CD5-9C8D-7F6433C5B693}"/>
    <hyperlink ref="AD239" r:id="rId4485" display="https://www.daloopa.com/src/8801412" xr:uid="{7EF1B26B-D900-4CA6-9B02-B6D4935D15CF}"/>
    <hyperlink ref="AE239" r:id="rId4486" display="https://www.daloopa.com/src/8793685" xr:uid="{747E6AE0-6EA2-419D-B2B5-DA838DBD5CBE}"/>
    <hyperlink ref="AF239" r:id="rId4487" display="https://www.daloopa.com/src/8793664" xr:uid="{7A2FE60D-294B-4D9A-AB4F-DCA30198736B}"/>
    <hyperlink ref="AG239" r:id="rId4488" display="https://www.daloopa.com/src/8793648" xr:uid="{12701390-9452-4D99-9CB3-2C2BCA486E79}"/>
    <hyperlink ref="AH239" r:id="rId4489" display="https://www.daloopa.com/src/8793596" xr:uid="{A1739AA5-7B24-4E9E-8229-A0F4F071C591}"/>
    <hyperlink ref="AI239" r:id="rId4490" display="https://www.daloopa.com/src/14007923" xr:uid="{73B8513E-D6B7-4BB7-9384-37F78E696AC4}"/>
    <hyperlink ref="AJ239" r:id="rId4491" display="https://www.daloopa.com/src/14192440" xr:uid="{BBE30F6B-D589-4E01-B04C-6A1AF95ADEBB}"/>
    <hyperlink ref="AK239" r:id="rId4492" display="https://www.daloopa.com/src/20882575" xr:uid="{F888E20D-7B7E-41E6-B85E-533A40057B60}"/>
    <hyperlink ref="AL239" r:id="rId4493" display="https://www.daloopa.com/src/32362912" xr:uid="{0B1FF8DF-892F-4BF3-BCB2-24C1839B5520}"/>
    <hyperlink ref="AM239" r:id="rId4494" display="https://www.daloopa.com/src/37972581" xr:uid="{6449679D-03E5-4D66-97B3-4EE94C125003}"/>
    <hyperlink ref="AN239" r:id="rId4495" display="https://www.daloopa.com/src/46540205" xr:uid="{B4057E8E-CA53-425D-8984-875B574F8E8E}"/>
    <hyperlink ref="AO239" r:id="rId4496" display="https://www.daloopa.com/src/53538591" xr:uid="{C0C07660-63F1-483B-8B0D-A6D472FAF7C9}"/>
    <hyperlink ref="AP239" r:id="rId4497" display="https://www.daloopa.com/src/58741666" xr:uid="{BDA0623D-E009-4548-A000-80FE0834DECA}"/>
    <hyperlink ref="AQ239" r:id="rId4498" display="https://www.daloopa.com/src/63031204" xr:uid="{03B63E3D-6D8A-4A35-AF81-44BB7B86616B}"/>
    <hyperlink ref="AR239" r:id="rId4499" display="https://www.daloopa.com/src/66979265" xr:uid="{F22760E0-E38E-4DF9-9147-9A79C73A3BF2}"/>
    <hyperlink ref="AS239" r:id="rId4500" display="https://www.daloopa.com/src/72082905" xr:uid="{453D7ADB-2133-4566-BA53-9443E4E74461}"/>
    <hyperlink ref="AT239" r:id="rId4501" display="https://www.daloopa.com/src/78020875" xr:uid="{7FEFBFB2-74AF-4436-A184-91448E4A84ED}"/>
    <hyperlink ref="AU239" r:id="rId4502" display="https://www.daloopa.com/src/82233335" xr:uid="{AB1E32A4-FADA-41A0-957B-556388DAE8D4}"/>
    <hyperlink ref="AV239" r:id="rId4503" display="https://www.daloopa.com/src/87384172" xr:uid="{99820963-1C51-4A58-8C92-A72868797089}"/>
    <hyperlink ref="A240" r:id="rId4504" xr:uid="{34C3E267-FF58-44F2-A435-407765F11C90}"/>
    <hyperlink ref="C240" r:id="rId4505" xr:uid="{889C7E90-FD2C-4474-92B6-F613EF8800A4}"/>
    <hyperlink ref="E240" r:id="rId4506" display="https://www.daloopa.com/src/43342133" xr:uid="{47DEF6EE-591E-456C-8854-BCC9252F53BE}"/>
    <hyperlink ref="F240" r:id="rId4507" display="https://www.daloopa.com/src/43342036" xr:uid="{E44B9E6A-01CD-48E1-AF42-7FBDF6EEF520}"/>
    <hyperlink ref="G240" r:id="rId4508" display="https://www.daloopa.com/src/43341975" xr:uid="{E1F7621E-0CAD-473B-8EC1-04FDFBA26B1B}"/>
    <hyperlink ref="H240" r:id="rId4509" display="https://www.daloopa.com/src/43341930" xr:uid="{8FC8BF6A-910E-4333-9084-4340B46718D4}"/>
    <hyperlink ref="I240" r:id="rId4510" display="https://www.daloopa.com/src/43341852" xr:uid="{506F9DD9-D492-4DAC-A9F3-D66889897AB8}"/>
    <hyperlink ref="J240" r:id="rId4511" display="https://www.daloopa.com/src/43341801" xr:uid="{E4379B20-C32C-407C-B951-9A3FC65C1B11}"/>
    <hyperlink ref="K240" r:id="rId4512" display="https://www.daloopa.com/src/43341720" xr:uid="{4E327CF6-5C24-467F-8597-7D5055B4D0F4}"/>
    <hyperlink ref="L240" r:id="rId4513" display="https://www.daloopa.com/src/43341624" xr:uid="{805689AF-53C9-4AB4-9070-3A0411EA127C}"/>
    <hyperlink ref="M240" r:id="rId4514" display="https://www.daloopa.com/src/8794109" xr:uid="{E65D8394-7A07-4FC2-AD66-175B91D38C2A}"/>
    <hyperlink ref="N240" r:id="rId4515" display="https://www.daloopa.com/src/8794099" xr:uid="{E3A0BA6F-E29A-4A86-B110-EF5751207685}"/>
    <hyperlink ref="O240" r:id="rId4516" display="https://www.daloopa.com/src/8794074" xr:uid="{1F1B92A0-E017-4B6D-B430-B7F262D12DE5}"/>
    <hyperlink ref="P240" r:id="rId4517" display="https://www.daloopa.com/src/8794039" xr:uid="{09734FAD-18B6-4DA8-B23E-D1A1EAE291FA}"/>
    <hyperlink ref="Q240" r:id="rId4518" display="https://www.daloopa.com/src/8793973" xr:uid="{3D7223E5-BB14-4150-9973-3EAAB7DB7187}"/>
    <hyperlink ref="R240" r:id="rId4519" display="https://www.daloopa.com/src/8793961" xr:uid="{2A33A945-C57C-41B4-AEDE-E85925E046AD}"/>
    <hyperlink ref="S240" r:id="rId4520" display="https://www.daloopa.com/src/8793956" xr:uid="{09038C8F-3CE2-4837-9981-C4BDA113D3A8}"/>
    <hyperlink ref="T240" r:id="rId4521" display="https://www.daloopa.com/src/8801424" xr:uid="{A7A0495F-CC25-4D1D-8211-C0F5EFD40DAD}"/>
    <hyperlink ref="U240" r:id="rId4522" display="https://www.daloopa.com/src/8793946" xr:uid="{7EFCE4F2-9F0C-4F42-BD18-08056BB650C9}"/>
    <hyperlink ref="V240" r:id="rId4523" display="https://www.daloopa.com/src/8793913" xr:uid="{E0752012-2657-4FA9-A464-147C7BA5EA76}"/>
    <hyperlink ref="W240" r:id="rId4524" display="https://www.daloopa.com/src/8793874" xr:uid="{F2051F8C-AF5F-4872-9BEF-443EED0EA22A}"/>
    <hyperlink ref="X240" r:id="rId4525" display="https://www.daloopa.com/src/8793841" xr:uid="{0BE72281-18BA-45FD-A5F0-6F5381BCD66A}"/>
    <hyperlink ref="Y240" r:id="rId4526" display="https://www.daloopa.com/src/8793800" xr:uid="{7DD2E00A-7AD2-4DD5-A133-64F2D7D21A3C}"/>
    <hyperlink ref="Z240" r:id="rId4527" display="https://www.daloopa.com/src/8793773" xr:uid="{39E329CF-2A5B-47E7-8F90-F182B379E543}"/>
    <hyperlink ref="AA240" r:id="rId4528" display="https://www.daloopa.com/src/8793763" xr:uid="{07FD50F3-EC6D-4C01-933F-A913292998BC}"/>
    <hyperlink ref="AB240" r:id="rId4529" display="https://www.daloopa.com/src/8793758" xr:uid="{D581684E-5098-49CE-A900-7046BF29B242}"/>
    <hyperlink ref="AC240" r:id="rId4530" display="https://www.daloopa.com/src/8793741" xr:uid="{8A3EAE0D-F1F8-49C3-A2FA-007D4B4DA4C1}"/>
    <hyperlink ref="AD240" r:id="rId4531" display="https://www.daloopa.com/src/8801413" xr:uid="{8E05AA1F-2DBE-49C7-9478-9FF9CAA08938}"/>
    <hyperlink ref="AE240" r:id="rId4532" display="https://www.daloopa.com/src/8793686" xr:uid="{D3D3BF3E-E4D4-40B4-A19A-CC4B14D6C403}"/>
    <hyperlink ref="AF240" r:id="rId4533" display="https://www.daloopa.com/src/8793665" xr:uid="{B542889A-0AB3-4025-B3E9-7E4EEDD28D4B}"/>
    <hyperlink ref="AG240" r:id="rId4534" display="https://www.daloopa.com/src/8793649" xr:uid="{7E8B2577-4994-4BE3-A050-06158F9A2561}"/>
    <hyperlink ref="AH240" r:id="rId4535" display="https://www.daloopa.com/src/8793597" xr:uid="{CB1B790D-861B-4D1E-B1ED-722C35B6E799}"/>
    <hyperlink ref="AI240" r:id="rId4536" display="https://www.daloopa.com/src/14007924" xr:uid="{CCC8A7B1-66CA-4487-8DE8-9E06DB32EB49}"/>
    <hyperlink ref="AJ240" r:id="rId4537" display="https://www.daloopa.com/src/14192441" xr:uid="{287D5F73-3670-4170-B018-9ACECCADAB8B}"/>
    <hyperlink ref="AK240" r:id="rId4538" display="https://www.daloopa.com/src/20882576" xr:uid="{C6AE7C35-4E7F-4291-B0EE-B12D250CC895}"/>
    <hyperlink ref="AL240" r:id="rId4539" display="https://www.daloopa.com/src/32362913" xr:uid="{9859C662-26BF-4032-B8A3-A8C31720A1E4}"/>
    <hyperlink ref="AM240" r:id="rId4540" display="https://www.daloopa.com/src/37972582" xr:uid="{5014D696-76E1-4D0C-9ADC-795F9F112937}"/>
    <hyperlink ref="AN240" r:id="rId4541" display="https://www.daloopa.com/src/46540206" xr:uid="{7D03FB9F-538D-4C7D-90F6-07F9117C9C94}"/>
    <hyperlink ref="AO240" r:id="rId4542" display="https://www.daloopa.com/src/53538604" xr:uid="{D2289867-F422-4DA8-AC44-0A63662D8188}"/>
    <hyperlink ref="AP240" r:id="rId4543" display="https://www.daloopa.com/src/58741667" xr:uid="{4A5048DE-8070-4A8D-9383-8233F2ADDD7B}"/>
    <hyperlink ref="AQ240" r:id="rId4544" display="https://www.daloopa.com/src/63031205" xr:uid="{3D8980AE-FFB5-420D-BFB5-8E97A256407E}"/>
    <hyperlink ref="AR240" r:id="rId4545" display="https://www.daloopa.com/src/66979266" xr:uid="{C3E1AA6D-D4EF-4F64-B02F-1119AD36F411}"/>
    <hyperlink ref="AS240" r:id="rId4546" display="https://www.daloopa.com/src/72082906" xr:uid="{D8F46212-B6D8-4C9A-9BE5-123D5235398B}"/>
    <hyperlink ref="AT240" r:id="rId4547" display="https://www.daloopa.com/src/78020876" xr:uid="{D58B148F-38F2-4B3D-B002-40ECCE7AE5DE}"/>
    <hyperlink ref="AU240" r:id="rId4548" display="https://www.daloopa.com/src/82233336" xr:uid="{27E5F99B-C0F1-4982-BCFA-A6A0E93072AB}"/>
    <hyperlink ref="AV240" r:id="rId4549" display="https://www.daloopa.com/src/87384173" xr:uid="{6D55AEEC-0B60-4D39-AEE6-90E326CF260E}"/>
    <hyperlink ref="A241" r:id="rId4550" xr:uid="{0FE5B462-4ECD-414D-9708-2897EEE8C808}"/>
    <hyperlink ref="C241" r:id="rId4551" xr:uid="{C89A1797-4256-4419-BC42-D5DA95BC92C9}"/>
    <hyperlink ref="E241" r:id="rId4552" display="https://www.daloopa.com/src/43342129" xr:uid="{46123FFF-FEA4-4F8E-B236-4785137C7EBA}"/>
    <hyperlink ref="F241" r:id="rId4553" display="https://www.daloopa.com/src/43342032" xr:uid="{B262FAA4-CBF8-4B36-A331-D14044DFD432}"/>
    <hyperlink ref="G241" r:id="rId4554" display="https://www.daloopa.com/src/43341971" xr:uid="{A466C00E-B310-49FC-9C77-10699CF5B10F}"/>
    <hyperlink ref="H241" r:id="rId4555" display="https://www.daloopa.com/src/43341926" xr:uid="{180531D5-68F5-48AA-9D8C-E96648FDDD2C}"/>
    <hyperlink ref="I241" r:id="rId4556" display="https://www.daloopa.com/src/43341848" xr:uid="{C7248B28-CE0F-44FE-BB64-9682028364ED}"/>
    <hyperlink ref="J241" r:id="rId4557" display="https://www.daloopa.com/src/43341797" xr:uid="{FCE2B298-80D6-464A-B037-418DCD92CDFD}"/>
    <hyperlink ref="K241" r:id="rId4558" display="https://www.daloopa.com/src/43341716" xr:uid="{685C081A-6766-46B1-B8BB-11846EB977F8}"/>
    <hyperlink ref="L241" r:id="rId4559" display="https://www.daloopa.com/src/43341620" xr:uid="{0B54B112-39FE-4B58-ABF0-9293486145C6}"/>
    <hyperlink ref="M241" r:id="rId4560" display="https://www.daloopa.com/src/8794105" xr:uid="{E97F929E-7E89-4C39-AF07-05D31A4E3155}"/>
    <hyperlink ref="N241" r:id="rId4561" display="https://www.daloopa.com/src/8794095" xr:uid="{4F84204A-FF41-4957-879D-E537CE2EB8ED}"/>
    <hyperlink ref="O241" r:id="rId4562" display="https://www.daloopa.com/src/8794070" xr:uid="{9AF79971-BBCF-415C-A7F8-C0A8E605E61A}"/>
    <hyperlink ref="P241" r:id="rId4563" display="https://www.daloopa.com/src/8794035" xr:uid="{16A81520-9F75-4047-A60B-C52BE255290D}"/>
    <hyperlink ref="Q241" r:id="rId4564" display="https://www.daloopa.com/src/8793969" xr:uid="{D5ACCB80-4CFA-4CE8-8E4D-4BE8021B6DED}"/>
    <hyperlink ref="R241" r:id="rId4565" display="https://www.daloopa.com/src/8793957" xr:uid="{02E99892-4289-4161-952A-30C905FC6111}"/>
    <hyperlink ref="S241" r:id="rId4566" display="https://www.daloopa.com/src/8793952" xr:uid="{6AE20B2B-1235-41CA-B19D-DB6B556DBB3E}"/>
    <hyperlink ref="T241" r:id="rId4567" display="https://www.daloopa.com/src/8801420" xr:uid="{A6141367-E7C9-411D-BD23-A909B19D2E49}"/>
    <hyperlink ref="U241" r:id="rId4568" display="https://www.daloopa.com/src/8793942" xr:uid="{BD6489A6-5D79-45C3-A2C3-2DADBB7224AC}"/>
    <hyperlink ref="V241" r:id="rId4569" display="https://www.daloopa.com/src/8793909" xr:uid="{18AC9B76-E611-448F-A257-02A678876846}"/>
    <hyperlink ref="W241" r:id="rId4570" display="https://www.daloopa.com/src/8793870" xr:uid="{EEEDDC03-1BDB-416D-A8A0-2BE2ED0FB797}"/>
    <hyperlink ref="X241" r:id="rId4571" display="https://www.daloopa.com/src/8793837" xr:uid="{975E534E-0D42-47DA-A0B5-44AEB4674109}"/>
    <hyperlink ref="Y241" r:id="rId4572" display="https://www.daloopa.com/src/8793796" xr:uid="{D44AD658-EF3C-424A-B089-89636A2B7E45}"/>
    <hyperlink ref="Z241" r:id="rId4573" display="https://www.daloopa.com/src/8793769" xr:uid="{F31C7226-A0D6-4B00-B465-D15F48DB9900}"/>
    <hyperlink ref="AA241" r:id="rId4574" display="https://www.daloopa.com/src/8793759" xr:uid="{A92AA92F-D1AA-4E55-B877-DAFA72139117}"/>
    <hyperlink ref="AB241" r:id="rId4575" display="https://www.daloopa.com/src/8793754" xr:uid="{34CBC6D7-46E0-45D3-A61F-F2DE7D1AE911}"/>
    <hyperlink ref="AC241" r:id="rId4576" display="https://www.daloopa.com/src/8793737" xr:uid="{C724FE63-ACCE-4138-BBAD-29CC79DC942F}"/>
    <hyperlink ref="AD241" r:id="rId4577" display="https://www.daloopa.com/src/8801409" xr:uid="{6E06A653-F4E7-4BBB-B28F-C0C4DFABD67A}"/>
    <hyperlink ref="AE241" r:id="rId4578" display="https://www.daloopa.com/src/8793687" xr:uid="{9A814A74-1FEB-4DC7-B663-47838E5A07FD}"/>
    <hyperlink ref="AF241" r:id="rId4579" display="https://www.daloopa.com/src/8793666" xr:uid="{15115105-0309-41EA-9267-10CE87670870}"/>
    <hyperlink ref="AG241" r:id="rId4580" display="https://www.daloopa.com/src/8793645" xr:uid="{0C2A2CDD-2BEA-40AE-AFFE-DF633C46C1AC}"/>
    <hyperlink ref="AH241" r:id="rId4581" display="https://www.daloopa.com/src/8793593" xr:uid="{44AFE775-9C38-4114-9FF0-5D28851F9F96}"/>
    <hyperlink ref="AI241" r:id="rId4582" display="https://www.daloopa.com/src/14007920" xr:uid="{76393E8C-1307-4146-A288-0D5378FCBA1C}"/>
    <hyperlink ref="AJ241" r:id="rId4583" display="https://www.daloopa.com/src/14192437" xr:uid="{C38EEEF7-061C-47E8-9068-CC81D015506C}"/>
    <hyperlink ref="AK241" r:id="rId4584" display="https://www.daloopa.com/src/20882572" xr:uid="{7BA39CCB-3D33-41BF-8801-6AD51076118C}"/>
    <hyperlink ref="AL241" r:id="rId4585" display="https://www.daloopa.com/src/32362909" xr:uid="{26DA84BC-C5DF-42C3-8040-9AF710BDD707}"/>
    <hyperlink ref="AM241" r:id="rId4586" display="https://www.daloopa.com/src/37972578" xr:uid="{47C3657F-8B07-4E11-8A61-ACDF3D3B2733}"/>
    <hyperlink ref="AN241" r:id="rId4587" display="https://www.daloopa.com/src/46540202" xr:uid="{C66ADC6D-BF3B-4A25-B5DE-FBA22670EDE9}"/>
    <hyperlink ref="AO241" r:id="rId4588" display="https://www.daloopa.com/src/53538588" xr:uid="{FC6FAFFC-733D-47D6-8A1F-D4FBDA9EC2DE}"/>
    <hyperlink ref="AP241" r:id="rId4589" display="https://www.daloopa.com/src/58741663" xr:uid="{02601161-5F85-46AF-BDFE-557D103AF3D6}"/>
    <hyperlink ref="AQ241" r:id="rId4590" display="https://www.daloopa.com/src/63031201" xr:uid="{D88F43CE-DC0D-4F8E-91A9-A77877FED86E}"/>
    <hyperlink ref="AR241" r:id="rId4591" display="https://www.daloopa.com/src/66979262" xr:uid="{4C744793-CE76-474B-B912-2DB93A00BD27}"/>
    <hyperlink ref="AS241" r:id="rId4592" display="https://www.daloopa.com/src/72082902" xr:uid="{1E2E0DBD-BAE3-4490-AF5E-24D8AFB9976B}"/>
    <hyperlink ref="AT241" r:id="rId4593" display="https://www.daloopa.com/src/78020872" xr:uid="{C0BEE992-588D-4EB6-A97D-590ACE599D5B}"/>
    <hyperlink ref="AU241" r:id="rId4594" display="https://www.daloopa.com/src/82233332" xr:uid="{76181FBC-8607-4816-948E-3E885A106B82}"/>
    <hyperlink ref="AV241" r:id="rId4595" display="https://www.daloopa.com/src/87384169" xr:uid="{52054D7B-35EC-41B6-AA2D-608B67A3E16F}"/>
    <hyperlink ref="A244" r:id="rId4596" xr:uid="{22B5F490-69ED-431D-B3F3-01D95E42E30D}"/>
    <hyperlink ref="C244" r:id="rId4597" xr:uid="{72A8F81E-B717-4FC1-BAB8-7DB59138BF1D}"/>
    <hyperlink ref="E244" r:id="rId4598" display="https://www.daloopa.com/src/1564586" xr:uid="{AA6996B8-9C43-4F1E-BBA7-5AF2E0085BF9}"/>
    <hyperlink ref="F244" r:id="rId4599" display="https://www.daloopa.com/src/1564568" xr:uid="{64D7FD72-BF63-4733-8679-D0CC749981A0}"/>
    <hyperlink ref="G244" r:id="rId4600" display="https://www.daloopa.com/src/1564521" xr:uid="{BF604D43-BFAC-4C06-9679-0BF07E2831CE}"/>
    <hyperlink ref="H244" r:id="rId4601" display="https://www.daloopa.com/src/1564490" xr:uid="{506336DA-6F82-4DF4-B319-CD9C091B3539}"/>
    <hyperlink ref="I244" r:id="rId4602" display="https://www.daloopa.com/src/1564444" xr:uid="{E26E472F-3138-4AE4-B9F4-4195F97C270A}"/>
    <hyperlink ref="J244" r:id="rId4603" display="https://www.daloopa.com/src/1602899" xr:uid="{99FF2189-9812-4ECB-A020-0BCEDD094D04}"/>
    <hyperlink ref="K244" r:id="rId4604" display="https://www.daloopa.com/src/1564322" xr:uid="{A538EF17-99B2-4BDA-A276-DFC0CE29FBBA}"/>
    <hyperlink ref="L244" r:id="rId4605" display="https://www.daloopa.com/src/1564290" xr:uid="{71EDB6F1-9C2C-4C70-8663-AC6D1CCAB81A}"/>
    <hyperlink ref="M244" r:id="rId4606" display="https://www.daloopa.com/src/1564273" xr:uid="{929DA921-ADD7-4C99-8A08-1DC1F068A092}"/>
    <hyperlink ref="N244" r:id="rId4607" display="https://www.daloopa.com/src/1564243" xr:uid="{FABE0657-9282-4019-8FB2-F9A5C2712493}"/>
    <hyperlink ref="O244" r:id="rId4608" display="https://www.daloopa.com/src/1564219" xr:uid="{64CECEA2-1B45-4811-BA78-3C8CE6F2FA06}"/>
    <hyperlink ref="P244" r:id="rId4609" display="https://www.daloopa.com/src/1564195" xr:uid="{4CE1C91B-0BAA-4151-9468-E98DB1A5EC38}"/>
    <hyperlink ref="Q244" r:id="rId4610" display="https://www.daloopa.com/src/1564171" xr:uid="{DE1B7AB3-6D12-4EB5-98A2-3D362C464478}"/>
    <hyperlink ref="R244" r:id="rId4611" display="https://www.daloopa.com/src/1564154" xr:uid="{91E4B0ED-200C-415C-9FC9-98D00755DD26}"/>
    <hyperlink ref="S244" r:id="rId4612" display="https://www.daloopa.com/src/1564133" xr:uid="{3825271A-C65A-4728-A813-7E2D3E0532EA}"/>
    <hyperlink ref="T244" r:id="rId4613" display="https://www.daloopa.com/src/1564110" xr:uid="{6548D511-10C0-46FA-9C40-BBC961405F70}"/>
    <hyperlink ref="U244" r:id="rId4614" display="https://www.daloopa.com/src/1564091" xr:uid="{B392FB97-CC64-4E47-8E14-414BC0B31BF5}"/>
    <hyperlink ref="V244" r:id="rId4615" display="https://www.daloopa.com/src/1564074" xr:uid="{66086C1D-DFA0-4077-8E86-57DFB60A77BC}"/>
    <hyperlink ref="W244" r:id="rId4616" display="https://www.daloopa.com/src/1564055" xr:uid="{73A9B4E3-3134-489C-8521-F0F0026BD38E}"/>
    <hyperlink ref="X244" r:id="rId4617" display="https://www.daloopa.com/src/1564036" xr:uid="{88FD6A1E-4FD7-442B-81DA-1E923B8DD506}"/>
    <hyperlink ref="Y244" r:id="rId4618" display="https://www.daloopa.com/src/1564017" xr:uid="{B72931C7-D031-4AF6-8613-84964CC6D038}"/>
    <hyperlink ref="Z244" r:id="rId4619" display="https://www.daloopa.com/src/1563997" xr:uid="{4F760616-68EC-4057-B784-3724A61EE578}"/>
    <hyperlink ref="AA244" r:id="rId4620" display="https://www.daloopa.com/src/1563977" xr:uid="{C6185ACA-972E-4243-A1E7-D95000F49C84}"/>
    <hyperlink ref="AB244" r:id="rId4621" display="https://www.daloopa.com/src/1563952" xr:uid="{89A28C6C-3427-46AD-88E2-552AC445624D}"/>
    <hyperlink ref="AC244" r:id="rId4622" display="https://www.daloopa.com/src/1563931" xr:uid="{E981F434-7716-471B-A4AC-D542313E561E}"/>
    <hyperlink ref="AD244" r:id="rId4623" display="https://www.daloopa.com/src/1563911" xr:uid="{755D3AA7-FFC1-4DF2-A689-24CE88A48EA0}"/>
    <hyperlink ref="AE244" r:id="rId4624" display="https://www.daloopa.com/src/1563893" xr:uid="{E98CFBBF-CF89-411E-A05D-8CB0DBC85158}"/>
    <hyperlink ref="AF244" r:id="rId4625" display="https://www.daloopa.com/src/2600124" xr:uid="{09280D3F-7C2D-4742-B2EC-DD56F554A704}"/>
    <hyperlink ref="AG244" r:id="rId4626" display="https://www.daloopa.com/src/4715226" xr:uid="{1228CDFB-D8E0-40D6-98ED-45BFDC114C5C}"/>
    <hyperlink ref="AH244" r:id="rId4627" display="https://www.daloopa.com/src/7961761" xr:uid="{752927C9-4108-4E93-8184-59BD1CBE3143}"/>
    <hyperlink ref="AI244" r:id="rId4628" display="https://www.daloopa.com/src/10330585" xr:uid="{215768EF-A093-4263-8C0A-6F0DA2014214}"/>
    <hyperlink ref="AJ244" r:id="rId4629" display="https://www.daloopa.com/src/14160894" xr:uid="{521D47B0-B96D-4E1D-A2AC-9D064934C322}"/>
    <hyperlink ref="AK244" r:id="rId4630" display="https://www.daloopa.com/src/20882339" xr:uid="{123AA6A5-33FD-48DD-B889-E1623340EE03}"/>
    <hyperlink ref="AL244" r:id="rId4631" display="https://www.daloopa.com/src/32357661" xr:uid="{5B4E9355-34C1-4815-9038-75284ED35485}"/>
    <hyperlink ref="AM244" r:id="rId4632" display="https://www.daloopa.com/src/37971401" xr:uid="{158C206A-7E77-46F5-9FE5-A0E20EF7AF68}"/>
    <hyperlink ref="AN244" r:id="rId4633" display="https://www.daloopa.com/src/46534792" xr:uid="{A46D532F-C60B-4919-861A-4EBBC6664207}"/>
    <hyperlink ref="AO244" r:id="rId4634" display="https://www.daloopa.com/src/53534873" xr:uid="{2584A600-E83B-4CBD-9FDA-3760254426C0}"/>
    <hyperlink ref="AP244" r:id="rId4635" display="https://www.daloopa.com/src/58740079" xr:uid="{7F387C74-6F97-4DD1-A635-2A7783A996C7}"/>
    <hyperlink ref="AQ244" r:id="rId4636" display="https://www.daloopa.com/src/63032888" xr:uid="{F2CDCE40-77D9-466E-A164-AF51282F56CF}"/>
    <hyperlink ref="AR244" r:id="rId4637" display="https://www.daloopa.com/src/66976837" xr:uid="{63DE9995-A6C3-4689-B31B-47EB1B8A79D4}"/>
    <hyperlink ref="AS244" r:id="rId4638" display="https://www.daloopa.com/src/72080209" xr:uid="{7CFC918B-D221-4E6B-814D-2FCD55C95A9D}"/>
    <hyperlink ref="AT244" r:id="rId4639" display="https://www.daloopa.com/src/78016412" xr:uid="{775BD901-4B20-4DDA-9FAB-EBD577AB6770}"/>
    <hyperlink ref="AU244" r:id="rId4640" display="https://www.daloopa.com/src/82223208" xr:uid="{DCE96802-24BB-40AE-9D83-4CEE1AA22CB6}"/>
    <hyperlink ref="AV244" r:id="rId4641" display="https://www.daloopa.com/src/87377978" xr:uid="{6137682D-CB2B-457D-8213-5F5E5AC3E183}"/>
    <hyperlink ref="AW244" r:id="rId4642" display="https://www.daloopa.com/src/94489679" xr:uid="{8B844FA3-76E0-4E13-BD26-AD774EE81103}"/>
    <hyperlink ref="AX244" r:id="rId4643" display="https://www.daloopa.com/src/102322033" xr:uid="{054EF150-96A3-4569-AC29-8B360C54C515}"/>
    <hyperlink ref="AY244" r:id="rId4644" display="https://www.daloopa.com/src/107674716" xr:uid="{0F983DF8-08A2-4F36-A489-7E6BC80B56AD}"/>
    <hyperlink ref="AZ244" r:id="rId4645" display="https://www.daloopa.com/src/113255130" xr:uid="{FF1AD877-C892-4116-A3F8-FE8F0A2A88E1}"/>
    <hyperlink ref="BA244" r:id="rId4646" display="https://www.daloopa.com/src/125013280" xr:uid="{16CF8C74-6765-4F8F-ADA8-FCE3DF9C0E18}"/>
    <hyperlink ref="BB244" r:id="rId4647" display="https://www.daloopa.com/src/136426153" xr:uid="{09B8FC66-B5AE-49ED-9962-1A22D90EBF48}"/>
    <hyperlink ref="BC244" r:id="rId4648" display="https://www.daloopa.com/src/144966767" xr:uid="{FDAF8146-60DA-48ED-BDB2-8565487C76CB}"/>
    <hyperlink ref="BD244" r:id="rId4649" display="https://www.daloopa.com/src/154216189" xr:uid="{FBF186EE-2253-41D7-A155-2C5E669121CD}"/>
    <hyperlink ref="BF244" r:id="rId4650" display="https://www.daloopa.com/src/43288879" xr:uid="{9F2C1BD3-288C-413D-81A7-1DDF2ADCD0BF}"/>
    <hyperlink ref="BG244" r:id="rId4651" display="https://www.daloopa.com/src/43288599" xr:uid="{EFD3EAA5-F695-46BC-8323-134884EDF4E4}"/>
    <hyperlink ref="BH244" r:id="rId4652" display="https://www.daloopa.com/src/43287973" xr:uid="{2C2A5E4A-A9EA-4C60-B1AD-98ED1972C3BE}"/>
    <hyperlink ref="BI244" r:id="rId4653" display="https://www.daloopa.com/src/43287844" xr:uid="{AB7A8177-9F45-42E1-A79B-AC0F12B6061D}"/>
    <hyperlink ref="BJ244" r:id="rId4654" display="https://www.daloopa.com/src/43287615" xr:uid="{05708949-8A42-412A-BC0F-07ABCDF1CDB4}"/>
    <hyperlink ref="BK244" r:id="rId4655" display="https://www.daloopa.com/src/43287235" xr:uid="{BA151617-F6C2-46B3-B699-3F0791855575}"/>
    <hyperlink ref="BL244" r:id="rId4656" display="https://www.daloopa.com/src/43643159" xr:uid="{29CC071D-D7EF-45F3-ADE8-849FF202F383}"/>
    <hyperlink ref="BM244" r:id="rId4657" display="https://www.daloopa.com/src/14161049" xr:uid="{36FD4DEA-33D4-4DB3-B9FC-C83459976386}"/>
    <hyperlink ref="BN244" r:id="rId4658" display="https://www.daloopa.com/src/46534788" xr:uid="{D0BA8ADF-14F5-469C-A628-4DE1E2482A9C}"/>
    <hyperlink ref="BO244" r:id="rId4659" display="https://www.daloopa.com/src/66982140" xr:uid="{2421D2C0-BCD4-4B40-9A08-AEA2F7495EAB}"/>
    <hyperlink ref="BP244" r:id="rId4660" display="https://www.daloopa.com/src/87394072" xr:uid="{98B4BD73-1B12-417E-A58D-757F8A502E5A}"/>
    <hyperlink ref="BQ244" r:id="rId4661" display="https://www.daloopa.com/src/113265248" xr:uid="{3ABEBA59-C3D6-461B-A697-61BF1B3A7021}"/>
    <hyperlink ref="BR244" r:id="rId4662" display="https://www.daloopa.com/src/154248808" xr:uid="{8F12C019-CDE2-452F-A85E-F8157CF0B85F}"/>
    <hyperlink ref="A246" r:id="rId4663" xr:uid="{90F4D251-A034-4A78-A4D5-B7A0D060297B}"/>
    <hyperlink ref="C246" r:id="rId4664" xr:uid="{46C01771-6444-450E-B1F5-B964E9D4BD00}"/>
    <hyperlink ref="E246" r:id="rId4665" display="https://www.daloopa.com/src/1564587" xr:uid="{841A48EA-CE3F-41DC-9DF7-0FCA0D67563A}"/>
    <hyperlink ref="F246" r:id="rId4666" display="https://www.daloopa.com/src/1564569" xr:uid="{6768ACC0-43F9-4D51-815D-8D77F3DBC1AB}"/>
    <hyperlink ref="G246" r:id="rId4667" display="https://www.daloopa.com/src/1564522" xr:uid="{DD639CA9-34CF-4F03-BA5D-9F4DAE8668B4}"/>
    <hyperlink ref="H246" r:id="rId4668" display="https://www.daloopa.com/src/1564491" xr:uid="{164214A8-7EBF-4E23-9DD1-EB56E67392DF}"/>
    <hyperlink ref="I246" r:id="rId4669" display="https://www.daloopa.com/src/1564445" xr:uid="{3CD317CD-DC8B-4C1E-8E64-490B1911D512}"/>
    <hyperlink ref="J246" r:id="rId4670" display="https://www.daloopa.com/src/1602900" xr:uid="{BCB7B8EB-F9D9-4FFF-A1F0-FFBC327E585C}"/>
    <hyperlink ref="K246" r:id="rId4671" display="https://www.daloopa.com/src/1564323" xr:uid="{033CEEF4-9965-4BA8-B4CD-B85FB996B52C}"/>
    <hyperlink ref="L246" r:id="rId4672" display="https://www.daloopa.com/src/1564291" xr:uid="{5BFA0977-19B6-4034-BC0F-2ADE7AF4B11E}"/>
    <hyperlink ref="M246" r:id="rId4673" display="https://www.daloopa.com/src/1564274" xr:uid="{97D4FC2C-85CB-43FB-A2D8-DCC69C38F176}"/>
    <hyperlink ref="N246" r:id="rId4674" display="https://www.daloopa.com/src/1564244" xr:uid="{75848893-2A4A-489C-AC74-4367CFFF7163}"/>
    <hyperlink ref="O246" r:id="rId4675" display="https://www.daloopa.com/src/1564220" xr:uid="{48C88EAE-DF8A-4706-B117-A4AA01E1C0C9}"/>
    <hyperlink ref="P246" r:id="rId4676" display="https://www.daloopa.com/src/1564196" xr:uid="{27F71995-DA70-4FEA-8B91-901B4F243CE0}"/>
    <hyperlink ref="Q246" r:id="rId4677" display="https://www.daloopa.com/src/1564172" xr:uid="{D25C3122-F43F-4738-BD9D-E920E8BB1121}"/>
    <hyperlink ref="R246" r:id="rId4678" display="https://www.daloopa.com/src/1564155" xr:uid="{D5E860BB-1F83-4F25-82BD-A89B107306DC}"/>
    <hyperlink ref="S246" r:id="rId4679" display="https://www.daloopa.com/src/1564134" xr:uid="{8CBF5216-A79A-4A03-9623-0C11B7E68A73}"/>
    <hyperlink ref="T246" r:id="rId4680" display="https://www.daloopa.com/src/1564111" xr:uid="{B4E83A19-F1AF-408B-AC52-F591FB406EAA}"/>
    <hyperlink ref="U246" r:id="rId4681" display="https://www.daloopa.com/src/1564092" xr:uid="{4DF7EF70-09A3-4975-83DE-C52B31990EF6}"/>
    <hyperlink ref="V246" r:id="rId4682" display="https://www.daloopa.com/src/1564075" xr:uid="{0675AF2E-6E34-43DD-B840-15372E36CE4F}"/>
    <hyperlink ref="W246" r:id="rId4683" display="https://www.daloopa.com/src/1564056" xr:uid="{791D29C0-3987-434B-8382-F54664F2455A}"/>
    <hyperlink ref="X246" r:id="rId4684" display="https://www.daloopa.com/src/1564037" xr:uid="{575A9BF0-B61C-44D5-BE06-CEFD68F42C31}"/>
    <hyperlink ref="Y246" r:id="rId4685" display="https://www.daloopa.com/src/1564018" xr:uid="{650EABC5-8682-4EBE-BE9D-7E6F7A606591}"/>
    <hyperlink ref="Z246" r:id="rId4686" display="https://www.daloopa.com/src/1563998" xr:uid="{BC57662D-B2E6-452C-BCB3-32578318ED53}"/>
    <hyperlink ref="AA246" r:id="rId4687" display="https://www.daloopa.com/src/1563978" xr:uid="{296A73EA-B0A4-4345-8495-3F1A57005D39}"/>
    <hyperlink ref="AB246" r:id="rId4688" display="https://www.daloopa.com/src/1563953" xr:uid="{9CECE3D9-8A92-4439-B8D0-23C41E0D6AFB}"/>
    <hyperlink ref="AC246" r:id="rId4689" display="https://www.daloopa.com/src/1563932" xr:uid="{BC82986F-EC16-4B67-9BF1-AAD95AF811D6}"/>
    <hyperlink ref="AD246" r:id="rId4690" display="https://www.daloopa.com/src/1563912" xr:uid="{01F200DD-984D-4255-97F3-31E6D3088E18}"/>
    <hyperlink ref="AE246" r:id="rId4691" display="https://www.daloopa.com/src/1563894" xr:uid="{56014BB2-274D-48AA-B726-DDABADA862F7}"/>
    <hyperlink ref="AF246" r:id="rId4692" display="https://www.daloopa.com/src/2600125" xr:uid="{6B98888B-CA3D-41D7-8386-7349D425E8AE}"/>
    <hyperlink ref="AG246" r:id="rId4693" display="https://www.daloopa.com/src/4715227" xr:uid="{CF33F73D-E019-4B4A-A741-B598440A4DE0}"/>
    <hyperlink ref="AH246" r:id="rId4694" display="https://www.daloopa.com/src/7961762" xr:uid="{50C53DC3-896E-4DDC-BDC1-F7F47722D84C}"/>
    <hyperlink ref="AI246" r:id="rId4695" display="https://www.daloopa.com/src/10330587" xr:uid="{ECF32208-B908-43B1-AE98-A53996FA32EB}"/>
    <hyperlink ref="AJ246" r:id="rId4696" display="https://www.daloopa.com/src/14160895" xr:uid="{B0D3E5EE-3257-4A66-915F-022A4A2B4A8E}"/>
    <hyperlink ref="AK246" r:id="rId4697" display="https://www.daloopa.com/src/20882325" xr:uid="{AC1314DF-12DF-4FDA-97B9-F8EA21F6884D}"/>
    <hyperlink ref="AL246" r:id="rId4698" display="https://www.daloopa.com/src/32357659" xr:uid="{357F6064-6D10-4A04-8A29-4FECF0A6BD28}"/>
    <hyperlink ref="AM246" r:id="rId4699" display="https://www.daloopa.com/src/37971402" xr:uid="{670617A6-1137-4699-B439-E3AD0F6C82C5}"/>
    <hyperlink ref="AN246" r:id="rId4700" display="https://www.daloopa.com/src/46534794" xr:uid="{19CEAF0A-19E3-430D-91EC-85EC76E41CCE}"/>
    <hyperlink ref="AO246" r:id="rId4701" display="https://www.daloopa.com/src/53534090" xr:uid="{033F4BFB-A2B0-4CE0-9091-A45C79391661}"/>
    <hyperlink ref="AP246" r:id="rId4702" display="https://www.daloopa.com/src/58740073" xr:uid="{781A61A5-A770-4896-966C-DE235BAC4BC4}"/>
    <hyperlink ref="AQ246" r:id="rId4703" display="https://www.daloopa.com/src/63032887" xr:uid="{236A5A61-BB4D-4631-BD15-AA91CA3DE7A9}"/>
    <hyperlink ref="AR246" r:id="rId4704" display="https://www.daloopa.com/src/66976828" xr:uid="{08755529-5546-4CD7-A360-67956E7F68C5}"/>
    <hyperlink ref="AS246" r:id="rId4705" display="https://www.daloopa.com/src/72080210" xr:uid="{1C0991EC-89C5-4062-999E-7CADF9B1F208}"/>
    <hyperlink ref="AT246" r:id="rId4706" display="https://www.daloopa.com/src/78016415" xr:uid="{FA7B8992-9C5C-409E-8571-82AE9CD59FED}"/>
    <hyperlink ref="AU246" r:id="rId4707" display="https://www.daloopa.com/src/82223201" xr:uid="{F13A18FE-8FAD-4CCF-807E-5DAF6502D820}"/>
    <hyperlink ref="AV246" r:id="rId4708" display="https://www.daloopa.com/src/87377983" xr:uid="{CBA1FB36-D983-4409-8E3F-D02CC1FAB083}"/>
    <hyperlink ref="AW246" r:id="rId4709" display="https://www.daloopa.com/src/94489670" xr:uid="{2395979A-EA42-4BE0-838D-93F416DCC42A}"/>
    <hyperlink ref="AX246" r:id="rId4710" display="https://www.daloopa.com/src/102322042" xr:uid="{D4D41B02-CD67-4831-BF79-78E845422F06}"/>
    <hyperlink ref="AY246" r:id="rId4711" display="https://www.daloopa.com/src/107674625" xr:uid="{C521BDE4-AC92-4ABC-A928-50BED626F1CF}"/>
    <hyperlink ref="AZ246" r:id="rId4712" display="https://www.daloopa.com/src/113255131" xr:uid="{A08E97DB-6037-47B7-AB98-9F336EFE9307}"/>
    <hyperlink ref="BA246" r:id="rId4713" display="https://www.daloopa.com/src/125013281" xr:uid="{660D6171-7050-4B1C-96AB-46088753A7CC}"/>
    <hyperlink ref="BB246" r:id="rId4714" display="https://www.daloopa.com/src/136426154" xr:uid="{0FB9CA5D-9C74-4DFB-BB2F-1442B85F88D1}"/>
    <hyperlink ref="BC246" r:id="rId4715" display="https://www.daloopa.com/src/144966768" xr:uid="{C93C3372-9E66-40A2-AB36-7AB430A964C3}"/>
    <hyperlink ref="BD246" r:id="rId4716" display="https://www.daloopa.com/src/154216190" xr:uid="{F264AB3A-8071-4D6D-AFB3-D5E7A4447C0D}"/>
    <hyperlink ref="BF246" r:id="rId4717" display="https://www.daloopa.com/src/43288876" xr:uid="{3D463F97-C0C8-4866-A0FF-5F920A47617D}"/>
    <hyperlink ref="BG246" r:id="rId4718" display="https://www.daloopa.com/src/43288600" xr:uid="{9D017F85-07FD-409B-9C10-1996D00DA2A1}"/>
    <hyperlink ref="BH246" r:id="rId4719" display="https://www.daloopa.com/src/43287970" xr:uid="{26729C1C-B727-4486-94AE-ADCE0A6C4113}"/>
    <hyperlink ref="BI246" r:id="rId4720" display="https://www.daloopa.com/src/43287843" xr:uid="{84DF9762-6E91-4A2C-9118-1FC84166706B}"/>
    <hyperlink ref="BJ246" r:id="rId4721" display="https://www.daloopa.com/src/43287626" xr:uid="{5A09A5F4-FFA6-41FB-9622-E12127B6825C}"/>
    <hyperlink ref="BK246" r:id="rId4722" display="https://www.daloopa.com/src/43287242" xr:uid="{0A8345C9-A519-40AD-862C-E5357CE1BAF9}"/>
    <hyperlink ref="BL246" r:id="rId4723" display="https://www.daloopa.com/src/43643160" xr:uid="{22491411-D537-489F-9EF1-CD58D3D5BF12}"/>
    <hyperlink ref="BM246" r:id="rId4724" display="https://www.daloopa.com/src/14161050" xr:uid="{2E294381-2B8B-4587-9BC1-3E8D932F98FC}"/>
    <hyperlink ref="BN246" r:id="rId4725" display="https://www.daloopa.com/src/46534787" xr:uid="{DD12EBD4-615C-407F-83C2-388464D2ECC6}"/>
    <hyperlink ref="BO246" r:id="rId4726" display="https://www.daloopa.com/src/66982144" xr:uid="{C6C68147-9411-4CB1-A5F8-F958F22C5002}"/>
    <hyperlink ref="BP246" r:id="rId4727" display="https://www.daloopa.com/src/87394076" xr:uid="{24BF34D9-7C1A-4869-9FEF-D78D37FEF562}"/>
    <hyperlink ref="BQ246" r:id="rId4728" display="https://www.daloopa.com/src/113265249" xr:uid="{35B4EADF-E29F-4129-B847-0F2146AE45B9}"/>
    <hyperlink ref="BR246" r:id="rId4729" display="https://www.daloopa.com/src/154248809" xr:uid="{9DC440EA-07FE-4207-BF75-42A1569B5B5B}"/>
    <hyperlink ref="A247" r:id="rId4730" xr:uid="{A332C8DB-B828-40F9-8627-F0AE9E8F1599}"/>
    <hyperlink ref="C247" r:id="rId4731" xr:uid="{A71897D8-35A3-4AA8-A567-08CEB4A131DF}"/>
    <hyperlink ref="E247" r:id="rId4732" display="https://www.daloopa.com/src/1564588" xr:uid="{1992A2A1-4573-4770-9E5F-9D922CAD6309}"/>
    <hyperlink ref="F247" r:id="rId4733" display="https://www.daloopa.com/src/1564570" xr:uid="{368C680F-1F95-4084-A234-C70521A65C9F}"/>
    <hyperlink ref="G247" r:id="rId4734" display="https://www.daloopa.com/src/1564523" xr:uid="{E0F5BD47-62FE-4B7F-9F8E-043085856622}"/>
    <hyperlink ref="H247" r:id="rId4735" display="https://www.daloopa.com/src/1564492" xr:uid="{0E878A96-9329-4462-A036-7EE46EA13CE9}"/>
    <hyperlink ref="I247" r:id="rId4736" display="https://www.daloopa.com/src/1564446" xr:uid="{F15448FF-D483-4589-B649-2F9F94C502D7}"/>
    <hyperlink ref="J247" r:id="rId4737" display="https://www.daloopa.com/src/1602901" xr:uid="{64EE9CDD-8267-4E85-874A-7A803873BBE9}"/>
    <hyperlink ref="K247" r:id="rId4738" display="https://www.daloopa.com/src/1564324" xr:uid="{892B693B-5336-4FCF-A10F-BB50D2CAF247}"/>
    <hyperlink ref="L247" r:id="rId4739" display="https://www.daloopa.com/src/1564292" xr:uid="{E0F61D0F-53AF-410F-BA46-486BA1E71A1A}"/>
    <hyperlink ref="M247" r:id="rId4740" display="https://www.daloopa.com/src/1564275" xr:uid="{A09DB955-9499-49C8-94C5-52258838F27D}"/>
    <hyperlink ref="N247" r:id="rId4741" display="https://www.daloopa.com/src/1564245" xr:uid="{C56DAE54-49F0-4ECE-8FC4-D7015418A377}"/>
    <hyperlink ref="O247" r:id="rId4742" display="https://www.daloopa.com/src/1564221" xr:uid="{0B5802C4-1190-4EFE-9CD8-F2C9EFF747B6}"/>
    <hyperlink ref="P247" r:id="rId4743" display="https://www.daloopa.com/src/1564197" xr:uid="{6ED264CD-0CEA-4666-84D7-2874DB178340}"/>
    <hyperlink ref="Q247" r:id="rId4744" display="https://www.daloopa.com/src/1564173" xr:uid="{1B16D7B7-74B1-4482-A129-5A8878303DF0}"/>
    <hyperlink ref="R247" r:id="rId4745" display="https://www.daloopa.com/src/1564156" xr:uid="{9B9CD609-7EE6-4B9A-B53E-DB0F23E7DF98}"/>
    <hyperlink ref="S247" r:id="rId4746" display="https://www.daloopa.com/src/1564135" xr:uid="{B049EC23-105E-4CED-AA5E-4431CCFE46BC}"/>
    <hyperlink ref="T247" r:id="rId4747" display="https://www.daloopa.com/src/1564112" xr:uid="{3FE6EDE7-BB96-452E-9133-8C635CD06107}"/>
    <hyperlink ref="U247" r:id="rId4748" display="https://www.daloopa.com/src/1564093" xr:uid="{E88302C8-C947-4CA2-AC9D-A46ABA883E80}"/>
    <hyperlink ref="V247" r:id="rId4749" display="https://www.daloopa.com/src/1564076" xr:uid="{41F04DF4-6E15-45BE-9BF3-6C5E8CBF6BED}"/>
    <hyperlink ref="W247" r:id="rId4750" display="https://www.daloopa.com/src/1564057" xr:uid="{280D25B1-BAC5-415D-9107-F7E46BBCCBF9}"/>
    <hyperlink ref="X247" r:id="rId4751" display="https://www.daloopa.com/src/1564038" xr:uid="{0E9E9632-9CBB-4123-8B89-8A92C284FCB1}"/>
    <hyperlink ref="Y247" r:id="rId4752" display="https://www.daloopa.com/src/1564019" xr:uid="{BDFF763A-4FAB-4D87-85E5-4C158325962A}"/>
    <hyperlink ref="Z247" r:id="rId4753" display="https://www.daloopa.com/src/1563999" xr:uid="{CB7A2E76-954E-4E33-BDB6-E88869041238}"/>
    <hyperlink ref="AA247" r:id="rId4754" display="https://www.daloopa.com/src/1563979" xr:uid="{FEB68D37-1F9A-4721-9D86-7FC9911B8343}"/>
    <hyperlink ref="AB247" r:id="rId4755" display="https://www.daloopa.com/src/1563954" xr:uid="{CFEC59DC-F29F-457A-AC05-F069BC01EC31}"/>
    <hyperlink ref="AC247" r:id="rId4756" display="https://www.daloopa.com/src/1563933" xr:uid="{91433D2E-A17C-4BDE-8F46-A870A6CDF690}"/>
    <hyperlink ref="AD247" r:id="rId4757" display="https://www.daloopa.com/src/1563913" xr:uid="{DA391E02-6385-4DE9-8531-EC9C9DF9FAAE}"/>
    <hyperlink ref="AE247" r:id="rId4758" display="https://www.daloopa.com/src/1563895" xr:uid="{EF937459-080F-4039-B4AA-CF0D352A8A14}"/>
    <hyperlink ref="AF247" r:id="rId4759" display="https://www.daloopa.com/src/2600126" xr:uid="{B4007E17-1CCC-41C0-94EE-E7886D0E84E0}"/>
    <hyperlink ref="AG247" r:id="rId4760" display="https://www.daloopa.com/src/4715228" xr:uid="{046CABFD-EAF1-42D4-817B-A1F4B88F6D08}"/>
    <hyperlink ref="AH247" r:id="rId4761" display="https://www.daloopa.com/src/7961763" xr:uid="{48B99472-56DC-4315-A107-F9A8580256CE}"/>
    <hyperlink ref="AI247" r:id="rId4762" display="https://www.daloopa.com/src/10330584" xr:uid="{22262285-7CD0-4218-973A-B8E4733C41B4}"/>
    <hyperlink ref="AJ247" r:id="rId4763" display="https://www.daloopa.com/src/14160887" xr:uid="{100809B6-E186-4532-84DA-16FEEE1FA017}"/>
    <hyperlink ref="AK247" r:id="rId4764" display="https://www.daloopa.com/src/20882338" xr:uid="{78CCE086-B9C0-4939-A0C9-341487477505}"/>
    <hyperlink ref="AL247" r:id="rId4765" display="https://www.daloopa.com/src/32357657" xr:uid="{AC6BE222-E9E1-489E-8539-23F58DBBEE89}"/>
    <hyperlink ref="AM247" r:id="rId4766" display="https://www.daloopa.com/src/37971397" xr:uid="{167B13C0-51F0-482A-BC98-EB167A007D76}"/>
    <hyperlink ref="AN247" r:id="rId4767" display="https://www.daloopa.com/src/46534797" xr:uid="{49552A96-C1DA-4D6C-B806-25042D2945D8}"/>
    <hyperlink ref="AO247" r:id="rId4768" display="https://www.daloopa.com/src/53534081" xr:uid="{6C7FFEFF-55ED-413B-9336-55215D9BB6C6}"/>
    <hyperlink ref="AP247" r:id="rId4769" display="https://www.daloopa.com/src/58740074" xr:uid="{7A578EF6-0DCE-46B4-A056-B9B780DAB640}"/>
    <hyperlink ref="AQ247" r:id="rId4770" display="https://www.daloopa.com/src/63032889" xr:uid="{FA119FEB-2F40-4504-A8D9-9DB6515C8C1D}"/>
    <hyperlink ref="AR247" r:id="rId4771" display="https://www.daloopa.com/src/66976829" xr:uid="{120F4B32-E88C-48E2-8E15-41946439DD6D}"/>
    <hyperlink ref="AS247" r:id="rId4772" display="https://www.daloopa.com/src/72080211" xr:uid="{45916901-D403-4D9D-BBBC-5B9F98AE5578}"/>
    <hyperlink ref="AT247" r:id="rId4773" display="https://www.daloopa.com/src/78016414" xr:uid="{571F0C04-0749-44C6-8072-EE2491788E8D}"/>
    <hyperlink ref="AU247" r:id="rId4774" display="https://www.daloopa.com/src/82223202" xr:uid="{18CBEEDF-E3AF-4398-9339-39420CCA4D38}"/>
    <hyperlink ref="AV247" r:id="rId4775" display="https://www.daloopa.com/src/87377992" xr:uid="{FC164ED1-7F87-4699-97ED-5B664B63F533}"/>
    <hyperlink ref="AW247" r:id="rId4776" display="https://www.daloopa.com/src/94489671" xr:uid="{DC35696C-D468-4A63-BB1A-208167A0404D}"/>
    <hyperlink ref="AX247" r:id="rId4777" display="https://www.daloopa.com/src/102322032" xr:uid="{E68838F5-3BAA-4BD1-847D-82E4A26A3925}"/>
    <hyperlink ref="AY247" r:id="rId4778" display="https://www.daloopa.com/src/107674633" xr:uid="{CDB34C92-1559-4FCF-90A2-B3B3B7976FDF}"/>
    <hyperlink ref="AZ247" r:id="rId4779" display="https://www.daloopa.com/src/113255132" xr:uid="{DC89757C-3A17-441A-91D2-32724C6B599C}"/>
    <hyperlink ref="BA247" r:id="rId4780" display="https://www.daloopa.com/src/125013282" xr:uid="{EA977994-8544-42C0-8CCB-EFFC0246EED8}"/>
    <hyperlink ref="BB247" r:id="rId4781" display="https://www.daloopa.com/src/136426155" xr:uid="{0239A1D3-ED0B-4AE8-95F9-BD921A7CD4B3}"/>
    <hyperlink ref="BC247" r:id="rId4782" display="https://www.daloopa.com/src/144966769" xr:uid="{07633E6F-D0D1-423C-AF42-DF56EA1855FA}"/>
    <hyperlink ref="BD247" r:id="rId4783" display="https://www.daloopa.com/src/154216191" xr:uid="{81A1C149-4C42-48F1-9835-8BFE7A736118}"/>
    <hyperlink ref="BF247" r:id="rId4784" display="https://www.daloopa.com/src/43288880" xr:uid="{A16478C6-076D-451F-B2EB-D1244CFB0BD8}"/>
    <hyperlink ref="BG247" r:id="rId4785" display="https://www.daloopa.com/src/43288601" xr:uid="{94D9A395-8E2D-48A5-8207-1B366F77E432}"/>
    <hyperlink ref="BH247" r:id="rId4786" display="https://www.daloopa.com/src/43287976" xr:uid="{ED39EA22-42DF-4E8B-96F1-62C64DF61C85}"/>
    <hyperlink ref="BI247" r:id="rId4787" display="https://www.daloopa.com/src/43287842" xr:uid="{0F3162FB-E389-4CF7-90D2-9CC74DB3A55F}"/>
    <hyperlink ref="BJ247" r:id="rId4788" display="https://www.daloopa.com/src/43287620" xr:uid="{EB72CC86-5EB4-46B6-84E9-EEE63AA24721}"/>
    <hyperlink ref="BK247" r:id="rId4789" display="https://www.daloopa.com/src/43287239" xr:uid="{1E1719A0-7F32-4180-8178-702066EB7E13}"/>
    <hyperlink ref="BL247" r:id="rId4790" display="https://www.daloopa.com/src/43643161" xr:uid="{E1B209E5-9382-4663-947D-723D8D896107}"/>
    <hyperlink ref="BM247" r:id="rId4791" display="https://www.daloopa.com/src/14161047" xr:uid="{DF643918-E0AC-4486-A11C-34D10AB66524}"/>
    <hyperlink ref="BN247" r:id="rId4792" display="https://www.daloopa.com/src/46534789" xr:uid="{7236AF6B-5C36-4BE3-B9A1-8CDAD0339120}"/>
    <hyperlink ref="BO247" r:id="rId4793" display="https://www.daloopa.com/src/66982143" xr:uid="{8041B586-6BB2-4AC6-967F-347ABD66B9D3}"/>
    <hyperlink ref="BP247" r:id="rId4794" display="https://www.daloopa.com/src/87394069" xr:uid="{BF91A48D-F75A-48FD-B2C4-0E1AC178C32C}"/>
    <hyperlink ref="BQ247" r:id="rId4795" display="https://www.daloopa.com/src/113265253" xr:uid="{174BAD23-851F-4CF1-A6B1-959F698B66B6}"/>
    <hyperlink ref="BR247" r:id="rId4796" display="https://www.daloopa.com/src/154248810" xr:uid="{67C09AE3-2548-4A90-BE23-3A07D3C41FDC}"/>
    <hyperlink ref="A248" r:id="rId4797" xr:uid="{90D44B21-B526-47BB-BB56-2EED4A4BA27D}"/>
    <hyperlink ref="C248" r:id="rId4798" xr:uid="{57CA4BB9-A51E-4B7A-AE60-F92497B2F1CB}"/>
    <hyperlink ref="E248" r:id="rId4799" display="https://www.daloopa.com/src/1564589" xr:uid="{4BF7E548-734E-47E5-B8C7-276FA77EDF5B}"/>
    <hyperlink ref="F248" r:id="rId4800" display="https://www.daloopa.com/src/1564571" xr:uid="{99A783BB-1360-4381-99DC-612D8616457E}"/>
    <hyperlink ref="G248" r:id="rId4801" display="https://www.daloopa.com/src/1564524" xr:uid="{E312F306-482E-4967-A3FB-BA0EB93A1998}"/>
    <hyperlink ref="H248" r:id="rId4802" display="https://www.daloopa.com/src/1564493" xr:uid="{5C3C7E48-EF8E-48C3-B0BD-A108EF97D0AA}"/>
    <hyperlink ref="I248" r:id="rId4803" display="https://www.daloopa.com/src/1564447" xr:uid="{770FA727-3473-4655-8F1D-3A12D31B6AFC}"/>
    <hyperlink ref="J248" r:id="rId4804" display="https://www.daloopa.com/src/1602902" xr:uid="{D58C14CA-B851-44CC-8EAD-07463090EA76}"/>
    <hyperlink ref="K248" r:id="rId4805" display="https://www.daloopa.com/src/1564325" xr:uid="{E2BC6F10-75EC-454C-8B8C-017810AE567A}"/>
    <hyperlink ref="L248" r:id="rId4806" display="https://www.daloopa.com/src/1564293" xr:uid="{ADD96BDF-3921-4D52-9323-4D8F9F85EB04}"/>
    <hyperlink ref="M248" r:id="rId4807" display="https://www.daloopa.com/src/1564276" xr:uid="{C4738F74-7283-49E2-896E-712C2FE09882}"/>
    <hyperlink ref="N248" r:id="rId4808" display="https://www.daloopa.com/src/1564246" xr:uid="{687D61DE-D88D-471A-B1E5-CE77C4F3D491}"/>
    <hyperlink ref="O248" r:id="rId4809" display="https://www.daloopa.com/src/1564222" xr:uid="{797EB791-8E7B-468F-B4A5-DECD9CD060C0}"/>
    <hyperlink ref="P248" r:id="rId4810" display="https://www.daloopa.com/src/1564198" xr:uid="{3EBCBEBB-5722-4737-BB85-4CAFDA91EAD0}"/>
    <hyperlink ref="Q248" r:id="rId4811" display="https://www.daloopa.com/src/1564174" xr:uid="{590788D9-AC53-4668-A523-2406EC89B2FC}"/>
    <hyperlink ref="R248" r:id="rId4812" display="https://www.daloopa.com/src/1564157" xr:uid="{E744A38C-271D-423A-9567-E99F7B3C23B9}"/>
    <hyperlink ref="S248" r:id="rId4813" display="https://www.daloopa.com/src/1564136" xr:uid="{C7DFB7CB-E911-4E1D-80C4-053F5CCE7146}"/>
    <hyperlink ref="T248" r:id="rId4814" display="https://www.daloopa.com/src/1564113" xr:uid="{DAAED5D3-38CB-460E-83EE-C68F17D42D58}"/>
    <hyperlink ref="U248" r:id="rId4815" display="https://www.daloopa.com/src/1564094" xr:uid="{D0FA1A08-5DB2-40A8-8A1E-F473416CB155}"/>
    <hyperlink ref="V248" r:id="rId4816" display="https://www.daloopa.com/src/1564077" xr:uid="{6F6749E7-9D3D-42CE-9743-B1E69C44BEBA}"/>
    <hyperlink ref="W248" r:id="rId4817" display="https://www.daloopa.com/src/1564058" xr:uid="{F913B4CE-DE5B-4DFD-A298-B25C3E534EEA}"/>
    <hyperlink ref="X248" r:id="rId4818" display="https://www.daloopa.com/src/1564039" xr:uid="{DFF6F380-9BC2-4C2C-9F57-142D3586E4A0}"/>
    <hyperlink ref="Y248" r:id="rId4819" display="https://www.daloopa.com/src/1564020" xr:uid="{147E00B8-2D54-422C-BF3B-D7A1E5305616}"/>
    <hyperlink ref="Z248" r:id="rId4820" display="https://www.daloopa.com/src/1564000" xr:uid="{4A92C992-F5A8-4FC8-BAB7-E4D8428C93D4}"/>
    <hyperlink ref="AA248" r:id="rId4821" display="https://www.daloopa.com/src/1563980" xr:uid="{DD152916-83FB-4056-8CCD-4A7F1A784829}"/>
    <hyperlink ref="AB248" r:id="rId4822" display="https://www.daloopa.com/src/1563955" xr:uid="{06905D54-0A3B-4D30-B074-0062A521601B}"/>
    <hyperlink ref="AC248" r:id="rId4823" display="https://www.daloopa.com/src/1563934" xr:uid="{66024669-C277-4A98-8E60-E3F673BFE03D}"/>
    <hyperlink ref="AD248" r:id="rId4824" display="https://www.daloopa.com/src/1563914" xr:uid="{782693CA-3C25-41BA-902B-34C7E7BFA24F}"/>
    <hyperlink ref="AE248" r:id="rId4825" display="https://www.daloopa.com/src/1563896" xr:uid="{907E47B1-BBF7-436E-B7CD-40BE11848D8B}"/>
    <hyperlink ref="AF248" r:id="rId4826" display="https://www.daloopa.com/src/2600127" xr:uid="{7418C7EB-51C7-44DF-9C79-A2350FAE5A15}"/>
    <hyperlink ref="AG248" r:id="rId4827" display="https://www.daloopa.com/src/4715229" xr:uid="{9DE0EF5B-6B07-44D9-BF13-4D017254966C}"/>
    <hyperlink ref="AH248" r:id="rId4828" display="https://www.daloopa.com/src/7961764" xr:uid="{3089E05F-CC4C-484C-8121-114E44DF9347}"/>
    <hyperlink ref="AI248" r:id="rId4829" display="https://www.daloopa.com/src/10330598" xr:uid="{3495233D-A6E4-4460-96CC-EC2750B8C038}"/>
    <hyperlink ref="AJ248" r:id="rId4830" display="https://www.daloopa.com/src/14160889" xr:uid="{994A0C60-ECD9-42DE-B73D-98076146741D}"/>
    <hyperlink ref="AK248" r:id="rId4831" display="https://www.daloopa.com/src/20882333" xr:uid="{A678EE65-A568-426E-97B1-33AEFCC40ECE}"/>
    <hyperlink ref="AL248" r:id="rId4832" display="https://www.daloopa.com/src/32357653" xr:uid="{976FF4DC-706E-408A-8CBA-2FDC3E215FD3}"/>
    <hyperlink ref="AM248" r:id="rId4833" display="https://www.daloopa.com/src/37971399" xr:uid="{3BC247FB-3914-4150-BE19-2296A14091F5}"/>
    <hyperlink ref="AN248" r:id="rId4834" display="https://www.daloopa.com/src/46534800" xr:uid="{54BC6DCB-DF6B-4729-82B8-4A0DA6894495}"/>
    <hyperlink ref="AO248" r:id="rId4835" display="https://www.daloopa.com/src/53534087" xr:uid="{E07605D5-C67A-455F-989B-3436BC09FCD7}"/>
    <hyperlink ref="AP248" r:id="rId4836" display="https://www.daloopa.com/src/58740076" xr:uid="{EBCC62AA-47E5-42B1-929E-EAFD12FB2EEB}"/>
    <hyperlink ref="AQ248" r:id="rId4837" display="https://www.daloopa.com/src/63032899" xr:uid="{859722C4-3C10-48B0-A1C6-E81CC0C26B52}"/>
    <hyperlink ref="AR248" r:id="rId4838" display="https://www.daloopa.com/src/66976830" xr:uid="{D2C1DB1E-AFE3-4418-A82A-774D595E53C9}"/>
    <hyperlink ref="AS248" r:id="rId4839" display="https://www.daloopa.com/src/72080212" xr:uid="{C2D1536A-715F-41C6-95D3-C05D6B05BCD4}"/>
    <hyperlink ref="AT248" r:id="rId4840" display="https://www.daloopa.com/src/78016413" xr:uid="{F9672765-6A80-412F-B1DA-39B0288522D6}"/>
    <hyperlink ref="AU248" r:id="rId4841" display="https://www.daloopa.com/src/82223205" xr:uid="{D236C050-1E8E-4E50-A368-90A6D24462A3}"/>
    <hyperlink ref="AV248" r:id="rId4842" display="https://www.daloopa.com/src/87377987" xr:uid="{C6C86083-8F4E-42D1-82AB-6AA05582FF4A}"/>
    <hyperlink ref="AW248" r:id="rId4843" display="https://www.daloopa.com/src/94489672" xr:uid="{C3F4A33B-49C5-4C63-939D-05DF05806B51}"/>
    <hyperlink ref="AX248" r:id="rId4844" display="https://www.daloopa.com/src/102322036" xr:uid="{8925B315-17D9-44EC-A52F-452C65ACD716}"/>
    <hyperlink ref="AY248" r:id="rId4845" display="https://www.daloopa.com/src/107674638" xr:uid="{0BAA9811-B665-4E71-BDF1-634BD25E1AE2}"/>
    <hyperlink ref="AZ248" r:id="rId4846" display="https://www.daloopa.com/src/113255133" xr:uid="{9E0017E2-1E73-481B-9192-0CF323B21036}"/>
    <hyperlink ref="BA248" r:id="rId4847" display="https://www.daloopa.com/src/125013283" xr:uid="{3BE52E5A-9C0A-4305-A193-F454AFA8BD4D}"/>
    <hyperlink ref="BB248" r:id="rId4848" display="https://www.daloopa.com/src/136426156" xr:uid="{303DE363-375F-4DA2-BD13-EA8324D99550}"/>
    <hyperlink ref="BC248" r:id="rId4849" display="https://www.daloopa.com/src/144966770" xr:uid="{0693169C-89E1-46E2-8AA3-A5F87C1D7A87}"/>
    <hyperlink ref="BD248" r:id="rId4850" display="https://www.daloopa.com/src/154216192" xr:uid="{33BDE94B-5BEA-4B96-B581-B9DEE5D5E9AE}"/>
    <hyperlink ref="BF248" r:id="rId4851" display="https://www.daloopa.com/src/43288878" xr:uid="{88FE8125-04AB-4246-B704-E0B305CD793F}"/>
    <hyperlink ref="BG248" r:id="rId4852" display="https://www.daloopa.com/src/43288597" xr:uid="{987D63F0-EA4A-4786-8F13-B155227B2DF9}"/>
    <hyperlink ref="BH248" r:id="rId4853" display="https://www.daloopa.com/src/43287975" xr:uid="{40DC5F35-93BD-4E13-A8BE-8E6108530136}"/>
    <hyperlink ref="BI248" r:id="rId4854" display="https://www.daloopa.com/src/43287841" xr:uid="{51AFFF88-E716-42B2-97BE-580727E0334A}"/>
    <hyperlink ref="BJ248" r:id="rId4855" display="https://www.daloopa.com/src/43287617" xr:uid="{86670A3B-EC85-4AB0-9407-589C5E005D41}"/>
    <hyperlink ref="BK248" r:id="rId4856" display="https://www.daloopa.com/src/43287247" xr:uid="{133F09DE-FE06-4AF0-98E0-751A5F17C0C4}"/>
    <hyperlink ref="BL248" r:id="rId4857" display="https://www.daloopa.com/src/43643168" xr:uid="{15BA9629-EA60-47C9-8624-CB58B01FE397}"/>
    <hyperlink ref="BM248" r:id="rId4858" display="https://www.daloopa.com/src/14161058" xr:uid="{660C178E-87DF-48B7-B0A3-ACF5FB25B23D}"/>
    <hyperlink ref="BN248" r:id="rId4859" display="https://www.daloopa.com/src/46534790" xr:uid="{23ECA190-9AA4-4BE4-91D9-38886AC07868}"/>
    <hyperlink ref="BO248" r:id="rId4860" display="https://www.daloopa.com/src/66982145" xr:uid="{B0E74590-C2A1-4CCC-B0A0-09FF2A7592A2}"/>
    <hyperlink ref="BP248" r:id="rId4861" display="https://www.daloopa.com/src/87394073" xr:uid="{00689DD9-D1C7-44BB-99A8-F3DD77A7FFE9}"/>
    <hyperlink ref="BQ248" r:id="rId4862" display="https://www.daloopa.com/src/113265245" xr:uid="{04248C26-BC17-4C84-8EDF-64DF097ECA8D}"/>
    <hyperlink ref="BR248" r:id="rId4863" display="https://www.daloopa.com/src/154248811" xr:uid="{3ABC161C-AE61-484B-A99F-FC9F69C76B45}"/>
    <hyperlink ref="A249" r:id="rId4864" xr:uid="{7F890F2C-AC25-4DD4-A215-86320B2A0B81}"/>
    <hyperlink ref="C249" r:id="rId4865" xr:uid="{5951FCE1-56F2-4951-B574-69CF3E57AB53}"/>
    <hyperlink ref="E249" r:id="rId4866" display="https://www.daloopa.com/src/1564590" xr:uid="{70E27C80-D024-4866-BE63-24428D733753}"/>
    <hyperlink ref="F249" r:id="rId4867" display="https://www.daloopa.com/src/1564572" xr:uid="{CD082822-7203-4EF1-8917-2684491892BB}"/>
    <hyperlink ref="G249" r:id="rId4868" display="https://www.daloopa.com/src/1564525" xr:uid="{DB9CB663-422C-4745-89EB-6A1492F300B3}"/>
    <hyperlink ref="H249" r:id="rId4869" display="https://www.daloopa.com/src/1564494" xr:uid="{03C9AAFD-F0AF-4FF2-838D-384C9C1DD72B}"/>
    <hyperlink ref="I249" r:id="rId4870" display="https://www.daloopa.com/src/1564448" xr:uid="{FEA3A322-47E0-447F-9FAD-DAAC957D160E}"/>
    <hyperlink ref="J249" r:id="rId4871" display="https://www.daloopa.com/src/1602903" xr:uid="{E74C84AE-48A2-4FC5-9E0D-9083FE243512}"/>
    <hyperlink ref="K249" r:id="rId4872" display="https://www.daloopa.com/src/1564326" xr:uid="{AC6066E4-B96F-48B2-9861-30C691CF7995}"/>
    <hyperlink ref="L249" r:id="rId4873" display="https://www.daloopa.com/src/1564294" xr:uid="{BCA60CDA-422B-43C5-82BE-80A29E542955}"/>
    <hyperlink ref="M249" r:id="rId4874" display="https://www.daloopa.com/src/1564277" xr:uid="{25EE4CDD-834D-49E9-8A24-68DF29837A5C}"/>
    <hyperlink ref="N249" r:id="rId4875" display="https://www.daloopa.com/src/1564247" xr:uid="{7D2E18D6-C210-42F1-AE80-85CBE31E950B}"/>
    <hyperlink ref="O249" r:id="rId4876" display="https://www.daloopa.com/src/1564223" xr:uid="{F2B33D65-1090-4D5A-AA8A-A29FEE14E071}"/>
    <hyperlink ref="P249" r:id="rId4877" display="https://www.daloopa.com/src/1564199" xr:uid="{C23DB95D-6E8B-49BE-AF52-841ACB1D6091}"/>
    <hyperlink ref="Q249" r:id="rId4878" display="https://www.daloopa.com/src/1564175" xr:uid="{5B71DB42-8937-40EB-BCD6-DFCC54DBCFE0}"/>
    <hyperlink ref="R249" r:id="rId4879" display="https://www.daloopa.com/src/1564158" xr:uid="{C02B73F4-53A3-4997-ABE6-3E7736D6942A}"/>
    <hyperlink ref="S249" r:id="rId4880" display="https://www.daloopa.com/src/1564137" xr:uid="{FCA4FD74-823E-47A1-A95E-5B5BC91A5CCE}"/>
    <hyperlink ref="T249" r:id="rId4881" display="https://www.daloopa.com/src/1564114" xr:uid="{CE4634E6-1F20-4FC2-A659-D87E3143E59A}"/>
    <hyperlink ref="U249" r:id="rId4882" display="https://www.daloopa.com/src/1564095" xr:uid="{773FA136-8793-4F35-9035-83B81C42D421}"/>
    <hyperlink ref="V249" r:id="rId4883" display="https://www.daloopa.com/src/1564078" xr:uid="{E36E4D1D-20AE-4FA7-9AE2-A11F0198F806}"/>
    <hyperlink ref="W249" r:id="rId4884" display="https://www.daloopa.com/src/1564059" xr:uid="{ED6E61B0-9C85-40AF-8F98-B3DB30EC100C}"/>
    <hyperlink ref="X249" r:id="rId4885" display="https://www.daloopa.com/src/1564040" xr:uid="{BA53139C-F33F-4BF3-8C8F-40450AB1A3B3}"/>
    <hyperlink ref="Y249" r:id="rId4886" display="https://www.daloopa.com/src/1564021" xr:uid="{C8222657-7E39-42B2-844F-CD6F3D3B7AF5}"/>
    <hyperlink ref="Z249" r:id="rId4887" display="https://www.daloopa.com/src/1564001" xr:uid="{3970D4F9-3D14-4A79-9474-17849A5A55EA}"/>
    <hyperlink ref="AA249" r:id="rId4888" display="https://www.daloopa.com/src/1563981" xr:uid="{758891AE-B864-40B7-A0A7-DC4A14A8A8CE}"/>
    <hyperlink ref="AB249" r:id="rId4889" display="https://www.daloopa.com/src/1563956" xr:uid="{F78A655C-098E-4A2F-A74F-0A548D56AF27}"/>
    <hyperlink ref="AC249" r:id="rId4890" display="https://www.daloopa.com/src/1563935" xr:uid="{6E1FD844-024E-4EE2-9918-13D825F6942C}"/>
    <hyperlink ref="AD249" r:id="rId4891" display="https://www.daloopa.com/src/1563915" xr:uid="{1BF64F3C-FCDB-471A-A47A-02483D9913CA}"/>
    <hyperlink ref="AE249" r:id="rId4892" display="https://www.daloopa.com/src/1563897" xr:uid="{48ACF8A6-6D3B-402E-88A5-CD3F994E4BBC}"/>
    <hyperlink ref="AF249" r:id="rId4893" display="https://www.daloopa.com/src/2600128" xr:uid="{C84F8FDE-A69B-44AA-B692-F5EDA66693EF}"/>
    <hyperlink ref="AG249" r:id="rId4894" display="https://www.daloopa.com/src/4715230" xr:uid="{712A6D28-F5B2-4A07-8600-88AA52B4709C}"/>
    <hyperlink ref="AH249" r:id="rId4895" display="https://www.daloopa.com/src/7961765" xr:uid="{4F6E871A-93F2-4C48-8693-C6DCC1B6C919}"/>
    <hyperlink ref="AI249" r:id="rId4896" display="https://www.daloopa.com/src/10330597" xr:uid="{D05A87CC-0230-494A-B03D-EE3058823D97}"/>
    <hyperlink ref="AJ249" r:id="rId4897" display="https://www.daloopa.com/src/14160890" xr:uid="{6E8B6C9C-1798-49CD-82E6-DC0C6B7BDD7B}"/>
    <hyperlink ref="AK249" r:id="rId4898" display="https://www.daloopa.com/src/20882334" xr:uid="{9D39B8C7-C831-4599-874D-13A72F0D8FCE}"/>
    <hyperlink ref="AL249" r:id="rId4899" display="https://www.daloopa.com/src/32357652" xr:uid="{325816BE-4CD0-4205-A811-73BC8717D228}"/>
    <hyperlink ref="AM249" r:id="rId4900" display="https://www.daloopa.com/src/37971400" xr:uid="{F974C7E1-1266-40C5-B71F-7967C23E5E3E}"/>
    <hyperlink ref="AN249" r:id="rId4901" display="https://www.daloopa.com/src/46534802" xr:uid="{1C221C87-2DB7-489A-863A-B659982DEEAB}"/>
    <hyperlink ref="AO249" r:id="rId4902" display="https://www.daloopa.com/src/53534086" xr:uid="{F3072A67-9D0A-49BE-B43B-E24CB743DDA2}"/>
    <hyperlink ref="AP249" r:id="rId4903" display="https://www.daloopa.com/src/58740082" xr:uid="{9BDF1F56-EF08-4670-B31A-87F05BE73BF2}"/>
    <hyperlink ref="AQ249" r:id="rId4904" display="https://www.daloopa.com/src/63032897" xr:uid="{544AF31D-3A8F-44E6-B339-857977399C63}"/>
    <hyperlink ref="AR249" r:id="rId4905" display="https://www.daloopa.com/src/66976832" xr:uid="{181F6D69-4443-411E-A303-738C57574873}"/>
    <hyperlink ref="AS249" r:id="rId4906" display="https://www.daloopa.com/src/72080213" xr:uid="{A060EDE5-50C5-470A-99C3-91CE6641BAF3}"/>
    <hyperlink ref="AT249" r:id="rId4907" display="https://www.daloopa.com/src/78016411" xr:uid="{4A248867-F4A2-4C36-809D-2CCA9062F989}"/>
    <hyperlink ref="AU249" r:id="rId4908" display="https://www.daloopa.com/src/82223203" xr:uid="{D458A9B1-A67A-4590-B218-6BD5EFEF0EFF}"/>
    <hyperlink ref="AV249" r:id="rId4909" display="https://www.daloopa.com/src/87377986" xr:uid="{D0AA929A-6112-41F3-BF6F-D8899A664D44}"/>
    <hyperlink ref="AW249" r:id="rId4910" display="https://www.daloopa.com/src/94489673" xr:uid="{A105BB62-ED80-4F11-A702-AD337EE47C08}"/>
    <hyperlink ref="AX249" r:id="rId4911" display="https://www.daloopa.com/src/102322038" xr:uid="{C2B09FC0-CFDF-42C8-BB25-35A4F8651F45}"/>
    <hyperlink ref="AY249" r:id="rId4912" display="https://www.daloopa.com/src/107674637" xr:uid="{24298E19-38AE-4828-968F-4157448DF56D}"/>
    <hyperlink ref="AZ249" r:id="rId4913" display="https://www.daloopa.com/src/113255119" xr:uid="{C271AD27-77D7-4D35-BAD4-7132318DDDE7}"/>
    <hyperlink ref="BA249" r:id="rId4914" display="https://www.daloopa.com/src/125013269" xr:uid="{867FF85F-197A-45F0-94F4-E827E302876B}"/>
    <hyperlink ref="BB249" r:id="rId4915" display="https://www.daloopa.com/src/136426157" xr:uid="{1578C230-13B3-429E-BB0C-8BC3F7CDF3CF}"/>
    <hyperlink ref="BC249" r:id="rId4916" display="https://www.daloopa.com/src/144966771" xr:uid="{BA8A2D2F-34A1-4C90-820B-9C82503212F4}"/>
    <hyperlink ref="BD249" r:id="rId4917" display="https://www.daloopa.com/src/154216178" xr:uid="{70B37603-E5FE-497C-B192-BE84413D39CE}"/>
    <hyperlink ref="BF249" r:id="rId4918" display="https://www.daloopa.com/src/43288877" xr:uid="{734237DE-FD67-430B-A060-258C8E5A54B9}"/>
    <hyperlink ref="BG249" r:id="rId4919" display="https://www.daloopa.com/src/43288603" xr:uid="{D1B7EAB4-7DAF-4ACB-A12D-AE706DB2CF9E}"/>
    <hyperlink ref="BH249" r:id="rId4920" display="https://www.daloopa.com/src/43287971" xr:uid="{BE41CBA5-860F-4CA4-89CD-549E8AEA0CAE}"/>
    <hyperlink ref="BI249" r:id="rId4921" display="https://www.daloopa.com/src/43287840" xr:uid="{B25C16B8-CFBE-4449-A72B-64CF38BE13F6}"/>
    <hyperlink ref="BJ249" r:id="rId4922" display="https://www.daloopa.com/src/43287622" xr:uid="{B74E0AEC-0062-4504-8FA9-5C1D62418E4D}"/>
    <hyperlink ref="BK249" r:id="rId4923" display="https://www.daloopa.com/src/43287243" xr:uid="{65568294-F519-42FB-A628-758734CFF308}"/>
    <hyperlink ref="BL249" r:id="rId4924" display="https://www.daloopa.com/src/43643162" xr:uid="{83C503B2-E9A0-4343-B86E-ADF8D8B39779}"/>
    <hyperlink ref="BM249" r:id="rId4925" display="https://www.daloopa.com/src/14161059" xr:uid="{D17B44B4-50AD-40D0-8D49-AB097E21D8FA}"/>
    <hyperlink ref="BN249" r:id="rId4926" display="https://www.daloopa.com/src/46534791" xr:uid="{7E5C4EF5-531B-4D65-9CBA-4ECE3AAE6EEC}"/>
    <hyperlink ref="BO249" r:id="rId4927" display="https://www.daloopa.com/src/66982146" xr:uid="{0059D59F-02CC-4592-805D-98E95DB2D288}"/>
    <hyperlink ref="BP249" r:id="rId4928" display="https://www.daloopa.com/src/87394077" xr:uid="{52828D50-60AD-4389-B507-55CF16D1E876}"/>
    <hyperlink ref="BQ249" r:id="rId4929" display="https://www.daloopa.com/src/113265255" xr:uid="{1BAAAAC3-D71A-4D56-9EAB-AF8BEB343321}"/>
    <hyperlink ref="BR249" r:id="rId4930" display="https://www.daloopa.com/src/154248812" xr:uid="{FC51CCC5-FD25-4C5F-A8DE-F79829497FDF}"/>
    <hyperlink ref="A250" r:id="rId4931" xr:uid="{3DACC6F0-F774-48C3-9858-EC6C630FB46B}"/>
    <hyperlink ref="C250" r:id="rId4932" xr:uid="{55649D5D-2F5B-402C-8259-E3AF7D3DB28F}"/>
    <hyperlink ref="E250" r:id="rId4933" display="https://www.daloopa.com/src/1564591" xr:uid="{19E16F03-E004-4438-BE56-8D378129B182}"/>
    <hyperlink ref="F250" r:id="rId4934" display="https://www.daloopa.com/src/1564573" xr:uid="{5732BF6E-3712-4641-8366-BC6121B8EFC1}"/>
    <hyperlink ref="G250" r:id="rId4935" display="https://www.daloopa.com/src/1564526" xr:uid="{7FBC0955-9B2B-41BB-BE8A-9A7C27ABF8CA}"/>
    <hyperlink ref="H250" r:id="rId4936" display="https://www.daloopa.com/src/1564495" xr:uid="{661D2E55-69E7-4C22-A4EC-2698BD189C85}"/>
    <hyperlink ref="I250" r:id="rId4937" display="https://www.daloopa.com/src/1564449" xr:uid="{5EABAABD-A9E7-4A18-AE24-42C0E3E9D241}"/>
    <hyperlink ref="J250" r:id="rId4938" display="https://www.daloopa.com/src/1602904" xr:uid="{2E597E4C-6E7F-4C0F-890E-4C7A566AED4A}"/>
    <hyperlink ref="K250" r:id="rId4939" display="https://www.daloopa.com/src/1564327" xr:uid="{9C3941FF-714A-462C-92C6-0FEDEA60BBDB}"/>
    <hyperlink ref="L250" r:id="rId4940" display="https://www.daloopa.com/src/1564295" xr:uid="{B5024268-7D4C-4196-8B07-21897A3C9EB7}"/>
    <hyperlink ref="M250" r:id="rId4941" display="https://www.daloopa.com/src/1564278" xr:uid="{06F992EF-9092-447E-A1A0-1FBC0A6510DA}"/>
    <hyperlink ref="N250" r:id="rId4942" display="https://www.daloopa.com/src/1564248" xr:uid="{BEE961D9-D5BC-4087-93F1-E0FAA9C93E9D}"/>
    <hyperlink ref="O250" r:id="rId4943" display="https://www.daloopa.com/src/1564224" xr:uid="{B0D4D660-251B-4984-814D-D26145985626}"/>
    <hyperlink ref="P250" r:id="rId4944" display="https://www.daloopa.com/src/1564200" xr:uid="{04D1AC82-803F-429C-A2D2-07116571D793}"/>
    <hyperlink ref="Q250" r:id="rId4945" display="https://www.daloopa.com/src/1564176" xr:uid="{19808C6F-C0D0-4759-87D2-1970D8944FB8}"/>
    <hyperlink ref="R250" r:id="rId4946" display="https://www.daloopa.com/src/1564159" xr:uid="{9DE526F6-8AD8-444A-8A31-857DDC7C17CE}"/>
    <hyperlink ref="S250" r:id="rId4947" display="https://www.daloopa.com/src/1564138" xr:uid="{67638260-FD41-48B5-8655-41E0C3228189}"/>
    <hyperlink ref="T250" r:id="rId4948" display="https://www.daloopa.com/src/1564115" xr:uid="{A3B586D6-A4C7-4457-B8ED-9D45492B3F3F}"/>
    <hyperlink ref="U250" r:id="rId4949" display="https://www.daloopa.com/src/1564096" xr:uid="{DB1ABE7B-D483-4E6A-8A0A-387BA607D4B9}"/>
    <hyperlink ref="V250" r:id="rId4950" display="https://www.daloopa.com/src/1564079" xr:uid="{89971B60-03C8-4E5C-9CEF-54D9C9A6374C}"/>
    <hyperlink ref="W250" r:id="rId4951" display="https://www.daloopa.com/src/1564060" xr:uid="{A2439732-7F2F-4CDC-B55D-CC7C2ADAF055}"/>
    <hyperlink ref="X250" r:id="rId4952" display="https://www.daloopa.com/src/1564041" xr:uid="{79CC1E59-3C48-4091-824A-B8D14B16A420}"/>
    <hyperlink ref="Y250" r:id="rId4953" display="https://www.daloopa.com/src/1564022" xr:uid="{8B8EFFE3-1CC0-4346-BF84-88721F85B746}"/>
    <hyperlink ref="Z250" r:id="rId4954" display="https://www.daloopa.com/src/1564002" xr:uid="{9E98C426-3B40-4594-8F7F-B6DAED693F15}"/>
    <hyperlink ref="AA250" r:id="rId4955" display="https://www.daloopa.com/src/1563982" xr:uid="{5C93A31A-73E1-4FA6-A4AF-251768F0F9A0}"/>
    <hyperlink ref="AB250" r:id="rId4956" display="https://www.daloopa.com/src/1563957" xr:uid="{9F62EB0D-B0E5-4711-B7A1-19617EE46A28}"/>
    <hyperlink ref="AC250" r:id="rId4957" display="https://www.daloopa.com/src/1563936" xr:uid="{0FF01EA3-8A4D-472B-8133-03613C61820F}"/>
    <hyperlink ref="AD250" r:id="rId4958" display="https://www.daloopa.com/src/1563916" xr:uid="{4BC8D783-F850-46E2-8F47-699B060B85B2}"/>
    <hyperlink ref="AE250" r:id="rId4959" display="https://www.daloopa.com/src/1563898" xr:uid="{E6BC81F5-9AD6-4DE9-8EA7-362060B6F9D1}"/>
    <hyperlink ref="AF250" r:id="rId4960" display="https://www.daloopa.com/src/2600129" xr:uid="{1C1B08D8-275E-4869-A94B-807632C3A75D}"/>
    <hyperlink ref="AG250" r:id="rId4961" display="https://www.daloopa.com/src/4715231" xr:uid="{45ED1DDD-85FA-4F01-BDE6-264CB3AA0892}"/>
    <hyperlink ref="AH250" r:id="rId4962" display="https://www.daloopa.com/src/7961766" xr:uid="{42B46FCC-D36F-4C05-AFDA-213AAD89C8C7}"/>
    <hyperlink ref="AI250" r:id="rId4963" display="https://www.daloopa.com/src/10330586" xr:uid="{171E2D0B-7B64-4B93-AB36-5CA85E17367E}"/>
    <hyperlink ref="AJ250" r:id="rId4964" display="https://www.daloopa.com/src/14160882" xr:uid="{7FE91553-A990-4904-BAA1-D9DFE0999676}"/>
    <hyperlink ref="AK250" r:id="rId4965" display="https://www.daloopa.com/src/20882337" xr:uid="{7027DFC7-E3A0-4AD9-B487-F710578B1B75}"/>
    <hyperlink ref="AL250" r:id="rId4966" display="https://www.daloopa.com/src/32357663" xr:uid="{B3969B07-D5BF-4DDA-8725-205B670C058B}"/>
    <hyperlink ref="AM250" r:id="rId4967" display="https://www.daloopa.com/src/37971398" xr:uid="{AF21FFE6-F603-492B-B8D1-614B71750958}"/>
    <hyperlink ref="AN250" r:id="rId4968" display="https://www.daloopa.com/src/46534804" xr:uid="{2E76784F-0867-4F79-B7B5-C180141C0AF3}"/>
    <hyperlink ref="AO250" r:id="rId4969" display="https://www.daloopa.com/src/53534094" xr:uid="{60E133C7-FAB8-49B6-B031-90B086EDF5D3}"/>
    <hyperlink ref="AP250" r:id="rId4970" display="https://www.daloopa.com/src/58740072" xr:uid="{2BF04B2C-9E05-41C1-91EF-A34D933B4098}"/>
    <hyperlink ref="AQ250" r:id="rId4971" display="https://www.daloopa.com/src/63032901" xr:uid="{CB09DE34-BD99-4B9A-9C90-AB1ACE80334B}"/>
    <hyperlink ref="AR250" r:id="rId4972" display="https://www.daloopa.com/src/66976833" xr:uid="{6EAC1B20-C8DE-4E3E-8DDB-A69D4AED7D85}"/>
    <hyperlink ref="AS250" r:id="rId4973" display="https://www.daloopa.com/src/72080215" xr:uid="{3A4BE538-B27D-4E4A-99FF-865964410B91}"/>
    <hyperlink ref="AT250" r:id="rId4974" display="https://www.daloopa.com/src/78016416" xr:uid="{5C874056-5F7E-4DE7-9B8E-8658E5395273}"/>
    <hyperlink ref="AU250" r:id="rId4975" display="https://www.daloopa.com/src/82223206" xr:uid="{63C016AE-C047-4466-8327-C0776973B140}"/>
    <hyperlink ref="AV250" r:id="rId4976" display="https://www.daloopa.com/src/87377990" xr:uid="{D27FDA38-E288-4685-9A74-7AD8945E1D57}"/>
    <hyperlink ref="AW250" r:id="rId4977" display="https://www.daloopa.com/src/94489680" xr:uid="{A73AC6B3-F525-48F4-B862-24E9BB6AF96E}"/>
    <hyperlink ref="AX250" r:id="rId4978" display="https://www.daloopa.com/src/102322034" xr:uid="{F7A23BC5-5254-4BD5-B4C6-72B827FF46C7}"/>
    <hyperlink ref="AY250" r:id="rId4979" display="https://www.daloopa.com/src/107674634" xr:uid="{287510CE-7602-4240-808B-64C6A35C9F2F}"/>
    <hyperlink ref="AZ250" r:id="rId4980" display="https://www.daloopa.com/src/113255120" xr:uid="{CB675554-3055-4B64-BEDF-74B65C4613C8}"/>
    <hyperlink ref="BA250" r:id="rId4981" display="https://www.daloopa.com/src/125013270" xr:uid="{FB740B30-004B-433F-B7BA-E8E26410906A}"/>
    <hyperlink ref="BB250" r:id="rId4982" display="https://www.daloopa.com/src/136426158" xr:uid="{D9D1E36C-3C34-46CD-88D6-33AE5F6DBCB9}"/>
    <hyperlink ref="BC250" r:id="rId4983" display="https://www.daloopa.com/src/144966772" xr:uid="{E0344D34-A8C2-4A5D-8E86-B7EAF01C2AE5}"/>
    <hyperlink ref="BD250" r:id="rId4984" display="https://www.daloopa.com/src/154216179" xr:uid="{EE588774-C3CE-4219-B991-DC19B725436C}"/>
    <hyperlink ref="BF250" r:id="rId4985" display="https://www.daloopa.com/src/43288881" xr:uid="{A53F030F-ACCF-4C72-A705-E11044EC8AA2}"/>
    <hyperlink ref="BG250" r:id="rId4986" display="https://www.daloopa.com/src/43288598" xr:uid="{B1B18B80-0DFC-40CE-BE13-BDE5CCAA4EF1}"/>
    <hyperlink ref="BH250" r:id="rId4987" display="https://www.daloopa.com/src/43287974" xr:uid="{FBB71CC1-B694-49D0-9CD7-490CDB1BBEDB}"/>
    <hyperlink ref="BI250" r:id="rId4988" display="https://www.daloopa.com/src/43287845" xr:uid="{1F1FD6DB-40FD-40EC-919A-51D4628A5BF3}"/>
    <hyperlink ref="BJ250" r:id="rId4989" display="https://www.daloopa.com/src/43287619" xr:uid="{D6D9CCE6-CB6C-4A2A-A26D-C1682AFE3AEA}"/>
    <hyperlink ref="BK250" r:id="rId4990" display="https://www.daloopa.com/src/43287240" xr:uid="{2B29CCA6-C1A8-40C6-ADD5-C9EA67A3275D}"/>
    <hyperlink ref="BL250" r:id="rId4991" display="https://www.daloopa.com/src/43643173" xr:uid="{1DBB4E3D-E5AD-4369-877B-250FCB8AC119}"/>
    <hyperlink ref="BM250" r:id="rId4992" display="https://www.daloopa.com/src/14161046" xr:uid="{317A89CE-EB9F-4C48-9B2D-A63183DCE15A}"/>
    <hyperlink ref="BN250" r:id="rId4993" display="https://www.daloopa.com/src/46534777" xr:uid="{DEE64544-E5A8-4C19-A188-45E8424DA9BF}"/>
    <hyperlink ref="BO250" r:id="rId4994" display="https://www.daloopa.com/src/66982142" xr:uid="{80541AA4-D880-4BDD-9D67-194E9DF80B18}"/>
    <hyperlink ref="BP250" r:id="rId4995" display="https://www.daloopa.com/src/87394064" xr:uid="{3FCE58DD-6C8E-403A-843C-7D7154A74E33}"/>
    <hyperlink ref="BQ250" r:id="rId4996" display="https://www.daloopa.com/src/113265246" xr:uid="{04F6F7E1-FF12-4E49-82FE-335352CD84D8}"/>
    <hyperlink ref="BR250" r:id="rId4997" display="https://www.daloopa.com/src/154248813" xr:uid="{20A00FC4-D9DA-42BA-9612-BED8F7565748}"/>
    <hyperlink ref="A252" r:id="rId4998" xr:uid="{5F686A81-9D6A-4C5F-9D12-FDE2811501C2}"/>
    <hyperlink ref="C252" r:id="rId4999" xr:uid="{78EEF15C-A6E7-4C31-9647-03CD726BA5B0}"/>
    <hyperlink ref="E252" r:id="rId5000" display="https://www.daloopa.com/src/1564592" xr:uid="{90FAA681-235C-42C1-AC28-8DB22EC1676D}"/>
    <hyperlink ref="F252" r:id="rId5001" display="https://www.daloopa.com/src/1564574" xr:uid="{8069FC8D-D655-4538-B8B4-2729D2403BCF}"/>
    <hyperlink ref="G252" r:id="rId5002" display="https://www.daloopa.com/src/1564527" xr:uid="{7D337AEB-841E-4B23-B4DD-E1FC1AB4B090}"/>
    <hyperlink ref="H252" r:id="rId5003" display="https://www.daloopa.com/src/1564496" xr:uid="{54030FBD-3C9E-4EC4-B4AF-EFAE169239D4}"/>
    <hyperlink ref="I252" r:id="rId5004" display="https://www.daloopa.com/src/1564450" xr:uid="{38871F60-ADC8-4D0E-874D-1EA2ABD8E8DD}"/>
    <hyperlink ref="J252" r:id="rId5005" display="https://www.daloopa.com/src/1602905" xr:uid="{52866F73-FE16-4880-B1AA-3F3946C171A9}"/>
    <hyperlink ref="K252" r:id="rId5006" display="https://www.daloopa.com/src/1564328" xr:uid="{8FF53857-E772-4188-9EE1-EFEA9E3C1504}"/>
    <hyperlink ref="L252" r:id="rId5007" display="https://www.daloopa.com/src/1564296" xr:uid="{CD69DF21-F93A-4009-960A-E02D2DAE2EB3}"/>
    <hyperlink ref="M252" r:id="rId5008" display="https://www.daloopa.com/src/1564279" xr:uid="{498E0628-ACF4-4F69-B327-A4FD8F41AD28}"/>
    <hyperlink ref="N252" r:id="rId5009" display="https://www.daloopa.com/src/1564249" xr:uid="{1D93E85F-1621-4112-A8C4-2229443309C2}"/>
    <hyperlink ref="O252" r:id="rId5010" display="https://www.daloopa.com/src/1564225" xr:uid="{E3EF4FF0-6483-4030-905C-9C8E77948832}"/>
    <hyperlink ref="P252" r:id="rId5011" display="https://www.daloopa.com/src/1564201" xr:uid="{4831F5D8-6A79-42F2-A257-99F389CF1B37}"/>
    <hyperlink ref="Q252" r:id="rId5012" display="https://www.daloopa.com/src/1564177" xr:uid="{9F2EB4BE-C770-457F-AC2E-2B55F65E3B8E}"/>
    <hyperlink ref="R252" r:id="rId5013" display="https://www.daloopa.com/src/1564160" xr:uid="{D27921EF-F373-4F77-8D07-878491BB5486}"/>
    <hyperlink ref="S252" r:id="rId5014" display="https://www.daloopa.com/src/1564139" xr:uid="{23FF3B08-A432-4212-BD41-158D2A7AA260}"/>
    <hyperlink ref="T252" r:id="rId5015" display="https://www.daloopa.com/src/1564116" xr:uid="{602D00EC-2833-4C9B-9D7E-B23677A6D25A}"/>
    <hyperlink ref="U252" r:id="rId5016" display="https://www.daloopa.com/src/1564097" xr:uid="{0EFEC181-5640-44DC-85D0-2609F1F3A690}"/>
    <hyperlink ref="V252" r:id="rId5017" display="https://www.daloopa.com/src/1564080" xr:uid="{790693D6-7589-4683-AC9D-A443E7B8716C}"/>
    <hyperlink ref="W252" r:id="rId5018" display="https://www.daloopa.com/src/1564061" xr:uid="{F6A5D000-0A04-401C-9D7F-6ECE5EADC603}"/>
    <hyperlink ref="X252" r:id="rId5019" display="https://www.daloopa.com/src/1564042" xr:uid="{18CF0436-73F0-4EE4-A900-1DD2EEB0076B}"/>
    <hyperlink ref="Y252" r:id="rId5020" display="https://www.daloopa.com/src/1564023" xr:uid="{9E1249F5-98AC-4580-94A8-EDF5CD2F874F}"/>
    <hyperlink ref="Z252" r:id="rId5021" display="https://www.daloopa.com/src/1564003" xr:uid="{5973FF0D-99C5-4BC8-BFD1-E90856D682AB}"/>
    <hyperlink ref="AA252" r:id="rId5022" display="https://www.daloopa.com/src/1563983" xr:uid="{CEA0C5F3-FFB1-4BED-85DE-6F22D5B456DE}"/>
    <hyperlink ref="AB252" r:id="rId5023" display="https://www.daloopa.com/src/1563958" xr:uid="{CD3EA099-BDC5-4840-8525-3D0AC60AC623}"/>
    <hyperlink ref="AC252" r:id="rId5024" display="https://www.daloopa.com/src/1563937" xr:uid="{C737979B-2F70-4C03-AB1C-702A6C0A9554}"/>
    <hyperlink ref="AD252" r:id="rId5025" display="https://www.daloopa.com/src/1563917" xr:uid="{C486EE4B-416A-4D12-B8AC-6FBD6B11D83F}"/>
    <hyperlink ref="AE252" r:id="rId5026" display="https://www.daloopa.com/src/1563899" xr:uid="{F2B67A10-D17B-4184-8A8E-CE903D15BC29}"/>
    <hyperlink ref="AF252" r:id="rId5027" display="https://www.daloopa.com/src/2600130" xr:uid="{B71F1632-A58D-4605-872E-75B07F02E470}"/>
    <hyperlink ref="AG252" r:id="rId5028" display="https://www.daloopa.com/src/4715232" xr:uid="{7E7FDA34-04EA-443D-BE4A-06526C2B6969}"/>
    <hyperlink ref="AH252" r:id="rId5029" display="https://www.daloopa.com/src/7961767" xr:uid="{F9DA24E8-CB6E-4462-B39C-8C3D754C7FA1}"/>
    <hyperlink ref="AI252" r:id="rId5030" display="https://www.daloopa.com/src/10330594" xr:uid="{43FBAD29-42E1-4734-85C8-F4418A8F7862}"/>
    <hyperlink ref="AJ252" r:id="rId5031" display="https://www.daloopa.com/src/14160884" xr:uid="{3EF75129-2EB4-4362-932A-F554622E123B}"/>
    <hyperlink ref="AK252" r:id="rId5032" display="https://www.daloopa.com/src/20882335" xr:uid="{88E26572-A550-4640-9D76-A6C88F27E5C5}"/>
    <hyperlink ref="AL252" r:id="rId5033" display="https://www.daloopa.com/src/32357660" xr:uid="{ADCF3D4A-CD7A-42FA-B5D0-C3615460EF46}"/>
    <hyperlink ref="AM252" r:id="rId5034" display="https://www.daloopa.com/src/37971389" xr:uid="{8D062028-8EB8-4900-B5C7-DA479BC80D2B}"/>
    <hyperlink ref="AN252" r:id="rId5035" display="https://www.daloopa.com/src/46534806" xr:uid="{90C0E253-85A5-4CA9-BF90-01C1EC3215DA}"/>
    <hyperlink ref="AO252" r:id="rId5036" display="https://www.daloopa.com/src/53534084" xr:uid="{31DBD832-FBA5-4046-B14E-6FF6291E5A1A}"/>
    <hyperlink ref="AP252" r:id="rId5037" display="https://www.daloopa.com/src/58740080" xr:uid="{80180679-A0B4-4843-95D5-728DD22A0E8E}"/>
    <hyperlink ref="AQ252" r:id="rId5038" display="https://www.daloopa.com/src/63032900" xr:uid="{030D572F-7BFA-44B0-AB6A-72FEAE269E06}"/>
    <hyperlink ref="AR252" r:id="rId5039" display="https://www.daloopa.com/src/66976836" xr:uid="{A5F08B26-2BAC-4DEC-B853-66B030F117E6}"/>
    <hyperlink ref="AS252" r:id="rId5040" display="https://www.daloopa.com/src/72080216" xr:uid="{202E45AF-1A29-4B63-B720-D3F3E91F575E}"/>
    <hyperlink ref="AT252" r:id="rId5041" display="https://www.daloopa.com/src/78016417" xr:uid="{8F0FBCD2-03F8-4C36-99BD-E9BCFCE04EB2}"/>
    <hyperlink ref="AU252" r:id="rId5042" display="https://www.daloopa.com/src/82223207" xr:uid="{07E20F38-D0DA-4034-899D-D55BF96E6B30}"/>
    <hyperlink ref="AV252" r:id="rId5043" display="https://www.daloopa.com/src/87377989" xr:uid="{CD1D9F4E-E913-4F78-9676-0F3A98B0A0F6}"/>
    <hyperlink ref="AW252" r:id="rId5044" display="https://www.daloopa.com/src/94489681" xr:uid="{CC158374-610B-4139-8687-0BBC36F186EF}"/>
    <hyperlink ref="AX252" r:id="rId5045" display="https://www.daloopa.com/src/102322031" xr:uid="{009D957C-5762-4C44-A6CA-416CEF328D50}"/>
    <hyperlink ref="AY252" r:id="rId5046" display="https://www.daloopa.com/src/107674631" xr:uid="{5485D01B-1F63-421F-9876-9DDFEADF429E}"/>
    <hyperlink ref="AZ252" r:id="rId5047" display="https://www.daloopa.com/src/113255121" xr:uid="{CC1D35A6-047D-4944-98B1-C359B09AF3A5}"/>
    <hyperlink ref="BA252" r:id="rId5048" display="https://www.daloopa.com/src/125013271" xr:uid="{845E4AD0-BB5F-46E2-966E-46B42EF0C506}"/>
    <hyperlink ref="BB252" r:id="rId5049" display="https://www.daloopa.com/src/136426159" xr:uid="{3092D6EE-A3B3-49AC-A207-79FA47A6DE51}"/>
    <hyperlink ref="BC252" r:id="rId5050" display="https://www.daloopa.com/src/144966773" xr:uid="{7576B78C-4698-42CF-9B70-A8291E4125B7}"/>
    <hyperlink ref="BD252" r:id="rId5051" display="https://www.daloopa.com/src/154216180" xr:uid="{65584FE2-181C-44D1-9EF7-0D2A1557983F}"/>
    <hyperlink ref="BF252" r:id="rId5052" display="https://www.daloopa.com/src/43288882" xr:uid="{CA078FBE-2394-4792-BD61-766BFF676265}"/>
    <hyperlink ref="BG252" r:id="rId5053" display="https://www.daloopa.com/src/43288602" xr:uid="{8D23542A-2368-4E81-BA75-67A2DDE402BC}"/>
    <hyperlink ref="BH252" r:id="rId5054" display="https://www.daloopa.com/src/43287972" xr:uid="{A05F676B-3585-444E-B0BB-3FF0AEC98772}"/>
    <hyperlink ref="BI252" r:id="rId5055" display="https://www.daloopa.com/src/43287849" xr:uid="{7525EAAA-D8F8-443C-AAFF-A9DC2585E989}"/>
    <hyperlink ref="BJ252" r:id="rId5056" display="https://www.daloopa.com/src/43287621" xr:uid="{FCED9B75-C768-4680-B54B-E2E5799EF7EF}"/>
    <hyperlink ref="BK252" r:id="rId5057" display="https://www.daloopa.com/src/43287241" xr:uid="{A5277374-2C0A-4F84-BADF-7AA4457FB494}"/>
    <hyperlink ref="BL252" r:id="rId5058" display="https://www.daloopa.com/src/43643163" xr:uid="{C26BE4BF-EA1F-4F5A-95DE-70A607BE2BAA}"/>
    <hyperlink ref="BM252" r:id="rId5059" display="https://www.daloopa.com/src/14161051" xr:uid="{531CC03F-F71D-4E13-80DE-F10B6BDFDB63}"/>
    <hyperlink ref="BN252" r:id="rId5060" display="https://www.daloopa.com/src/46534778" xr:uid="{7FE8EDE7-7276-49F4-B193-5DEF1581CB0A}"/>
    <hyperlink ref="BO252" r:id="rId5061" display="https://www.daloopa.com/src/66982139" xr:uid="{8B969AFB-7F32-4C51-B91C-29931F13F49D}"/>
    <hyperlink ref="BP252" r:id="rId5062" display="https://www.daloopa.com/src/87394078" xr:uid="{BB6CA350-A063-4D47-A328-1A6955C76CD8}"/>
    <hyperlink ref="BQ252" r:id="rId5063" display="https://www.daloopa.com/src/113265252" xr:uid="{6B7BEFC4-9676-4403-9B9D-CA05BBCF4B04}"/>
    <hyperlink ref="BR252" r:id="rId5064" display="https://www.daloopa.com/src/154248814" xr:uid="{05DD55E9-5279-4DAA-A4BF-43D1DABA5231}"/>
    <hyperlink ref="A254" r:id="rId5065" xr:uid="{CD014BD9-0DC9-49F7-B21B-A890FB960D88}"/>
    <hyperlink ref="C254" r:id="rId5066" xr:uid="{FC7149E3-F07C-415A-A973-20B4955923A1}"/>
    <hyperlink ref="E254" r:id="rId5067" display="https://www.daloopa.com/src/1564593" xr:uid="{A8D07E7B-43B7-4F38-9C0E-5592180F60C0}"/>
    <hyperlink ref="F254" r:id="rId5068" display="https://www.daloopa.com/src/1564575" xr:uid="{26735283-35F9-40E9-A1CD-17EFB9DA349D}"/>
    <hyperlink ref="G254" r:id="rId5069" display="https://www.daloopa.com/src/1564528" xr:uid="{6B105EE4-776D-4056-A8F5-D6B134B5525F}"/>
    <hyperlink ref="H254" r:id="rId5070" display="https://www.daloopa.com/src/1564497" xr:uid="{03955171-1FD0-45E8-BA03-176D5701F072}"/>
    <hyperlink ref="BF254" r:id="rId5071" display="https://www.daloopa.com/src/43288883" xr:uid="{6DA91835-9E66-48F4-8ABA-15B300E06A37}"/>
    <hyperlink ref="A255" r:id="rId5072" xr:uid="{395178BF-89BD-4AC5-84BA-8373325C76FC}"/>
    <hyperlink ref="C255" r:id="rId5073" xr:uid="{64D6E581-50C7-40EE-B272-8B5A23A84FB0}"/>
    <hyperlink ref="E255" r:id="rId5074" display="https://www.daloopa.com/src/1564594" xr:uid="{C076904A-9F49-4E6D-B25A-D9F2D7979767}"/>
    <hyperlink ref="F255" r:id="rId5075" display="https://www.daloopa.com/src/1564576" xr:uid="{C8505A44-A282-443E-A124-B71D9CB0C4BC}"/>
    <hyperlink ref="G255" r:id="rId5076" display="https://www.daloopa.com/src/1564529" xr:uid="{B1F0147F-7578-4342-A842-A146E2938AC6}"/>
    <hyperlink ref="H255" r:id="rId5077" display="https://www.daloopa.com/src/1564498" xr:uid="{6EC268EB-3AF4-41AA-BF36-D89D7A9AD445}"/>
    <hyperlink ref="BF255" r:id="rId5078" display="https://www.daloopa.com/src/43288884" xr:uid="{971D3F03-A20A-4421-84E8-CD0068449064}"/>
    <hyperlink ref="A256" r:id="rId5079" xr:uid="{AEABA9DE-1F5C-40B5-A201-8C54752DE05B}"/>
    <hyperlink ref="C256" r:id="rId5080" xr:uid="{7A73D477-4F02-4FCC-80B1-2E5E2A182CEB}"/>
    <hyperlink ref="J256" r:id="rId5081" display="https://www.daloopa.com/src/1602906" xr:uid="{5A93C1F6-3C3C-47AD-80B1-343D3F681F45}"/>
    <hyperlink ref="K256" r:id="rId5082" display="https://www.daloopa.com/src/1564329" xr:uid="{DAA85969-BEFB-468D-9214-DAFDB6AF0F2A}"/>
    <hyperlink ref="L256" r:id="rId5083" display="https://www.daloopa.com/src/1564297" xr:uid="{C0FA4917-340D-4E57-9596-D282264A6F87}"/>
    <hyperlink ref="M256" r:id="rId5084" display="https://www.daloopa.com/src/1564280" xr:uid="{F765EDE6-8709-42EE-8FB4-A304F252017C}"/>
    <hyperlink ref="O256" r:id="rId5085" display="https://www.daloopa.com/src/1564226" xr:uid="{8C7CBC10-3ECD-4730-9CBE-0F0AA01098D0}"/>
    <hyperlink ref="P256" r:id="rId5086" display="https://www.daloopa.com/src/1564202" xr:uid="{9428F64C-2570-4EB8-9C87-7F561A955971}"/>
    <hyperlink ref="Q256" r:id="rId5087" display="https://www.daloopa.com/src/1564178" xr:uid="{B0BBA0F1-1463-46C6-A234-5222FAA7A4BB}"/>
    <hyperlink ref="R256" r:id="rId5088" display="https://www.daloopa.com/src/1564161" xr:uid="{A780CB9E-4364-4B44-8F65-16836632543D}"/>
    <hyperlink ref="S256" r:id="rId5089" display="https://www.daloopa.com/src/1564140" xr:uid="{C6D809B3-9641-4CFC-84C3-700FD152D6F7}"/>
    <hyperlink ref="T256" r:id="rId5090" display="https://www.daloopa.com/src/1564117" xr:uid="{1B44B4B7-F378-4388-A414-EBF6C9C91EFF}"/>
    <hyperlink ref="U256" r:id="rId5091" display="https://www.daloopa.com/src/1564098" xr:uid="{A0C3A621-5882-419F-B843-DF5D23AF9DC6}"/>
    <hyperlink ref="V256" r:id="rId5092" display="https://www.daloopa.com/src/1564081" xr:uid="{B6C0CD07-371B-415E-B219-FCCA48781847}"/>
    <hyperlink ref="W256" r:id="rId5093" display="https://www.daloopa.com/src/1564062" xr:uid="{9FA98F36-DAFB-40BF-82C5-69861B33CDEE}"/>
    <hyperlink ref="X256" r:id="rId5094" display="https://www.daloopa.com/src/1564043" xr:uid="{813D2AF6-D7F6-4FE3-A4F7-2237C20A0833}"/>
    <hyperlink ref="Y256" r:id="rId5095" display="https://www.daloopa.com/src/1564024" xr:uid="{1918F343-C15E-4FC4-B67E-ADEA6B0368C1}"/>
    <hyperlink ref="Z256" r:id="rId5096" display="https://www.daloopa.com/src/1564004" xr:uid="{C4D3478B-9B46-42D0-B955-306EEC43A5BD}"/>
    <hyperlink ref="AA256" r:id="rId5097" display="https://www.daloopa.com/src/1563984" xr:uid="{0825191D-9AB2-4C24-9E62-F22CD01F97F7}"/>
    <hyperlink ref="AB256" r:id="rId5098" display="https://www.daloopa.com/src/1563959" xr:uid="{43C525D8-3287-4437-8C71-244ADB34772A}"/>
    <hyperlink ref="AC256" r:id="rId5099" display="https://www.daloopa.com/src/1563938" xr:uid="{0AB27CB3-C882-4DB7-9745-F40F7FE18ECC}"/>
    <hyperlink ref="AD256" r:id="rId5100" display="https://www.daloopa.com/src/1563918" xr:uid="{A77786DC-3A09-460F-A837-970428DC3665}"/>
    <hyperlink ref="AE256" r:id="rId5101" display="https://www.daloopa.com/src/1563900" xr:uid="{3CD2E4DC-93C1-4EAD-9ACA-585D9963BD97}"/>
    <hyperlink ref="AF256" r:id="rId5102" display="https://www.daloopa.com/src/2600131" xr:uid="{B975CE1D-A55B-4DB5-B1A1-85D70BF82D22}"/>
    <hyperlink ref="AG256" r:id="rId5103" display="https://www.daloopa.com/src/4715233" xr:uid="{FC73188C-E93B-4E9E-8CAF-3803AA6488A4}"/>
    <hyperlink ref="AH256" r:id="rId5104" display="https://www.daloopa.com/src/7961768" xr:uid="{93E96BF9-F361-441B-867D-62043A687008}"/>
    <hyperlink ref="AI256" r:id="rId5105" display="https://www.daloopa.com/src/10330592" xr:uid="{CB5F572E-1802-4F5C-A4FE-BCBCF09CD001}"/>
    <hyperlink ref="AJ256" r:id="rId5106" display="https://www.daloopa.com/src/14160891" xr:uid="{F1A87A81-6A8A-438F-A797-2C4E3F0149E9}"/>
    <hyperlink ref="AK256" r:id="rId5107" display="https://www.daloopa.com/src/20882332" xr:uid="{4B03DB2B-B11A-473D-9489-CF6320635F54}"/>
    <hyperlink ref="AL256" r:id="rId5108" display="https://www.daloopa.com/src/32357650" xr:uid="{99D210D8-EBCA-4F5D-9035-4736994140F7}"/>
    <hyperlink ref="AM256" r:id="rId5109" display="https://www.daloopa.com/src/37971388" xr:uid="{CF499AD5-D135-4478-8223-DBCAC771BBFD}"/>
    <hyperlink ref="AN256" r:id="rId5110" display="https://www.daloopa.com/src/46534796" xr:uid="{5AE0AFAD-E76A-4C88-BE1A-53DE7E5742FF}"/>
    <hyperlink ref="AO256" r:id="rId5111" display="https://www.daloopa.com/src/53534091" xr:uid="{B318ADFC-AF15-41C2-8282-7B130CD5C3A1}"/>
    <hyperlink ref="AP256" r:id="rId5112" display="https://www.daloopa.com/src/58740081" xr:uid="{D6054E22-9691-4614-97AA-74A692F8E72B}"/>
    <hyperlink ref="AQ256" r:id="rId5113" display="https://www.daloopa.com/src/63032894" xr:uid="{3C3AFEF3-E4AE-4AAC-9011-28E0095D6C8E}"/>
    <hyperlink ref="AR256" r:id="rId5114" display="https://www.daloopa.com/src/66976835" xr:uid="{5D7115A3-8D54-430F-B2CC-E046FCF47582}"/>
    <hyperlink ref="AS256" r:id="rId5115" display="https://www.daloopa.com/src/72080217" xr:uid="{BF487415-6ECF-4629-8A57-F687F3036D74}"/>
    <hyperlink ref="AT256" r:id="rId5116" display="https://www.daloopa.com/src/78016420" xr:uid="{2EC031E0-8B8C-4BFB-BC54-C70018F3B592}"/>
    <hyperlink ref="AU256" r:id="rId5117" display="https://www.daloopa.com/src/82223209" xr:uid="{68BAA202-114D-4FC2-B0EB-3DFB77331EFA}"/>
    <hyperlink ref="AV256" r:id="rId5118" display="https://www.daloopa.com/src/87377985" xr:uid="{2AD5DBB6-85BB-43D5-A4A8-231330A3969A}"/>
    <hyperlink ref="AW256" r:id="rId5119" display="https://www.daloopa.com/src/94489676" xr:uid="{8C1859CC-370D-47D6-BD68-80ACCB2C9B8B}"/>
    <hyperlink ref="AX256" r:id="rId5120" display="https://www.daloopa.com/src/102322041" xr:uid="{1D50B68C-8137-4E5F-8068-E9824DE873A1}"/>
    <hyperlink ref="AY256" r:id="rId5121" display="https://www.daloopa.com/src/107674629" xr:uid="{3D5322AE-65AB-4F0B-A222-1EC292685E07}"/>
    <hyperlink ref="AZ256" r:id="rId5122" display="https://www.daloopa.com/src/113255122" xr:uid="{86FC8E04-19D1-46BB-ACD1-81714E9EDDF6}"/>
    <hyperlink ref="BA256" r:id="rId5123" display="https://www.daloopa.com/src/125013272" xr:uid="{82812214-25DA-46F9-883F-744D14B3EEE2}"/>
    <hyperlink ref="BB256" r:id="rId5124" display="https://www.daloopa.com/src/136426160" xr:uid="{D81C9377-0862-4E06-83F5-2C89FA97BA96}"/>
    <hyperlink ref="BC256" r:id="rId5125" display="https://www.daloopa.com/src/144966774" xr:uid="{F6B3F719-809D-475E-8DFD-0DBC5DD41C62}"/>
    <hyperlink ref="BD256" r:id="rId5126" display="https://www.daloopa.com/src/154216181" xr:uid="{83539071-427F-428A-8EB3-B20B06ADC52F}"/>
    <hyperlink ref="BG256" r:id="rId5127" display="https://www.daloopa.com/src/43288604" xr:uid="{9860C3EE-F08C-450A-97F7-2FC140BC9B90}"/>
    <hyperlink ref="BH256" r:id="rId5128" display="https://www.daloopa.com/src/43287977" xr:uid="{22617C58-80BA-45A3-9455-2AF09EE4703C}"/>
    <hyperlink ref="BI256" r:id="rId5129" display="https://www.daloopa.com/src/43287848" xr:uid="{22D01573-5E15-4F9D-B600-776AE8467E88}"/>
    <hyperlink ref="BJ256" r:id="rId5130" display="https://www.daloopa.com/src/43287630" xr:uid="{F7DE3C83-DF4D-409C-AE21-6E16B7C14502}"/>
    <hyperlink ref="BK256" r:id="rId5131" display="https://www.daloopa.com/src/43287249" xr:uid="{E48820C0-C4E3-4CFA-B5CD-7C9C3DC852D5}"/>
    <hyperlink ref="BL256" r:id="rId5132" display="https://www.daloopa.com/src/43643170" xr:uid="{1D417002-65D3-441C-9AF6-38ACE390BEF5}"/>
    <hyperlink ref="BM256" r:id="rId5133" display="https://www.daloopa.com/src/14161053" xr:uid="{ACD0ABEC-36FF-449B-9AED-E9BE4ACCB7D0}"/>
    <hyperlink ref="BN256" r:id="rId5134" display="https://www.daloopa.com/src/46534779" xr:uid="{ECA909FD-B287-4684-A2D5-465EDEFA9959}"/>
    <hyperlink ref="BO256" r:id="rId5135" display="https://www.daloopa.com/src/66982137" xr:uid="{E512384C-F6E7-459B-BFC6-14D5F0A887EC}"/>
    <hyperlink ref="BP256" r:id="rId5136" display="https://www.daloopa.com/src/87394075" xr:uid="{5E2F37A0-1256-4196-AC7C-913C039C9733}"/>
    <hyperlink ref="BQ256" r:id="rId5137" display="https://www.daloopa.com/src/113265257" xr:uid="{35B8B87F-A975-44A8-A3F3-C1A49AFA7D84}"/>
    <hyperlink ref="BR256" r:id="rId5138" display="https://www.daloopa.com/src/154248815" xr:uid="{C5EDFDD2-84B0-426D-B36F-18D57779809F}"/>
    <hyperlink ref="A257" r:id="rId5139" xr:uid="{086B1227-F39D-4296-B57E-12C16314EB60}"/>
    <hyperlink ref="C257" r:id="rId5140" xr:uid="{32743C70-2A2D-45AD-A6DB-BFACE8F4BF15}"/>
    <hyperlink ref="E257" r:id="rId5141" display="https://www.daloopa.com/src/1564595" xr:uid="{0D85FB90-ED76-4A9A-98CB-55BC32BCE23C}"/>
    <hyperlink ref="F257" r:id="rId5142" display="https://www.daloopa.com/src/1564577" xr:uid="{BE05CE14-E71E-4000-B4DE-1C4944FF48AE}"/>
    <hyperlink ref="G257" r:id="rId5143" display="https://www.daloopa.com/src/1564530" xr:uid="{73D7C99E-CC2E-486A-95B3-F318D9E79E5B}"/>
    <hyperlink ref="H257" r:id="rId5144" display="https://www.daloopa.com/src/1564499" xr:uid="{59E8A020-E949-4916-9669-3A67562EA088}"/>
    <hyperlink ref="I257" r:id="rId5145" display="https://www.daloopa.com/src/1564451" xr:uid="{ABB1809B-17EE-4AA2-BACF-9EB68D368461}"/>
    <hyperlink ref="J257" r:id="rId5146" display="https://www.daloopa.com/src/1602907" xr:uid="{F12F8334-2DB3-464B-9E77-6143266AB4A9}"/>
    <hyperlink ref="K257" r:id="rId5147" display="https://www.daloopa.com/src/1564330" xr:uid="{3E8870E9-DF37-42CA-8801-46D5E885D3D7}"/>
    <hyperlink ref="L257" r:id="rId5148" display="https://www.daloopa.com/src/1564298" xr:uid="{21496177-98BF-4D48-ABDA-58A21475CE99}"/>
    <hyperlink ref="M257" r:id="rId5149" display="https://www.daloopa.com/src/1564281" xr:uid="{EA02B7C0-9C74-401E-8CF7-E5974D260B14}"/>
    <hyperlink ref="N257" r:id="rId5150" display="https://www.daloopa.com/src/1564250" xr:uid="{80AE0B03-0CF6-4B3A-8614-C0A10F6D2C13}"/>
    <hyperlink ref="O257" r:id="rId5151" display="https://www.daloopa.com/src/1564227" xr:uid="{CE269C87-9F15-4681-87D1-B6A52D2E90AB}"/>
    <hyperlink ref="P257" r:id="rId5152" display="https://www.daloopa.com/src/1564203" xr:uid="{49FDE76C-EE63-4931-A013-A439B4CB4B1D}"/>
    <hyperlink ref="Q257" r:id="rId5153" display="https://www.daloopa.com/src/1564179" xr:uid="{4D1EB1AE-4D54-4145-8387-09C11FB36CB7}"/>
    <hyperlink ref="R257" r:id="rId5154" display="https://www.daloopa.com/src/1564162" xr:uid="{1F9FFC2A-6DAE-48A8-9144-81CB1278A1E5}"/>
    <hyperlink ref="S257" r:id="rId5155" display="https://www.daloopa.com/src/1564141" xr:uid="{07DB9848-8A62-4B18-9BC9-AD664B15514A}"/>
    <hyperlink ref="T257" r:id="rId5156" display="https://www.daloopa.com/src/1564118" xr:uid="{74D43031-5D09-4413-BB91-9591B21BDAB4}"/>
    <hyperlink ref="U257" r:id="rId5157" display="https://www.daloopa.com/src/1564099" xr:uid="{B2D6B595-4E1B-44BE-89B9-73D57E2CB843}"/>
    <hyperlink ref="V257" r:id="rId5158" display="https://www.daloopa.com/src/1564082" xr:uid="{E52610FA-D1B0-4BA3-9A27-ADF10470F6DC}"/>
    <hyperlink ref="W257" r:id="rId5159" display="https://www.daloopa.com/src/1564063" xr:uid="{49FA8051-23DB-4F6C-ABE9-B1AA9FE5CE22}"/>
    <hyperlink ref="X257" r:id="rId5160" display="https://www.daloopa.com/src/1564044" xr:uid="{7BAD200A-3D6A-4B5E-B385-6A722BD2B61B}"/>
    <hyperlink ref="Y257" r:id="rId5161" display="https://www.daloopa.com/src/1564025" xr:uid="{4CBD574F-873A-4129-831C-D6E989C10336}"/>
    <hyperlink ref="Z257" r:id="rId5162" display="https://www.daloopa.com/src/1564005" xr:uid="{4F7DC8E8-3505-4662-8E99-BB0720258A9E}"/>
    <hyperlink ref="AA257" r:id="rId5163" display="https://www.daloopa.com/src/1563985" xr:uid="{B00EED2A-F348-4A33-AB41-079EEA615222}"/>
    <hyperlink ref="AB257" r:id="rId5164" display="https://www.daloopa.com/src/1563960" xr:uid="{B45D2841-88C9-4CE5-9E5D-9B57FF948C94}"/>
    <hyperlink ref="AC257" r:id="rId5165" display="https://www.daloopa.com/src/1563939" xr:uid="{8BFC76B3-FD83-4A1B-AB8E-C68F07588CC1}"/>
    <hyperlink ref="AD257" r:id="rId5166" display="https://www.daloopa.com/src/1563919" xr:uid="{57153093-1CF1-48CE-8DC0-81894D3E03BC}"/>
    <hyperlink ref="AE257" r:id="rId5167" display="https://www.daloopa.com/src/1563901" xr:uid="{0A43B3FC-C335-47F8-9963-A59CE25AC3FD}"/>
    <hyperlink ref="AF257" r:id="rId5168" display="https://www.daloopa.com/src/2600132" xr:uid="{98F481A3-22F4-46A6-A970-EEC747F4D25C}"/>
    <hyperlink ref="AG257" r:id="rId5169" display="https://www.daloopa.com/src/4715234" xr:uid="{C2CD0874-A3EB-4F8E-BA62-3E06B082AC35}"/>
    <hyperlink ref="AH257" r:id="rId5170" display="https://www.daloopa.com/src/7961769" xr:uid="{BD67BB75-1D2D-4872-A39D-171639E3070D}"/>
    <hyperlink ref="AI257" r:id="rId5171" display="https://www.daloopa.com/src/10330590" xr:uid="{F7EC280D-AF32-478A-BEE6-7027F69C074E}"/>
    <hyperlink ref="AJ257" r:id="rId5172" display="https://www.daloopa.com/src/14160883" xr:uid="{1F4C2930-AEFD-4060-9E9C-EC53F8DBBD90}"/>
    <hyperlink ref="AK257" r:id="rId5173" display="https://www.daloopa.com/src/20882336" xr:uid="{01ACF544-0F74-4961-BDBD-34FD60CED667}"/>
    <hyperlink ref="AL257" r:id="rId5174" display="https://www.daloopa.com/src/32357649" xr:uid="{B99A1254-39C4-46C4-B4BF-302112DB6B34}"/>
    <hyperlink ref="AM257" r:id="rId5175" display="https://www.daloopa.com/src/37971390" xr:uid="{D19B4D1D-A1A9-45FB-AB52-BCC3817EBF60}"/>
    <hyperlink ref="AN257" r:id="rId5176" display="https://www.daloopa.com/src/46534795" xr:uid="{252DB383-588E-4B11-BEBF-D60DC489F4CA}"/>
    <hyperlink ref="AO257" r:id="rId5177" display="https://www.daloopa.com/src/53534085" xr:uid="{C1890D1A-CA57-4CF4-9510-2DD1A96DD6AE}"/>
    <hyperlink ref="AP257" r:id="rId5178" display="https://www.daloopa.com/src/58740078" xr:uid="{3475D648-A674-4DF6-A3F1-270DD9BC2251}"/>
    <hyperlink ref="AQ257" r:id="rId5179" display="https://www.daloopa.com/src/63032898" xr:uid="{D8733421-9F79-4CFE-9789-DBE0E6B72A49}"/>
    <hyperlink ref="AR257" r:id="rId5180" display="https://www.daloopa.com/src/66976834" xr:uid="{136E6E94-CA84-44CA-8B7D-C6BB30BB8BC4}"/>
    <hyperlink ref="AS257" r:id="rId5181" display="https://www.daloopa.com/src/72080218" xr:uid="{53BAA246-B76C-46E5-9EA2-0C1C4B16C538}"/>
    <hyperlink ref="AT257" r:id="rId5182" display="https://www.daloopa.com/src/78016424" xr:uid="{521B3A1D-E7AA-485B-A270-90AF768B2633}"/>
    <hyperlink ref="AU257" r:id="rId5183" display="https://www.daloopa.com/src/82223204" xr:uid="{1D5FB85B-4437-4513-8B18-64F5C9765BD0}"/>
    <hyperlink ref="AV257" r:id="rId5184" display="https://www.daloopa.com/src/87377988" xr:uid="{C2F08477-ABFC-468C-8421-FC6086B23C77}"/>
    <hyperlink ref="AW257" r:id="rId5185" display="https://www.daloopa.com/src/94489682" xr:uid="{08A384C7-DD6C-4751-BED3-458CD3260515}"/>
    <hyperlink ref="AX257" r:id="rId5186" display="https://www.daloopa.com/src/102322037" xr:uid="{DE00966E-C2E9-4A44-850C-174EAE1B0713}"/>
    <hyperlink ref="AY257" r:id="rId5187" display="https://www.daloopa.com/src/107674635" xr:uid="{1C04D461-550F-4207-BAC9-7912BCC0D84D}"/>
    <hyperlink ref="AZ257" r:id="rId5188" display="https://www.daloopa.com/src/113255123" xr:uid="{18FEA32C-DB8D-40EC-BE06-E05617BB0877}"/>
    <hyperlink ref="BA257" r:id="rId5189" display="https://www.daloopa.com/src/125013273" xr:uid="{40868677-A44E-4210-A9BC-C9B3684EBF66}"/>
    <hyperlink ref="BB257" r:id="rId5190" display="https://www.daloopa.com/src/136426161" xr:uid="{87B26E9F-D399-4A84-A06C-D1A7A30C836C}"/>
    <hyperlink ref="BC257" r:id="rId5191" display="https://www.daloopa.com/src/144966775" xr:uid="{477861B3-23E3-43C7-9B58-7C27EE8D4D85}"/>
    <hyperlink ref="BD257" r:id="rId5192" display="https://www.daloopa.com/src/154216182" xr:uid="{0DF31CDF-FA4C-41ED-B5C9-4A581FAD27E3}"/>
    <hyperlink ref="BF257" r:id="rId5193" display="https://www.daloopa.com/src/43288885" xr:uid="{E73DE704-83A1-4862-B390-1DBCE5503094}"/>
    <hyperlink ref="BG257" r:id="rId5194" display="https://www.daloopa.com/src/43288607" xr:uid="{4113A123-B22D-4545-AAAB-F6C61BEBBF18}"/>
    <hyperlink ref="BH257" r:id="rId5195" display="https://www.daloopa.com/src/43287983" xr:uid="{E5C47859-1274-4B29-967A-82B07AB43381}"/>
    <hyperlink ref="BI257" r:id="rId5196" display="https://www.daloopa.com/src/43287850" xr:uid="{07FDDEB6-279C-4B68-AC0B-59BDAC4E0A3E}"/>
    <hyperlink ref="BJ257" r:id="rId5197" display="https://www.daloopa.com/src/43287623" xr:uid="{C7271A55-5C8D-4804-BDCC-BD8D3E52A382}"/>
    <hyperlink ref="BK257" r:id="rId5198" display="https://www.daloopa.com/src/43287238" xr:uid="{EC4E82C7-E527-4E41-B7A4-B68A585C7E46}"/>
    <hyperlink ref="BL257" r:id="rId5199" display="https://www.daloopa.com/src/43643164" xr:uid="{88113B5A-B6DA-48A2-A320-BC59DD126C0F}"/>
    <hyperlink ref="BM257" r:id="rId5200" display="https://www.daloopa.com/src/14161048" xr:uid="{42C7130A-71B1-471F-BDE4-FA46F94EF917}"/>
    <hyperlink ref="BN257" r:id="rId5201" display="https://www.daloopa.com/src/46534782" xr:uid="{D3C11B6C-C8A5-4C40-9460-5107075E77AA}"/>
    <hyperlink ref="BO257" r:id="rId5202" display="https://www.daloopa.com/src/66982136" xr:uid="{1E5C4327-6AF9-4131-B1E2-8E3A97E986C7}"/>
    <hyperlink ref="BP257" r:id="rId5203" display="https://www.daloopa.com/src/87394067" xr:uid="{D0C96ABE-6E77-47AC-B237-E8EB93A503EE}"/>
    <hyperlink ref="BQ257" r:id="rId5204" display="https://www.daloopa.com/src/113265254" xr:uid="{38E6878B-637C-4C37-A8A6-48C021D1C899}"/>
    <hyperlink ref="BR257" r:id="rId5205" display="https://www.daloopa.com/src/154248816" xr:uid="{1881916D-F1F3-440D-A05D-1E5A7303708F}"/>
    <hyperlink ref="A259" r:id="rId5206" xr:uid="{E4DACE54-A9AD-41D0-886B-3D3B39C530A3}"/>
    <hyperlink ref="C259" r:id="rId5207" xr:uid="{292A4237-D1AF-4CA2-B1FF-FCAE54C43D76}"/>
    <hyperlink ref="E259" r:id="rId5208" display="https://www.daloopa.com/src/1564596" xr:uid="{D2CD7512-5DFF-422C-87A4-3A8590381939}"/>
    <hyperlink ref="F259" r:id="rId5209" display="https://www.daloopa.com/src/1564578" xr:uid="{FAEAE0C9-EFB4-42BF-9E18-E3129ED2D49A}"/>
    <hyperlink ref="G259" r:id="rId5210" display="https://www.daloopa.com/src/1564531" xr:uid="{20EDF80D-AB79-484D-8224-2858B48DDB68}"/>
    <hyperlink ref="H259" r:id="rId5211" display="https://www.daloopa.com/src/1564500" xr:uid="{2CF4B53A-BF73-44A9-AA09-3EBE175821BA}"/>
    <hyperlink ref="I259" r:id="rId5212" display="https://www.daloopa.com/src/1564452" xr:uid="{57F53F4D-0946-4BF0-91D7-32D80FE1F8C8}"/>
    <hyperlink ref="J259" r:id="rId5213" display="https://www.daloopa.com/src/1602908" xr:uid="{04F5F573-3CB4-4684-8554-D9D5F0313021}"/>
    <hyperlink ref="K259" r:id="rId5214" display="https://www.daloopa.com/src/1564331" xr:uid="{5CAB5F73-A067-4D4E-A193-BACA121E5E1D}"/>
    <hyperlink ref="L259" r:id="rId5215" display="https://www.daloopa.com/src/1564299" xr:uid="{15A4A7E6-59A1-49F2-9356-AEBA4F0B95D1}"/>
    <hyperlink ref="M259" r:id="rId5216" display="https://www.daloopa.com/src/1564282" xr:uid="{444AFD7D-62C0-4906-BB5A-CA794FC5CB09}"/>
    <hyperlink ref="N259" r:id="rId5217" display="https://www.daloopa.com/src/1564251" xr:uid="{1BA87DFE-C932-4655-8EC2-FD8833F6733A}"/>
    <hyperlink ref="O259" r:id="rId5218" display="https://www.daloopa.com/src/1564228" xr:uid="{D0B165E6-6F32-422F-9743-881626B50055}"/>
    <hyperlink ref="P259" r:id="rId5219" display="https://www.daloopa.com/src/1564204" xr:uid="{BEF300B1-02C8-4765-92D4-5FF6530E1430}"/>
    <hyperlink ref="Q259" r:id="rId5220" display="https://www.daloopa.com/src/1564180" xr:uid="{23CE0B93-F8DA-48AF-8238-52D6FF57817C}"/>
    <hyperlink ref="R259" r:id="rId5221" display="https://www.daloopa.com/src/1564163" xr:uid="{6DFCE577-044C-47AB-9D5E-3EDBC9196C68}"/>
    <hyperlink ref="S259" r:id="rId5222" display="https://www.daloopa.com/src/1564142" xr:uid="{38D20721-B09C-488D-B6C9-047DC451B778}"/>
    <hyperlink ref="T259" r:id="rId5223" display="https://www.daloopa.com/src/1564119" xr:uid="{67C971C5-032D-49AA-8104-432A01088A51}"/>
    <hyperlink ref="U259" r:id="rId5224" display="https://www.daloopa.com/src/1564100" xr:uid="{9ED47675-7B7F-4322-BFE9-732EDAC7C054}"/>
    <hyperlink ref="V259" r:id="rId5225" display="https://www.daloopa.com/src/1564083" xr:uid="{051E8EE4-2C79-4D3D-A94C-AB1B2A7662CE}"/>
    <hyperlink ref="W259" r:id="rId5226" display="https://www.daloopa.com/src/1564064" xr:uid="{1BE0DF44-5FE1-4182-BCFC-3D4E0DA45B08}"/>
    <hyperlink ref="X259" r:id="rId5227" display="https://www.daloopa.com/src/1564045" xr:uid="{30BF7F6E-6CFE-46AA-B82F-84A250B332D7}"/>
    <hyperlink ref="Y259" r:id="rId5228" display="https://www.daloopa.com/src/1564026" xr:uid="{EC2AD0EB-0F34-4303-9333-A2F814626DBD}"/>
    <hyperlink ref="Z259" r:id="rId5229" display="https://www.daloopa.com/src/1564006" xr:uid="{73E72924-2DFD-4920-8580-ECD5ABB567A7}"/>
    <hyperlink ref="AA259" r:id="rId5230" display="https://www.daloopa.com/src/1563986" xr:uid="{B37A0360-917C-423E-B6B2-F4AAB00C9620}"/>
    <hyperlink ref="AB259" r:id="rId5231" display="https://www.daloopa.com/src/1563961" xr:uid="{4B304F72-7E32-44BB-866B-7E19E1AC5747}"/>
    <hyperlink ref="AC259" r:id="rId5232" display="https://www.daloopa.com/src/1563940" xr:uid="{D3D227F5-09E9-459D-8E22-B7E073F665E5}"/>
    <hyperlink ref="AD259" r:id="rId5233" display="https://www.daloopa.com/src/1563920" xr:uid="{60268BF3-F93D-4D7D-A5E5-7A7AD03466AD}"/>
    <hyperlink ref="AE259" r:id="rId5234" display="https://www.daloopa.com/src/1563902" xr:uid="{A277D7C7-C09D-4E83-8DF3-A5523EB75E18}"/>
    <hyperlink ref="AF259" r:id="rId5235" display="https://www.daloopa.com/src/2600133" xr:uid="{73178CB0-DF0E-4179-97F0-233C10878646}"/>
    <hyperlink ref="AG259" r:id="rId5236" display="https://www.daloopa.com/src/4715235" xr:uid="{41C5A2F0-34A5-4C48-BF51-610142C94699}"/>
    <hyperlink ref="AH259" r:id="rId5237" display="https://www.daloopa.com/src/7961770" xr:uid="{184EC883-C262-4C1B-95B8-FAB8CDF0C181}"/>
    <hyperlink ref="AI259" r:id="rId5238" display="https://www.daloopa.com/src/10330591" xr:uid="{9E5E71A8-C600-4F19-BF2B-F3C6569ECFC2}"/>
    <hyperlink ref="AJ259" r:id="rId5239" display="https://www.daloopa.com/src/14160893" xr:uid="{70F3AAF8-BFAA-41C4-9A3D-50D1FE7BE38E}"/>
    <hyperlink ref="AK259" r:id="rId5240" display="https://www.daloopa.com/src/20882327" xr:uid="{B8CD8717-FD65-40B9-A746-C58FF01BDFAF}"/>
    <hyperlink ref="AL259" r:id="rId5241" display="https://www.daloopa.com/src/32357651" xr:uid="{6092FF17-FA72-4EB1-826C-DE817D675729}"/>
    <hyperlink ref="AM259" r:id="rId5242" display="https://www.daloopa.com/src/37971394" xr:uid="{FEC796CF-8B64-45C5-8D80-EBB82E473AD3}"/>
    <hyperlink ref="AN259" r:id="rId5243" display="https://www.daloopa.com/src/46534793" xr:uid="{2554BEDF-5F7C-46DE-B922-6A3EF4268EA0}"/>
    <hyperlink ref="AO259" r:id="rId5244" display="https://www.daloopa.com/src/53534088" xr:uid="{1D5FECEB-F2AF-4C45-91C0-9B322B2B7EE5}"/>
    <hyperlink ref="AP259" r:id="rId5245" display="https://www.daloopa.com/src/58740077" xr:uid="{53D15BED-97A4-458A-B0A7-087BAE82206B}"/>
    <hyperlink ref="AQ259" r:id="rId5246" display="https://www.daloopa.com/src/63032893" xr:uid="{8F6E319E-8D76-4B94-B6A8-FD750D98A1BF}"/>
    <hyperlink ref="AR259" r:id="rId5247" display="https://www.daloopa.com/src/66976831" xr:uid="{DA8FDE22-CC3A-44D2-9714-078BCBA1BAD7}"/>
    <hyperlink ref="AS259" r:id="rId5248" display="https://www.daloopa.com/src/72080219" xr:uid="{AC4DFCEF-EA15-458F-9CC5-2EC04B953011}"/>
    <hyperlink ref="AT259" r:id="rId5249" display="https://www.daloopa.com/src/78016425" xr:uid="{0A61EE88-6F24-49A8-A44F-F8D90C3C1AA3}"/>
    <hyperlink ref="AU259" r:id="rId5250" display="https://www.daloopa.com/src/82223210" xr:uid="{2633A289-2BF5-44EE-8997-08DF740B05D9}"/>
    <hyperlink ref="AV259" r:id="rId5251" display="https://www.daloopa.com/src/87377980" xr:uid="{9795FFE3-D985-476D-BEB1-31DE9DA0F342}"/>
    <hyperlink ref="AW259" r:id="rId5252" display="https://www.daloopa.com/src/94489668" xr:uid="{D5DFCAB5-D875-41D3-8367-F7514C3DB632}"/>
    <hyperlink ref="AX259" r:id="rId5253" display="https://www.daloopa.com/src/102322045" xr:uid="{65C39ABB-6E63-4498-9227-F64E267FDCA4}"/>
    <hyperlink ref="AY259" r:id="rId5254" display="https://www.daloopa.com/src/107674626" xr:uid="{7BCEA5F3-A40C-42D5-95D5-452781641B25}"/>
    <hyperlink ref="AZ259" r:id="rId5255" display="https://www.daloopa.com/src/113255124" xr:uid="{AEDF03F6-44CC-4C31-963B-DD102ACA6757}"/>
    <hyperlink ref="BA259" r:id="rId5256" display="https://www.daloopa.com/src/125013274" xr:uid="{797B6B97-7728-496B-9672-CAE174D56311}"/>
    <hyperlink ref="BB259" r:id="rId5257" display="https://www.daloopa.com/src/136426162" xr:uid="{2E532C6D-7F77-4EB0-94C8-613EE72F05DE}"/>
    <hyperlink ref="BC259" r:id="rId5258" display="https://www.daloopa.com/src/144966776" xr:uid="{8856D4FC-7AFF-41F4-98A0-E5DFDEF60143}"/>
    <hyperlink ref="BD259" r:id="rId5259" display="https://www.daloopa.com/src/154216183" xr:uid="{C0DF3C25-60EA-42DB-BF13-9E2ACDD49848}"/>
    <hyperlink ref="BF259" r:id="rId5260" display="https://www.daloopa.com/src/43288887" xr:uid="{03A4F662-268C-4AFA-872C-B74735795FDD}"/>
    <hyperlink ref="BG259" r:id="rId5261" display="https://www.daloopa.com/src/43288606" xr:uid="{09336929-438C-4405-B359-E89689C41829}"/>
    <hyperlink ref="BH259" r:id="rId5262" display="https://www.daloopa.com/src/43287982" xr:uid="{7B394F61-FB35-485B-AA44-EE95B6CB6F8F}"/>
    <hyperlink ref="BI259" r:id="rId5263" display="https://www.daloopa.com/src/43287851" xr:uid="{CCF8CF0B-FD72-42EF-855E-0F64D35D1CBF}"/>
    <hyperlink ref="BJ259" r:id="rId5264" display="https://www.daloopa.com/src/43287624" xr:uid="{8626ED23-CC60-4057-A8A7-D78DA3F81F46}"/>
    <hyperlink ref="BK259" r:id="rId5265" display="https://www.daloopa.com/src/43287245" xr:uid="{81827176-BA19-4FCA-9279-4CED04EDA15D}"/>
    <hyperlink ref="BL259" r:id="rId5266" display="https://www.daloopa.com/src/43643167" xr:uid="{D584000C-2ADD-41BF-ACEF-A9CA76907C1C}"/>
    <hyperlink ref="BM259" r:id="rId5267" display="https://www.daloopa.com/src/14161052" xr:uid="{BD0564B8-39D2-49AC-BA45-AE517E427075}"/>
    <hyperlink ref="BN259" r:id="rId5268" display="https://www.daloopa.com/src/46534786" xr:uid="{3424141A-88D4-4BBB-B50D-A393EE192DC0}"/>
    <hyperlink ref="BO259" r:id="rId5269" display="https://www.daloopa.com/src/66982134" xr:uid="{D803D9DF-654B-40CF-879B-E9154B1E89A1}"/>
    <hyperlink ref="BP259" r:id="rId5270" display="https://www.daloopa.com/src/87394065" xr:uid="{93687708-72A1-4511-A358-B55FDCD8AF5F}"/>
    <hyperlink ref="BQ259" r:id="rId5271" display="https://www.daloopa.com/src/113265250" xr:uid="{49B214D1-ECA5-428E-A9CD-E27B3D390BDD}"/>
    <hyperlink ref="BR259" r:id="rId5272" display="https://www.daloopa.com/src/154248817" xr:uid="{C407A7D5-2C3E-4E16-B2CF-18E6AE561E07}"/>
    <hyperlink ref="A260" r:id="rId5273" xr:uid="{11F5B4CD-FAB7-4D7B-9888-B5D32CB72D00}"/>
    <hyperlink ref="C260" r:id="rId5274" xr:uid="{2560D2F0-8C4B-43E0-A5EA-EA36F35107B7}"/>
    <hyperlink ref="E260" r:id="rId5275" display="https://www.daloopa.com/src/1564597" xr:uid="{A29B57CF-EC4D-44C5-9831-71D11619918E}"/>
    <hyperlink ref="F260" r:id="rId5276" display="https://www.daloopa.com/src/1564579" xr:uid="{147B84E4-B042-481B-858C-BCC59BD9AA54}"/>
    <hyperlink ref="G260" r:id="rId5277" display="https://www.daloopa.com/src/1564532" xr:uid="{D006DEBF-8443-4FE6-B9B5-937515E762A0}"/>
    <hyperlink ref="H260" r:id="rId5278" display="https://www.daloopa.com/src/1564501" xr:uid="{0CC689FC-FF01-4E56-9F8D-FE55FD2BCF31}"/>
    <hyperlink ref="I260" r:id="rId5279" display="https://www.daloopa.com/src/1564453" xr:uid="{3777270D-4F8E-4292-BF17-FBE1554F9512}"/>
    <hyperlink ref="J260" r:id="rId5280" display="https://www.daloopa.com/src/1602909" xr:uid="{F1348ECD-F2A5-4CB1-9FF0-321D5A57CF4D}"/>
    <hyperlink ref="K260" r:id="rId5281" display="https://www.daloopa.com/src/1564332" xr:uid="{9026DE87-7A31-4186-B812-FA824AB99370}"/>
    <hyperlink ref="L260" r:id="rId5282" display="https://www.daloopa.com/src/1564300" xr:uid="{1E60DC3A-A114-4015-9DFC-3F33B228BD33}"/>
    <hyperlink ref="M260" r:id="rId5283" display="https://www.daloopa.com/src/1564283" xr:uid="{03418274-E38D-40B9-9C7C-26633A5C66C0}"/>
    <hyperlink ref="N260" r:id="rId5284" display="https://www.daloopa.com/src/1564252" xr:uid="{77B1C567-4511-448B-B7E9-0EF82B05C871}"/>
    <hyperlink ref="O260" r:id="rId5285" display="https://www.daloopa.com/src/1564229" xr:uid="{C04AC896-027A-4CBF-8046-944A8FCC9781}"/>
    <hyperlink ref="P260" r:id="rId5286" display="https://www.daloopa.com/src/1564205" xr:uid="{9EBA74EB-268D-443B-BD71-27E0E4130CC9}"/>
    <hyperlink ref="Q260" r:id="rId5287" display="https://www.daloopa.com/src/1564181" xr:uid="{DC14B34F-575C-44F8-A67C-17B1F93A5BB4}"/>
    <hyperlink ref="R260" r:id="rId5288" display="https://www.daloopa.com/src/1564164" xr:uid="{CB15777C-5097-48B2-8B16-821F5AEC6BAD}"/>
    <hyperlink ref="S260" r:id="rId5289" display="https://www.daloopa.com/src/1564143" xr:uid="{56AE58E2-871A-4C61-819A-54B4E496C37A}"/>
    <hyperlink ref="T260" r:id="rId5290" display="https://www.daloopa.com/src/1564120" xr:uid="{F383E371-99CE-41FC-A180-A25AF9AAF087}"/>
    <hyperlink ref="U260" r:id="rId5291" display="https://www.daloopa.com/src/1564101" xr:uid="{D39B579A-196A-478A-8280-5BBCD13988E1}"/>
    <hyperlink ref="V260" r:id="rId5292" display="https://www.daloopa.com/src/1564084" xr:uid="{F547D01C-C3C5-4D40-9293-54B9AE37EB3B}"/>
    <hyperlink ref="W260" r:id="rId5293" display="https://www.daloopa.com/src/1564065" xr:uid="{C6FDBBE9-25D7-4D76-98A9-3291AF93520B}"/>
    <hyperlink ref="X260" r:id="rId5294" display="https://www.daloopa.com/src/1564046" xr:uid="{58C5D6D1-5726-46C3-ACA0-3817CEE4D490}"/>
    <hyperlink ref="Y260" r:id="rId5295" display="https://www.daloopa.com/src/1564027" xr:uid="{7AEEF918-58AD-42DC-BB49-3A03BB91263D}"/>
    <hyperlink ref="Z260" r:id="rId5296" display="https://www.daloopa.com/src/1564007" xr:uid="{2008C9D7-4CE1-4E10-B6AA-8EBF1947358A}"/>
    <hyperlink ref="AA260" r:id="rId5297" display="https://www.daloopa.com/src/1563987" xr:uid="{7E465A19-2AF4-403B-89EB-66575A001E76}"/>
    <hyperlink ref="AB260" r:id="rId5298" display="https://www.daloopa.com/src/1563962" xr:uid="{73D720DD-3651-4C84-95CD-F8FF70AC6762}"/>
    <hyperlink ref="AC260" r:id="rId5299" display="https://www.daloopa.com/src/1563941" xr:uid="{3F5A208D-8F9C-4E99-A884-6F99DD5E9804}"/>
    <hyperlink ref="AD260" r:id="rId5300" display="https://www.daloopa.com/src/1563921" xr:uid="{D8291EC5-5323-4C62-8625-80E16FC8B400}"/>
    <hyperlink ref="AE260" r:id="rId5301" display="https://www.daloopa.com/src/1563903" xr:uid="{EBD33DE4-73FC-4D7A-B757-72E87C1BF76B}"/>
    <hyperlink ref="AF260" r:id="rId5302" display="https://www.daloopa.com/src/2600134" xr:uid="{A1341F78-245E-4437-8B28-08E7BC6DC2E5}"/>
    <hyperlink ref="AG260" r:id="rId5303" display="https://www.daloopa.com/src/4715236" xr:uid="{C76B0825-6E47-4905-B4BC-E104CD4BAFFA}"/>
    <hyperlink ref="AH260" r:id="rId5304" display="https://www.daloopa.com/src/7961771" xr:uid="{93CC0256-B3F4-43C6-88E0-F356903F5890}"/>
    <hyperlink ref="AI260" r:id="rId5305" display="https://www.daloopa.com/src/10330593" xr:uid="{0B93EE91-6176-4864-A74C-7375EA25D2F9}"/>
    <hyperlink ref="AJ260" r:id="rId5306" display="https://www.daloopa.com/src/14160886" xr:uid="{F9373FF7-B752-4305-84F9-D497DC707515}"/>
    <hyperlink ref="AK260" r:id="rId5307" display="https://www.daloopa.com/src/20882328" xr:uid="{25CD6BAA-2E78-4F37-A220-ED12809EADCA}"/>
    <hyperlink ref="AL260" r:id="rId5308" display="https://www.daloopa.com/src/32357662" xr:uid="{BC8DA4DB-3C80-4A57-AE2E-C75CFF37C50A}"/>
    <hyperlink ref="AM260" r:id="rId5309" display="https://www.daloopa.com/src/37971391" xr:uid="{2A0CAB40-B049-42E2-A3EB-95F566873F2A}"/>
    <hyperlink ref="AN260" r:id="rId5310" display="https://www.daloopa.com/src/46534799" xr:uid="{B0B4D21F-0DFC-43D1-898D-AFC41F45551B}"/>
    <hyperlink ref="AO260" r:id="rId5311" display="https://www.daloopa.com/src/53534089" xr:uid="{CE2283B7-5254-4131-864E-51F54C721FDA}"/>
    <hyperlink ref="AP260" r:id="rId5312" display="https://www.daloopa.com/src/58740075" xr:uid="{988D2AB6-ACED-45F9-9DBC-90542C6269E2}"/>
    <hyperlink ref="AQ260" r:id="rId5313" display="https://www.daloopa.com/src/63032891" xr:uid="{C8250DA2-4C96-401B-BAB5-A1A56EB77AE7}"/>
    <hyperlink ref="AR260" r:id="rId5314" display="https://www.daloopa.com/src/66976838" xr:uid="{D7209781-428D-4BD0-882B-8B7F99913838}"/>
    <hyperlink ref="AS260" r:id="rId5315" display="https://www.daloopa.com/src/72080220" xr:uid="{3D0BEB5B-C906-4F7B-99FF-DC82BB1AFB6C}"/>
    <hyperlink ref="AT260" r:id="rId5316" display="https://www.daloopa.com/src/78016422" xr:uid="{4EEC4A43-7B4D-4A34-8F41-DAB1DC366D2C}"/>
    <hyperlink ref="AU260" r:id="rId5317" display="https://www.daloopa.com/src/82223212" xr:uid="{60AA13FD-AF0C-441B-AD0E-62C629935956}"/>
    <hyperlink ref="AV260" r:id="rId5318" display="https://www.daloopa.com/src/87377991" xr:uid="{F91A7FB0-9E9F-4344-9293-D5109AF077D8}"/>
    <hyperlink ref="AW260" r:id="rId5319" display="https://www.daloopa.com/src/94489678" xr:uid="{BA15A28E-2A1E-4C10-8983-CEE9C9E3BDC0}"/>
    <hyperlink ref="AX260" r:id="rId5320" display="https://www.daloopa.com/src/102322035" xr:uid="{7054A031-CF35-46AE-BACE-BEB195304468}"/>
    <hyperlink ref="AY260" r:id="rId5321" display="https://www.daloopa.com/src/107674632" xr:uid="{61F0A19D-A6EC-467C-B7BD-DC1198F781C6}"/>
    <hyperlink ref="AZ260" r:id="rId5322" display="https://www.daloopa.com/src/113255125" xr:uid="{9A585760-7780-448B-A839-265BA41EB3A0}"/>
    <hyperlink ref="BA260" r:id="rId5323" display="https://www.daloopa.com/src/125013275" xr:uid="{89EE60F4-B31D-461A-8065-1478B075B19F}"/>
    <hyperlink ref="BB260" r:id="rId5324" display="https://www.daloopa.com/src/136426163" xr:uid="{37D9B9CB-CC4F-4881-BE0F-D2BD9274C63F}"/>
    <hyperlink ref="BC260" r:id="rId5325" display="https://www.daloopa.com/src/144966777" xr:uid="{7564FD19-DDAE-461F-8685-380AC955B84B}"/>
    <hyperlink ref="BD260" r:id="rId5326" display="https://www.daloopa.com/src/154216184" xr:uid="{33B5CFFE-D417-4AEC-8A45-3BFD27EE3860}"/>
    <hyperlink ref="BF260" r:id="rId5327" display="https://www.daloopa.com/src/43288886" xr:uid="{53476C63-85D3-49E1-905D-0BC1996F505F}"/>
    <hyperlink ref="BG260" r:id="rId5328" display="https://www.daloopa.com/src/43288605" xr:uid="{2E0B0EA0-F357-44CD-B4FD-8D9B4B1F3834}"/>
    <hyperlink ref="BH260" r:id="rId5329" display="https://www.daloopa.com/src/43287980" xr:uid="{0095D8C4-5C89-4AFD-A00A-D9A3FCCB68C3}"/>
    <hyperlink ref="BI260" r:id="rId5330" display="https://www.daloopa.com/src/43287846" xr:uid="{CA8073C1-E124-4E38-9241-B6C00455EDE1}"/>
    <hyperlink ref="BJ260" r:id="rId5331" display="https://www.daloopa.com/src/43287618" xr:uid="{EA6F87F4-C9CF-4FC2-8A17-F15757BBBD0F}"/>
    <hyperlink ref="BK260" r:id="rId5332" display="https://www.daloopa.com/src/43287236" xr:uid="{D117436D-52C8-492C-8938-48EAF8FBBB31}"/>
    <hyperlink ref="BL260" r:id="rId5333" display="https://www.daloopa.com/src/43643166" xr:uid="{5D891A45-3215-4900-845F-06D36283C9F0}"/>
    <hyperlink ref="BM260" r:id="rId5334" display="https://www.daloopa.com/src/14161045" xr:uid="{F39010E5-2FB4-40C3-94F1-3AB7C7302F18}"/>
    <hyperlink ref="BN260" r:id="rId5335" display="https://www.daloopa.com/src/46534780" xr:uid="{C48EADE4-7A77-4818-B1E2-01A2A370EC51}"/>
    <hyperlink ref="BO260" r:id="rId5336" display="https://www.daloopa.com/src/66982133" xr:uid="{A0725B05-13FB-4AC4-B528-E17ED6F7F4DD}"/>
    <hyperlink ref="BP260" r:id="rId5337" display="https://www.daloopa.com/src/87394074" xr:uid="{3DDF3D5A-F6B0-490F-9913-9DA7EB51B6BB}"/>
    <hyperlink ref="BQ260" r:id="rId5338" display="https://www.daloopa.com/src/113265247" xr:uid="{E1521EA9-8F19-46FC-961A-A72466BAA593}"/>
    <hyperlink ref="BR260" r:id="rId5339" display="https://www.daloopa.com/src/154248818" xr:uid="{F38D409B-769C-4E79-9BBF-92D03835B9EF}"/>
    <hyperlink ref="A262" r:id="rId5340" xr:uid="{1AAD6FBF-136A-4503-9C41-DBE8EB40DF38}"/>
    <hyperlink ref="C262" r:id="rId5341" xr:uid="{0BBC70F6-91EE-44A4-B050-CF9A5F2DB945}"/>
    <hyperlink ref="E262" r:id="rId5342" display="https://www.daloopa.com/src/1564598" xr:uid="{E86B039B-6746-4D45-87F6-EE184B057242}"/>
    <hyperlink ref="F262" r:id="rId5343" display="https://www.daloopa.com/src/1564580" xr:uid="{B23FA33B-26B2-470B-AA49-7B3DA8780148}"/>
    <hyperlink ref="G262" r:id="rId5344" display="https://www.daloopa.com/src/1564533" xr:uid="{196691F6-8BE0-46D1-97A4-DB2615ED9D88}"/>
    <hyperlink ref="H262" r:id="rId5345" display="https://www.daloopa.com/src/1564502" xr:uid="{B159D72D-DFFB-4567-8B3F-FFB40A892EBF}"/>
    <hyperlink ref="I262" r:id="rId5346" display="https://www.daloopa.com/src/1564454" xr:uid="{03135844-5DE7-47DA-8987-6AA469A95B71}"/>
    <hyperlink ref="J262" r:id="rId5347" display="https://www.daloopa.com/src/1602910" xr:uid="{EB54218E-E757-4125-9343-1AE7F1DC1B5B}"/>
    <hyperlink ref="K262" r:id="rId5348" display="https://www.daloopa.com/src/1564333" xr:uid="{02870A79-3D70-43B4-A83B-B2B9253621FC}"/>
    <hyperlink ref="L262" r:id="rId5349" display="https://www.daloopa.com/src/1564301" xr:uid="{59CA7F29-B16D-4EB3-A74B-166AB62E085D}"/>
    <hyperlink ref="M262" r:id="rId5350" display="https://www.daloopa.com/src/1564284" xr:uid="{5409E06F-A1DC-4AB1-92CF-DEEE81CE7CBA}"/>
    <hyperlink ref="N262" r:id="rId5351" display="https://www.daloopa.com/src/1564253" xr:uid="{3414C6B4-D346-4D1C-895E-86D6B72850C1}"/>
    <hyperlink ref="O262" r:id="rId5352" display="https://www.daloopa.com/src/1564230" xr:uid="{360BB74D-9BAD-4CCE-A5A1-8BFCE9FE5AB6}"/>
    <hyperlink ref="P262" r:id="rId5353" display="https://www.daloopa.com/src/1564206" xr:uid="{645ADF6D-5750-41E4-8F6D-CA3A6ACE34C9}"/>
    <hyperlink ref="Q262" r:id="rId5354" display="https://www.daloopa.com/src/1564182" xr:uid="{2745516F-8B41-4A2C-9A62-6422811FB60A}"/>
    <hyperlink ref="R262" r:id="rId5355" display="https://www.daloopa.com/src/1564165" xr:uid="{04FB0427-A5A5-4FB6-AE0A-13B6A60FE504}"/>
    <hyperlink ref="S262" r:id="rId5356" display="https://www.daloopa.com/src/1564144" xr:uid="{F94B857B-D686-4FCE-A4D2-46FE9856A88F}"/>
    <hyperlink ref="T262" r:id="rId5357" display="https://www.daloopa.com/src/1564121" xr:uid="{D86A26EE-DCA9-44C2-89DF-D8872B3E796C}"/>
    <hyperlink ref="U262" r:id="rId5358" display="https://www.daloopa.com/src/1564102" xr:uid="{8497E92B-8513-4D61-BDE7-32904581E008}"/>
    <hyperlink ref="V262" r:id="rId5359" display="https://www.daloopa.com/src/1564085" xr:uid="{D4A53EDB-FC26-4FF1-AE24-BED2980F1A63}"/>
    <hyperlink ref="W262" r:id="rId5360" display="https://www.daloopa.com/src/1564066" xr:uid="{3F3BBF5A-BDF2-4AA1-AC3D-7718ADED1FE8}"/>
    <hyperlink ref="X262" r:id="rId5361" display="https://www.daloopa.com/src/1564047" xr:uid="{FE218BE8-C38A-4DFD-A327-A9D6B12D7D5E}"/>
    <hyperlink ref="Y262" r:id="rId5362" display="https://www.daloopa.com/src/1564028" xr:uid="{3CA049BD-05AF-4E91-AB38-5DA6F3E9C3B7}"/>
    <hyperlink ref="BF262" r:id="rId5363" display="https://www.daloopa.com/src/43288888" xr:uid="{CA39F453-CC46-4166-8E20-F5FBAF8781B3}"/>
    <hyperlink ref="BG262" r:id="rId5364" display="https://www.daloopa.com/src/43288608" xr:uid="{C4F1E781-AB40-4FCD-BA12-5278B0404967}"/>
    <hyperlink ref="BH262" r:id="rId5365" display="https://www.daloopa.com/src/43287979" xr:uid="{9E7C1F8C-6929-41EF-98BC-E8B7149EBB36}"/>
    <hyperlink ref="BI262" r:id="rId5366" display="https://www.daloopa.com/src/43287847" xr:uid="{0A6169E0-078B-465B-B220-E98436F38505}"/>
    <hyperlink ref="BJ262" r:id="rId5367" display="https://www.daloopa.com/src/43287631" xr:uid="{1AAEE104-5DDC-4A29-BA4C-5433435187C9}"/>
    <hyperlink ref="BK262" r:id="rId5368" display="https://www.daloopa.com/src/43287250" xr:uid="{082DA521-696B-497B-B852-71D3DFBFC006}"/>
    <hyperlink ref="A263" r:id="rId5369" xr:uid="{F0DE9392-7DC8-411F-BB9D-31DFEFA983DF}"/>
    <hyperlink ref="C263" r:id="rId5370" xr:uid="{2DE3F5AF-DDF2-4A36-B7F9-BC1ED91EE7F2}"/>
    <hyperlink ref="E263" r:id="rId5371" display="https://www.daloopa.com/src/1564599" xr:uid="{2D763352-A4A0-4BD3-8C87-CEA19C9C7DAD}"/>
    <hyperlink ref="F263" r:id="rId5372" display="https://www.daloopa.com/src/1564581" xr:uid="{31822F28-CA5C-4501-AFA1-783AB1203B8C}"/>
    <hyperlink ref="G263" r:id="rId5373" display="https://www.daloopa.com/src/1564534" xr:uid="{D883F3AE-7222-4CD3-862C-2E0919C2B715}"/>
    <hyperlink ref="H263" r:id="rId5374" display="https://www.daloopa.com/src/1564503" xr:uid="{50F0CBD8-64E9-4B36-832E-F93D6A913D83}"/>
    <hyperlink ref="I263" r:id="rId5375" display="https://www.daloopa.com/src/1564455" xr:uid="{F74262F2-602C-438E-AC17-6B49663DC265}"/>
    <hyperlink ref="J263" r:id="rId5376" display="https://www.daloopa.com/src/1602911" xr:uid="{4ABBE428-29AC-426E-A92E-7F5A6654AEC7}"/>
    <hyperlink ref="K263" r:id="rId5377" display="https://www.daloopa.com/src/1564334" xr:uid="{8B1B4815-AF28-4D97-B612-1375C99901A3}"/>
    <hyperlink ref="L263" r:id="rId5378" display="https://www.daloopa.com/src/1564302" xr:uid="{4EFACF49-7602-4F96-AB15-A294A188170D}"/>
    <hyperlink ref="M263" r:id="rId5379" display="https://www.daloopa.com/src/1564285" xr:uid="{A2D7CE39-1242-4DEE-B83B-FD2618360D39}"/>
    <hyperlink ref="N263" r:id="rId5380" display="https://www.daloopa.com/src/1564254" xr:uid="{D96DD58E-4CC4-4FB1-9D3A-EE1DBBB80AB2}"/>
    <hyperlink ref="O263" r:id="rId5381" display="https://www.daloopa.com/src/1564231" xr:uid="{83534938-5978-4914-BBC7-ECEA1D392EDD}"/>
    <hyperlink ref="P263" r:id="rId5382" display="https://www.daloopa.com/src/1564207" xr:uid="{A5E2F644-9681-47E4-ABB9-B47064FCA696}"/>
    <hyperlink ref="Q263" r:id="rId5383" display="https://www.daloopa.com/src/1564183" xr:uid="{22274B2B-BF35-49DB-81C5-47684BD7E706}"/>
    <hyperlink ref="R263" r:id="rId5384" display="https://www.daloopa.com/src/1564166" xr:uid="{EB58DDC2-0D5C-449F-9959-B16310582447}"/>
    <hyperlink ref="S263" r:id="rId5385" display="https://www.daloopa.com/src/1564145" xr:uid="{2E00DF9D-0C0C-44DC-AF8C-826004379360}"/>
    <hyperlink ref="T263" r:id="rId5386" display="https://www.daloopa.com/src/1564122" xr:uid="{95D5FB94-55AF-4F70-BBC0-6CCB8A5FC42E}"/>
    <hyperlink ref="U263" r:id="rId5387" display="https://www.daloopa.com/src/1564103" xr:uid="{F5648467-04CC-4FD8-9EC6-62CF9D88576D}"/>
    <hyperlink ref="V263" r:id="rId5388" display="https://www.daloopa.com/src/1564086" xr:uid="{E82E00A7-96AD-452E-A4E4-8C77D878B07A}"/>
    <hyperlink ref="W263" r:id="rId5389" display="https://www.daloopa.com/src/1564067" xr:uid="{25E14528-8B6F-4DD9-96DB-CE6895A636D2}"/>
    <hyperlink ref="X263" r:id="rId5390" display="https://www.daloopa.com/src/1564048" xr:uid="{221F3B9C-1B78-4938-8401-50E1EEEBF7C3}"/>
    <hyperlink ref="Y263" r:id="rId5391" display="https://www.daloopa.com/src/1564029" xr:uid="{8FEA2F20-1A71-4138-9703-D4DCD20AF776}"/>
    <hyperlink ref="Z263" r:id="rId5392" display="https://www.daloopa.com/src/1564008" xr:uid="{9D2EAFA3-5E79-4DF7-A4AD-C1E37A22BFD1}"/>
    <hyperlink ref="AA263" r:id="rId5393" display="https://www.daloopa.com/src/1563988" xr:uid="{04EE191D-C122-44B8-8B48-F2EEC6427034}"/>
    <hyperlink ref="AB263" r:id="rId5394" display="https://www.daloopa.com/src/1563963" xr:uid="{8E2932BB-4BA5-4885-96F5-3E10AA071049}"/>
    <hyperlink ref="AC263" r:id="rId5395" display="https://www.daloopa.com/src/1563942" xr:uid="{DE4E8921-776E-4486-A2E4-985AC20B5B9A}"/>
    <hyperlink ref="AD263" r:id="rId5396" display="https://www.daloopa.com/src/1563922" xr:uid="{B93920A0-EACD-4547-96EA-C4B1D662D2F0}"/>
    <hyperlink ref="AE263" r:id="rId5397" display="https://www.daloopa.com/src/1563904" xr:uid="{88D820A1-3AED-48DA-A9D5-F63EBA5A8DE8}"/>
    <hyperlink ref="AF263" r:id="rId5398" display="https://www.daloopa.com/src/2600135" xr:uid="{764FB109-0586-47D7-92D2-51CCCA1C123F}"/>
    <hyperlink ref="BF263" r:id="rId5399" display="https://www.daloopa.com/src/43288889" xr:uid="{AEBC4432-856A-403D-9835-400D5A3427FC}"/>
    <hyperlink ref="BG263" r:id="rId5400" display="https://www.daloopa.com/src/43288610" xr:uid="{04240142-C517-497C-BF0D-41370C4DD150}"/>
    <hyperlink ref="BH263" r:id="rId5401" display="https://www.daloopa.com/src/43287986" xr:uid="{A81706C1-DCF5-4451-AE65-658AECAEF00B}"/>
    <hyperlink ref="BI263" r:id="rId5402" display="https://www.daloopa.com/src/43287837" xr:uid="{9013E3B9-ED5B-4398-9FB0-4C57246D85E8}"/>
    <hyperlink ref="BJ263" r:id="rId5403" display="https://www.daloopa.com/src/43287625" xr:uid="{AF8BEFFD-EA9E-462F-97E8-1D1A84FBD07C}"/>
    <hyperlink ref="BK263" r:id="rId5404" display="https://www.daloopa.com/src/43287237" xr:uid="{C2AC668D-EBD0-470F-8966-FA29141762E4}"/>
    <hyperlink ref="BL263" r:id="rId5405" display="https://www.daloopa.com/src/43643165" xr:uid="{B2524DEF-D482-491A-81F2-41FD37444FE0}"/>
    <hyperlink ref="A266" r:id="rId5406" xr:uid="{603D93F7-A4C9-4845-8D24-C53D89A372AE}"/>
    <hyperlink ref="C266" r:id="rId5407" xr:uid="{D6F23865-D5A1-4975-8B80-DAB20D84D8D2}"/>
    <hyperlink ref="E266" r:id="rId5408" display="https://www.daloopa.com/src/1564600" xr:uid="{9629D6DD-9CBD-45CE-BE4F-B4B5A94F4806}"/>
    <hyperlink ref="F266" r:id="rId5409" display="https://www.daloopa.com/src/1564582" xr:uid="{64DA1EE4-1F75-4016-B8B9-6BDC1EE87607}"/>
    <hyperlink ref="G266" r:id="rId5410" display="https://www.daloopa.com/src/1564535" xr:uid="{125AF93D-D5D4-4A34-8300-C141CAB75AD3}"/>
    <hyperlink ref="H266" r:id="rId5411" display="https://www.daloopa.com/src/1564504" xr:uid="{E74B5781-F3D2-42C9-BB71-8E9E72B66F04}"/>
    <hyperlink ref="I266" r:id="rId5412" display="https://www.daloopa.com/src/1564456" xr:uid="{27030ADF-A79F-42FD-9ADE-96AE90F8D674}"/>
    <hyperlink ref="J266" r:id="rId5413" display="https://www.daloopa.com/src/1602912" xr:uid="{2D3E5F9A-448E-4D45-B06F-63CD53657F07}"/>
    <hyperlink ref="K266" r:id="rId5414" display="https://www.daloopa.com/src/1564335" xr:uid="{0B70F288-C7F7-46D9-9A55-9BDC0D9F7973}"/>
    <hyperlink ref="L266" r:id="rId5415" display="https://www.daloopa.com/src/1564303" xr:uid="{37E8D065-7EE9-4671-852A-576D516EB416}"/>
    <hyperlink ref="M266" r:id="rId5416" display="https://www.daloopa.com/src/1564286" xr:uid="{295580D1-B1DA-48ED-B899-6644138792D6}"/>
    <hyperlink ref="N266" r:id="rId5417" display="https://www.daloopa.com/src/1564255" xr:uid="{57F6E94E-7BE4-4090-8ED2-588EDFCB03C2}"/>
    <hyperlink ref="O266" r:id="rId5418" display="https://www.daloopa.com/src/1564232" xr:uid="{B175F44F-18F1-4CB5-AF73-179E83D4B605}"/>
    <hyperlink ref="P266" r:id="rId5419" display="https://www.daloopa.com/src/1564208" xr:uid="{6663FA23-B4A0-4122-A81A-129B61312369}"/>
    <hyperlink ref="Q266" r:id="rId5420" display="https://www.daloopa.com/src/1564184" xr:uid="{DF741652-798B-4D3F-84D5-7EDBF606AB1E}"/>
    <hyperlink ref="R266" r:id="rId5421" display="https://www.daloopa.com/src/1564167" xr:uid="{879EDAC6-269D-4859-AFAA-F8879D8E5090}"/>
    <hyperlink ref="S266" r:id="rId5422" display="https://www.daloopa.com/src/1564146" xr:uid="{1044687E-4BFA-4958-9A51-196EE5BADCEA}"/>
    <hyperlink ref="T266" r:id="rId5423" display="https://www.daloopa.com/src/1564123" xr:uid="{5D70525C-93DB-4D83-9AC2-F6A39836B8D4}"/>
    <hyperlink ref="U266" r:id="rId5424" display="https://www.daloopa.com/src/1564104" xr:uid="{2D6D22B8-94ED-493A-8A58-39D2A91778A0}"/>
    <hyperlink ref="V266" r:id="rId5425" display="https://www.daloopa.com/src/1564087" xr:uid="{211D508E-D209-4F6B-8161-0F8F6B6847A9}"/>
    <hyperlink ref="W266" r:id="rId5426" display="https://www.daloopa.com/src/1564068" xr:uid="{814BAA5F-F322-4295-A033-376EB3352A4D}"/>
    <hyperlink ref="X266" r:id="rId5427" display="https://www.daloopa.com/src/1564049" xr:uid="{A19D7BAF-DC14-4CF2-9FA2-7C954F7032E3}"/>
    <hyperlink ref="Y266" r:id="rId5428" display="https://www.daloopa.com/src/1564030" xr:uid="{ECFFBD95-2DF0-4042-9B28-D99857955310}"/>
    <hyperlink ref="Z266" r:id="rId5429" display="https://www.daloopa.com/src/1564009" xr:uid="{E8620AA4-4EA2-43FF-92E5-70A7575E9DB7}"/>
    <hyperlink ref="AA266" r:id="rId5430" display="https://www.daloopa.com/src/1563989" xr:uid="{FF5287F0-D30B-4B0D-846F-225D3E45877A}"/>
    <hyperlink ref="AB266" r:id="rId5431" display="https://www.daloopa.com/src/1563964" xr:uid="{0995A6B9-A803-4EBE-8F05-F922C8CA7E16}"/>
    <hyperlink ref="AC266" r:id="rId5432" display="https://www.daloopa.com/src/1563943" xr:uid="{B5B74476-2E15-479D-B8FD-FEAD2F6CF13E}"/>
    <hyperlink ref="AD266" r:id="rId5433" display="https://www.daloopa.com/src/1563923" xr:uid="{D6C1141E-5998-402E-91C1-56D73120B44B}"/>
    <hyperlink ref="AE266" r:id="rId5434" display="https://www.daloopa.com/src/1563905" xr:uid="{E65029E8-C812-426A-AAEC-C6440ACE2AC9}"/>
    <hyperlink ref="AF266" r:id="rId5435" display="https://www.daloopa.com/src/2600136" xr:uid="{BC44DD1F-C6BD-4210-AFE0-9C42674D6C5B}"/>
    <hyperlink ref="AG266" r:id="rId5436" display="https://www.daloopa.com/src/4715237" xr:uid="{8A42F4E7-D593-412F-A5DE-7D9C57A8F1F6}"/>
    <hyperlink ref="AH266" r:id="rId5437" display="https://www.daloopa.com/src/7961772" xr:uid="{B560ED00-FA96-45EF-B9DA-1B7DFCE868AA}"/>
    <hyperlink ref="AI266" r:id="rId5438" display="https://www.daloopa.com/src/10330596" xr:uid="{4BE757B4-BEC1-442D-8779-53245966F1F4}"/>
    <hyperlink ref="AJ266" r:id="rId5439" display="https://www.daloopa.com/src/14160888" xr:uid="{D71B6BF2-74E0-4658-863C-DDB8BABCA64E}"/>
    <hyperlink ref="AK266" r:id="rId5440" display="https://www.daloopa.com/src/20882330" xr:uid="{626A6D2D-7FE4-42BB-897F-52514A7053C8}"/>
    <hyperlink ref="AL266" r:id="rId5441" display="https://www.daloopa.com/src/32357658" xr:uid="{A6D8EB53-231B-432B-A851-F8F61A59F213}"/>
    <hyperlink ref="AM266" r:id="rId5442" display="https://www.daloopa.com/src/37971392" xr:uid="{E3F43E2C-7ABB-43BE-A58C-648E4B7F3B9C}"/>
    <hyperlink ref="AN266" r:id="rId5443" display="https://www.daloopa.com/src/46534803" xr:uid="{8B266523-7A90-42B9-A23E-6FAAB58F3957}"/>
    <hyperlink ref="AO266" r:id="rId5444" display="https://www.daloopa.com/src/53534093" xr:uid="{38C2DCA4-C133-440E-B559-E8162DDD3C4D}"/>
    <hyperlink ref="AP266" r:id="rId5445" display="https://www.daloopa.com/src/58740083" xr:uid="{2A85DA13-2017-47B7-803E-F66A48D7608E}"/>
    <hyperlink ref="AQ266" r:id="rId5446" display="https://www.daloopa.com/src/63032895" xr:uid="{49F0C9A6-BB6A-4672-AB2E-DEEEEDF7CED6}"/>
    <hyperlink ref="AR266" r:id="rId5447" display="https://www.daloopa.com/src/66976841" xr:uid="{EB927144-9F16-4144-AB77-213284CAF8D4}"/>
    <hyperlink ref="AS266" r:id="rId5448" display="https://www.daloopa.com/src/72080208" xr:uid="{4341DAC8-E9F1-429B-8897-33FEFEFBEFC4}"/>
    <hyperlink ref="AT266" r:id="rId5449" display="https://www.daloopa.com/src/78016419" xr:uid="{AEFF061E-C179-458F-BB47-C2E67BEC472D}"/>
    <hyperlink ref="AU266" r:id="rId5450" display="https://www.daloopa.com/src/82223215" xr:uid="{C0149A7E-2972-4484-A623-A63F50BE0D59}"/>
    <hyperlink ref="AV266" r:id="rId5451" display="https://www.daloopa.com/src/87377979" xr:uid="{5695CC64-E41A-4652-B9AD-0BD89B46462B}"/>
    <hyperlink ref="AW266" r:id="rId5452" display="https://www.daloopa.com/src/94489677" xr:uid="{7F3B650A-8A04-49D8-9D41-F56593F18B74}"/>
    <hyperlink ref="AX266" r:id="rId5453" display="https://www.daloopa.com/src/102322039" xr:uid="{BFF69F4C-E1D1-4C69-859E-A46302884D56}"/>
    <hyperlink ref="AY266" r:id="rId5454" display="https://www.daloopa.com/src/107674628" xr:uid="{569B8442-C040-4B58-94C6-0F5956C59BCE}"/>
    <hyperlink ref="AZ266" r:id="rId5455" display="https://www.daloopa.com/src/113255126" xr:uid="{DC21CEFD-5FB4-4095-AC0D-9620E93C67AB}"/>
    <hyperlink ref="BA266" r:id="rId5456" display="https://www.daloopa.com/src/125013276" xr:uid="{3BB5D6BF-FB4D-4164-8911-51A1C7AF76FF}"/>
    <hyperlink ref="BB266" r:id="rId5457" display="https://www.daloopa.com/src/136426164" xr:uid="{FA891B85-49E4-4CC4-B353-21AE7A61DF96}"/>
    <hyperlink ref="BC266" r:id="rId5458" display="https://www.daloopa.com/src/144966778" xr:uid="{C76DC083-215B-44DF-B00A-8348964DFC3A}"/>
    <hyperlink ref="BD266" r:id="rId5459" display="https://www.daloopa.com/src/154216185" xr:uid="{B8FBA8B2-FCCD-4532-AF52-56CB87F96B4F}"/>
    <hyperlink ref="BF266" r:id="rId5460" display="https://www.daloopa.com/src/43288872" xr:uid="{111E9F23-91CE-4643-B1E9-E84A7647B016}"/>
    <hyperlink ref="BG266" r:id="rId5461" display="https://www.daloopa.com/src/43288609" xr:uid="{3B2BC95F-71FA-4929-9F05-30F2BA5E03E7}"/>
    <hyperlink ref="BH266" r:id="rId5462" display="https://www.daloopa.com/src/43287978" xr:uid="{901C4A49-0A8F-40ED-B88D-392001C9B4D0}"/>
    <hyperlink ref="BI266" r:id="rId5463" display="https://www.daloopa.com/src/43287838" xr:uid="{8F028948-1E7D-4AF1-8A01-588069A73477}"/>
    <hyperlink ref="BJ266" r:id="rId5464" display="https://www.daloopa.com/src/43287616" xr:uid="{FD59F5C4-C965-4DFA-9A3B-7F2D0836837D}"/>
    <hyperlink ref="BK266" r:id="rId5465" display="https://www.daloopa.com/src/43287248" xr:uid="{1A53E3FD-6166-400C-9F92-659FADCC8B26}"/>
    <hyperlink ref="BL266" r:id="rId5466" display="https://www.daloopa.com/src/43643174" xr:uid="{79992E28-B003-4531-A2E8-2A34A4906AE8}"/>
    <hyperlink ref="BM266" r:id="rId5467" display="https://www.daloopa.com/src/14161056" xr:uid="{744D4174-33A6-4C4F-A73B-02243D35CCF3}"/>
    <hyperlink ref="BN266" r:id="rId5468" display="https://www.daloopa.com/src/46534781" xr:uid="{99DAEE8D-085C-4DF0-B892-F15772EE9176}"/>
    <hyperlink ref="BO266" r:id="rId5469" display="https://www.daloopa.com/src/66982132" xr:uid="{D7B7A07A-4F26-4090-8038-76169652C2F0}"/>
    <hyperlink ref="BP266" r:id="rId5470" display="https://www.daloopa.com/src/87394066" xr:uid="{622BD7DA-5EB5-4074-9DD3-A1A8C19EAA64}"/>
    <hyperlink ref="BQ266" r:id="rId5471" display="https://www.daloopa.com/src/113265256" xr:uid="{9AB2B47B-0D77-4F29-BDCA-0AF48E18211B}"/>
    <hyperlink ref="BR266" r:id="rId5472" display="https://www.daloopa.com/src/154248819" xr:uid="{E0D77BCF-1F0E-45B1-92D1-7318177FCC1C}"/>
    <hyperlink ref="A267" r:id="rId5473" xr:uid="{B4E11935-7A01-4772-96D3-6D8A019873BD}"/>
    <hyperlink ref="C267" r:id="rId5474" xr:uid="{64179A19-92F0-4766-B352-6F49DCEF1A35}"/>
    <hyperlink ref="E267" r:id="rId5475" display="https://www.daloopa.com/src/1564601" xr:uid="{2E1D4888-8423-4CCA-952E-5CFEC9F2B166}"/>
    <hyperlink ref="F267" r:id="rId5476" display="https://www.daloopa.com/src/1564583" xr:uid="{4D3F4E31-5804-4EE8-9B6E-203BA6289C4E}"/>
    <hyperlink ref="G267" r:id="rId5477" display="https://www.daloopa.com/src/1564536" xr:uid="{7095F3EC-3800-4B4F-8397-2A5C9FA04518}"/>
    <hyperlink ref="H267" r:id="rId5478" display="https://www.daloopa.com/src/1564505" xr:uid="{7CAAF40B-8AA4-4A39-B4E9-139387178FB9}"/>
    <hyperlink ref="I267" r:id="rId5479" display="https://www.daloopa.com/src/1564457" xr:uid="{B2A4A557-8774-4641-8EE0-72DCBE896E8E}"/>
    <hyperlink ref="J267" r:id="rId5480" display="https://www.daloopa.com/src/1602913" xr:uid="{EC9A792A-44E0-4381-9CE7-22F12C0977BB}"/>
    <hyperlink ref="K267" r:id="rId5481" display="https://www.daloopa.com/src/1564336" xr:uid="{FAFAD8DA-0B64-420B-8793-769298D02848}"/>
    <hyperlink ref="L267" r:id="rId5482" display="https://www.daloopa.com/src/1564304" xr:uid="{ACF6C2E0-9DE5-4292-B208-1FA5F76C354A}"/>
    <hyperlink ref="M267" r:id="rId5483" display="https://www.daloopa.com/src/1564287" xr:uid="{B4A55440-66A4-4E7B-A3CB-A893D831B57A}"/>
    <hyperlink ref="N267" r:id="rId5484" display="https://www.daloopa.com/src/1564256" xr:uid="{87629880-781F-489C-92C1-A9CDF372AD4F}"/>
    <hyperlink ref="O267" r:id="rId5485" display="https://www.daloopa.com/src/1564233" xr:uid="{6190FE80-91F9-4846-A8F5-0E19F9DC76F6}"/>
    <hyperlink ref="P267" r:id="rId5486" display="https://www.daloopa.com/src/1564209" xr:uid="{28B3C9DC-8003-492C-B27C-A76098CE8600}"/>
    <hyperlink ref="Q267" r:id="rId5487" display="https://www.daloopa.com/src/1564185" xr:uid="{58875270-B01A-4811-B913-428E5AA90F7E}"/>
    <hyperlink ref="R267" r:id="rId5488" display="https://www.daloopa.com/src/1564168" xr:uid="{6E0C4BD9-77B8-49F6-84CB-E1EB47F80B4E}"/>
    <hyperlink ref="S267" r:id="rId5489" display="https://www.daloopa.com/src/1564147" xr:uid="{5DDB98D9-8955-4D8B-BA3E-31B355611866}"/>
    <hyperlink ref="T267" r:id="rId5490" display="https://www.daloopa.com/src/1564124" xr:uid="{EC8A9C8D-BB35-4772-9FEA-75F7B984F85E}"/>
    <hyperlink ref="U267" r:id="rId5491" display="https://www.daloopa.com/src/1564105" xr:uid="{C474FF50-CD89-49CC-82FA-0BB4E84116CD}"/>
    <hyperlink ref="V267" r:id="rId5492" display="https://www.daloopa.com/src/1564088" xr:uid="{8587E879-3F59-4164-AC3B-AC7F554FDA70}"/>
    <hyperlink ref="W267" r:id="rId5493" display="https://www.daloopa.com/src/1564069" xr:uid="{F3FA5955-D143-4CA9-898C-3760EEDFD923}"/>
    <hyperlink ref="X267" r:id="rId5494" display="https://www.daloopa.com/src/1564050" xr:uid="{C04B3D6F-F7BF-4B64-B0D3-F9E8814144D2}"/>
    <hyperlink ref="Y267" r:id="rId5495" display="https://www.daloopa.com/src/1564031" xr:uid="{3434D3C9-788C-4382-B8D2-7A40842E4A26}"/>
    <hyperlink ref="Z267" r:id="rId5496" display="https://www.daloopa.com/src/1564010" xr:uid="{511FDFDF-16C3-4A87-B47C-31AAF71A6F98}"/>
    <hyperlink ref="AA267" r:id="rId5497" display="https://www.daloopa.com/src/1563990" xr:uid="{E04A1D9E-5AD6-487C-AEEA-595558737F9A}"/>
    <hyperlink ref="AB267" r:id="rId5498" display="https://www.daloopa.com/src/1563965" xr:uid="{22549A55-A9CA-4BAF-956A-4475D4918DA4}"/>
    <hyperlink ref="AC267" r:id="rId5499" display="https://www.daloopa.com/src/1563944" xr:uid="{F43338DA-EBEB-4E4C-BACA-700953B161D7}"/>
    <hyperlink ref="AD267" r:id="rId5500" display="https://www.daloopa.com/src/1563924" xr:uid="{624DEC1E-381D-4615-86B5-20FD31E87CEA}"/>
    <hyperlink ref="AE267" r:id="rId5501" display="https://www.daloopa.com/src/1563906" xr:uid="{AA3D4F26-F8A5-40FF-85F4-2124CE3C2A41}"/>
    <hyperlink ref="AF267" r:id="rId5502" display="https://www.daloopa.com/src/2600137" xr:uid="{890706E2-D11D-43D0-97C6-333DC7D37769}"/>
    <hyperlink ref="AG267" r:id="rId5503" display="https://www.daloopa.com/src/4715238" xr:uid="{3A09B765-494E-4E27-A874-0653137497A4}"/>
    <hyperlink ref="AH267" r:id="rId5504" display="https://www.daloopa.com/src/7961773" xr:uid="{C9CE1C93-797B-45D1-BD4D-94BE9F0C8A88}"/>
    <hyperlink ref="AI267" r:id="rId5505" display="https://www.daloopa.com/src/10330595" xr:uid="{2E7C7C77-E17D-47AC-BB30-0003EA2B5CEC}"/>
    <hyperlink ref="AJ267" r:id="rId5506" display="https://www.daloopa.com/src/14160892" xr:uid="{1E727E27-59D9-4263-AD72-94E5E67E0306}"/>
    <hyperlink ref="AK267" r:id="rId5507" display="https://www.daloopa.com/src/20882331" xr:uid="{3CFD1FDB-87F2-4EF6-A371-CA6C13E06D21}"/>
    <hyperlink ref="AL267" r:id="rId5508" display="https://www.daloopa.com/src/32357656" xr:uid="{E70B4C9F-11E3-45E9-94A9-B8E3F96FEA61}"/>
    <hyperlink ref="AM267" r:id="rId5509" display="https://www.daloopa.com/src/37971393" xr:uid="{E0BDDCC5-BC37-4B1A-8D20-31F1D42955B0}"/>
    <hyperlink ref="AN267" r:id="rId5510" display="https://www.daloopa.com/src/46534798" xr:uid="{ECA3D1BE-41FE-4827-B89A-7BFBF6944135}"/>
    <hyperlink ref="AO267" r:id="rId5511" display="https://www.daloopa.com/src/53534092" xr:uid="{9F116CB6-4FB6-403A-B1D4-616BCF491C82}"/>
    <hyperlink ref="AP267" r:id="rId5512" display="https://www.daloopa.com/src/58740084" xr:uid="{6FE6F902-1296-4ABF-8328-DB00C2A748BE}"/>
    <hyperlink ref="AQ267" r:id="rId5513" display="https://www.daloopa.com/src/63032890" xr:uid="{1D05838C-2561-44AA-933D-A11AA8F2250B}"/>
    <hyperlink ref="AR267" r:id="rId5514" display="https://www.daloopa.com/src/66976840" xr:uid="{9C7A0BEF-79AC-4AEB-9A0C-0A17856B66C0}"/>
    <hyperlink ref="AS267" r:id="rId5515" display="https://www.daloopa.com/src/72080214" xr:uid="{0F6FC45A-66DF-4AA0-933E-8FBEC8E53A77}"/>
    <hyperlink ref="AT267" r:id="rId5516" display="https://www.daloopa.com/src/78016418" xr:uid="{899106E4-90B4-4095-A43B-BC6E583F8EA0}"/>
    <hyperlink ref="AU267" r:id="rId5517" display="https://www.daloopa.com/src/82223213" xr:uid="{8646FA0F-93D5-4591-A065-641CDF009C8B}"/>
    <hyperlink ref="AV267" r:id="rId5518" display="https://www.daloopa.com/src/87377981" xr:uid="{8DF5CD2E-88F2-42BB-9BAF-9AEF3466E1B8}"/>
    <hyperlink ref="AW267" r:id="rId5519" display="https://www.daloopa.com/src/94489675" xr:uid="{150DF5F4-EFCE-4AFC-9DA1-7F506D2CDE21}"/>
    <hyperlink ref="AX267" r:id="rId5520" display="https://www.daloopa.com/src/102322040" xr:uid="{945BB112-F00E-48B8-A433-6B5B8DD09BC8}"/>
    <hyperlink ref="AY267" r:id="rId5521" display="https://www.daloopa.com/src/107674627" xr:uid="{933C6DE2-9770-4985-AD24-1A2C2A4EAB95}"/>
    <hyperlink ref="AZ267" r:id="rId5522" display="https://www.daloopa.com/src/113255127" xr:uid="{A75C3103-17AC-4DAE-8B4F-ECC41E8A5FE4}"/>
    <hyperlink ref="BA267" r:id="rId5523" display="https://www.daloopa.com/src/125013277" xr:uid="{FBC13F75-BB89-42D1-A8EA-B4ABDC4709D8}"/>
    <hyperlink ref="BB267" r:id="rId5524" display="https://www.daloopa.com/src/136426165" xr:uid="{9503BF8B-4789-4490-ABD6-3C02186346CF}"/>
    <hyperlink ref="BC267" r:id="rId5525" display="https://www.daloopa.com/src/144966779" xr:uid="{FAF4E8EE-FE1B-46F2-B71D-645064891812}"/>
    <hyperlink ref="BD267" r:id="rId5526" display="https://www.daloopa.com/src/154216186" xr:uid="{F3963055-44EE-47B9-B0F1-D02579357B58}"/>
    <hyperlink ref="BF267" r:id="rId5527" display="https://www.daloopa.com/src/43288873" xr:uid="{E063F8C2-333A-4961-8A40-0503DB947013}"/>
    <hyperlink ref="BG267" r:id="rId5528" display="https://www.daloopa.com/src/43288611" xr:uid="{3B559393-23FA-4FB6-B0E2-8990F5F96562}"/>
    <hyperlink ref="BH267" r:id="rId5529" display="https://www.daloopa.com/src/43287981" xr:uid="{EB888493-D270-4800-83E1-6BA848EC78C3}"/>
    <hyperlink ref="BI267" r:id="rId5530" display="https://www.daloopa.com/src/43287839" xr:uid="{236073A4-25B1-49C7-92AD-2E1C9B69527E}"/>
    <hyperlink ref="BJ267" r:id="rId5531" display="https://www.daloopa.com/src/43287629" xr:uid="{B0645DA7-5491-4F85-B7FD-46E189DFCEDD}"/>
    <hyperlink ref="BK267" r:id="rId5532" display="https://www.daloopa.com/src/43287251" xr:uid="{0538C033-AD37-4378-92A3-E43CB8FFBD9C}"/>
    <hyperlink ref="BL267" r:id="rId5533" display="https://www.daloopa.com/src/43643172" xr:uid="{49BCC736-21C8-4C7B-88DB-517C933CD022}"/>
    <hyperlink ref="BM267" r:id="rId5534" display="https://www.daloopa.com/src/14161057" xr:uid="{86F549E2-1446-47C5-ABBA-6AFBBFA31C25}"/>
    <hyperlink ref="BN267" r:id="rId5535" display="https://www.daloopa.com/src/46534784" xr:uid="{06D0D5E3-FC4E-4357-9A8C-4C8C8423BDBD}"/>
    <hyperlink ref="BO267" r:id="rId5536" display="https://www.daloopa.com/src/66982135" xr:uid="{F73B1066-EF67-4392-B5B2-94E69C0D42E7}"/>
    <hyperlink ref="BP267" r:id="rId5537" display="https://www.daloopa.com/src/87394068" xr:uid="{9DF0C83F-5535-4704-BED5-AA5948B775DD}"/>
    <hyperlink ref="BQ267" r:id="rId5538" display="https://www.daloopa.com/src/113265251" xr:uid="{CA9EEF83-42DC-487C-BA4D-357BFA001E89}"/>
    <hyperlink ref="BR267" r:id="rId5539" display="https://www.daloopa.com/src/154248820" xr:uid="{978EDFC5-7C63-4465-A3B1-4F9365DEE723}"/>
    <hyperlink ref="A270" r:id="rId5540" xr:uid="{B68DE63A-B29B-40DA-B9B0-07169107D007}"/>
    <hyperlink ref="C270" r:id="rId5541" xr:uid="{EEEB28DA-70D3-4868-9237-384BE18BD112}"/>
    <hyperlink ref="E270" r:id="rId5542" display="https://www.daloopa.com/src/1564602" xr:uid="{0276824B-451A-4F6C-9ED0-4BBE2A87206C}"/>
    <hyperlink ref="F270" r:id="rId5543" display="https://www.daloopa.com/src/1564584" xr:uid="{A8AE0007-BB08-4A7B-A23E-7F1204485D81}"/>
    <hyperlink ref="G270" r:id="rId5544" display="https://www.daloopa.com/src/1564537" xr:uid="{D6211465-5CE4-44F8-9C62-DC5A7C689B63}"/>
    <hyperlink ref="H270" r:id="rId5545" display="https://www.daloopa.com/src/1564506" xr:uid="{F19CB835-D68F-4FAD-9FDC-63EEFC5EBF12}"/>
    <hyperlink ref="I270" r:id="rId5546" display="https://www.daloopa.com/src/1564458" xr:uid="{1A13F4FB-7B74-4290-A2D8-01D1E91255A1}"/>
    <hyperlink ref="J270" r:id="rId5547" display="https://www.daloopa.com/src/1602914" xr:uid="{E14ED9BC-9309-4306-B404-D903DB951F3A}"/>
    <hyperlink ref="K270" r:id="rId5548" display="https://www.daloopa.com/src/1564337" xr:uid="{636E4CC8-4595-4879-BFFE-AF2999DBE039}"/>
    <hyperlink ref="L270" r:id="rId5549" display="https://www.daloopa.com/src/1564305" xr:uid="{DC078E0F-3E2D-4C0F-A674-31F464F86235}"/>
    <hyperlink ref="M270" r:id="rId5550" display="https://www.daloopa.com/src/1564288" xr:uid="{270DC79B-1045-47E0-8B4B-27247D455F84}"/>
    <hyperlink ref="N270" r:id="rId5551" display="https://www.daloopa.com/src/1564257" xr:uid="{9162CDD1-A12F-463C-AFA0-1833756730A3}"/>
    <hyperlink ref="O270" r:id="rId5552" display="https://www.daloopa.com/src/1564234" xr:uid="{235E46D9-F6E4-4D3B-A793-48F03F875F2E}"/>
    <hyperlink ref="P270" r:id="rId5553" display="https://www.daloopa.com/src/1564210" xr:uid="{8C8E3EAF-872E-4C8B-A0A8-9CB8F33099E8}"/>
    <hyperlink ref="Q270" r:id="rId5554" display="https://www.daloopa.com/src/1564186" xr:uid="{5C241854-42B3-4A9C-B0D9-AC5C06552014}"/>
    <hyperlink ref="R270" r:id="rId5555" display="https://www.daloopa.com/src/1564169" xr:uid="{FCA37C57-87BB-40BC-B516-BEA9B8175EF0}"/>
    <hyperlink ref="S270" r:id="rId5556" display="https://www.daloopa.com/src/1564148" xr:uid="{9AC0964E-7F4D-44FF-8D98-0DC1DA9F47D5}"/>
    <hyperlink ref="T270" r:id="rId5557" display="https://www.daloopa.com/src/1564125" xr:uid="{D0272A1E-B3BC-4F96-A5A6-836A877F6147}"/>
    <hyperlink ref="U270" r:id="rId5558" display="https://www.daloopa.com/src/1564106" xr:uid="{DCC28D19-E6A6-4765-A3C2-0AB7162D6252}"/>
    <hyperlink ref="V270" r:id="rId5559" display="https://www.daloopa.com/src/1564089" xr:uid="{273CB5A7-1898-437A-8174-EB5BB7103A30}"/>
    <hyperlink ref="W270" r:id="rId5560" display="https://www.daloopa.com/src/1564070" xr:uid="{5CA72082-8F96-4DF3-B84C-0F2E1FA6E60E}"/>
    <hyperlink ref="X270" r:id="rId5561" display="https://www.daloopa.com/src/1564051" xr:uid="{447EC49A-72E6-4586-96F1-3D5B67671366}"/>
    <hyperlink ref="Y270" r:id="rId5562" display="https://www.daloopa.com/src/1564032" xr:uid="{C96F1FEF-E89F-4F90-894E-8963F56B662F}"/>
    <hyperlink ref="Z270" r:id="rId5563" display="https://www.daloopa.com/src/1564011" xr:uid="{C43DDFDC-B8E9-481B-9993-DFBF9E33B3D9}"/>
    <hyperlink ref="AA270" r:id="rId5564" display="https://www.daloopa.com/src/1563991" xr:uid="{EDE606D4-B645-4BD3-96B6-EDB70E58F56B}"/>
    <hyperlink ref="AB270" r:id="rId5565" display="https://www.daloopa.com/src/1563966" xr:uid="{298E33A4-0F9B-41A3-9E8B-1001118196A1}"/>
    <hyperlink ref="AC270" r:id="rId5566" display="https://www.daloopa.com/src/1563945" xr:uid="{BDA86FD6-1E63-438E-BB18-F5EC762A4B3A}"/>
    <hyperlink ref="AD270" r:id="rId5567" display="https://www.daloopa.com/src/1563925" xr:uid="{C48AD1EA-5707-4175-812E-1406FBB15F33}"/>
    <hyperlink ref="AE270" r:id="rId5568" display="https://www.daloopa.com/src/1563907" xr:uid="{82513780-1B95-4498-9811-57207B56348F}"/>
    <hyperlink ref="AF270" r:id="rId5569" display="https://www.daloopa.com/src/2600138" xr:uid="{C1B9D0CD-D31D-4E26-B688-91A6AA24F0C8}"/>
    <hyperlink ref="AG270" r:id="rId5570" display="https://www.daloopa.com/src/4715239" xr:uid="{CEACB8B7-1CC2-4CED-AACC-2EB1D8CE402B}"/>
    <hyperlink ref="AH270" r:id="rId5571" display="https://www.daloopa.com/src/7961774" xr:uid="{BEADB48D-7F45-4FF2-8A4F-AE158C76331F}"/>
    <hyperlink ref="AI270" r:id="rId5572" display="https://www.daloopa.com/src/10330589" xr:uid="{D434CF15-39A2-442B-96B9-ADA7612EC03D}"/>
    <hyperlink ref="AJ270" r:id="rId5573" display="https://www.daloopa.com/src/14160881" xr:uid="{B1B7C5CF-4976-4921-ACD0-9BB373AD65FA}"/>
    <hyperlink ref="AK270" r:id="rId5574" display="https://www.daloopa.com/src/20882329" xr:uid="{77C7227A-ACD2-466F-8022-0E73E19A394D}"/>
    <hyperlink ref="AL270" r:id="rId5575" display="https://www.daloopa.com/src/32357655" xr:uid="{D80195A6-976F-4309-8F89-6324D9F10FD2}"/>
    <hyperlink ref="AM270" r:id="rId5576" display="https://www.daloopa.com/src/37971395" xr:uid="{D2266E8F-82D2-4069-BC1E-97CCB07F96D5}"/>
    <hyperlink ref="AN270" r:id="rId5577" display="https://www.daloopa.com/src/46534805" xr:uid="{2899F849-EA8B-4535-A47A-CAD88691AF4B}"/>
    <hyperlink ref="AO270" r:id="rId5578" display="https://www.daloopa.com/src/53534083" xr:uid="{90213D1B-04CC-4896-ACA2-EA53E5691752}"/>
    <hyperlink ref="AP270" r:id="rId5579" display="https://www.daloopa.com/src/58740086" xr:uid="{E3C0FFAC-D974-4E96-8E50-464DEBA10628}"/>
    <hyperlink ref="AQ270" r:id="rId5580" display="https://www.daloopa.com/src/63032892" xr:uid="{55570542-F483-4FA2-8E4D-A2DECF1AC53B}"/>
    <hyperlink ref="AR270" r:id="rId5581" display="https://www.daloopa.com/src/66976842" xr:uid="{2C710DBB-C106-41F3-B948-E3E9DDA74E47}"/>
    <hyperlink ref="AS270" r:id="rId5582" display="https://www.daloopa.com/src/72080206" xr:uid="{F23F701B-7946-4227-94C2-3BDAC872D0E5}"/>
    <hyperlink ref="AT270" r:id="rId5583" display="https://www.daloopa.com/src/78016421" xr:uid="{DADF59FD-EACC-4F07-A2F1-EAF464375F38}"/>
    <hyperlink ref="AU270" r:id="rId5584" display="https://www.daloopa.com/src/82223211" xr:uid="{91716E93-9E53-4CA8-A795-11478CDF4ED2}"/>
    <hyperlink ref="AV270" r:id="rId5585" display="https://www.daloopa.com/src/87377984" xr:uid="{EBB979A0-E3BB-417C-8A42-6D280305E6AE}"/>
    <hyperlink ref="AW270" r:id="rId5586" display="https://www.daloopa.com/src/94489674" xr:uid="{9235FE7C-CC92-4A15-BA3C-1A2BC91833D3}"/>
    <hyperlink ref="AX270" r:id="rId5587" display="https://www.daloopa.com/src/102322043" xr:uid="{7993AE1B-FE5C-4F1C-A757-34115D1FE5F2}"/>
    <hyperlink ref="AY270" r:id="rId5588" display="https://www.daloopa.com/src/107674630" xr:uid="{7C8DCF10-2AFB-4437-B1EB-7FF88F456E15}"/>
    <hyperlink ref="AZ270" r:id="rId5589" display="https://www.daloopa.com/src/113255128" xr:uid="{6FEF1957-CE0C-4184-85C5-5913D0C17BD4}"/>
    <hyperlink ref="BA270" r:id="rId5590" display="https://www.daloopa.com/src/125013278" xr:uid="{0A049E02-0EA8-4423-9FEB-062091448AF0}"/>
    <hyperlink ref="BB270" r:id="rId5591" display="https://www.daloopa.com/src/136426166" xr:uid="{659AAE3F-378A-41D6-8B60-285E3B7EADE7}"/>
    <hyperlink ref="BC270" r:id="rId5592" display="https://www.daloopa.com/src/144966780" xr:uid="{40B9308A-9F8C-43C9-8BC3-8139A7763569}"/>
    <hyperlink ref="BD270" r:id="rId5593" display="https://www.daloopa.com/src/154216187" xr:uid="{7AF5E294-ADD6-4C41-B62B-E1A0B88BFDDB}"/>
    <hyperlink ref="BF270" r:id="rId5594" display="https://www.daloopa.com/src/43288874" xr:uid="{6695AD82-F8EC-4E08-9871-BE1E03BBACD6}"/>
    <hyperlink ref="BG270" r:id="rId5595" display="https://www.daloopa.com/src/43288612" xr:uid="{12021B6D-E15D-4450-A178-0AD8F5AEDA49}"/>
    <hyperlink ref="BH270" r:id="rId5596" display="https://www.daloopa.com/src/43287985" xr:uid="{DC882F2A-52DC-4BA1-9C39-64BD9FAABEE9}"/>
    <hyperlink ref="BI270" r:id="rId5597" display="https://www.daloopa.com/src/43287836" xr:uid="{2012B0AC-E241-42ED-85DB-BE2B50A01546}"/>
    <hyperlink ref="BJ270" r:id="rId5598" display="https://www.daloopa.com/src/43287628" xr:uid="{57F13752-E446-42EC-AEAD-1C5C4DBA5F88}"/>
    <hyperlink ref="BK270" r:id="rId5599" display="https://www.daloopa.com/src/43287244" xr:uid="{ED81F841-667B-4ED3-9F7E-EE786C0E2537}"/>
    <hyperlink ref="BL270" r:id="rId5600" display="https://www.daloopa.com/src/43643171" xr:uid="{FABDD46F-38A4-4080-875E-5A83E8B070B7}"/>
    <hyperlink ref="BM270" r:id="rId5601" display="https://www.daloopa.com/src/14161055" xr:uid="{D3C9EFC7-FB85-42FA-8270-9EAD2186AD96}"/>
    <hyperlink ref="BN270" r:id="rId5602" display="https://www.daloopa.com/src/46534785" xr:uid="{48D447E2-E273-4D6F-AB2E-144004BD44E8}"/>
    <hyperlink ref="BO270" r:id="rId5603" display="https://www.daloopa.com/src/66982138" xr:uid="{DE8B8C0B-4D0C-427A-B82C-ADA59F008161}"/>
    <hyperlink ref="BP270" r:id="rId5604" display="https://www.daloopa.com/src/87394070" xr:uid="{2710B2EE-BBED-45B5-8596-D3E01740C54A}"/>
    <hyperlink ref="BQ270" r:id="rId5605" display="https://www.daloopa.com/src/113265244" xr:uid="{699F5CFB-C1A0-406F-ACC7-0A4F4CAC7E7D}"/>
    <hyperlink ref="BR270" r:id="rId5606" display="https://www.daloopa.com/src/154248821" xr:uid="{67D9CCC5-DC7B-48E1-AAAF-39FDFB10EBFB}"/>
    <hyperlink ref="A271" r:id="rId5607" xr:uid="{03C48BD9-5496-4D1C-8B56-4313B616FDA9}"/>
    <hyperlink ref="C271" r:id="rId5608" xr:uid="{B115AB9B-0D07-4DF5-98B5-09079C9E481F}"/>
    <hyperlink ref="E271" r:id="rId5609" display="https://www.daloopa.com/src/1564603" xr:uid="{71D186D0-1A1D-4B86-92C8-C747BBEBA155}"/>
    <hyperlink ref="F271" r:id="rId5610" display="https://www.daloopa.com/src/1564585" xr:uid="{737E263D-E0F2-4D9B-A9FF-10EFBDB21D33}"/>
    <hyperlink ref="G271" r:id="rId5611" display="https://www.daloopa.com/src/1564538" xr:uid="{6D243CE8-721A-4F55-9062-8D78C26CD66B}"/>
    <hyperlink ref="H271" r:id="rId5612" display="https://www.daloopa.com/src/1564507" xr:uid="{540E863F-8115-4768-8A2D-4D9A3A53F751}"/>
    <hyperlink ref="I271" r:id="rId5613" display="https://www.daloopa.com/src/1564459" xr:uid="{588267DB-9270-4946-B1FA-0ABB61C50AFA}"/>
    <hyperlink ref="J271" r:id="rId5614" display="https://www.daloopa.com/src/1602915" xr:uid="{2EDC8563-D683-44D1-8A17-5EA4F30FCC52}"/>
    <hyperlink ref="K271" r:id="rId5615" display="https://www.daloopa.com/src/1564338" xr:uid="{826D727C-AE51-4EF6-A825-38676EF63BCF}"/>
    <hyperlink ref="L271" r:id="rId5616" display="https://www.daloopa.com/src/1564306" xr:uid="{8830C547-7A74-4C2E-9B55-C7081D2C3B72}"/>
    <hyperlink ref="M271" r:id="rId5617" display="https://www.daloopa.com/src/1564289" xr:uid="{BA747F01-C81E-41A0-B3A9-7C3B233A7B30}"/>
    <hyperlink ref="N271" r:id="rId5618" display="https://www.daloopa.com/src/1564258" xr:uid="{66CE4D6B-001E-46FF-A2F0-52B979E3BE0C}"/>
    <hyperlink ref="O271" r:id="rId5619" display="https://www.daloopa.com/src/1564235" xr:uid="{A0F8F892-1843-407F-826D-96216149C738}"/>
    <hyperlink ref="P271" r:id="rId5620" display="https://www.daloopa.com/src/1564211" xr:uid="{05185655-F02F-4281-8D85-852C9D7C3714}"/>
    <hyperlink ref="Q271" r:id="rId5621" display="https://www.daloopa.com/src/1564187" xr:uid="{7D17FF7C-60B1-44FA-BA68-CFE670AEE8F2}"/>
    <hyperlink ref="R271" r:id="rId5622" display="https://www.daloopa.com/src/1564170" xr:uid="{CE4E80F5-1E2C-4440-A54E-7A28EE436CF5}"/>
    <hyperlink ref="S271" r:id="rId5623" display="https://www.daloopa.com/src/1564149" xr:uid="{37C024E5-CA7F-4829-AD94-2FE66F391FC8}"/>
    <hyperlink ref="T271" r:id="rId5624" display="https://www.daloopa.com/src/1564126" xr:uid="{5B80AF91-7E26-4326-84EB-5E1FF625B097}"/>
    <hyperlink ref="U271" r:id="rId5625" display="https://www.daloopa.com/src/1564107" xr:uid="{7C598AA8-C174-4333-8BCC-C3A7D5E628AD}"/>
    <hyperlink ref="V271" r:id="rId5626" display="https://www.daloopa.com/src/1564090" xr:uid="{18DC0A39-9041-4E5B-A563-E2AC0DAFFA26}"/>
    <hyperlink ref="W271" r:id="rId5627" display="https://www.daloopa.com/src/1564071" xr:uid="{8229C3B7-AD8E-4B4C-A40E-8DBB2567ACE9}"/>
    <hyperlink ref="X271" r:id="rId5628" display="https://www.daloopa.com/src/1564052" xr:uid="{EC7F9F78-A4A7-4AAB-BC41-4C18E2ACBD31}"/>
    <hyperlink ref="Y271" r:id="rId5629" display="https://www.daloopa.com/src/1564033" xr:uid="{1C46FC9A-B4A7-4F1D-8646-793BB53D30CE}"/>
    <hyperlink ref="Z271" r:id="rId5630" display="https://www.daloopa.com/src/1564012" xr:uid="{BD61B7AC-5F77-4711-B635-51CBE0D98916}"/>
    <hyperlink ref="AA271" r:id="rId5631" display="https://www.daloopa.com/src/1563992" xr:uid="{BF3C721B-40BB-4B30-B9B3-9D167102254B}"/>
    <hyperlink ref="AB271" r:id="rId5632" display="https://www.daloopa.com/src/1563967" xr:uid="{B30AD453-372F-4215-BB79-DC22658A6635}"/>
    <hyperlink ref="AC271" r:id="rId5633" display="https://www.daloopa.com/src/1563946" xr:uid="{17010C7F-AC22-4A15-B8FF-C7B21EB9783B}"/>
    <hyperlink ref="AD271" r:id="rId5634" display="https://www.daloopa.com/src/1563926" xr:uid="{CE24C828-5651-44B6-88A6-89C2CC3341CF}"/>
    <hyperlink ref="AE271" r:id="rId5635" display="https://www.daloopa.com/src/1563908" xr:uid="{2ADC4253-ADD7-4452-97C8-EDA2D60821B5}"/>
    <hyperlink ref="AF271" r:id="rId5636" display="https://www.daloopa.com/src/2600139" xr:uid="{6E5C586A-4CD0-4FF9-8218-9162BEF22846}"/>
    <hyperlink ref="AG271" r:id="rId5637" display="https://www.daloopa.com/src/4715240" xr:uid="{8DE93215-1403-495C-A794-620E2F688145}"/>
    <hyperlink ref="AH271" r:id="rId5638" display="https://www.daloopa.com/src/7961775" xr:uid="{FE460C60-312B-40F3-8ADB-63B86BE2F862}"/>
    <hyperlink ref="AI271" r:id="rId5639" display="https://www.daloopa.com/src/10330588" xr:uid="{74093FA7-8449-45B2-B67C-5A711174AD67}"/>
    <hyperlink ref="AJ271" r:id="rId5640" display="https://www.daloopa.com/src/14160885" xr:uid="{0FC27D3F-06A5-414F-9904-62D353633774}"/>
    <hyperlink ref="AK271" r:id="rId5641" display="https://www.daloopa.com/src/20882326" xr:uid="{E99FED3D-BBBA-4008-A98E-567B9A85AAD9}"/>
    <hyperlink ref="AL271" r:id="rId5642" display="https://www.daloopa.com/src/32357654" xr:uid="{DB312F26-DF8F-4534-9CE3-72538ECC5195}"/>
    <hyperlink ref="AM271" r:id="rId5643" display="https://www.daloopa.com/src/37971396" xr:uid="{55089598-8F49-481B-9C10-DFE06801321C}"/>
    <hyperlink ref="AN271" r:id="rId5644" display="https://www.daloopa.com/src/46534801" xr:uid="{25885097-4E30-4980-9576-2E65DDF2F33F}"/>
    <hyperlink ref="AO271" r:id="rId5645" display="https://www.daloopa.com/src/53534082" xr:uid="{54F26629-FD64-4516-A253-5DBCB96FC137}"/>
    <hyperlink ref="AP271" r:id="rId5646" display="https://www.daloopa.com/src/58740085" xr:uid="{C0AD1732-6E40-43EC-8B47-C38C37E901B5}"/>
    <hyperlink ref="AQ271" r:id="rId5647" display="https://www.daloopa.com/src/63032896" xr:uid="{726D3643-B688-43BF-971C-8415EBBB591F}"/>
    <hyperlink ref="AR271" r:id="rId5648" display="https://www.daloopa.com/src/66976839" xr:uid="{F433F309-EB7C-48C8-8937-4BE787D61EB2}"/>
    <hyperlink ref="AS271" r:id="rId5649" display="https://www.daloopa.com/src/72080207" xr:uid="{0BB7C914-BBFB-4946-BB95-98658A853280}"/>
    <hyperlink ref="AT271" r:id="rId5650" display="https://www.daloopa.com/src/78016423" xr:uid="{60D88E0F-5857-485E-9E8F-4FC96EF47B52}"/>
    <hyperlink ref="AU271" r:id="rId5651" display="https://www.daloopa.com/src/82223214" xr:uid="{6593B125-F75D-433A-8592-6BED03C57091}"/>
    <hyperlink ref="AV271" r:id="rId5652" display="https://www.daloopa.com/src/87377982" xr:uid="{4AAF3B54-699E-42EE-9152-E58C10229F6D}"/>
    <hyperlink ref="AW271" r:id="rId5653" display="https://www.daloopa.com/src/94489669" xr:uid="{F3DED03F-36D4-44CF-8105-B2BE93C2F48B}"/>
    <hyperlink ref="AX271" r:id="rId5654" display="https://www.daloopa.com/src/102322044" xr:uid="{2DA2CF5C-4F86-4065-9BE2-05521D845C1A}"/>
    <hyperlink ref="AY271" r:id="rId5655" display="https://www.daloopa.com/src/107674636" xr:uid="{D7CCF387-4512-4CC4-9AEA-BBD0BA6CDD8E}"/>
    <hyperlink ref="AZ271" r:id="rId5656" display="https://www.daloopa.com/src/113255129" xr:uid="{4CE28736-4421-4C6B-AC08-1D37651B0C39}"/>
    <hyperlink ref="BA271" r:id="rId5657" display="https://www.daloopa.com/src/125013279" xr:uid="{DCEEACF8-22A6-4D8D-9FA3-B5398DC5D96A}"/>
    <hyperlink ref="BB271" r:id="rId5658" display="https://www.daloopa.com/src/136426167" xr:uid="{D60099CF-01CB-4325-BCE4-7E0642ADE71F}"/>
    <hyperlink ref="BC271" r:id="rId5659" display="https://www.daloopa.com/src/144966781" xr:uid="{8AE2EF23-400A-4723-A606-B2CC28AE87C8}"/>
    <hyperlink ref="BD271" r:id="rId5660" display="https://www.daloopa.com/src/154216188" xr:uid="{3606679B-C123-4EFD-802F-A8F1AF164613}"/>
    <hyperlink ref="BF271" r:id="rId5661" display="https://www.daloopa.com/src/43288875" xr:uid="{70DB0682-9059-42C9-9C8F-96A0ED388872}"/>
    <hyperlink ref="BG271" r:id="rId5662" display="https://www.daloopa.com/src/43288613" xr:uid="{0D801D5A-8458-4135-93B3-5E3E142106B4}"/>
    <hyperlink ref="BH271" r:id="rId5663" display="https://www.daloopa.com/src/43287984" xr:uid="{4ACB2A6C-E225-4155-AC7B-2ABF42C95BD9}"/>
    <hyperlink ref="BI271" r:id="rId5664" display="https://www.daloopa.com/src/43287835" xr:uid="{32B9455F-6518-45BB-A620-274DBC4B4A7C}"/>
    <hyperlink ref="BJ271" r:id="rId5665" display="https://www.daloopa.com/src/43287627" xr:uid="{20ACEE39-7B31-411C-AB1D-A8D4B42EA3BD}"/>
    <hyperlink ref="BK271" r:id="rId5666" display="https://www.daloopa.com/src/43287246" xr:uid="{13D351C9-3803-4712-BC95-5F8263C322CB}"/>
    <hyperlink ref="BL271" r:id="rId5667" display="https://www.daloopa.com/src/43643169" xr:uid="{C769DD67-959B-4A4C-9E4E-DFED33E741E3}"/>
    <hyperlink ref="BM271" r:id="rId5668" display="https://www.daloopa.com/src/14161054" xr:uid="{64844047-4DF9-42F3-801E-E200E7A76CD1}"/>
    <hyperlink ref="BN271" r:id="rId5669" display="https://www.daloopa.com/src/46534783" xr:uid="{D5AB6042-261A-4791-AF9B-63DC84120B16}"/>
    <hyperlink ref="BO271" r:id="rId5670" display="https://www.daloopa.com/src/66982141" xr:uid="{15A716AE-A8A8-4F59-B6BC-2ECFC4D785BD}"/>
    <hyperlink ref="BP271" r:id="rId5671" display="https://www.daloopa.com/src/87394071" xr:uid="{281C56C0-D1EC-4270-BF3E-8FB4059F4DCF}"/>
    <hyperlink ref="BQ271" r:id="rId5672" display="https://www.daloopa.com/src/113265243" xr:uid="{D3BA33CA-4874-40E1-87FC-EE2B30489C4E}"/>
    <hyperlink ref="BR271" r:id="rId5673" display="https://www.daloopa.com/src/154248822" xr:uid="{2F1A68A3-B69D-4749-BD22-965FE2E74B81}"/>
    <hyperlink ref="A274" r:id="rId5674" xr:uid="{4E4D9803-C4D3-41C8-8D73-1A4BD2D67F7D}"/>
    <hyperlink ref="C274" r:id="rId5675" xr:uid="{76022058-C3BE-4901-BA49-3D66B3CD6052}"/>
    <hyperlink ref="AT274" r:id="rId5676" display="https://www.daloopa.com/src/85750330" xr:uid="{B951126E-734C-4938-9A9F-26F699A4C348}"/>
    <hyperlink ref="A275" r:id="rId5677" xr:uid="{8022443F-C409-4062-B4B1-F74A4FCBBBA1}"/>
    <hyperlink ref="C275" r:id="rId5678" xr:uid="{DCECECC7-A87D-4B4A-B42A-3C192327E8AE}"/>
    <hyperlink ref="AR275" r:id="rId5679" display="https://www.daloopa.com/src/85750468" xr:uid="{AE88B4C1-C0B9-4AA3-AE6D-86C2E2449AE7}"/>
    <hyperlink ref="AS275" r:id="rId5680" display="https://www.daloopa.com/src/85750408" xr:uid="{B8BC8C21-2654-4ED3-9D67-99CA0CDB3341}"/>
    <hyperlink ref="AV275" r:id="rId5681" display="https://www.daloopa.com/src/87391000" xr:uid="{8082C48D-E204-44D7-8A0D-D14E96F9F88D}"/>
    <hyperlink ref="BO275" r:id="rId5682" display="https://www.daloopa.com/src/85750469" xr:uid="{EBE4A028-9F6F-4E58-A3EE-1E2D62252E49}"/>
    <hyperlink ref="BP275" r:id="rId5683" display="https://www.daloopa.com/src/87415614" xr:uid="{3877CC0F-C397-493A-B0B4-0CC1831C63D2}"/>
    <hyperlink ref="A276" r:id="rId5684" xr:uid="{88EF9C16-C7AB-440C-8DA4-BCCB5C3E1533}"/>
    <hyperlink ref="C276" r:id="rId5685" xr:uid="{D55DBEEA-B8B1-4501-9477-BA9E2E09A40F}"/>
    <hyperlink ref="AQ276" r:id="rId5686" display="https://www.daloopa.com/src/85750505" xr:uid="{6EAE05B2-765E-4C49-A1C8-B567FB8226FB}"/>
    <hyperlink ref="A279" r:id="rId5687" xr:uid="{B6AAABE9-9683-46D7-A991-1E0F0E879E65}"/>
    <hyperlink ref="C279" r:id="rId5688" xr:uid="{2167C971-D068-4C65-AB5E-314722156D58}"/>
    <hyperlink ref="E279" r:id="rId5689" display="https://www.daloopa.com/src/1564630" xr:uid="{78FE07F1-493A-4879-BA5D-B15FBF76F0BE}"/>
    <hyperlink ref="F279" r:id="rId5690" display="https://www.daloopa.com/src/1564656" xr:uid="{A8A59FB7-EC6B-477C-A414-2763697F50FF}"/>
    <hyperlink ref="G279" r:id="rId5691" display="https://www.daloopa.com/src/1564664" xr:uid="{4CB40526-F257-4A58-9D1B-D6DA7BF1AA0F}"/>
    <hyperlink ref="H279" r:id="rId5692" display="https://www.daloopa.com/src/1564673" xr:uid="{05FE3D1F-02BD-44D0-8690-35DCFEDA7D00}"/>
    <hyperlink ref="I279" r:id="rId5693" display="https://www.daloopa.com/src/1564682" xr:uid="{EDA2A981-51E1-4317-A029-56F48D9D36EB}"/>
    <hyperlink ref="J279" r:id="rId5694" display="https://www.daloopa.com/src/1564704" xr:uid="{6DDB61DA-11A6-4803-9D4A-0D2139B560FE}"/>
    <hyperlink ref="K279" r:id="rId5695" display="https://www.daloopa.com/src/1564726" xr:uid="{F2197B09-BEB2-4404-89FF-E9F1FC8869EB}"/>
    <hyperlink ref="L279" r:id="rId5696" display="https://www.daloopa.com/src/1564755" xr:uid="{8CEDBBCF-62D7-4D98-B869-8CB95CFBEBDC}"/>
    <hyperlink ref="M279" r:id="rId5697" display="https://www.daloopa.com/src/1564783" xr:uid="{D7C68CB0-BDF9-4DDF-B854-022DB357A2C3}"/>
    <hyperlink ref="N279" r:id="rId5698" display="https://www.daloopa.com/src/1564810" xr:uid="{2DB32B54-48B1-4371-87B1-9E5B8157289C}"/>
    <hyperlink ref="O279" r:id="rId5699" display="https://www.daloopa.com/src/1564825" xr:uid="{5DA4D132-7B49-46C6-AB6E-4FD97817B198}"/>
    <hyperlink ref="P279" r:id="rId5700" display="https://www.daloopa.com/src/1564849" xr:uid="{D8399CFE-C452-43F9-A8CB-6D88C976D1CA}"/>
    <hyperlink ref="Q279" r:id="rId5701" display="https://www.daloopa.com/src/1564863" xr:uid="{B984256B-3AF0-4CC9-B935-B26A674992ED}"/>
    <hyperlink ref="R279" r:id="rId5702" display="https://www.daloopa.com/src/1564878" xr:uid="{3ADBDA3C-2718-406C-B01C-D596A8A89192}"/>
    <hyperlink ref="S279" r:id="rId5703" display="https://www.daloopa.com/src/1564893" xr:uid="{CA2010BE-F4FA-4727-8B0E-D1ABC88336B1}"/>
    <hyperlink ref="T279" r:id="rId5704" display="https://www.daloopa.com/src/1564908" xr:uid="{6CBD199A-0BD8-4F31-B9ED-D398E151CA25}"/>
    <hyperlink ref="U279" r:id="rId5705" display="https://www.daloopa.com/src/1564922" xr:uid="{1AC47A1F-8B47-48BA-8000-9A3342EC4343}"/>
    <hyperlink ref="V279" r:id="rId5706" display="https://www.daloopa.com/src/1564927" xr:uid="{CF9EDDF4-7042-4232-A47F-78B90BFC6D36}"/>
    <hyperlink ref="W279" r:id="rId5707" display="https://www.daloopa.com/src/1564932" xr:uid="{5A6868E3-2682-44E9-878B-F88E7094BA6A}"/>
    <hyperlink ref="X279" r:id="rId5708" display="https://www.daloopa.com/src/1564937" xr:uid="{AAEC25F0-C1E2-40CA-BE25-298826A10B21}"/>
    <hyperlink ref="Y279" r:id="rId5709" display="https://www.daloopa.com/src/1565129" xr:uid="{75E8D3CE-5DD7-4097-9D93-F4666D9D108F}"/>
    <hyperlink ref="Z279" r:id="rId5710" display="https://www.daloopa.com/src/1565134" xr:uid="{0CEFFEF1-ADED-4AF3-ADD0-A530EDB861C3}"/>
    <hyperlink ref="AA279" r:id="rId5711" display="https://www.daloopa.com/src/1565151" xr:uid="{4737B6E0-971C-4F5F-BBB7-6EB3CC7AC3F1}"/>
    <hyperlink ref="AB279" r:id="rId5712" display="https://www.daloopa.com/src/1565169" xr:uid="{06BA2186-AE1A-4C10-A921-FA17516F0EA4}"/>
    <hyperlink ref="AC279" r:id="rId5713" display="https://www.daloopa.com/src/1565160" xr:uid="{8B14F51F-7E40-4E0C-A980-3F5B3D7E5126}"/>
    <hyperlink ref="AD279" r:id="rId5714" display="https://www.daloopa.com/src/1565174" xr:uid="{FB6B07A3-E57B-467C-A55F-3E1C30C1FB52}"/>
    <hyperlink ref="AE279" r:id="rId5715" display="https://www.daloopa.com/src/1565183" xr:uid="{12BE5ADB-38F0-4C2E-A666-556FFC67BA40}"/>
    <hyperlink ref="AF279" r:id="rId5716" display="https://www.daloopa.com/src/2600140" xr:uid="{DE304D04-9240-4F2B-B338-E739B6CB664F}"/>
    <hyperlink ref="AG279" r:id="rId5717" display="https://www.daloopa.com/src/4715241" xr:uid="{8A2774BF-71EE-4CE8-91A5-C2FBB16F8F78}"/>
    <hyperlink ref="AH279" r:id="rId5718" display="https://www.daloopa.com/src/7961776" xr:uid="{F62EB017-2E5E-4A74-8AF4-CC2E123FD823}"/>
    <hyperlink ref="AI279" r:id="rId5719" display="https://www.daloopa.com/src/10330608" xr:uid="{825022B2-2302-4926-98BE-916A525B7CF8}"/>
    <hyperlink ref="AJ279" r:id="rId5720" display="https://www.daloopa.com/src/14161264" xr:uid="{F33198EC-7298-4D79-82BE-D7905C1B6A92}"/>
    <hyperlink ref="AK279" r:id="rId5721" display="https://www.daloopa.com/src/20882461" xr:uid="{A5B3E7D9-CC6B-483A-913B-2C6539AED08E}"/>
    <hyperlink ref="AL279" r:id="rId5722" display="https://www.daloopa.com/src/32357669" xr:uid="{3FA8F019-E756-42EA-A1B5-715450AAFB58}"/>
    <hyperlink ref="AM279" r:id="rId5723" display="https://www.daloopa.com/src/37971704" xr:uid="{D940B762-9D2A-40EF-836F-14D61A2EF52A}"/>
    <hyperlink ref="AN279" r:id="rId5724" display="https://www.daloopa.com/src/46535457" xr:uid="{3B7613B3-116D-4C67-BB36-05B2DDCC88CC}"/>
    <hyperlink ref="AO279" r:id="rId5725" display="https://www.daloopa.com/src/53534277" xr:uid="{00A481B0-AD26-4283-A0E5-9544F060DF91}"/>
    <hyperlink ref="AP279" r:id="rId5726" display="https://www.daloopa.com/src/58740324" xr:uid="{BBF5A418-4327-4878-9294-7235F9489A62}"/>
    <hyperlink ref="AQ279" r:id="rId5727" display="https://www.daloopa.com/src/63033465" xr:uid="{497E9F27-5667-431D-9425-90A512F4A829}"/>
    <hyperlink ref="AR279" r:id="rId5728" display="https://www.daloopa.com/src/66977118" xr:uid="{259609B2-FC72-4C49-8B2E-EF331DFC7CE1}"/>
    <hyperlink ref="AS279" r:id="rId5729" display="https://www.daloopa.com/src/72196173" xr:uid="{244969AB-BC3B-4AA8-BB16-BE06C0B6D4E6}"/>
    <hyperlink ref="AT279" r:id="rId5730" display="https://www.daloopa.com/src/78142977" xr:uid="{05E6EA76-28B8-487C-9A5B-370C585EF7D0}"/>
    <hyperlink ref="AU279" r:id="rId5731" display="https://www.daloopa.com/src/82278323" xr:uid="{070BCE94-E61A-45A4-8695-B1C0232C3002}"/>
    <hyperlink ref="AV279" r:id="rId5732" display="https://www.daloopa.com/src/87514769" xr:uid="{E79008F1-3FDB-44DF-91C6-EDFB931BC996}"/>
    <hyperlink ref="AW279" r:id="rId5733" display="https://www.daloopa.com/src/94638562" xr:uid="{451F2B89-3C65-4ED2-A2D4-3DDDA7A9AACD}"/>
    <hyperlink ref="AX279" r:id="rId5734" display="https://www.daloopa.com/src/102435136" xr:uid="{C00D755F-4938-425F-ADC2-C8B5A17344C9}"/>
    <hyperlink ref="AY279" r:id="rId5735" display="https://www.daloopa.com/src/107834029" xr:uid="{B5039481-A550-4F55-A9FA-8497822A2B9F}"/>
    <hyperlink ref="AZ279" r:id="rId5736" display="https://www.daloopa.com/src/113403307" xr:uid="{6748C064-C977-47BF-B368-018DF2D25BC8}"/>
    <hyperlink ref="BA279" r:id="rId5737" display="https://www.daloopa.com/src/125175017" xr:uid="{18351793-D245-4ABD-B673-5663AFC3DFAB}"/>
    <hyperlink ref="BB279" r:id="rId5738" display="https://www.daloopa.com/src/136586966" xr:uid="{2F8884B5-580B-48CF-BDF2-31F4EACC7C69}"/>
    <hyperlink ref="BC279" r:id="rId5739" display="https://www.daloopa.com/src/145118822" xr:uid="{7C11149E-F557-4888-BDF6-9C7F36766388}"/>
    <hyperlink ref="BD279" r:id="rId5740" display="https://www.daloopa.com/src/154393268" xr:uid="{D332CF6C-7BB0-47FA-A5FB-6BEAAFA6BE03}"/>
    <hyperlink ref="BF279" r:id="rId5741" display="https://www.daloopa.com/src/43313126" xr:uid="{3394982D-80CB-4755-A318-371318F06F3E}"/>
    <hyperlink ref="BG279" r:id="rId5742" display="https://www.daloopa.com/src/43312784" xr:uid="{EC06E591-4DD4-40CD-B0E9-44A800DFD054}"/>
    <hyperlink ref="BH279" r:id="rId5743" display="https://www.daloopa.com/src/43311089" xr:uid="{1B921312-9B93-49DC-BEF1-C4BB76D83DD4}"/>
    <hyperlink ref="BI279" r:id="rId5744" display="https://www.daloopa.com/src/43310399" xr:uid="{0A5AFE3C-8720-4860-B8F4-B1D2525CCB42}"/>
    <hyperlink ref="BJ279" r:id="rId5745" display="https://www.daloopa.com/src/43310153" xr:uid="{03D9BD72-77F3-48A5-8001-DBB2A38AD927}"/>
    <hyperlink ref="BK279" r:id="rId5746" display="https://www.daloopa.com/src/43310061" xr:uid="{DE35195B-C7DC-4516-9C5B-623D1D509B8C}"/>
    <hyperlink ref="BL279" r:id="rId5747" display="https://www.daloopa.com/src/43643464" xr:uid="{2806D7DC-B970-4E18-9134-FD4FA1C79F7F}"/>
    <hyperlink ref="BM279" r:id="rId5748" display="https://www.daloopa.com/src/14161269" xr:uid="{DBCB43D5-D6CE-427B-9409-02F564137997}"/>
    <hyperlink ref="BN279" r:id="rId5749" display="https://www.daloopa.com/src/46535449" xr:uid="{48D0E0C5-C761-476E-96B0-5154C84EBDC0}"/>
    <hyperlink ref="BO279" r:id="rId5750" display="https://www.daloopa.com/src/66982350" xr:uid="{C1DB7218-2CB5-425D-B203-694D2D0E2286}"/>
    <hyperlink ref="BP279" r:id="rId5751" display="https://www.daloopa.com/src/87497312" xr:uid="{3ED22CF0-B9BC-4A09-9461-E2B9A921CA71}"/>
    <hyperlink ref="BQ279" r:id="rId5752" display="https://www.daloopa.com/src/113360667" xr:uid="{BDB88E0D-CF79-463C-BB81-ACC03C67DE9D}"/>
    <hyperlink ref="BR279" r:id="rId5753" display="https://www.daloopa.com/src/154351895" xr:uid="{C80B8BD6-5864-411A-A9E2-BE944A34E7D8}"/>
    <hyperlink ref="A280" r:id="rId5754" xr:uid="{7D519213-FFEB-4A42-8BBB-6755863FFE16}"/>
    <hyperlink ref="C280" r:id="rId5755" xr:uid="{DB722ABF-E316-4DE9-82F1-6A532271F347}"/>
    <hyperlink ref="E280" r:id="rId5756" display="https://www.daloopa.com/src/1564631" xr:uid="{EC68D421-53E3-4FA3-8BD9-1D25B6F3434F}"/>
    <hyperlink ref="F280" r:id="rId5757" display="https://www.daloopa.com/src/1564657" xr:uid="{18F81CBF-6E28-4C74-84DD-970E75B1972E}"/>
    <hyperlink ref="G280" r:id="rId5758" display="https://www.daloopa.com/src/1564665" xr:uid="{F766ADFD-F87A-4A7A-B85F-7919BE305E6B}"/>
    <hyperlink ref="H280" r:id="rId5759" display="https://www.daloopa.com/src/1564674" xr:uid="{4803AABF-4AC4-4773-A3C6-F875015C2FB5}"/>
    <hyperlink ref="I280" r:id="rId5760" display="https://www.daloopa.com/src/1564683" xr:uid="{DDEA8749-D1DE-472A-87B1-FCD862C2F2C6}"/>
    <hyperlink ref="J280" r:id="rId5761" display="https://www.daloopa.com/src/1564705" xr:uid="{25A7C0F2-0800-43D8-AB29-331CACCAD9DD}"/>
    <hyperlink ref="K280" r:id="rId5762" display="https://www.daloopa.com/src/1564727" xr:uid="{ACA99D65-C6CA-4C03-84E4-6EF545BC46DE}"/>
    <hyperlink ref="L280" r:id="rId5763" display="https://www.daloopa.com/src/1564756" xr:uid="{D68FD32B-7631-4D6C-8574-57ADB05DF0E5}"/>
    <hyperlink ref="M280" r:id="rId5764" display="https://www.daloopa.com/src/1564784" xr:uid="{0CBC935F-1FF1-4DDD-B003-48628D62E103}"/>
    <hyperlink ref="N280" r:id="rId5765" display="https://www.daloopa.com/src/1564811" xr:uid="{DAD5284F-BEB9-4202-8689-41DA586F50C2}"/>
    <hyperlink ref="O280" r:id="rId5766" display="https://www.daloopa.com/src/1564826" xr:uid="{CC695E32-2905-4FC8-8DB2-B897395C50E2}"/>
    <hyperlink ref="P280" r:id="rId5767" display="https://www.daloopa.com/src/1564850" xr:uid="{9AA46A66-7818-4907-8CFE-B4FB23BD8A5F}"/>
    <hyperlink ref="Q280" r:id="rId5768" display="https://www.daloopa.com/src/1564864" xr:uid="{A425D808-5986-400D-AA7B-D947EEBC2040}"/>
    <hyperlink ref="R280" r:id="rId5769" display="https://www.daloopa.com/src/1564879" xr:uid="{7BC5FF09-AADD-4EB9-A412-546E3A922CB2}"/>
    <hyperlink ref="S280" r:id="rId5770" display="https://www.daloopa.com/src/1564894" xr:uid="{72A0BB91-401C-4072-A98E-763B5628E01E}"/>
    <hyperlink ref="T280" r:id="rId5771" display="https://www.daloopa.com/src/1564909" xr:uid="{2B058AFF-46E1-4E42-B1C7-51F5E57EC8F7}"/>
    <hyperlink ref="U280" r:id="rId5772" display="https://www.daloopa.com/src/1564923" xr:uid="{3E28B797-E586-4C20-9F71-7AB8B3C1E2A7}"/>
    <hyperlink ref="V280" r:id="rId5773" display="https://www.daloopa.com/src/1564928" xr:uid="{BD43A605-A127-4F8F-92B0-45EEB70B7266}"/>
    <hyperlink ref="W280" r:id="rId5774" display="https://www.daloopa.com/src/1564933" xr:uid="{65C839F0-9AA6-472D-B653-2021973E54C0}"/>
    <hyperlink ref="X280" r:id="rId5775" display="https://www.daloopa.com/src/1564938" xr:uid="{9DB67D48-8E5A-4F38-AE08-7A89B6BB71B1}"/>
    <hyperlink ref="Y280" r:id="rId5776" display="https://www.daloopa.com/src/1565130" xr:uid="{0182F2EA-E1FB-4911-B159-FA503EEAA9CA}"/>
    <hyperlink ref="Z280" r:id="rId5777" display="https://www.daloopa.com/src/1565135" xr:uid="{AE0F0AB1-5652-42A5-982F-40750175E167}"/>
    <hyperlink ref="AA280" r:id="rId5778" display="https://www.daloopa.com/src/1565152" xr:uid="{5BB2C967-112A-49AD-BED6-6AD08995B303}"/>
    <hyperlink ref="AB280" r:id="rId5779" display="https://www.daloopa.com/src/1565170" xr:uid="{1B9569BF-AC19-483D-A9AA-0B42F836E386}"/>
    <hyperlink ref="AC280" r:id="rId5780" display="https://www.daloopa.com/src/1565161" xr:uid="{D0D8CF2A-A913-42AF-93BD-990B47108CEE}"/>
    <hyperlink ref="AD280" r:id="rId5781" display="https://www.daloopa.com/src/1565175" xr:uid="{81AF7F82-7586-4BB9-A450-BE0341D819F9}"/>
    <hyperlink ref="AE280" r:id="rId5782" display="https://www.daloopa.com/src/1565184" xr:uid="{D544284E-E635-44B9-9D84-E433F2B62F84}"/>
    <hyperlink ref="AF280" r:id="rId5783" display="https://www.daloopa.com/src/2600141" xr:uid="{767AD3C8-091E-454C-B676-724B7AD5A239}"/>
    <hyperlink ref="AG280" r:id="rId5784" display="https://www.daloopa.com/src/4715242" xr:uid="{2E74F0BD-7F60-4262-8344-4A796A1129C3}"/>
    <hyperlink ref="AH280" r:id="rId5785" display="https://www.daloopa.com/src/7961777" xr:uid="{66F91049-2424-4927-987E-615FE4C5CEA4}"/>
    <hyperlink ref="AI280" r:id="rId5786" display="https://www.daloopa.com/src/10330605" xr:uid="{4C45B4BA-8FB2-451A-82BF-CFF181817386}"/>
    <hyperlink ref="AJ280" r:id="rId5787" display="https://www.daloopa.com/src/14161265" xr:uid="{F0C361AC-C95C-457A-8227-DAF70526F289}"/>
    <hyperlink ref="AK280" r:id="rId5788" display="https://www.daloopa.com/src/20882457" xr:uid="{4306B586-0C36-4E67-B2F4-7FE69140476A}"/>
    <hyperlink ref="AL280" r:id="rId5789" display="https://www.daloopa.com/src/32357672" xr:uid="{4BADD18E-E86A-4668-A83D-F727A47B6BC0}"/>
    <hyperlink ref="AM280" r:id="rId5790" display="https://www.daloopa.com/src/37971705" xr:uid="{9CF81ABE-0169-4357-9704-17CFA3142E84}"/>
    <hyperlink ref="AN280" r:id="rId5791" display="https://www.daloopa.com/src/46535458" xr:uid="{F79E76B4-6937-47E0-8E82-3D87F27B62CF}"/>
    <hyperlink ref="AO280" r:id="rId5792" display="https://www.daloopa.com/src/53534279" xr:uid="{DB4E5EF3-2526-4387-B329-AB81C8896DDB}"/>
    <hyperlink ref="AP280" r:id="rId5793" display="https://www.daloopa.com/src/58740325" xr:uid="{4CF966D8-6BFD-4BFC-B8A2-E7C72D021FD8}"/>
    <hyperlink ref="AQ280" r:id="rId5794" display="https://www.daloopa.com/src/63033466" xr:uid="{160C86D4-A6F4-4470-AF5B-069E871DBC5D}"/>
    <hyperlink ref="AR280" r:id="rId5795" display="https://www.daloopa.com/src/66977117" xr:uid="{51A81F94-755E-4657-870C-24D689B497EA}"/>
    <hyperlink ref="AS280" r:id="rId5796" display="https://www.daloopa.com/src/72196174" xr:uid="{0E871C49-8FE9-4E21-A49A-46ACAC3DA7CF}"/>
    <hyperlink ref="AT280" r:id="rId5797" display="https://www.daloopa.com/src/78142975" xr:uid="{421AE950-5035-4C12-A75A-5DE9E92DF572}"/>
    <hyperlink ref="AU280" r:id="rId5798" display="https://www.daloopa.com/src/82278320" xr:uid="{F8E067AC-1C87-43CD-9A7F-B3FF9DBCE076}"/>
    <hyperlink ref="AV280" r:id="rId5799" display="https://www.daloopa.com/src/87514770" xr:uid="{ECDE0A29-5E16-4728-BD56-5E8A5331FA26}"/>
    <hyperlink ref="AW280" r:id="rId5800" display="https://www.daloopa.com/src/94638566" xr:uid="{AC118A71-0C14-43EE-836E-3D77A3EFF540}"/>
    <hyperlink ref="AX280" r:id="rId5801" display="https://www.daloopa.com/src/102435139" xr:uid="{7D820119-B9B3-4015-934E-A5DFC5C9F71E}"/>
    <hyperlink ref="AY280" r:id="rId5802" display="https://www.daloopa.com/src/107834028" xr:uid="{EAC4F9EE-E948-42AE-B56B-720B0CFBC8E9}"/>
    <hyperlink ref="AZ280" r:id="rId5803" display="https://www.daloopa.com/src/113403308" xr:uid="{D9553D20-CBAD-442F-8E86-E790A00C911A}"/>
    <hyperlink ref="BA280" r:id="rId5804" display="https://www.daloopa.com/src/125175018" xr:uid="{7842D980-8933-45F2-B856-05548B1C26C2}"/>
    <hyperlink ref="BB280" r:id="rId5805" display="https://www.daloopa.com/src/136586968" xr:uid="{2BEFD02C-679A-4DA1-8F15-CF82DA576964}"/>
    <hyperlink ref="BC280" r:id="rId5806" display="https://www.daloopa.com/src/145118825" xr:uid="{CC376C1B-9B8E-4FE3-8F20-E62988D319FB}"/>
    <hyperlink ref="BD280" r:id="rId5807" display="https://www.daloopa.com/src/154393269" xr:uid="{0A33F51B-F748-4764-9F01-1B8293919870}"/>
    <hyperlink ref="BF280" r:id="rId5808" display="https://www.daloopa.com/src/43313120" xr:uid="{EE036FF0-2CA7-4A86-B57C-820F31A618D9}"/>
    <hyperlink ref="BG280" r:id="rId5809" display="https://www.daloopa.com/src/43312786" xr:uid="{8D8AA83D-713E-46EB-85F1-F96DEE115CF8}"/>
    <hyperlink ref="BH280" r:id="rId5810" display="https://www.daloopa.com/src/43311088" xr:uid="{0807D211-E46C-4874-BC18-55502CB39711}"/>
    <hyperlink ref="BI280" r:id="rId5811" display="https://www.daloopa.com/src/43310391" xr:uid="{850C673A-949F-4BFA-BBB2-0C0DFB2A14C3}"/>
    <hyperlink ref="BJ280" r:id="rId5812" display="https://www.daloopa.com/src/43310156" xr:uid="{0B3F73DD-12A0-4FA8-A5CC-7E79444071A3}"/>
    <hyperlink ref="BK280" r:id="rId5813" display="https://www.daloopa.com/src/43310063" xr:uid="{22B59E66-30B4-49AD-90DA-61A853654825}"/>
    <hyperlink ref="BL280" r:id="rId5814" display="https://www.daloopa.com/src/43643467" xr:uid="{314649A0-D970-4722-8882-5F6B28486F49}"/>
    <hyperlink ref="BM280" r:id="rId5815" display="https://www.daloopa.com/src/14161270" xr:uid="{FF63E3F2-A06A-485F-AD1C-789A45F162A4}"/>
    <hyperlink ref="BN280" r:id="rId5816" display="https://www.daloopa.com/src/46535451" xr:uid="{7C250CE3-B8DE-4700-864C-81171601E973}"/>
    <hyperlink ref="BO280" r:id="rId5817" display="https://www.daloopa.com/src/66982352" xr:uid="{667D0536-D9D0-4D31-B05B-7631BD67B126}"/>
    <hyperlink ref="BP280" r:id="rId5818" display="https://www.daloopa.com/src/87497313" xr:uid="{E1DF7D66-F40E-4AF7-AA9B-F18E2C73DAAA}"/>
    <hyperlink ref="BQ280" r:id="rId5819" display="https://www.daloopa.com/src/113360666" xr:uid="{C76C8F66-D6E5-45F3-BE7C-E2A80FB38AE1}"/>
    <hyperlink ref="BR280" r:id="rId5820" display="https://www.daloopa.com/src/154351896" xr:uid="{8992CD1C-B465-48DA-B71F-ED93E1544FF0}"/>
    <hyperlink ref="A281" r:id="rId5821" xr:uid="{4CC03130-F0AF-47B0-BAB6-50DD84143026}"/>
    <hyperlink ref="C281" r:id="rId5822" xr:uid="{FF7749CE-A39A-4E83-9B94-9760996971CF}"/>
    <hyperlink ref="E281" r:id="rId5823" display="https://www.daloopa.com/src/1564632" xr:uid="{35909B7A-F3E7-40FD-AC1C-F871D8BDACAF}"/>
    <hyperlink ref="F281" r:id="rId5824" display="https://www.daloopa.com/src/1564658" xr:uid="{9DA33660-66E1-4796-9504-2416B171D9FF}"/>
    <hyperlink ref="G281" r:id="rId5825" display="https://www.daloopa.com/src/1564666" xr:uid="{80C4E859-A070-41CD-9F50-FA486E4412A9}"/>
    <hyperlink ref="H281" r:id="rId5826" display="https://www.daloopa.com/src/1564675" xr:uid="{06E626FE-9EAB-45D8-BEC7-42D1346C227B}"/>
    <hyperlink ref="I281" r:id="rId5827" display="https://www.daloopa.com/src/1564684" xr:uid="{12BA79CB-336A-4839-BB62-2BC4178F96DD}"/>
    <hyperlink ref="J281" r:id="rId5828" display="https://www.daloopa.com/src/1564706" xr:uid="{CD988F7C-A2A7-43A9-96C3-B957F23AA3EF}"/>
    <hyperlink ref="K281" r:id="rId5829" display="https://www.daloopa.com/src/1564728" xr:uid="{40F173A2-72C7-4920-9BAB-A36EB0975392}"/>
    <hyperlink ref="L281" r:id="rId5830" display="https://www.daloopa.com/src/1564757" xr:uid="{5F0BC9D4-DB56-4BE8-8709-98C113810180}"/>
    <hyperlink ref="M281" r:id="rId5831" display="https://www.daloopa.com/src/1564785" xr:uid="{76B1B638-B739-410F-B4B4-C1FEAC2073C0}"/>
    <hyperlink ref="N281" r:id="rId5832" display="https://www.daloopa.com/src/1564812" xr:uid="{325160EF-9535-4BB8-9F39-096893CFC202}"/>
    <hyperlink ref="O281" r:id="rId5833" display="https://www.daloopa.com/src/1564827" xr:uid="{0E9A363D-426A-4BBB-B81A-13D91A495D83}"/>
    <hyperlink ref="P281" r:id="rId5834" display="https://www.daloopa.com/src/1564851" xr:uid="{96577212-4166-4B4A-AAD2-81856FC87793}"/>
    <hyperlink ref="Q281" r:id="rId5835" display="https://www.daloopa.com/src/1564865" xr:uid="{36284623-FC07-404C-8853-BEF12ED00685}"/>
    <hyperlink ref="R281" r:id="rId5836" display="https://www.daloopa.com/src/1564880" xr:uid="{24DC7CAB-1D9A-412A-A696-6E2D985DECAF}"/>
    <hyperlink ref="S281" r:id="rId5837" display="https://www.daloopa.com/src/1564895" xr:uid="{68834A3A-D02D-4660-B09C-F656DCE6A1AA}"/>
    <hyperlink ref="T281" r:id="rId5838" display="https://www.daloopa.com/src/1564910" xr:uid="{C26B6782-8648-4111-808C-51100127C3D3}"/>
    <hyperlink ref="U281" r:id="rId5839" display="https://www.daloopa.com/src/1564924" xr:uid="{2888BDD1-FB98-4F2F-9F7C-6F23495755F9}"/>
    <hyperlink ref="V281" r:id="rId5840" display="https://www.daloopa.com/src/1564929" xr:uid="{494D3D44-E02C-4C6B-99FE-FDF32FA20676}"/>
    <hyperlink ref="W281" r:id="rId5841" display="https://www.daloopa.com/src/1564934" xr:uid="{93FF4CBC-EE8F-44BB-B5A8-BB87B9380733}"/>
    <hyperlink ref="X281" r:id="rId5842" display="https://www.daloopa.com/src/1564939" xr:uid="{F7027B16-F66F-46BD-878C-3A040ADEF90E}"/>
    <hyperlink ref="Y281" r:id="rId5843" display="https://www.daloopa.com/src/1565131" xr:uid="{625056EA-7DDF-4103-AED0-0592E9B5D948}"/>
    <hyperlink ref="Z281" r:id="rId5844" display="https://www.daloopa.com/src/1565136" xr:uid="{285C06BB-8D7B-4CE2-B20C-D8CF7FB9982B}"/>
    <hyperlink ref="AA281" r:id="rId5845" display="https://www.daloopa.com/src/1565153" xr:uid="{E2E9B977-75AD-4D2A-B5E7-2AB799B373F9}"/>
    <hyperlink ref="AB281" r:id="rId5846" display="https://www.daloopa.com/src/1565171" xr:uid="{BB461137-2F70-4034-B4C8-902099327152}"/>
    <hyperlink ref="AC281" r:id="rId5847" display="https://www.daloopa.com/src/1565162" xr:uid="{29413173-3856-4382-8DEA-E29607DBFC26}"/>
    <hyperlink ref="AD281" r:id="rId5848" display="https://www.daloopa.com/src/1565176" xr:uid="{9EC4C7F5-7763-402C-95BA-7255DC0C70EB}"/>
    <hyperlink ref="AE281" r:id="rId5849" display="https://www.daloopa.com/src/1565185" xr:uid="{6CA3E070-A784-4097-93D9-4CC0F7D1F20D}"/>
    <hyperlink ref="AF281" r:id="rId5850" display="https://www.daloopa.com/src/2600142" xr:uid="{B137B8E5-FCA7-4DE0-B3CF-85E7A70584BD}"/>
    <hyperlink ref="AG281" r:id="rId5851" display="https://www.daloopa.com/src/4715243" xr:uid="{74F3157D-83F2-49B0-9F08-E342965FF0A6}"/>
    <hyperlink ref="AH281" r:id="rId5852" display="https://www.daloopa.com/src/7961778" xr:uid="{909DAB68-E533-4C12-85E9-8FB7A452F422}"/>
    <hyperlink ref="AI281" r:id="rId5853" display="https://www.daloopa.com/src/10330607" xr:uid="{BB6D28C5-D078-420D-9199-325CCBFEC4F7}"/>
    <hyperlink ref="AJ281" r:id="rId5854" display="https://www.daloopa.com/src/14161266" xr:uid="{E8762005-FCD2-4A11-B241-D1A45FE31460}"/>
    <hyperlink ref="AK281" r:id="rId5855" display="https://www.daloopa.com/src/20882459" xr:uid="{FD577AFF-EB2B-4E33-A199-CC2413917944}"/>
    <hyperlink ref="AL281" r:id="rId5856" display="https://www.daloopa.com/src/32357670" xr:uid="{099DED9D-6B91-4EB5-A5F8-DEA0AE5F4245}"/>
    <hyperlink ref="AM281" r:id="rId5857" display="https://www.daloopa.com/src/37971706" xr:uid="{D9826D66-497D-498D-8355-70B2B1B67B76}"/>
    <hyperlink ref="AN281" r:id="rId5858" display="https://www.daloopa.com/src/46535459" xr:uid="{153DC8D3-8275-490C-9933-56E21E9F13CE}"/>
    <hyperlink ref="AO281" r:id="rId5859" display="https://www.daloopa.com/src/53534278" xr:uid="{5B9BE40A-8FBE-43A9-AB35-772633D0F0B7}"/>
    <hyperlink ref="AP281" r:id="rId5860" display="https://www.daloopa.com/src/58740327" xr:uid="{7CFA0305-A15F-4043-A1B0-B27907E75983}"/>
    <hyperlink ref="AQ281" r:id="rId5861" display="https://www.daloopa.com/src/63033463" xr:uid="{35EED4A4-C737-456A-97E4-73A82251A405}"/>
    <hyperlink ref="AR281" r:id="rId5862" display="https://www.daloopa.com/src/66977121" xr:uid="{13F9B119-B6E8-4CEC-A5C7-CE5736F87F3A}"/>
    <hyperlink ref="AS281" r:id="rId5863" display="https://www.daloopa.com/src/72196176" xr:uid="{B61B309F-6962-462C-B8A2-54B467C5B963}"/>
    <hyperlink ref="AT281" r:id="rId5864" display="https://www.daloopa.com/src/78142979" xr:uid="{7944A2BD-0770-4A5D-AC2F-5E87B8BB48FB}"/>
    <hyperlink ref="AU281" r:id="rId5865" display="https://www.daloopa.com/src/82278324" xr:uid="{1916DDC9-A19A-4724-A64C-980ECD4470D6}"/>
    <hyperlink ref="AV281" r:id="rId5866" display="https://www.daloopa.com/src/87514771" xr:uid="{616B91C5-4D4E-4B55-8D73-7D8EF98B1797}"/>
    <hyperlink ref="AW281" r:id="rId5867" display="https://www.daloopa.com/src/94638565" xr:uid="{58AE4B77-AFE9-4BEF-8F32-667373E24458}"/>
    <hyperlink ref="AX281" r:id="rId5868" display="https://www.daloopa.com/src/102435137" xr:uid="{2A41108D-AE68-45BA-A54D-29BC00D0FD3C}"/>
    <hyperlink ref="AY281" r:id="rId5869" display="https://www.daloopa.com/src/107834026" xr:uid="{46D8DD31-3F17-4645-BF29-84DD2EB5EA9A}"/>
    <hyperlink ref="AZ281" r:id="rId5870" display="https://www.daloopa.com/src/113403309" xr:uid="{829DAD99-7AB7-4744-BD1A-7091F6D5E26C}"/>
    <hyperlink ref="BA281" r:id="rId5871" display="https://www.daloopa.com/src/125175019" xr:uid="{6928133A-26F3-4EAD-A380-E23A74BA6D29}"/>
    <hyperlink ref="BB281" r:id="rId5872" display="https://www.daloopa.com/src/136586969" xr:uid="{1A5A1786-AB02-4F19-88E0-35D25D83CB6B}"/>
    <hyperlink ref="BC281" r:id="rId5873" display="https://www.daloopa.com/src/145118832" xr:uid="{1A0DE77F-7060-4B21-A943-8A570AA75D75}"/>
    <hyperlink ref="BD281" r:id="rId5874" display="https://www.daloopa.com/src/154393270" xr:uid="{3106C628-CC4E-44EA-A1AD-D29181204012}"/>
    <hyperlink ref="BF281" r:id="rId5875" display="https://www.daloopa.com/src/43313121" xr:uid="{99E3B777-4E22-4E7B-9140-CE1A85040FFE}"/>
    <hyperlink ref="BG281" r:id="rId5876" display="https://www.daloopa.com/src/43312783" xr:uid="{E2D3DF39-B560-46EA-AE87-23EC2D82F462}"/>
    <hyperlink ref="BH281" r:id="rId5877" display="https://www.daloopa.com/src/43311090" xr:uid="{7ECA3CB1-463B-4DA9-B273-6691E32A509A}"/>
    <hyperlink ref="BI281" r:id="rId5878" display="https://www.daloopa.com/src/43310392" xr:uid="{43A78E08-7951-407F-9F3D-0FCD2D4A56C5}"/>
    <hyperlink ref="BJ281" r:id="rId5879" display="https://www.daloopa.com/src/43310157" xr:uid="{EEEEAE0C-DB00-442A-BCA6-92F5CFB6CC41}"/>
    <hyperlink ref="BK281" r:id="rId5880" display="https://www.daloopa.com/src/43310064" xr:uid="{5257A073-3346-484C-BABC-D3225EBDE039}"/>
    <hyperlink ref="BL281" r:id="rId5881" display="https://www.daloopa.com/src/43643466" xr:uid="{7284CCC0-BAB1-411B-9904-92495CD48C52}"/>
    <hyperlink ref="BM281" r:id="rId5882" display="https://www.daloopa.com/src/14161271" xr:uid="{7568505B-6B62-4AA2-AF4F-6974A3BC935D}"/>
    <hyperlink ref="BN281" r:id="rId5883" display="https://www.daloopa.com/src/46535453" xr:uid="{6E8AE3BD-51B5-45E2-86D8-04150C211929}"/>
    <hyperlink ref="BO281" r:id="rId5884" display="https://www.daloopa.com/src/66982351" xr:uid="{AFBAE391-8FCC-4CB3-A212-72F2E09E42A5}"/>
    <hyperlink ref="BP281" r:id="rId5885" display="https://www.daloopa.com/src/87497311" xr:uid="{26DDE423-2B5B-4F47-9037-01A19147193C}"/>
    <hyperlink ref="BQ281" r:id="rId5886" display="https://www.daloopa.com/src/113360664" xr:uid="{0C4270AD-1E9B-43FE-B4E6-16F40EA7563C}"/>
    <hyperlink ref="BR281" r:id="rId5887" display="https://www.daloopa.com/src/154351897" xr:uid="{AB9C0FA0-327F-4864-B033-594F7A8E7E6B}"/>
    <hyperlink ref="A282" r:id="rId5888" xr:uid="{C9B918C2-710A-413B-8285-D15A24E2FA9E}"/>
    <hyperlink ref="C282" r:id="rId5889" xr:uid="{B7DAE2B8-2870-4032-A6CC-273517C9FDCD}"/>
    <hyperlink ref="E282" r:id="rId5890" display="https://www.daloopa.com/src/1564633" xr:uid="{A3B6EE8E-3800-4932-85BD-AA8043ED5810}"/>
    <hyperlink ref="F282" r:id="rId5891" display="https://www.daloopa.com/src/1564659" xr:uid="{99F6EB22-074C-4EB4-9F3A-B8394A61D7F2}"/>
    <hyperlink ref="G282" r:id="rId5892" display="https://www.daloopa.com/src/1564667" xr:uid="{C1AC1E18-2755-4C39-9741-4241591E0447}"/>
    <hyperlink ref="H282" r:id="rId5893" display="https://www.daloopa.com/src/1564676" xr:uid="{4AB9D685-6EF9-443C-93BD-8FD6D4AB571E}"/>
    <hyperlink ref="I282" r:id="rId5894" display="https://www.daloopa.com/src/1564685" xr:uid="{F539A8D4-C1C4-4D49-854C-B42B661A051C}"/>
    <hyperlink ref="J282" r:id="rId5895" display="https://www.daloopa.com/src/1564707" xr:uid="{30EB6BB6-CAB3-4BE0-8A46-077C791AB77A}"/>
    <hyperlink ref="K282" r:id="rId5896" display="https://www.daloopa.com/src/1564729" xr:uid="{EB6B3671-E630-4615-A303-E3972A074C56}"/>
    <hyperlink ref="L282" r:id="rId5897" display="https://www.daloopa.com/src/1564758" xr:uid="{E1773A7A-0775-4081-AF0A-4141280084F1}"/>
    <hyperlink ref="M282" r:id="rId5898" display="https://www.daloopa.com/src/1564786" xr:uid="{B529C3DC-D02B-4301-AEDA-DC3F8C48EE70}"/>
    <hyperlink ref="N282" r:id="rId5899" display="https://www.daloopa.com/src/1564813" xr:uid="{508F66CF-DBA3-473A-9323-1A09C8607018}"/>
    <hyperlink ref="O282" r:id="rId5900" display="https://www.daloopa.com/src/1564828" xr:uid="{38937FDB-99D8-4F15-8B02-64A66C53360D}"/>
    <hyperlink ref="P282" r:id="rId5901" display="https://www.daloopa.com/src/1564852" xr:uid="{16037DAE-3FBF-432A-92DE-B082A3DBDB1D}"/>
    <hyperlink ref="Q282" r:id="rId5902" display="https://www.daloopa.com/src/1564866" xr:uid="{CE0ED791-71D2-45E7-8441-1AB27D1BAC86}"/>
    <hyperlink ref="R282" r:id="rId5903" display="https://www.daloopa.com/src/1564881" xr:uid="{37CC4A1D-CEB1-4CB0-8DC1-98736B9F65F1}"/>
    <hyperlink ref="S282" r:id="rId5904" display="https://www.daloopa.com/src/1564896" xr:uid="{6F31FBA9-57F7-4FA7-897B-C47553888DC0}"/>
    <hyperlink ref="T282" r:id="rId5905" display="https://www.daloopa.com/src/1564911" xr:uid="{6F195384-FD8A-4327-80D6-C3BF19C616FE}"/>
    <hyperlink ref="U282" r:id="rId5906" display="https://www.daloopa.com/src/1564925" xr:uid="{48FEB723-7EE4-43DB-9B26-DF36E0B87BA3}"/>
    <hyperlink ref="V282" r:id="rId5907" display="https://www.daloopa.com/src/1564930" xr:uid="{B082E046-385B-40CB-9998-7C94E24E48B7}"/>
    <hyperlink ref="W282" r:id="rId5908" display="https://www.daloopa.com/src/1564935" xr:uid="{6E6B6A4D-03DC-4280-BBAF-7ECC14FBCEBB}"/>
    <hyperlink ref="X282" r:id="rId5909" display="https://www.daloopa.com/src/1564940" xr:uid="{3C705E90-21E2-4EBE-88BB-17B24DCA4A85}"/>
    <hyperlink ref="Y282" r:id="rId5910" display="https://www.daloopa.com/src/1565132" xr:uid="{F37C3D61-4D5D-4AF4-9B55-89C0947B9797}"/>
    <hyperlink ref="Z282" r:id="rId5911" display="https://www.daloopa.com/src/1565137" xr:uid="{D15715CC-DECB-477E-9E44-2F8FF1C4B402}"/>
    <hyperlink ref="AA282" r:id="rId5912" display="https://www.daloopa.com/src/1565154" xr:uid="{D30D258B-881D-4DBA-AA8A-4AE1332B83DC}"/>
    <hyperlink ref="AB282" r:id="rId5913" display="https://www.daloopa.com/src/1565172" xr:uid="{56DF246F-5936-4CAD-8D59-985D29E7A846}"/>
    <hyperlink ref="AC282" r:id="rId5914" display="https://www.daloopa.com/src/1565163" xr:uid="{9BCD7E36-FB15-4741-B475-6FF42FD9A777}"/>
    <hyperlink ref="AD282" r:id="rId5915" display="https://www.daloopa.com/src/1565177" xr:uid="{21401374-8CAA-44ED-AD35-E1101EF17D21}"/>
    <hyperlink ref="AE282" r:id="rId5916" display="https://www.daloopa.com/src/1565186" xr:uid="{D3E4158D-8481-4534-91B3-28677D6570FE}"/>
    <hyperlink ref="AF282" r:id="rId5917" display="https://www.daloopa.com/src/2600143" xr:uid="{67F4AD27-C836-4B66-9652-D2D2BC92A86E}"/>
    <hyperlink ref="AG282" r:id="rId5918" display="https://www.daloopa.com/src/4715244" xr:uid="{D017DB38-B9D3-47F1-8E1B-935B8331CE20}"/>
    <hyperlink ref="AH282" r:id="rId5919" display="https://www.daloopa.com/src/7961779" xr:uid="{A20C3791-F41A-40F0-9153-9751198C16A5}"/>
    <hyperlink ref="AI282" r:id="rId5920" display="https://www.daloopa.com/src/10330609" xr:uid="{AF91AEBB-69EC-4011-929B-E12C9538CFAF}"/>
    <hyperlink ref="AJ282" r:id="rId5921" display="https://www.daloopa.com/src/14161267" xr:uid="{47A5C73D-109F-4D24-8768-CB4DB3F1DD83}"/>
    <hyperlink ref="AK282" r:id="rId5922" display="https://www.daloopa.com/src/20882460" xr:uid="{C8B678A5-A7C4-43E4-8023-C217CC0EF031}"/>
    <hyperlink ref="AL282" r:id="rId5923" display="https://www.daloopa.com/src/32357671" xr:uid="{028B1BE9-4D07-4638-85B3-4827992DFD6F}"/>
    <hyperlink ref="AM282" r:id="rId5924" display="https://www.daloopa.com/src/37971707" xr:uid="{2D6F1F11-83E7-416C-95F6-8D0927D7B168}"/>
    <hyperlink ref="AN282" r:id="rId5925" display="https://www.daloopa.com/src/46535461" xr:uid="{0E66F4EF-5FA8-4F91-A22A-162004C2FC54}"/>
    <hyperlink ref="AO282" r:id="rId5926" display="https://www.daloopa.com/src/53534276" xr:uid="{B29AC2DA-3035-49C2-B68F-F8C21A8490F5}"/>
    <hyperlink ref="AP282" r:id="rId5927" display="https://www.daloopa.com/src/58740326" xr:uid="{2542BDAB-B04B-4948-9F49-D309B1A2045D}"/>
    <hyperlink ref="AQ282" r:id="rId5928" display="https://www.daloopa.com/src/63033462" xr:uid="{C95CFEC5-3FEF-4F37-9E3E-2E33D785C9E4}"/>
    <hyperlink ref="AR282" r:id="rId5929" display="https://www.daloopa.com/src/66977120" xr:uid="{9F5EB6B0-8E75-4E92-AE3E-D82B7A83ADCA}"/>
    <hyperlink ref="AS282" r:id="rId5930" display="https://www.daloopa.com/src/72196175" xr:uid="{4AC65A7A-6106-4AC5-AE5D-1E1D7950A026}"/>
    <hyperlink ref="AT282" r:id="rId5931" display="https://www.daloopa.com/src/78142976" xr:uid="{558A841D-7B5D-4555-8660-F1BB49C4D57B}"/>
    <hyperlink ref="AU282" r:id="rId5932" display="https://www.daloopa.com/src/82278322" xr:uid="{23D02F1A-57FF-4C5B-8FDC-FD49684BB827}"/>
    <hyperlink ref="AV282" r:id="rId5933" display="https://www.daloopa.com/src/87514772" xr:uid="{80C4512C-D86D-4579-9004-BFFF3BE3F9BC}"/>
    <hyperlink ref="AW282" r:id="rId5934" display="https://www.daloopa.com/src/94638564" xr:uid="{143B391C-6628-4D4A-B24B-A6E84E964B6A}"/>
    <hyperlink ref="AX282" r:id="rId5935" display="https://www.daloopa.com/src/102435135" xr:uid="{170BFDE8-1084-45BD-BF8F-914AE5138A22}"/>
    <hyperlink ref="AY282" r:id="rId5936" display="https://www.daloopa.com/src/107834025" xr:uid="{B42A0DE9-0D2C-4B06-8716-AFB2AA909C12}"/>
    <hyperlink ref="AZ282" r:id="rId5937" display="https://www.daloopa.com/src/113403310" xr:uid="{072167AB-77C6-495D-8789-9B00F844559B}"/>
    <hyperlink ref="BA282" r:id="rId5938" display="https://www.daloopa.com/src/125175020" xr:uid="{29A9DB82-ED30-4DFE-8772-FDC4E848AEAC}"/>
    <hyperlink ref="BB282" r:id="rId5939" display="https://www.daloopa.com/src/136586970" xr:uid="{ACFE9070-EA56-4D94-A45D-07E16D15B174}"/>
    <hyperlink ref="BC282" r:id="rId5940" display="https://www.daloopa.com/src/145118840" xr:uid="{E59F1308-232C-4CBC-BBFE-4464A7753044}"/>
    <hyperlink ref="BD282" r:id="rId5941" display="https://www.daloopa.com/src/154393271" xr:uid="{72C6F0D3-1E25-41BD-8E96-B43B84EC540A}"/>
    <hyperlink ref="BF282" r:id="rId5942" display="https://www.daloopa.com/src/43313119" xr:uid="{CD2B7936-D19E-48FA-843E-729056027462}"/>
    <hyperlink ref="BG282" r:id="rId5943" display="https://www.daloopa.com/src/43312782" xr:uid="{9E26F873-501D-4B6E-B43A-DE929045ADA6}"/>
    <hyperlink ref="BH282" r:id="rId5944" display="https://www.daloopa.com/src/43311087" xr:uid="{B8786E6D-E928-4DC0-AE7D-B61523EC0602}"/>
    <hyperlink ref="BI282" r:id="rId5945" display="https://www.daloopa.com/src/43310393" xr:uid="{12C09E83-116E-4935-ADC8-C0739A875502}"/>
    <hyperlink ref="BJ282" r:id="rId5946" display="https://www.daloopa.com/src/43310155" xr:uid="{6B773E37-DB6A-4981-9511-38F514468468}"/>
    <hyperlink ref="BK282" r:id="rId5947" display="https://www.daloopa.com/src/43310062" xr:uid="{47267E5E-0047-429E-8815-0B3D707EACA2}"/>
    <hyperlink ref="BL282" r:id="rId5948" display="https://www.daloopa.com/src/43643465" xr:uid="{8924EBAE-648C-41EE-9CC6-F1FD77EF40E9}"/>
    <hyperlink ref="BM282" r:id="rId5949" display="https://www.daloopa.com/src/14161272" xr:uid="{B8D73351-E2D4-40C2-9D49-600D089EC3D6}"/>
    <hyperlink ref="BN282" r:id="rId5950" display="https://www.daloopa.com/src/46535452" xr:uid="{93F57605-D6B6-4A4B-9D22-65A724A9F3FB}"/>
    <hyperlink ref="BO282" r:id="rId5951" display="https://www.daloopa.com/src/66982349" xr:uid="{12847FCC-023F-42E3-BE66-6F3A39CCD749}"/>
    <hyperlink ref="BP282" r:id="rId5952" display="https://www.daloopa.com/src/87497310" xr:uid="{D518D89B-5CB3-452B-A985-FD76F568EA66}"/>
    <hyperlink ref="BQ282" r:id="rId5953" display="https://www.daloopa.com/src/113360665" xr:uid="{D4A6E7B8-65F5-4354-988A-B82FE1F219CE}"/>
    <hyperlink ref="BR282" r:id="rId5954" display="https://www.daloopa.com/src/154351898" xr:uid="{F53B04BE-7FC1-4C91-A077-E83EF2B195EF}"/>
    <hyperlink ref="A283" r:id="rId5955" xr:uid="{A61B4411-ACE5-4CA7-8691-A7EF49654DD7}"/>
    <hyperlink ref="C283" r:id="rId5956" xr:uid="{C200A59E-119F-441D-9263-83221D8CE91A}"/>
    <hyperlink ref="E283" r:id="rId5957" display="https://www.daloopa.com/src/1564634" xr:uid="{212008C2-7023-43FB-854A-81D362987BD3}"/>
    <hyperlink ref="F283" r:id="rId5958" display="https://www.daloopa.com/src/1564660" xr:uid="{1D82B6EA-2FC2-478C-AC69-05883DE9DE14}"/>
    <hyperlink ref="G283" r:id="rId5959" display="https://www.daloopa.com/src/1564668" xr:uid="{E625B873-7DA9-4574-8452-A6977971453D}"/>
    <hyperlink ref="H283" r:id="rId5960" display="https://www.daloopa.com/src/1564677" xr:uid="{5D1FDE2F-4190-44C2-A227-BEBAD82D0084}"/>
    <hyperlink ref="I283" r:id="rId5961" display="https://www.daloopa.com/src/1564686" xr:uid="{F5702DFC-785D-4252-BC2D-C1BD681E593D}"/>
    <hyperlink ref="J283" r:id="rId5962" display="https://www.daloopa.com/src/1564708" xr:uid="{3763B182-FD09-4B9F-A68E-1C8A52EBB6D8}"/>
    <hyperlink ref="K283" r:id="rId5963" display="https://www.daloopa.com/src/1564730" xr:uid="{7C0F2480-B84A-48D7-8EC2-67EE9454FE77}"/>
    <hyperlink ref="L283" r:id="rId5964" display="https://www.daloopa.com/src/1564759" xr:uid="{2F1DF58C-1EE9-4356-9F37-7EA7819941EC}"/>
    <hyperlink ref="M283" r:id="rId5965" display="https://www.daloopa.com/src/1564787" xr:uid="{CDE260EF-7EAA-4F7F-9205-26234A2D0BE9}"/>
    <hyperlink ref="N283" r:id="rId5966" display="https://www.daloopa.com/src/1564814" xr:uid="{2E7A277F-C781-4A4D-ABE6-0BB5BD5517C7}"/>
    <hyperlink ref="O283" r:id="rId5967" display="https://www.daloopa.com/src/1564829" xr:uid="{56E9F737-7A8A-4F9D-9E56-28AF435E15E1}"/>
    <hyperlink ref="P283" r:id="rId5968" display="https://www.daloopa.com/src/1564853" xr:uid="{8D11B4F9-D457-47A5-9A48-DDA75BCB512C}"/>
    <hyperlink ref="Q283" r:id="rId5969" display="https://www.daloopa.com/src/1564867" xr:uid="{E30636D1-2D53-4760-9607-DF0680619447}"/>
    <hyperlink ref="R283" r:id="rId5970" display="https://www.daloopa.com/src/1564882" xr:uid="{AE7BF20D-941C-4123-BB20-6A29FB4232AB}"/>
    <hyperlink ref="S283" r:id="rId5971" display="https://www.daloopa.com/src/1564897" xr:uid="{F7AD3CB8-9E87-46E7-8B45-E77579165A28}"/>
    <hyperlink ref="T283" r:id="rId5972" display="https://www.daloopa.com/src/1564912" xr:uid="{A0280C52-E9FD-48B3-8AC7-FC95D04B3960}"/>
    <hyperlink ref="U283" r:id="rId5973" display="https://www.daloopa.com/src/1564926" xr:uid="{3BF7CD09-BAE5-450D-A2D0-7F33D1C21A9B}"/>
    <hyperlink ref="V283" r:id="rId5974" display="https://www.daloopa.com/src/1564931" xr:uid="{31C5731D-B5EC-4D61-B5FF-C46D8065EF7A}"/>
    <hyperlink ref="W283" r:id="rId5975" display="https://www.daloopa.com/src/1564936" xr:uid="{6AE4B669-9177-421B-B052-744D0065FB69}"/>
    <hyperlink ref="X283" r:id="rId5976" display="https://www.daloopa.com/src/1564941" xr:uid="{610830DE-5659-4F94-8494-C1F1C46A0404}"/>
    <hyperlink ref="Y283" r:id="rId5977" display="https://www.daloopa.com/src/1565133" xr:uid="{E08987C7-D0E0-443F-8917-A629342D4315}"/>
    <hyperlink ref="Z283" r:id="rId5978" display="https://www.daloopa.com/src/1565138" xr:uid="{4B2AB2C3-54EE-4497-8C82-057E56AAF7C5}"/>
    <hyperlink ref="AA283" r:id="rId5979" display="https://www.daloopa.com/src/1565155" xr:uid="{7F59E9CF-448D-4EC2-833D-FE42122DB5E9}"/>
    <hyperlink ref="AB283" r:id="rId5980" display="https://www.daloopa.com/src/1565173" xr:uid="{CBC48EC0-1EFC-4E11-BAF3-A829CB3382EA}"/>
    <hyperlink ref="AC283" r:id="rId5981" display="https://www.daloopa.com/src/1565164" xr:uid="{B8AE4069-3F09-4BFE-AD8D-2FDCA1E1D3E0}"/>
    <hyperlink ref="AD283" r:id="rId5982" display="https://www.daloopa.com/src/1565178" xr:uid="{69EF2709-344E-4975-9168-C014CFCC780E}"/>
    <hyperlink ref="AE283" r:id="rId5983" display="https://www.daloopa.com/src/1565187" xr:uid="{11D94990-FE33-4029-A327-5D1D72AF2849}"/>
    <hyperlink ref="AF283" r:id="rId5984" display="https://www.daloopa.com/src/2600144" xr:uid="{93203139-2CF0-4C98-9951-06D538C5E709}"/>
    <hyperlink ref="AG283" r:id="rId5985" display="https://www.daloopa.com/src/4715245" xr:uid="{0FB621DB-17D7-4F2F-891A-B51AA4C3B0D1}"/>
    <hyperlink ref="AH283" r:id="rId5986" display="https://www.daloopa.com/src/7961780" xr:uid="{3AF7067B-7EAB-4905-BF32-6A7705417D55}"/>
    <hyperlink ref="AI283" r:id="rId5987" display="https://www.daloopa.com/src/10330606" xr:uid="{4C535480-1BD9-4704-8830-03E61945E9ED}"/>
    <hyperlink ref="AJ283" r:id="rId5988" display="https://www.daloopa.com/src/14161268" xr:uid="{DC5934CD-8624-462C-826E-8F9BF3BAF34F}"/>
    <hyperlink ref="AK283" r:id="rId5989" display="https://www.daloopa.com/src/20882458" xr:uid="{164F74EA-F9C4-4382-A83E-4DBD06509CBA}"/>
    <hyperlink ref="AL283" r:id="rId5990" display="https://www.daloopa.com/src/32357668" xr:uid="{ABC5FEDF-60E9-40D7-9531-46E1BEB097E2}"/>
    <hyperlink ref="AM283" r:id="rId5991" display="https://www.daloopa.com/src/37971708" xr:uid="{2E301925-DAA3-4519-99D4-96F49028D18D}"/>
    <hyperlink ref="AN283" r:id="rId5992" display="https://www.daloopa.com/src/46535460" xr:uid="{F0D1FCE0-773F-42EF-9C6A-F7B7C5A4152E}"/>
    <hyperlink ref="AO283" r:id="rId5993" display="https://www.daloopa.com/src/53534275" xr:uid="{4A2F7377-CB31-418D-A592-3823F71A3E91}"/>
    <hyperlink ref="AP283" r:id="rId5994" display="https://www.daloopa.com/src/58740328" xr:uid="{CA6F9AA0-5F87-4440-879F-C0564F500655}"/>
    <hyperlink ref="AQ283" r:id="rId5995" display="https://www.daloopa.com/src/63033464" xr:uid="{731F22A0-CBC3-4A10-BAA5-5CBD3B151D66}"/>
    <hyperlink ref="AR283" r:id="rId5996" display="https://www.daloopa.com/src/66977119" xr:uid="{CE48A910-F6DD-4145-8645-22601175C5C2}"/>
    <hyperlink ref="AS283" r:id="rId5997" display="https://www.daloopa.com/src/72196177" xr:uid="{54194598-3CC4-4538-AE37-1E3727061067}"/>
    <hyperlink ref="AT283" r:id="rId5998" display="https://www.daloopa.com/src/78142978" xr:uid="{44D3B9DA-E1D8-4853-84AE-B11661CFF3B4}"/>
    <hyperlink ref="AU283" r:id="rId5999" display="https://www.daloopa.com/src/82278321" xr:uid="{19DF5EDE-4276-47A5-9268-AFDB85F60C2D}"/>
    <hyperlink ref="AV283" r:id="rId6000" display="https://www.daloopa.com/src/87514773" xr:uid="{281979A9-8505-46EA-BC7F-80B62A6F4C0E}"/>
    <hyperlink ref="AW283" r:id="rId6001" display="https://www.daloopa.com/src/94638563" xr:uid="{D5A90ECA-6C87-4C15-B3F5-AC75C129D04F}"/>
    <hyperlink ref="AX283" r:id="rId6002" display="https://www.daloopa.com/src/102435138" xr:uid="{7BEE7A98-4DC6-43EA-B037-62DC7AC57EEE}"/>
    <hyperlink ref="AY283" r:id="rId6003" display="https://www.daloopa.com/src/107834027" xr:uid="{0B54B424-38F9-4DDD-98BB-D66FF69519DA}"/>
    <hyperlink ref="AZ283" r:id="rId6004" display="https://www.daloopa.com/src/113403311" xr:uid="{330393E0-3DB4-4914-B91A-4F30BB7C5C3C}"/>
    <hyperlink ref="BA283" r:id="rId6005" display="https://www.daloopa.com/src/125175021" xr:uid="{A6C5DBB4-8FA9-4924-BF7F-CA011BB36334}"/>
    <hyperlink ref="BB283" r:id="rId6006" display="https://www.daloopa.com/src/136586971" xr:uid="{0779B473-2727-45F6-9C45-DB3D815E2231}"/>
    <hyperlink ref="BC283" r:id="rId6007" display="https://www.daloopa.com/src/145118848" xr:uid="{1FF94F9F-4F1E-4A53-8F50-8F4B9283B421}"/>
    <hyperlink ref="BD283" r:id="rId6008" display="https://www.daloopa.com/src/154393272" xr:uid="{4A08DE8D-DBD8-4D92-A061-1BA265E16B10}"/>
    <hyperlink ref="BF283" r:id="rId6009" display="https://www.daloopa.com/src/43313118" xr:uid="{A469D45E-EE63-402D-AA24-C7DC0B1B2FCA}"/>
    <hyperlink ref="BG283" r:id="rId6010" display="https://www.daloopa.com/src/43312777" xr:uid="{5C02A897-B0CB-4FEC-9CF6-CCFF05A55642}"/>
    <hyperlink ref="BH283" r:id="rId6011" display="https://www.daloopa.com/src/43311083" xr:uid="{480ABF3B-D380-48C6-9AE8-1875AAD899B4}"/>
    <hyperlink ref="BI283" r:id="rId6012" display="https://www.daloopa.com/src/43310387" xr:uid="{B87B60E5-A992-4B01-83EB-A6D5D7A46593}"/>
    <hyperlink ref="BJ283" r:id="rId6013" display="https://www.daloopa.com/src/43310154" xr:uid="{08764B66-275C-48B4-A10C-87BA0078411E}"/>
    <hyperlink ref="BK283" r:id="rId6014" display="https://www.daloopa.com/src/43310060" xr:uid="{C76AAFA5-A7A3-4215-B68E-7545661DAD63}"/>
    <hyperlink ref="BL283" r:id="rId6015" display="https://www.daloopa.com/src/43643468" xr:uid="{FCE5C601-32D6-4C08-AD26-236EFF441A64}"/>
    <hyperlink ref="BM283" r:id="rId6016" display="https://www.daloopa.com/src/14161273" xr:uid="{53F47472-188A-4019-B54B-C1F8C3C0547A}"/>
    <hyperlink ref="BN283" r:id="rId6017" display="https://www.daloopa.com/src/46535450" xr:uid="{59A3E588-389E-45C0-895B-990B9FECB823}"/>
    <hyperlink ref="BO283" r:id="rId6018" display="https://www.daloopa.com/src/66982348" xr:uid="{97D0967B-FBE3-46DF-AF26-9F7FBC35A1BB}"/>
    <hyperlink ref="BP283" r:id="rId6019" display="https://www.daloopa.com/src/87497309" xr:uid="{AD2F4328-6909-4C4F-8CB4-5CC7F8950043}"/>
    <hyperlink ref="BQ283" r:id="rId6020" display="https://www.daloopa.com/src/113360663" xr:uid="{59120352-FFF5-4B62-9776-47E7F1F8A7B0}"/>
    <hyperlink ref="BR283" r:id="rId6021" display="https://www.daloopa.com/src/154351899" xr:uid="{39FC7471-3FD8-483F-8765-B6C5A722C0E6}"/>
    <hyperlink ref="A286" r:id="rId6022" xr:uid="{98389BE4-5435-42A0-BDC3-92F2BD67951F}"/>
    <hyperlink ref="C286" r:id="rId6023" xr:uid="{1A4421CC-51C5-4A54-B86C-B54430BFC440}"/>
    <hyperlink ref="E286" r:id="rId6024" display="https://www.daloopa.com/src/1564635" xr:uid="{08D5513A-8F23-4141-B0E2-AD27DF7D870B}"/>
    <hyperlink ref="I286" r:id="rId6025" display="https://www.daloopa.com/src/1564687" xr:uid="{AA06C5CC-FFB4-4BA5-8779-5106F089A72B}"/>
    <hyperlink ref="K286" r:id="rId6026" display="https://www.daloopa.com/src/1564731" xr:uid="{4E7AF3F6-576F-4D48-AC48-C7C4A43A76CB}"/>
    <hyperlink ref="M286" r:id="rId6027" display="https://www.daloopa.com/src/1564788" xr:uid="{4CAF7CCF-2AC6-4CE2-8CAD-FE347DC7E357}"/>
    <hyperlink ref="N286" r:id="rId6028" display="https://www.daloopa.com/src/1564815" xr:uid="{99EFEF3F-ADD8-4C01-AC46-6970F1A797BB}"/>
    <hyperlink ref="Q286" r:id="rId6029" display="https://www.daloopa.com/src/1564868" xr:uid="{EF2B5DAE-CEEC-4751-ACFC-9480348B53C5}"/>
    <hyperlink ref="R286" r:id="rId6030" display="https://www.daloopa.com/src/1564883" xr:uid="{0A5C3027-FD3E-442F-93AB-BF3CF33E0AE8}"/>
    <hyperlink ref="S286" r:id="rId6031" display="https://www.daloopa.com/src/1564898" xr:uid="{D7153C6F-9D37-413F-BF96-065FC543494E}"/>
    <hyperlink ref="BF286" r:id="rId6032" display="https://www.daloopa.com/src/43313125" xr:uid="{EEDC4CAA-619B-4A78-86BA-FBC8928861AC}"/>
    <hyperlink ref="BG286" r:id="rId6033" display="https://www.daloopa.com/src/43312778" xr:uid="{6AA8E440-ED0E-4F6B-96A9-8D760A34E854}"/>
    <hyperlink ref="BH286" r:id="rId6034" display="https://www.daloopa.com/src/43311080" xr:uid="{1AA134BA-3C83-43D4-84D0-B367238ABF6B}"/>
    <hyperlink ref="BI286" r:id="rId6035" display="https://www.daloopa.com/src/43310401" xr:uid="{8315737B-35F8-431D-A3CA-D6DD6CBFBF10}"/>
    <hyperlink ref="A287" r:id="rId6036" xr:uid="{FA50C143-D75B-47FC-B113-4132C8E27262}"/>
    <hyperlink ref="C287" r:id="rId6037" xr:uid="{453F4425-222E-4843-9D21-D3DCA5A01C66}"/>
    <hyperlink ref="E287" r:id="rId6038" display="https://www.daloopa.com/src/1564636" xr:uid="{D259CC38-8942-46E9-A050-3AC4AF81A35C}"/>
    <hyperlink ref="F287" r:id="rId6039" display="https://www.daloopa.com/src/1564661" xr:uid="{B72B7EF4-E7D4-491E-A6E9-2A9229C0CCBC}"/>
    <hyperlink ref="G287" r:id="rId6040" display="https://www.daloopa.com/src/1564669" xr:uid="{C9135A35-CC6F-4C8E-B43C-909BC1D8743B}"/>
    <hyperlink ref="H287" r:id="rId6041" display="https://www.daloopa.com/src/1564678" xr:uid="{3913D4FA-D2F4-440F-A74B-22CCB6BD76CC}"/>
    <hyperlink ref="I287" r:id="rId6042" display="https://www.daloopa.com/src/1564688" xr:uid="{AD85947F-9EF7-42CE-A587-80640FD1E8A3}"/>
    <hyperlink ref="J287" r:id="rId6043" display="https://www.daloopa.com/src/1564709" xr:uid="{1321CA9E-127D-4486-977D-B253804DC095}"/>
    <hyperlink ref="K287" r:id="rId6044" display="https://www.daloopa.com/src/1564732" xr:uid="{AEA5BBD0-2F74-4332-8429-91D16BA3E8DA}"/>
    <hyperlink ref="L287" r:id="rId6045" display="https://www.daloopa.com/src/1564760" xr:uid="{1203CFEF-8C83-42AA-A09D-D3865BC4B284}"/>
    <hyperlink ref="M287" r:id="rId6046" display="https://www.daloopa.com/src/1564789" xr:uid="{0B08F437-DF1B-484B-A807-EC9B052E2EAD}"/>
    <hyperlink ref="N287" r:id="rId6047" display="https://www.daloopa.com/src/1564816" xr:uid="{F07B2E53-D78E-4FCF-B888-FD82A4B467DB}"/>
    <hyperlink ref="O287" r:id="rId6048" display="https://www.daloopa.com/src/1564830" xr:uid="{FFBDB53F-CAE0-4129-AB82-C612B32582D4}"/>
    <hyperlink ref="P287" r:id="rId6049" display="https://www.daloopa.com/src/1564854" xr:uid="{72C20FC1-3D34-48E4-A539-6E690D5C6157}"/>
    <hyperlink ref="Q287" r:id="rId6050" display="https://www.daloopa.com/src/1564869" xr:uid="{67257D9C-5D24-45F5-A107-416B6DD69B1A}"/>
    <hyperlink ref="R287" r:id="rId6051" display="https://www.daloopa.com/src/1564884" xr:uid="{1F460166-D615-465E-AF74-8FA09DCFC707}"/>
    <hyperlink ref="S287" r:id="rId6052" display="https://www.daloopa.com/src/1564899" xr:uid="{D690E370-17A6-48CA-B432-29CACFEE880D}"/>
    <hyperlink ref="T287" r:id="rId6053" display="https://www.daloopa.com/src/1564913" xr:uid="{D05E7E4B-38E4-45DD-B9DE-67EDFF55F145}"/>
    <hyperlink ref="BF287" r:id="rId6054" display="https://www.daloopa.com/src/43313124" xr:uid="{50EB6822-1B09-4BE0-9EE5-45DE73F1A71D}"/>
    <hyperlink ref="BG287" r:id="rId6055" display="https://www.daloopa.com/src/43312779" xr:uid="{9309DAF9-DD93-4DEF-8CF8-C1C820F2C486}"/>
    <hyperlink ref="BH287" r:id="rId6056" display="https://www.daloopa.com/src/43311079" xr:uid="{1449CB9F-FF75-4A6A-A3AE-DEE744D3A5D6}"/>
    <hyperlink ref="BI287" r:id="rId6057" display="https://www.daloopa.com/src/43310396" xr:uid="{C071E98C-8D6E-4B21-9E79-D60D1341D3E0}"/>
    <hyperlink ref="A288" r:id="rId6058" xr:uid="{DF9591E7-0958-4259-93C7-A24BDFC3C36B}"/>
    <hyperlink ref="C288" r:id="rId6059" xr:uid="{0352FE6E-C950-45BD-BE27-1D64EC2366A7}"/>
    <hyperlink ref="E288" r:id="rId6060" display="https://www.daloopa.com/src/1564637" xr:uid="{BA914A72-BF4A-41C4-AFD4-3F6AF3C83D20}"/>
    <hyperlink ref="F288" r:id="rId6061" display="https://www.daloopa.com/src/1564662" xr:uid="{4ADB51F1-8E32-41DE-B596-FF41A051E730}"/>
    <hyperlink ref="G288" r:id="rId6062" display="https://www.daloopa.com/src/1564670" xr:uid="{6DA44E22-AE4D-4D10-BDF2-A1D089418420}"/>
    <hyperlink ref="H288" r:id="rId6063" display="https://www.daloopa.com/src/1564679" xr:uid="{F41DA12E-3A57-4DFE-A11E-A8564BD96BC4}"/>
    <hyperlink ref="I288" r:id="rId6064" display="https://www.daloopa.com/src/1564689" xr:uid="{16518ACA-7AD4-4529-B6FE-DB78172E6866}"/>
    <hyperlink ref="J288" r:id="rId6065" display="https://www.daloopa.com/src/1564710" xr:uid="{4DECE62E-3477-4EBE-B2D4-69EBD657EFFB}"/>
    <hyperlink ref="K288" r:id="rId6066" display="https://www.daloopa.com/src/1564733" xr:uid="{DE50C3DE-B3B1-452D-9E90-C63BF7514E30}"/>
    <hyperlink ref="L288" r:id="rId6067" display="https://www.daloopa.com/src/1564761" xr:uid="{026B7D7A-5AE6-4997-8550-D407FF8ECF0A}"/>
    <hyperlink ref="M288" r:id="rId6068" display="https://www.daloopa.com/src/1564790" xr:uid="{08E613E6-1BA8-4015-BFD8-F136A1F4D3F2}"/>
    <hyperlink ref="N288" r:id="rId6069" display="https://www.daloopa.com/src/1564817" xr:uid="{97A67BFF-C8BF-486A-8FAF-90E521826D24}"/>
    <hyperlink ref="O288" r:id="rId6070" display="https://www.daloopa.com/src/1564831" xr:uid="{293A1D98-0580-4C13-AEB0-34B0BE33057E}"/>
    <hyperlink ref="P288" r:id="rId6071" display="https://www.daloopa.com/src/1564855" xr:uid="{C1AD2C1C-7667-4283-AAEC-D7B775FD8E48}"/>
    <hyperlink ref="Q288" r:id="rId6072" display="https://www.daloopa.com/src/1564870" xr:uid="{490AC200-B1CA-4427-86E5-FBDD27B392A3}"/>
    <hyperlink ref="R288" r:id="rId6073" display="https://www.daloopa.com/src/1564885" xr:uid="{7EAAA9D5-B0E1-4E6A-B975-24A1C358F151}"/>
    <hyperlink ref="S288" r:id="rId6074" display="https://www.daloopa.com/src/1564900" xr:uid="{949E1349-B866-4B71-A0FB-099336F7BA02}"/>
    <hyperlink ref="T288" r:id="rId6075" display="https://www.daloopa.com/src/1564914" xr:uid="{4966C2CF-D1C7-48E9-AEAB-2DB729A282E3}"/>
    <hyperlink ref="BF288" r:id="rId6076" display="https://www.daloopa.com/src/43313123" xr:uid="{A3976FDF-9404-42EB-8175-142162CCC3A1}"/>
    <hyperlink ref="BG288" r:id="rId6077" display="https://www.daloopa.com/src/43312780" xr:uid="{1C4EED5D-B87B-40BB-9607-19EDB91D70B6}"/>
    <hyperlink ref="BH288" r:id="rId6078" display="https://www.daloopa.com/src/43311085" xr:uid="{E71D4A70-EB62-4228-97FF-E02CCA03CB7B}"/>
    <hyperlink ref="BI288" r:id="rId6079" display="https://www.daloopa.com/src/43310397" xr:uid="{9820921D-36E4-4388-B56D-564F87C0C3B8}"/>
    <hyperlink ref="A289" r:id="rId6080" xr:uid="{C62BA110-A57B-471F-AD94-E79488208E0E}"/>
    <hyperlink ref="C289" r:id="rId6081" xr:uid="{802E6306-009A-42E0-9AC7-CACA48590EE0}"/>
    <hyperlink ref="E289" r:id="rId6082" display="https://www.daloopa.com/src/1564638" xr:uid="{055503C8-347B-46C8-AA02-D8B131A2E332}"/>
    <hyperlink ref="G289" r:id="rId6083" display="https://www.daloopa.com/src/1564671" xr:uid="{6CCC6E3E-BBC1-46BB-B71F-7DEA0D503E39}"/>
    <hyperlink ref="H289" r:id="rId6084" display="https://www.daloopa.com/src/1564680" xr:uid="{BA416850-7C4E-47BC-AAF8-ADBE3F91E9E1}"/>
    <hyperlink ref="I289" r:id="rId6085" display="https://www.daloopa.com/src/1564690" xr:uid="{1898E0A4-FDF0-4CA8-8F9E-69C27231016C}"/>
    <hyperlink ref="K289" r:id="rId6086" display="https://www.daloopa.com/src/1564734" xr:uid="{E0BEAB9D-9141-4F03-822B-E62C4C1F7ADF}"/>
    <hyperlink ref="L289" r:id="rId6087" display="https://www.daloopa.com/src/1564762" xr:uid="{2AEB1B5D-62CC-4B51-85A7-B16F3DB942E9}"/>
    <hyperlink ref="M289" r:id="rId6088" display="https://www.daloopa.com/src/1564791" xr:uid="{74E79065-C2EC-44CB-9626-606385254FD7}"/>
    <hyperlink ref="N289" r:id="rId6089" display="https://www.daloopa.com/src/1564818" xr:uid="{7CBE64A6-7671-44E1-9266-F9B37102A086}"/>
    <hyperlink ref="O289" r:id="rId6090" display="https://www.daloopa.com/src/1564832" xr:uid="{FFF431B2-8ADC-431D-9666-A7E695C8DBCD}"/>
    <hyperlink ref="P289" r:id="rId6091" display="https://www.daloopa.com/src/1564856" xr:uid="{DF47356D-173B-474A-828D-15A7CEF02650}"/>
    <hyperlink ref="Q289" r:id="rId6092" display="https://www.daloopa.com/src/1564871" xr:uid="{B06C70B4-8477-4E7E-96A7-FD3CFF8C0AEB}"/>
    <hyperlink ref="R289" r:id="rId6093" display="https://www.daloopa.com/src/1564886" xr:uid="{C0BD6AD0-5712-4038-A274-EB4A6014B02A}"/>
    <hyperlink ref="S289" r:id="rId6094" display="https://www.daloopa.com/src/1564901" xr:uid="{9DC92933-3132-404E-AAAC-543154EB5837}"/>
    <hyperlink ref="T289" r:id="rId6095" display="https://www.daloopa.com/src/1564915" xr:uid="{2CBAE604-A826-4666-94E7-FE5D51DD20AA}"/>
    <hyperlink ref="BF289" r:id="rId6096" display="https://www.daloopa.com/src/43313122" xr:uid="{C1E4410D-041E-4200-A773-12A1F58F10F9}"/>
    <hyperlink ref="BG289" r:id="rId6097" display="https://www.daloopa.com/src/43312781" xr:uid="{CC3C1AB3-CC5B-4696-B8DD-23AB607FB952}"/>
    <hyperlink ref="BH289" r:id="rId6098" display="https://www.daloopa.com/src/43311077" xr:uid="{DD8387EB-5103-4009-89C3-8AC3E96B85D2}"/>
    <hyperlink ref="BI289" r:id="rId6099" display="https://www.daloopa.com/src/43310394" xr:uid="{9750D149-421B-490A-97ED-0722A74FF6E0}"/>
    <hyperlink ref="A290" r:id="rId6100" xr:uid="{53851DCD-F0A8-4EF8-94D0-093FF8659361}"/>
    <hyperlink ref="C290" r:id="rId6101" xr:uid="{F7FFA3C7-0648-406C-8C72-D97FF0BE5DBC}"/>
    <hyperlink ref="E290" r:id="rId6102" display="https://www.daloopa.com/src/1564639" xr:uid="{8D7F8B1B-44AA-4588-82A4-7B3908554AC5}"/>
    <hyperlink ref="F290" r:id="rId6103" display="https://www.daloopa.com/src/1564663" xr:uid="{EA3EAAEC-B7C9-43F3-84AE-8708CA9A7DA4}"/>
    <hyperlink ref="G290" r:id="rId6104" display="https://www.daloopa.com/src/1564672" xr:uid="{22FC8C4E-624B-4AB5-A1D8-36A2328926A4}"/>
    <hyperlink ref="H290" r:id="rId6105" display="https://www.daloopa.com/src/1564681" xr:uid="{462AC484-E190-484B-90AB-150572A21A07}"/>
    <hyperlink ref="I290" r:id="rId6106" display="https://www.daloopa.com/src/1564691" xr:uid="{C07A25E5-E060-42BB-88C2-60F467EC5DF1}"/>
    <hyperlink ref="J290" r:id="rId6107" display="https://www.daloopa.com/src/1564711" xr:uid="{BC9F449D-B7E6-488F-AD12-4ECFD054D06A}"/>
    <hyperlink ref="K290" r:id="rId6108" display="https://www.daloopa.com/src/1564735" xr:uid="{FF38C9CB-9013-4904-B24D-9422DC557CD6}"/>
    <hyperlink ref="L290" r:id="rId6109" display="https://www.daloopa.com/src/1564763" xr:uid="{741E5BAB-2BC3-4990-9898-9FC782B05D54}"/>
    <hyperlink ref="M290" r:id="rId6110" display="https://www.daloopa.com/src/1564792" xr:uid="{1402FE8F-1480-4513-A64D-6C86ED9CB56A}"/>
    <hyperlink ref="N290" r:id="rId6111" display="https://www.daloopa.com/src/1564819" xr:uid="{19E7A3FD-249B-4D23-B933-6DEF8E889BE3}"/>
    <hyperlink ref="O290" r:id="rId6112" display="https://www.daloopa.com/src/1564833" xr:uid="{B0C42B8F-C0D8-4472-99BE-F022B614A38A}"/>
    <hyperlink ref="P290" r:id="rId6113" display="https://www.daloopa.com/src/1564857" xr:uid="{290BC3D1-8B96-4C37-A81B-21B1BB5D0908}"/>
    <hyperlink ref="Q290" r:id="rId6114" display="https://www.daloopa.com/src/1564872" xr:uid="{7E3B5EEB-CCEC-41E0-8DF3-55662EDC8F69}"/>
    <hyperlink ref="R290" r:id="rId6115" display="https://www.daloopa.com/src/1564887" xr:uid="{0495FC2F-448F-46F0-9D9B-3C2531F572D3}"/>
    <hyperlink ref="S290" r:id="rId6116" display="https://www.daloopa.com/src/1564902" xr:uid="{EC8619F7-FB39-416E-9683-2136DE7DE40A}"/>
    <hyperlink ref="T290" r:id="rId6117" display="https://www.daloopa.com/src/1564916" xr:uid="{418D6B29-AF2D-4151-9A8C-7552C716E791}"/>
    <hyperlink ref="BF290" r:id="rId6118" display="https://www.daloopa.com/src/43313127" xr:uid="{604ECACD-65AD-45C2-9A77-7B670A9A79E6}"/>
    <hyperlink ref="BG290" r:id="rId6119" display="https://www.daloopa.com/src/43312785" xr:uid="{CB26A362-BDF0-4672-976C-5B11F9C30908}"/>
    <hyperlink ref="BH290" r:id="rId6120" display="https://www.daloopa.com/src/43311081" xr:uid="{15D769C4-9A61-4FB8-B3C5-1B067B062A05}"/>
    <hyperlink ref="BI290" r:id="rId6121" display="https://www.daloopa.com/src/43310395" xr:uid="{77D2E292-941C-4ED6-9B9E-B6C448FD438B}"/>
    <hyperlink ref="A293" r:id="rId6122" xr:uid="{5C16731B-EDB7-4460-BFB6-4F449E6D0C2B}"/>
    <hyperlink ref="C293" r:id="rId6123" xr:uid="{CEA23A55-74D8-4A70-B013-64936C0AC3DA}"/>
    <hyperlink ref="G293" r:id="rId6124" display="https://www.daloopa.com/src/68541758" xr:uid="{6B9E6499-CDC5-48C7-A4DE-7B1F630A5177}"/>
    <hyperlink ref="H293" r:id="rId6125" display="https://www.daloopa.com/src/68541658" xr:uid="{A73AF3BF-75B6-42F7-9EE7-4B8CDE19A83F}"/>
    <hyperlink ref="I293" r:id="rId6126" display="https://www.daloopa.com/src/68541791" xr:uid="{071B524C-A378-48DC-B4AF-448D785E11E8}"/>
    <hyperlink ref="J293" r:id="rId6127" display="https://www.daloopa.com/src/68541784" xr:uid="{7B46C067-DB73-4229-88B3-A331E37BCF1E}"/>
    <hyperlink ref="K293" r:id="rId6128" display="https://www.daloopa.com/src/1564736" xr:uid="{0BBA282B-844C-43AB-BF02-07D18AEAEF72}"/>
    <hyperlink ref="L293" r:id="rId6129" display="https://www.daloopa.com/src/1564764" xr:uid="{983180F6-4601-4DAB-8192-5CEE1F8AEE7F}"/>
    <hyperlink ref="M293" r:id="rId6130" display="https://www.daloopa.com/src/1564793" xr:uid="{5F3A3EDA-2EC2-43BA-8D7F-8EB58B2FDFD0}"/>
    <hyperlink ref="N293" r:id="rId6131" display="https://www.daloopa.com/src/1564820" xr:uid="{B646B80D-BA37-4B96-AA2C-9E2A7DB8A224}"/>
    <hyperlink ref="O293" r:id="rId6132" display="https://www.daloopa.com/src/1564834" xr:uid="{FF8F1AA5-6B82-4A60-85FA-95B0680FEA1A}"/>
    <hyperlink ref="P293" r:id="rId6133" display="https://www.daloopa.com/src/1564858" xr:uid="{AE29F044-029A-4270-A130-FD18A709C454}"/>
    <hyperlink ref="Q293" r:id="rId6134" display="https://www.daloopa.com/src/1564873" xr:uid="{CF466A6A-A69E-4456-832A-79F04AF3AC82}"/>
    <hyperlink ref="R293" r:id="rId6135" display="https://www.daloopa.com/src/1564888" xr:uid="{148DF226-DB99-4152-BF13-7DCA0D8320F8}"/>
    <hyperlink ref="S293" r:id="rId6136" display="https://www.daloopa.com/src/1564903" xr:uid="{C6551AEA-81C6-46C7-847D-6DD2800386D3}"/>
    <hyperlink ref="T293" r:id="rId6137" display="https://www.daloopa.com/src/1564917" xr:uid="{97919491-887F-4B51-8FD6-DEDCBDD24007}"/>
    <hyperlink ref="BF293" r:id="rId6138" display="https://www.daloopa.com/src/68541702" xr:uid="{5FE0A586-18BF-4B26-A5E1-4B2F337565F0}"/>
    <hyperlink ref="BG293" r:id="rId6139" display="https://www.daloopa.com/src/43312772" xr:uid="{7D6A680D-081D-4084-A507-937BF519B040}"/>
    <hyperlink ref="BH293" r:id="rId6140" display="https://www.daloopa.com/src/43311084" xr:uid="{95D311AF-9DFB-488D-A748-71C608DBFF7E}"/>
    <hyperlink ref="BI293" r:id="rId6141" display="https://www.daloopa.com/src/43310390" xr:uid="{BD3904C8-4A68-4289-B1AE-71E54B79C7C7}"/>
    <hyperlink ref="A294" r:id="rId6142" xr:uid="{42505289-EA07-44AF-B2CA-3C221BC7D45E}"/>
    <hyperlink ref="C294" r:id="rId6143" xr:uid="{00EFB677-EE0F-4E9E-B49E-9CA56C9B7367}"/>
    <hyperlink ref="G294" r:id="rId6144" display="https://www.daloopa.com/src/68541762" xr:uid="{BE90612C-4B10-40E9-9C71-5B017B453050}"/>
    <hyperlink ref="H294" r:id="rId6145" display="https://www.daloopa.com/src/68541657" xr:uid="{97B67EC1-9BDD-4EA3-88F9-94A2791436CD}"/>
    <hyperlink ref="I294" r:id="rId6146" display="https://www.daloopa.com/src/68541792" xr:uid="{8A3332C5-2B56-466B-A655-2C3E77C97C95}"/>
    <hyperlink ref="J294" r:id="rId6147" display="https://www.daloopa.com/src/68541786" xr:uid="{899B8A17-B8D4-451B-B5A6-900AF01CC637}"/>
    <hyperlink ref="K294" r:id="rId6148" display="https://www.daloopa.com/src/1564737" xr:uid="{E6AE28B3-9CB1-44F6-AE38-9BE1A477843B}"/>
    <hyperlink ref="L294" r:id="rId6149" display="https://www.daloopa.com/src/1564765" xr:uid="{BAE5D6DB-9FB9-4E18-9279-85F265B243D9}"/>
    <hyperlink ref="M294" r:id="rId6150" display="https://www.daloopa.com/src/1564794" xr:uid="{12DF057D-6499-4DED-827D-43E5BA21847C}"/>
    <hyperlink ref="N294" r:id="rId6151" display="https://www.daloopa.com/src/1564821" xr:uid="{E662B94D-83C5-4DFE-8CED-C03EE2656613}"/>
    <hyperlink ref="O294" r:id="rId6152" display="https://www.daloopa.com/src/1564835" xr:uid="{56F06164-42F6-4CE1-8108-F03D6880CB19}"/>
    <hyperlink ref="P294" r:id="rId6153" display="https://www.daloopa.com/src/1564859" xr:uid="{B6EDDBF4-4651-42BE-A3F1-86D980A8064F}"/>
    <hyperlink ref="Q294" r:id="rId6154" display="https://www.daloopa.com/src/1564874" xr:uid="{02C84D46-F038-4404-8A0D-C55CD70B83CA}"/>
    <hyperlink ref="R294" r:id="rId6155" display="https://www.daloopa.com/src/1564889" xr:uid="{0160ECCA-EDB8-4780-B1D5-B3FB4350E9BE}"/>
    <hyperlink ref="S294" r:id="rId6156" display="https://www.daloopa.com/src/1564904" xr:uid="{C09C0E3E-171E-4210-BAD4-53C30C63A45D}"/>
    <hyperlink ref="T294" r:id="rId6157" display="https://www.daloopa.com/src/1564918" xr:uid="{E2CE7D7E-BA1B-45C7-899F-ACB78A66EA5B}"/>
    <hyperlink ref="BF294" r:id="rId6158" display="https://www.daloopa.com/src/68541703" xr:uid="{21D0B49A-DDB4-49CD-92BE-BB569F23F181}"/>
    <hyperlink ref="BG294" r:id="rId6159" display="https://www.daloopa.com/src/43312773" xr:uid="{0C53F879-35B6-4D33-8C3C-2E4F6880FA63}"/>
    <hyperlink ref="BH294" r:id="rId6160" display="https://www.daloopa.com/src/43311086" xr:uid="{7EB15FA4-95D3-45BB-977D-13A001C73261}"/>
    <hyperlink ref="BI294" r:id="rId6161" display="https://www.daloopa.com/src/43310398" xr:uid="{36BC536A-1566-4E59-BA6F-C6FD4EB8B948}"/>
    <hyperlink ref="A295" r:id="rId6162" xr:uid="{A97F3B27-FB6C-4CAC-AA6F-99C7545C6306}"/>
    <hyperlink ref="C295" r:id="rId6163" xr:uid="{D9DE2142-6F5F-4EB9-9FFA-2835AE03E471}"/>
    <hyperlink ref="G295" r:id="rId6164" display="https://www.daloopa.com/src/68541759" xr:uid="{03490431-6763-4AC5-8FEC-446435B953B8}"/>
    <hyperlink ref="H295" r:id="rId6165" display="https://www.daloopa.com/src/68541656" xr:uid="{0CC88085-EC8D-492C-9558-598AEE8BE534}"/>
    <hyperlink ref="I295" r:id="rId6166" display="https://www.daloopa.com/src/68541790" xr:uid="{23CA9D7D-46E5-41DF-8EEA-974D223F1DEE}"/>
    <hyperlink ref="J295" r:id="rId6167" display="https://www.daloopa.com/src/68541787" xr:uid="{24DA34F2-0E8D-41AC-BFEC-A4A9C51A64A6}"/>
    <hyperlink ref="K295" r:id="rId6168" display="https://www.daloopa.com/src/1564738" xr:uid="{DE21EF73-2446-4B36-BB8E-EFEE7EFA8C6A}"/>
    <hyperlink ref="L295" r:id="rId6169" display="https://www.daloopa.com/src/1564766" xr:uid="{F0410464-FA4E-4ADB-84B3-CEF1A4740F7A}"/>
    <hyperlink ref="M295" r:id="rId6170" display="https://www.daloopa.com/src/1564795" xr:uid="{DF652285-34BF-49A8-8F44-887DB414AB16}"/>
    <hyperlink ref="N295" r:id="rId6171" display="https://www.daloopa.com/src/1564822" xr:uid="{6305F542-B414-4B06-B535-D6E4734A410C}"/>
    <hyperlink ref="O295" r:id="rId6172" display="https://www.daloopa.com/src/1564836" xr:uid="{5794FA9E-DDCA-4370-B658-7673866B37DB}"/>
    <hyperlink ref="P295" r:id="rId6173" display="https://www.daloopa.com/src/1564860" xr:uid="{19C9DDC5-8956-40E2-BB8C-BDF75092B5E1}"/>
    <hyperlink ref="Q295" r:id="rId6174" display="https://www.daloopa.com/src/1564875" xr:uid="{D3782A91-2722-4ACB-A538-84C48297616D}"/>
    <hyperlink ref="R295" r:id="rId6175" display="https://www.daloopa.com/src/1564890" xr:uid="{8D2EC237-994D-4385-849A-C365827D4CD0}"/>
    <hyperlink ref="S295" r:id="rId6176" display="https://www.daloopa.com/src/1564905" xr:uid="{38DC920F-E04F-4DF6-887A-75BB880D563F}"/>
    <hyperlink ref="T295" r:id="rId6177" display="https://www.daloopa.com/src/1564919" xr:uid="{0074C101-4764-4DD9-90D5-5078AC2C0907}"/>
    <hyperlink ref="BF295" r:id="rId6178" display="https://www.daloopa.com/src/68541704" xr:uid="{27C0ED90-B845-4F85-BC9D-C7FEE3C22173}"/>
    <hyperlink ref="BG295" r:id="rId6179" display="https://www.daloopa.com/src/43312774" xr:uid="{886498A9-B43C-4B16-908C-A302AEA89B51}"/>
    <hyperlink ref="BH295" r:id="rId6180" display="https://www.daloopa.com/src/43311076" xr:uid="{837BE38D-22ED-4A46-A27A-8160BEFF76BB}"/>
    <hyperlink ref="BI295" r:id="rId6181" display="https://www.daloopa.com/src/43310389" xr:uid="{485CF07B-92B9-4756-AB8B-40BCA50C32AC}"/>
    <hyperlink ref="A296" r:id="rId6182" xr:uid="{51F5E5D5-51B6-479A-871B-6259F13D04DD}"/>
    <hyperlink ref="C296" r:id="rId6183" xr:uid="{5D08B703-2686-4854-A264-441B8EEE151D}"/>
    <hyperlink ref="G296" r:id="rId6184" display="https://www.daloopa.com/src/68541760" xr:uid="{640CFFBD-59EE-47E6-BBC7-A007A0E850EB}"/>
    <hyperlink ref="H296" r:id="rId6185" display="https://www.daloopa.com/src/68541655" xr:uid="{59830822-0438-40EC-A0FA-9DEBD273F48A}"/>
    <hyperlink ref="I296" r:id="rId6186" display="https://www.daloopa.com/src/68541789" xr:uid="{62734B30-438B-4F07-A864-1C91C67B97FE}"/>
    <hyperlink ref="J296" r:id="rId6187" display="https://www.daloopa.com/src/68541785" xr:uid="{CBC8133C-3DF8-43BE-98BB-4E04F6DC34A4}"/>
    <hyperlink ref="K296" r:id="rId6188" display="https://www.daloopa.com/src/1564739" xr:uid="{B8B9FB94-4F90-4627-AA33-F4B068E80928}"/>
    <hyperlink ref="L296" r:id="rId6189" display="https://www.daloopa.com/src/1564767" xr:uid="{50CF98CF-227F-4221-9BE0-446FEC189DF6}"/>
    <hyperlink ref="M296" r:id="rId6190" display="https://www.daloopa.com/src/1564796" xr:uid="{4F5C8311-C733-4D90-9401-A1C5A54DF150}"/>
    <hyperlink ref="N296" r:id="rId6191" display="https://www.daloopa.com/src/1564823" xr:uid="{80612F67-125F-4DE0-A769-F782857141A9}"/>
    <hyperlink ref="O296" r:id="rId6192" display="https://www.daloopa.com/src/1564837" xr:uid="{3477CBA6-E80B-44EC-820E-918289570647}"/>
    <hyperlink ref="P296" r:id="rId6193" display="https://www.daloopa.com/src/1564861" xr:uid="{C466B1CC-76CC-4B58-934B-9C99125FC4FA}"/>
    <hyperlink ref="Q296" r:id="rId6194" display="https://www.daloopa.com/src/1564876" xr:uid="{3FBD7FD5-7422-41D2-979C-0519C4653BB9}"/>
    <hyperlink ref="R296" r:id="rId6195" display="https://www.daloopa.com/src/1564891" xr:uid="{D8F27125-4E5C-42F8-A39F-E360CB2D5899}"/>
    <hyperlink ref="S296" r:id="rId6196" display="https://www.daloopa.com/src/1564906" xr:uid="{AEF97F93-037A-4409-A4F4-B403FEF81D1A}"/>
    <hyperlink ref="T296" r:id="rId6197" display="https://www.daloopa.com/src/1564920" xr:uid="{F2DF7E8D-2462-49B7-BB4F-ED4ADBD4F841}"/>
    <hyperlink ref="BF296" r:id="rId6198" display="https://www.daloopa.com/src/68541705" xr:uid="{850E69AF-33BA-40F0-B212-DE210507C70C}"/>
    <hyperlink ref="BG296" r:id="rId6199" display="https://www.daloopa.com/src/43312775" xr:uid="{234ECC9F-1AFB-4929-BD49-365FF512C134}"/>
    <hyperlink ref="BH296" r:id="rId6200" display="https://www.daloopa.com/src/43311078" xr:uid="{D9168BAE-64FE-4BB9-8438-687857EEAB1A}"/>
    <hyperlink ref="BI296" r:id="rId6201" display="https://www.daloopa.com/src/43310400" xr:uid="{4A6CFC6B-8B8A-40B6-A73A-3024F8BF21AE}"/>
    <hyperlink ref="A297" r:id="rId6202" xr:uid="{46623ED9-9B46-47ED-B890-4B5EED2E6EE7}"/>
    <hyperlink ref="C297" r:id="rId6203" xr:uid="{B7E358C1-6F44-4E5C-878C-190A15AEC32B}"/>
    <hyperlink ref="G297" r:id="rId6204" display="https://www.daloopa.com/src/68541761" xr:uid="{2932E569-3B59-434E-865A-33738FBF2A94}"/>
    <hyperlink ref="H297" r:id="rId6205" display="https://www.daloopa.com/src/68541654" xr:uid="{C1E25B04-2A25-4823-B879-98C0A525BB3C}"/>
    <hyperlink ref="I297" r:id="rId6206" display="https://www.daloopa.com/src/68541788" xr:uid="{E338F09B-6CAD-4774-A1D3-CF836B71E146}"/>
    <hyperlink ref="J297" r:id="rId6207" display="https://www.daloopa.com/src/68541783" xr:uid="{43FA68AF-80F6-43CE-A80B-06C06F5F53F6}"/>
    <hyperlink ref="K297" r:id="rId6208" display="https://www.daloopa.com/src/1564740" xr:uid="{18D774C0-5593-4532-B623-AE5539CB3519}"/>
    <hyperlink ref="L297" r:id="rId6209" display="https://www.daloopa.com/src/1564768" xr:uid="{AC09CFCB-42DF-4E14-9F82-14F68B10BA04}"/>
    <hyperlink ref="M297" r:id="rId6210" display="https://www.daloopa.com/src/1564797" xr:uid="{0015BA97-82E5-43DA-9D3F-0BD52F31C07C}"/>
    <hyperlink ref="N297" r:id="rId6211" display="https://www.daloopa.com/src/1564824" xr:uid="{8C8CD86C-2653-4CCC-8CDF-265E85262E88}"/>
    <hyperlink ref="O297" r:id="rId6212" display="https://www.daloopa.com/src/1564838" xr:uid="{C3B447C2-7612-4A58-B6C7-85622E2EE2CB}"/>
    <hyperlink ref="P297" r:id="rId6213" display="https://www.daloopa.com/src/1564862" xr:uid="{BB48CE5F-8CAF-4BE3-B055-1506212372E5}"/>
    <hyperlink ref="Q297" r:id="rId6214" display="https://www.daloopa.com/src/1564877" xr:uid="{798F3002-A686-457D-8CC7-9ED172734D80}"/>
    <hyperlink ref="R297" r:id="rId6215" display="https://www.daloopa.com/src/1564892" xr:uid="{15261B35-1A68-4236-8EFA-13DAED275B67}"/>
    <hyperlink ref="S297" r:id="rId6216" display="https://www.daloopa.com/src/1564907" xr:uid="{D36725C8-3BE3-457E-A97E-0F63654E28B3}"/>
    <hyperlink ref="T297" r:id="rId6217" display="https://www.daloopa.com/src/1564921" xr:uid="{1739A07A-1101-48F2-9809-306249659E7E}"/>
    <hyperlink ref="BF297" r:id="rId6218" display="https://www.daloopa.com/src/68541701" xr:uid="{7A811182-786D-49EE-A11B-C7EE6E0EE511}"/>
    <hyperlink ref="BG297" r:id="rId6219" display="https://www.daloopa.com/src/43312776" xr:uid="{44CB722E-6F67-4DAD-9392-0CE9D131F816}"/>
    <hyperlink ref="BH297" r:id="rId6220" display="https://www.daloopa.com/src/43311082" xr:uid="{9DB9076A-4665-4A96-9474-BC9C12B7A9FD}"/>
    <hyperlink ref="BI297" r:id="rId6221" display="https://www.daloopa.com/src/43310388" xr:uid="{406DAB0A-3824-4721-A481-DF5FE168C176}"/>
    <hyperlink ref="A302" r:id="rId6222" xr:uid="{400F3259-53C3-46C6-ADE3-7F01A7147E6A}"/>
    <hyperlink ref="C302" r:id="rId6223" xr:uid="{AB93F023-410A-4EDF-8139-B039A2BC85B8}"/>
    <hyperlink ref="E302" r:id="rId6224" display="https://www.daloopa.com/src/1566024" xr:uid="{D8EE427B-4BB1-454A-87EE-CB546AEAB080}"/>
    <hyperlink ref="F302" r:id="rId6225" display="https://www.daloopa.com/src/1565999" xr:uid="{36CF3C8D-8F51-4947-870C-2630BCCF9C7C}"/>
    <hyperlink ref="G302" r:id="rId6226" display="https://www.daloopa.com/src/1565964" xr:uid="{983BBF3D-5D73-47C9-90F8-4E2FFF89A1E5}"/>
    <hyperlink ref="H302" r:id="rId6227" display="https://www.daloopa.com/src/1565930" xr:uid="{ADB015F9-086F-4739-8BE9-3ED5E309FC54}"/>
    <hyperlink ref="I302" r:id="rId6228" display="https://www.daloopa.com/src/1565907" xr:uid="{8F9C9903-C8A6-48D4-A54B-2F0FDEE482EF}"/>
    <hyperlink ref="J302" r:id="rId6229" display="https://www.daloopa.com/src/1565864" xr:uid="{0AEF43E1-A6DA-4264-B2FB-FAB88484584B}"/>
    <hyperlink ref="K302" r:id="rId6230" display="https://www.daloopa.com/src/1565781" xr:uid="{2D2240B7-E146-4C57-866C-D447EDD46F78}"/>
    <hyperlink ref="L302" r:id="rId6231" display="https://www.daloopa.com/src/1565733" xr:uid="{F23EBB4E-E84F-49EA-9A70-A4626DF7983B}"/>
    <hyperlink ref="M302" r:id="rId6232" display="https://www.daloopa.com/src/1565677" xr:uid="{253EE986-E223-4262-A238-CD3DDE915F2B}"/>
    <hyperlink ref="N302" r:id="rId6233" display="https://www.daloopa.com/src/1565653" xr:uid="{F5340430-74C5-4F94-BDA4-5D1AF03D577C}"/>
    <hyperlink ref="O302" r:id="rId6234" display="https://www.daloopa.com/src/1565629" xr:uid="{AB93A886-C9C8-4ECC-8749-9852D813A619}"/>
    <hyperlink ref="P302" r:id="rId6235" display="https://www.daloopa.com/src/1565602" xr:uid="{3690059F-2125-41D1-AF6D-154EEAE78E19}"/>
    <hyperlink ref="Q302" r:id="rId6236" display="https://www.daloopa.com/src/1565574" xr:uid="{BA04767D-2CB1-4B82-A0CF-1B197481449D}"/>
    <hyperlink ref="R302" r:id="rId6237" display="https://www.daloopa.com/src/1565552" xr:uid="{FC9CBDC3-2EB5-4E6E-90C4-B0AA7290CC64}"/>
    <hyperlink ref="S302" r:id="rId6238" display="https://www.daloopa.com/src/1565526" xr:uid="{1DA22F55-96D5-462E-8EDA-D68670D7E7EA}"/>
    <hyperlink ref="T302" r:id="rId6239" display="https://www.daloopa.com/src/1565504" xr:uid="{71D95594-D2D1-4CA2-8E23-B469158EDCD5}"/>
    <hyperlink ref="U302" r:id="rId6240" display="https://www.daloopa.com/src/1565482" xr:uid="{17EC8B22-5418-40D1-97D4-8A478FDF4A11}"/>
    <hyperlink ref="V302" r:id="rId6241" display="https://www.daloopa.com/src/1565453" xr:uid="{780DBD14-A55C-4B70-86AB-5E4AC509A657}"/>
    <hyperlink ref="W302" r:id="rId6242" display="https://www.daloopa.com/src/1565431" xr:uid="{38928528-7C30-4A35-BD35-089BB4DE07F3}"/>
    <hyperlink ref="X302" r:id="rId6243" display="https://www.daloopa.com/src/1565409" xr:uid="{9637A369-B9BB-4E9B-8266-3F79D4296F85}"/>
    <hyperlink ref="Y302" r:id="rId6244" display="https://www.daloopa.com/src/1565372" xr:uid="{6CE498B1-E031-43E7-8973-6C92EC0062F3}"/>
    <hyperlink ref="Z302" r:id="rId6245" display="https://www.daloopa.com/src/1565350" xr:uid="{AFACF8FA-9EE9-4ECC-9E33-125B122210FC}"/>
    <hyperlink ref="AA302" r:id="rId6246" display="https://www.daloopa.com/src/1565324" xr:uid="{50CF78B6-240A-4475-976D-FA431D48CE76}"/>
    <hyperlink ref="AB302" r:id="rId6247" display="https://www.daloopa.com/src/1565302" xr:uid="{EBBF7CB8-F8FE-40AE-8A81-EDDCD59574C9}"/>
    <hyperlink ref="AC302" r:id="rId6248" display="https://www.daloopa.com/src/1565252" xr:uid="{D3BCCAF3-19AD-47E9-ABCD-978AA1396DAA}"/>
    <hyperlink ref="AD302" r:id="rId6249" display="https://www.daloopa.com/src/1565227" xr:uid="{5DDB6015-FA8F-43B6-A75D-087FCB68E42B}"/>
    <hyperlink ref="AE302" r:id="rId6250" display="https://www.daloopa.com/src/1565188" xr:uid="{DC4E6CD3-D9D3-467F-B916-30BF948165B0}"/>
    <hyperlink ref="AF302" r:id="rId6251" display="https://www.daloopa.com/src/2600145" xr:uid="{106A50EE-DC3F-463B-9483-DC75CD2AABFF}"/>
    <hyperlink ref="AG302" r:id="rId6252" display="https://www.daloopa.com/src/4715246" xr:uid="{7B3F81A1-2664-44BA-B7FD-BB8F072D0187}"/>
    <hyperlink ref="AH302" r:id="rId6253" display="https://www.daloopa.com/src/7961795" xr:uid="{9F4C63C9-0A03-4921-A348-10FE871E0A82}"/>
    <hyperlink ref="AI302" r:id="rId6254" display="https://www.daloopa.com/src/10330704" xr:uid="{D9FCCB39-143F-4560-8FAD-FE3D4838D04B}"/>
    <hyperlink ref="AJ302" r:id="rId6255" display="https://www.daloopa.com/src/14160940" xr:uid="{09C609D6-D3C7-4294-8F08-C60F2D9A0AB0}"/>
    <hyperlink ref="AK302" r:id="rId6256" display="https://www.daloopa.com/src/20882371" xr:uid="{91BBCAA7-221F-4A80-8994-753DD640B0D3}"/>
    <hyperlink ref="AL302" r:id="rId6257" display="https://www.daloopa.com/src/32357689" xr:uid="{B40EFC10-53F9-4A91-9CBE-AA285D76F38F}"/>
    <hyperlink ref="AM302" r:id="rId6258" display="https://www.daloopa.com/src/37971423" xr:uid="{B1589664-FCE0-49AC-B326-EC509E8F686B}"/>
    <hyperlink ref="AN302" r:id="rId6259" display="https://www.daloopa.com/src/46534820" xr:uid="{0683AA2F-9472-47AA-8546-2A6755828201}"/>
    <hyperlink ref="AO302" r:id="rId6260" display="https://www.daloopa.com/src/53534161" xr:uid="{04175A7E-B9D0-4122-95FA-66FE5E2E7447}"/>
    <hyperlink ref="AP302" r:id="rId6261" display="https://www.daloopa.com/src/58740135" xr:uid="{2E961CC4-8B97-4C6A-A91E-768F5B1D1FB2}"/>
    <hyperlink ref="AQ302" r:id="rId6262" display="https://www.daloopa.com/src/63033544" xr:uid="{2089DEB8-4FE6-47C2-8ECB-47CF10F58610}"/>
    <hyperlink ref="AR302" r:id="rId6263" display="https://www.daloopa.com/src/66978111" xr:uid="{4E162568-41D9-4D35-9070-FFEEC0C9597C}"/>
    <hyperlink ref="AS302" r:id="rId6264" display="https://www.daloopa.com/src/72081252" xr:uid="{7632DBB6-0CC4-487C-9F37-8A3FDF13429E}"/>
    <hyperlink ref="AT302" r:id="rId6265" display="https://www.daloopa.com/src/78018527" xr:uid="{28714FCD-7A2B-436F-ADF8-DBFFBE6FF90E}"/>
    <hyperlink ref="AU302" r:id="rId6266" display="https://www.daloopa.com/src/82224835" xr:uid="{2141F24D-B9F4-4347-ADAC-86FBBE2E92FD}"/>
    <hyperlink ref="AV302" r:id="rId6267" display="https://www.daloopa.com/src/87381330" xr:uid="{A6F1571C-87A8-4289-B5BB-5CF2FB2AF579}"/>
    <hyperlink ref="AW302" r:id="rId6268" display="https://www.daloopa.com/src/94490842" xr:uid="{F2B88A85-1308-4931-952B-56D66E2F788B}"/>
    <hyperlink ref="AX302" r:id="rId6269" display="https://www.daloopa.com/src/102324890" xr:uid="{9F26EDF5-13AB-4CD0-A53C-B0B9C032F206}"/>
    <hyperlink ref="AY302" r:id="rId6270" display="https://www.daloopa.com/src/107675913" xr:uid="{C20CC20D-2A8E-4FF9-AA51-CD24D2F348C2}"/>
    <hyperlink ref="AZ302" r:id="rId6271" display="https://www.daloopa.com/src/113256688" xr:uid="{A03197D0-11D7-4B12-9523-FB0EEB57F27E}"/>
    <hyperlink ref="BA302" r:id="rId6272" display="https://www.daloopa.com/src/125013439" xr:uid="{8A0BEADB-621B-47F5-A0FE-86184AF77B59}"/>
    <hyperlink ref="BB302" r:id="rId6273" display="https://www.daloopa.com/src/136427055" xr:uid="{8C58D5E8-DC70-4E3F-803F-EC30C5A6C779}"/>
    <hyperlink ref="BC302" r:id="rId6274" display="https://www.daloopa.com/src/144968955" xr:uid="{AFD17616-3C05-4181-94DE-EF4F7A601B85}"/>
    <hyperlink ref="BD302" r:id="rId6275" display="https://www.daloopa.com/src/154216221" xr:uid="{A3EB1305-FD38-4C3F-8F2D-02A3D8CD3825}"/>
    <hyperlink ref="BF302" r:id="rId6276" display="https://marketplace.daloopa.com/src/110683921" xr:uid="{E5BC4035-07EA-41CB-A042-1261DF07A5A6}"/>
    <hyperlink ref="BG302" r:id="rId6277" display="https://marketplace.daloopa.com/src/110683922" xr:uid="{E4A5FCD4-8037-46D4-B5E3-6FE1962EE882}"/>
    <hyperlink ref="BH302" r:id="rId6278" display="https://marketplace.daloopa.com/src/110683923" xr:uid="{3FF3F854-1303-4465-A956-31ACC7B6F57C}"/>
    <hyperlink ref="BI302" r:id="rId6279" display="https://marketplace.daloopa.com/src/110683924" xr:uid="{B49A30C6-251C-480D-9527-AF5123C92822}"/>
    <hyperlink ref="BJ302" r:id="rId6280" display="https://marketplace.daloopa.com/src/110683925" xr:uid="{04DCC1FC-E6CA-44FE-BBF6-C62626C682D6}"/>
    <hyperlink ref="BK302" r:id="rId6281" display="https://marketplace.daloopa.com/src/110683926" xr:uid="{5057D3A2-9BA9-4F20-9AAB-103BB261510C}"/>
    <hyperlink ref="BL302" r:id="rId6282" display="https://marketplace.daloopa.com/src/110683927" xr:uid="{D74521B6-EA81-41AD-B765-E57FE63092EF}"/>
    <hyperlink ref="BM302" r:id="rId6283" display="https://marketplace.daloopa.com/src/110683928" xr:uid="{3CB9B27F-A3F6-418E-BC3C-33BEAB38E3A4}"/>
    <hyperlink ref="BN302" r:id="rId6284" display="https://marketplace.daloopa.com/src/110683929" xr:uid="{B17DD2D3-10C9-48E8-B284-B020EE0512A8}"/>
    <hyperlink ref="BO302" r:id="rId6285" display="https://marketplace.daloopa.com/src/110683930" xr:uid="{B3DE52F0-3F58-41BE-8852-B80BA7AA2A87}"/>
    <hyperlink ref="BP302" r:id="rId6286" display="https://marketplace.daloopa.com/src/110683931" xr:uid="{60C7F091-548C-469F-A5F3-7A118075EE17}"/>
    <hyperlink ref="BQ302" r:id="rId6287" display="https://marketplace.daloopa.com/src/113266371" xr:uid="{76A2F45A-72B0-44F1-808D-55045CB9FFE8}"/>
    <hyperlink ref="BR302" r:id="rId6288" display="https://marketplace.daloopa.com/src/154257780" xr:uid="{174ED378-DDCB-468E-8F3B-32C3DF607D78}"/>
    <hyperlink ref="A303" r:id="rId6289" xr:uid="{CF0252EA-364C-455E-B1E4-A16071C63174}"/>
    <hyperlink ref="C303" r:id="rId6290" xr:uid="{E2785A33-287F-44E7-9972-D9C663EB8427}"/>
    <hyperlink ref="E303" r:id="rId6291" display="https://www.daloopa.com/src/1566025" xr:uid="{59447FD9-2C1A-4FF3-8532-1C94EE62BFE1}"/>
    <hyperlink ref="F303" r:id="rId6292" display="https://www.daloopa.com/src/1566000" xr:uid="{97BACE28-E588-4281-AC9A-D75904E10610}"/>
    <hyperlink ref="G303" r:id="rId6293" display="https://www.daloopa.com/src/1565965" xr:uid="{CCB6851B-DAAE-4CD0-A3B8-96EBAF054E78}"/>
    <hyperlink ref="H303" r:id="rId6294" display="https://www.daloopa.com/src/1565931" xr:uid="{6F8896A2-8802-4B98-BB31-942BBAD25478}"/>
    <hyperlink ref="I303" r:id="rId6295" display="https://www.daloopa.com/src/1565908" xr:uid="{D7AAD40E-659F-45A4-B9C8-4CFA160C6502}"/>
    <hyperlink ref="J303" r:id="rId6296" display="https://www.daloopa.com/src/1565865" xr:uid="{CF48EFD9-481B-4DD2-B9D0-F9CA9AA66DA0}"/>
    <hyperlink ref="K303" r:id="rId6297" display="https://www.daloopa.com/src/1565782" xr:uid="{0DE5DDAA-4126-45F9-971D-BF2E909F6735}"/>
    <hyperlink ref="L303" r:id="rId6298" display="https://www.daloopa.com/src/1565734" xr:uid="{4959497D-AE93-46EC-8377-E47A17821ADE}"/>
    <hyperlink ref="M303" r:id="rId6299" display="https://www.daloopa.com/src/1565678" xr:uid="{1DDC239D-FD45-41B4-B489-32A4ED124DB9}"/>
    <hyperlink ref="N303" r:id="rId6300" display="https://www.daloopa.com/src/1565654" xr:uid="{969D8A21-7EFC-43A5-BFB6-F258B8B85B26}"/>
    <hyperlink ref="O303" r:id="rId6301" display="https://www.daloopa.com/src/1565630" xr:uid="{11A227E6-982A-4318-8F37-EBC8C4C623A8}"/>
    <hyperlink ref="P303" r:id="rId6302" display="https://www.daloopa.com/src/1565603" xr:uid="{CDB64B60-4431-4975-A769-0E43F830003C}"/>
    <hyperlink ref="Q303" r:id="rId6303" display="https://www.daloopa.com/src/1565575" xr:uid="{EAAD5754-D757-4A93-8AD0-D5D6BF33FD5E}"/>
    <hyperlink ref="R303" r:id="rId6304" display="https://www.daloopa.com/src/1565553" xr:uid="{D2444D61-FD9F-4424-903D-7BD419F71BF0}"/>
    <hyperlink ref="S303" r:id="rId6305" display="https://www.daloopa.com/src/1565527" xr:uid="{123FBF32-94FC-44BE-91DD-B88F6B7FC96C}"/>
    <hyperlink ref="T303" r:id="rId6306" display="https://www.daloopa.com/src/1565505" xr:uid="{D07A3F3D-7B9B-4F20-8CE5-22676F61320C}"/>
    <hyperlink ref="U303" r:id="rId6307" display="https://www.daloopa.com/src/1565483" xr:uid="{D97B8763-522B-4D4C-B4A9-85A8782139ED}"/>
    <hyperlink ref="V303" r:id="rId6308" display="https://www.daloopa.com/src/1565454" xr:uid="{244B2716-D689-46AB-B9F0-9FF29775B32A}"/>
    <hyperlink ref="W303" r:id="rId6309" display="https://www.daloopa.com/src/1565432" xr:uid="{BEC6E83E-9500-4C35-9AFB-73E7438AB12E}"/>
    <hyperlink ref="X303" r:id="rId6310" display="https://www.daloopa.com/src/1565410" xr:uid="{9020CCAD-E9A9-4B07-8DA1-00434BAC12E0}"/>
    <hyperlink ref="Y303" r:id="rId6311" display="https://www.daloopa.com/src/1565373" xr:uid="{250C6D26-A9D1-439B-B3D6-85FB2BA849D8}"/>
    <hyperlink ref="Z303" r:id="rId6312" display="https://www.daloopa.com/src/1565351" xr:uid="{6DDDAA3E-4A23-4531-A2B7-B192E3E82E89}"/>
    <hyperlink ref="AA303" r:id="rId6313" display="https://www.daloopa.com/src/1565325" xr:uid="{C284E00B-B6D0-4F05-B1C5-8A4A2936D05B}"/>
    <hyperlink ref="AB303" r:id="rId6314" display="https://www.daloopa.com/src/1565303" xr:uid="{2B5F5696-654C-49D6-9404-FE5CB2ECF8CD}"/>
    <hyperlink ref="AC303" r:id="rId6315" display="https://www.daloopa.com/src/1565253" xr:uid="{F1C0C7DA-5686-4A5C-A29E-CB13AA7B5E5F}"/>
    <hyperlink ref="AD303" r:id="rId6316" display="https://www.daloopa.com/src/1565228" xr:uid="{285F1869-9804-45C4-BCB5-9C8204CF8217}"/>
    <hyperlink ref="AE303" r:id="rId6317" display="https://www.daloopa.com/src/1565189" xr:uid="{AC294F61-8557-4215-A6F4-B74AE748AE07}"/>
    <hyperlink ref="AF303" r:id="rId6318" display="https://www.daloopa.com/src/2600146" xr:uid="{CFA62140-BC5B-4773-AF6D-1C05E26D18C7}"/>
    <hyperlink ref="AG303" r:id="rId6319" display="https://www.daloopa.com/src/4715247" xr:uid="{553FAEDF-518A-4889-902C-A371E3F1FAC2}"/>
    <hyperlink ref="AH303" r:id="rId6320" display="https://www.daloopa.com/src/7961796" xr:uid="{A5241C39-04DB-4EB2-B40C-5CC4D9AA2D14}"/>
    <hyperlink ref="AI303" r:id="rId6321" display="https://www.daloopa.com/src/10330705" xr:uid="{D02A5963-EF2D-42A0-A62B-374AE62394A7}"/>
    <hyperlink ref="AJ303" r:id="rId6322" display="https://www.daloopa.com/src/14160939" xr:uid="{C993731F-5430-4DE1-AAB4-FB2140B3BB25}"/>
    <hyperlink ref="AK303" r:id="rId6323" display="https://www.daloopa.com/src/20882370" xr:uid="{972802CC-D372-4659-BD48-075C31299092}"/>
    <hyperlink ref="AL303" r:id="rId6324" display="https://www.daloopa.com/src/32357688" xr:uid="{837E7C13-3CFC-49B5-BBC5-A3FBF89E0589}"/>
    <hyperlink ref="AM303" r:id="rId6325" display="https://www.daloopa.com/src/37971424" xr:uid="{0DB3B0B8-1649-413B-B4A7-C390C8D15E27}"/>
    <hyperlink ref="AN303" r:id="rId6326" display="https://www.daloopa.com/src/46534819" xr:uid="{3837C182-33D9-43E1-B4F5-4180E567F0E2}"/>
    <hyperlink ref="AO303" r:id="rId6327" display="https://www.daloopa.com/src/53534155" xr:uid="{66C18675-8362-4537-B91F-8B999113279F}"/>
    <hyperlink ref="AP303" r:id="rId6328" display="https://www.daloopa.com/src/58740139" xr:uid="{3B33FE74-93CB-4B06-B050-D7EF41FAA38E}"/>
    <hyperlink ref="AQ303" r:id="rId6329" display="https://www.daloopa.com/src/63033542" xr:uid="{75952B94-5014-4569-AB50-804A67C84567}"/>
    <hyperlink ref="AR303" r:id="rId6330" display="https://www.daloopa.com/src/66978115" xr:uid="{3FC73D5F-D547-4B74-98C1-97FDFFFE875A}"/>
    <hyperlink ref="AS303" r:id="rId6331" display="https://www.daloopa.com/src/72081251" xr:uid="{4B3D91AE-7C85-4320-87D9-CDB0367BD9AD}"/>
    <hyperlink ref="AT303" r:id="rId6332" display="https://www.daloopa.com/src/78018530" xr:uid="{A2753A5A-9F2A-49F2-9136-CB1A94CA2EA8}"/>
    <hyperlink ref="AU303" r:id="rId6333" display="https://www.daloopa.com/src/82224810" xr:uid="{0D2CDE93-9448-4042-8632-531B67BB8661}"/>
    <hyperlink ref="AV303" r:id="rId6334" display="https://www.daloopa.com/src/87381326" xr:uid="{475B618B-D5BD-43F3-9195-D8274FE9ADA1}"/>
    <hyperlink ref="AW303" r:id="rId6335" display="https://www.daloopa.com/src/94490832" xr:uid="{C55EE6EA-F544-4CF3-9A45-002D4A1F6A08}"/>
    <hyperlink ref="AX303" r:id="rId6336" display="https://www.daloopa.com/src/102324889" xr:uid="{FCB824A1-D56B-4365-B362-64B14D145D4D}"/>
    <hyperlink ref="AY303" r:id="rId6337" display="https://www.daloopa.com/src/107675914" xr:uid="{A30147E2-068B-45A0-9B59-6B59B85800DF}"/>
    <hyperlink ref="AZ303" r:id="rId6338" display="https://www.daloopa.com/src/113256685" xr:uid="{CE0B3579-856D-4029-A474-AC7F987B9BD9}"/>
    <hyperlink ref="BA303" r:id="rId6339" display="https://www.daloopa.com/src/125013441" xr:uid="{1CE2E165-24BC-4720-ADE3-5B103CB5BE7B}"/>
    <hyperlink ref="BB303" r:id="rId6340" display="https://www.daloopa.com/src/136427056" xr:uid="{D178FAB8-6A0C-4C44-AFAC-F453CD677775}"/>
    <hyperlink ref="BC303" r:id="rId6341" display="https://www.daloopa.com/src/144968959" xr:uid="{8DD00796-2627-45F7-B324-7B2493611F2E}"/>
    <hyperlink ref="BD303" r:id="rId6342" display="https://www.daloopa.com/src/154216222" xr:uid="{C7166EFB-61A4-4F1C-A40B-7DCE6FD793A9}"/>
    <hyperlink ref="BF303" r:id="rId6343" display="https://marketplace.daloopa.com/src/110683932" xr:uid="{F01A2D01-2D93-4835-AB52-1BAD4971024E}"/>
    <hyperlink ref="BG303" r:id="rId6344" display="https://marketplace.daloopa.com/src/110683933" xr:uid="{3814B4F9-E481-417D-B1D5-41ACB06F8ABD}"/>
    <hyperlink ref="BH303" r:id="rId6345" display="https://marketplace.daloopa.com/src/110683934" xr:uid="{7EEE39C2-E2C5-4603-8152-2DFF164E165C}"/>
    <hyperlink ref="BI303" r:id="rId6346" display="https://marketplace.daloopa.com/src/110683935" xr:uid="{2A3D13EE-5505-49E7-B836-D0B8D508D3BD}"/>
    <hyperlink ref="BJ303" r:id="rId6347" display="https://marketplace.daloopa.com/src/110683936" xr:uid="{F7665A5F-56DA-4BCC-B9A4-E7D90D8169BF}"/>
    <hyperlink ref="BK303" r:id="rId6348" display="https://marketplace.daloopa.com/src/110683937" xr:uid="{B2A2C424-D921-4113-B529-A64D5530CBC8}"/>
    <hyperlink ref="BL303" r:id="rId6349" display="https://marketplace.daloopa.com/src/110683938" xr:uid="{B4E01BA6-233E-413F-9EF1-346DDD413666}"/>
    <hyperlink ref="BM303" r:id="rId6350" display="https://marketplace.daloopa.com/src/110683939" xr:uid="{25F9193A-DF01-4AA2-84EA-66E88C5175E4}"/>
    <hyperlink ref="BN303" r:id="rId6351" display="https://marketplace.daloopa.com/src/110683940" xr:uid="{2C651D06-938A-4059-9CD0-9BECE059119F}"/>
    <hyperlink ref="BO303" r:id="rId6352" display="https://marketplace.daloopa.com/src/110683941" xr:uid="{6109BF9A-B6C2-4654-85AA-773C2B652C87}"/>
    <hyperlink ref="BP303" r:id="rId6353" display="https://marketplace.daloopa.com/src/110683942" xr:uid="{A43EC238-3D9C-45F0-893A-5AFE2F85906C}"/>
    <hyperlink ref="BQ303" r:id="rId6354" display="https://marketplace.daloopa.com/src/113266372" xr:uid="{98633182-57B1-4AAC-9376-B698C7890A39}"/>
    <hyperlink ref="BR303" r:id="rId6355" display="https://marketplace.daloopa.com/src/154257781" xr:uid="{493C3148-8FCD-47A3-98E0-63FFF7474B4D}"/>
    <hyperlink ref="A304" r:id="rId6356" xr:uid="{4535330F-45EC-4B75-97A9-E6FD100A423A}"/>
    <hyperlink ref="C304" r:id="rId6357" xr:uid="{2EC0E298-8803-4A80-8DC5-36A7B5F814D9}"/>
    <hyperlink ref="E304" r:id="rId6358" display="https://www.daloopa.com/src/1566026" xr:uid="{23C41E77-F126-4E61-BAB9-BBE03F3FBADA}"/>
    <hyperlink ref="F304" r:id="rId6359" display="https://www.daloopa.com/src/1566001" xr:uid="{13D400C2-8353-4BE2-841C-2E172A90774D}"/>
    <hyperlink ref="G304" r:id="rId6360" display="https://www.daloopa.com/src/1565966" xr:uid="{862D9293-E13F-4F69-AFE0-F7827B74121A}"/>
    <hyperlink ref="H304" r:id="rId6361" display="https://www.daloopa.com/src/1565932" xr:uid="{24E3448F-95C2-4A02-9D37-123059E27D77}"/>
    <hyperlink ref="I304" r:id="rId6362" display="https://www.daloopa.com/src/1565909" xr:uid="{A775191C-CB00-4A9E-9AAD-0148062BC1FF}"/>
    <hyperlink ref="J304" r:id="rId6363" display="https://www.daloopa.com/src/1565866" xr:uid="{135029CE-A8C0-4DBC-A528-C1F98DDCF0F0}"/>
    <hyperlink ref="K304" r:id="rId6364" display="https://www.daloopa.com/src/1565783" xr:uid="{8C35A010-4166-498A-8C90-028DAD23EDA6}"/>
    <hyperlink ref="L304" r:id="rId6365" display="https://www.daloopa.com/src/1565735" xr:uid="{8F1198E5-B141-494F-9309-FC0A68E9EEB6}"/>
    <hyperlink ref="M304" r:id="rId6366" display="https://www.daloopa.com/src/1565679" xr:uid="{D3023966-F440-40A3-9629-E85013583BAB}"/>
    <hyperlink ref="N304" r:id="rId6367" display="https://www.daloopa.com/src/1565655" xr:uid="{7F4EFF9A-24CB-49AD-9F3F-781754A58D90}"/>
    <hyperlink ref="O304" r:id="rId6368" display="https://www.daloopa.com/src/1565631" xr:uid="{66EFFE7B-00D9-471F-BA0A-75462FA97AD4}"/>
    <hyperlink ref="P304" r:id="rId6369" display="https://www.daloopa.com/src/1565604" xr:uid="{29748064-B61C-4ACF-AACF-D371BBC4C7BF}"/>
    <hyperlink ref="Q304" r:id="rId6370" display="https://www.daloopa.com/src/1565576" xr:uid="{0BFA993D-F11E-445F-96D9-24847A705094}"/>
    <hyperlink ref="R304" r:id="rId6371" display="https://www.daloopa.com/src/1565554" xr:uid="{0ABB28E0-D467-43A8-BA69-3F55B6C5DFCB}"/>
    <hyperlink ref="S304" r:id="rId6372" display="https://www.daloopa.com/src/1565528" xr:uid="{D94E451F-8255-4DFF-AE0F-4126E05D5940}"/>
    <hyperlink ref="T304" r:id="rId6373" display="https://www.daloopa.com/src/1565506" xr:uid="{5A1EB566-B2B6-44C7-9E5B-C7060580F92F}"/>
    <hyperlink ref="U304" r:id="rId6374" display="https://www.daloopa.com/src/1565484" xr:uid="{8B971970-506B-4BA5-B7F0-00D9AA83A6A7}"/>
    <hyperlink ref="V304" r:id="rId6375" display="https://www.daloopa.com/src/1565455" xr:uid="{F78830BF-C623-4320-9569-E1A026C29581}"/>
    <hyperlink ref="W304" r:id="rId6376" display="https://www.daloopa.com/src/1565433" xr:uid="{61FB4DDC-0765-4417-BA97-0FADAE5EB939}"/>
    <hyperlink ref="X304" r:id="rId6377" display="https://www.daloopa.com/src/1565411" xr:uid="{889724EE-BBC3-4F1C-B63E-353F13C06D5E}"/>
    <hyperlink ref="Y304" r:id="rId6378" display="https://www.daloopa.com/src/1565374" xr:uid="{ED771B75-D3F0-4E45-8B6F-1CB280FEAB0C}"/>
    <hyperlink ref="Z304" r:id="rId6379" display="https://www.daloopa.com/src/1565352" xr:uid="{11E4C1EA-8031-4C37-8374-A64E568B4C8D}"/>
    <hyperlink ref="AA304" r:id="rId6380" display="https://www.daloopa.com/src/1565326" xr:uid="{810B4AA3-4ACB-4D91-AD2E-D6142C68EA9E}"/>
    <hyperlink ref="AB304" r:id="rId6381" display="https://www.daloopa.com/src/1565304" xr:uid="{90277E49-A6BB-4EAF-82FE-554F36B1A8F7}"/>
    <hyperlink ref="AC304" r:id="rId6382" display="https://www.daloopa.com/src/1565254" xr:uid="{38A8CAF6-AC76-4624-89EC-A8119F54477B}"/>
    <hyperlink ref="AD304" r:id="rId6383" display="https://www.daloopa.com/src/1565229" xr:uid="{A6BEEF73-CAA6-4E3F-8F61-CCC602877A13}"/>
    <hyperlink ref="AE304" r:id="rId6384" display="https://www.daloopa.com/src/1565190" xr:uid="{DC4B8BF4-992D-4982-9871-98859AFD25EE}"/>
    <hyperlink ref="AF304" r:id="rId6385" display="https://www.daloopa.com/src/2600147" xr:uid="{F1492078-EF14-439A-96B7-EAC1305BD475}"/>
    <hyperlink ref="AG304" r:id="rId6386" display="https://www.daloopa.com/src/4715248" xr:uid="{2FE976FA-AD58-433F-AE76-6A85D640E607}"/>
    <hyperlink ref="AH304" r:id="rId6387" display="https://www.daloopa.com/src/7961797" xr:uid="{98A4DB05-589F-4E0D-8C32-F4E51B3D5382}"/>
    <hyperlink ref="AI304" r:id="rId6388" display="https://www.daloopa.com/src/10330707" xr:uid="{148E88B6-F30D-41E9-B7E0-78161ED6E683}"/>
    <hyperlink ref="AJ304" r:id="rId6389" display="https://www.daloopa.com/src/14160938" xr:uid="{796EACAE-59EB-4D94-849A-25A4CEAE4615}"/>
    <hyperlink ref="AK304" r:id="rId6390" display="https://www.daloopa.com/src/20882366" xr:uid="{3DDA3522-7B40-42B4-9431-3761563A6D73}"/>
    <hyperlink ref="AL304" r:id="rId6391" display="https://www.daloopa.com/src/32357694" xr:uid="{AC019C5B-9AB1-44CF-9A2C-A52486B39413}"/>
    <hyperlink ref="AM304" r:id="rId6392" display="https://www.daloopa.com/src/37971425" xr:uid="{F292B6F4-162E-4326-832D-B6A4B7D6A431}"/>
    <hyperlink ref="AN304" r:id="rId6393" display="https://www.daloopa.com/src/46534818" xr:uid="{1F5C2D1F-202B-4906-A80A-412D1FEEF85F}"/>
    <hyperlink ref="AO304" r:id="rId6394" display="https://www.daloopa.com/src/53534162" xr:uid="{4F01562A-6ECA-4ECE-8F5F-BB1026B3CEF3}"/>
    <hyperlink ref="AP304" r:id="rId6395" display="https://www.daloopa.com/src/58740159" xr:uid="{CC77BB09-C29E-46BC-BEA2-DE9BC9E548ED}"/>
    <hyperlink ref="AQ304" r:id="rId6396" display="https://www.daloopa.com/src/63033538" xr:uid="{C37C7F1F-C421-4450-8782-F79692BA32C8}"/>
    <hyperlink ref="AR304" r:id="rId6397" display="https://www.daloopa.com/src/66978109" xr:uid="{6EFFF89E-3E42-4923-B7F6-0440080E0A44}"/>
    <hyperlink ref="AS304" r:id="rId6398" display="https://www.daloopa.com/src/72081253" xr:uid="{331D7E97-FC7D-48B3-ABCA-5082ED83F522}"/>
    <hyperlink ref="AT304" r:id="rId6399" display="https://www.daloopa.com/src/78018518" xr:uid="{583B6D69-2841-4213-878C-2C294C258934}"/>
    <hyperlink ref="AU304" r:id="rId6400" display="https://www.daloopa.com/src/82224811" xr:uid="{8CDB829E-1CA1-4833-8F47-EBA536BEF026}"/>
    <hyperlink ref="AV304" r:id="rId6401" display="https://www.daloopa.com/src/87381325" xr:uid="{E06FEC06-5C6B-44A0-8D97-6AE06DA4F42E}"/>
    <hyperlink ref="AW304" r:id="rId6402" display="https://www.daloopa.com/src/94490845" xr:uid="{600BF80C-36C9-47EF-AB77-37F8D4AFF695}"/>
    <hyperlink ref="AX304" r:id="rId6403" display="https://www.daloopa.com/src/102324866" xr:uid="{3526BDAD-8FF2-4465-B037-A773260A695B}"/>
    <hyperlink ref="AY304" r:id="rId6404" display="https://www.daloopa.com/src/107675915" xr:uid="{60C533CD-8A73-496A-9B59-17F9D1EE273A}"/>
    <hyperlink ref="AZ304" r:id="rId6405" display="https://www.daloopa.com/src/113256684" xr:uid="{04A0F16D-4030-42CD-9BD3-22EF915CF740}"/>
    <hyperlink ref="BA304" r:id="rId6406" display="https://www.daloopa.com/src/125013443" xr:uid="{A4C5442A-D6C7-4BE1-8005-37049A28EE18}"/>
    <hyperlink ref="BB304" r:id="rId6407" display="https://www.daloopa.com/src/136427057" xr:uid="{70524525-8EBF-47F0-8BB0-2A7E3B2E7982}"/>
    <hyperlink ref="BC304" r:id="rId6408" display="https://www.daloopa.com/src/144968962" xr:uid="{D670FA5A-432C-4020-BAB6-D8DDFBDEB8CB}"/>
    <hyperlink ref="BD304" r:id="rId6409" display="https://www.daloopa.com/src/154216224" xr:uid="{8AB8CF02-8605-451B-B1AE-3364483A1BD9}"/>
    <hyperlink ref="BF304" r:id="rId6410" display="https://marketplace.daloopa.com/src/110683943" xr:uid="{50AF80C3-A8EE-4A53-A6AF-E1FEBA7BF4AA}"/>
    <hyperlink ref="BG304" r:id="rId6411" display="https://marketplace.daloopa.com/src/110683944" xr:uid="{B5CE0550-F838-44BE-B001-6FD54A1744E6}"/>
    <hyperlink ref="BH304" r:id="rId6412" display="https://marketplace.daloopa.com/src/110683945" xr:uid="{3BD8748B-C818-4861-9BA0-8992193A147D}"/>
    <hyperlink ref="BI304" r:id="rId6413" display="https://marketplace.daloopa.com/src/110683946" xr:uid="{7BB73BED-452F-4265-9614-DB5662FB3256}"/>
    <hyperlink ref="BJ304" r:id="rId6414" display="https://marketplace.daloopa.com/src/110683947" xr:uid="{369EBC98-112B-44EE-87A9-95C0F53B0F4C}"/>
    <hyperlink ref="BK304" r:id="rId6415" display="https://marketplace.daloopa.com/src/110683948" xr:uid="{43D897EB-E639-4396-B6AB-80D8646D5D7A}"/>
    <hyperlink ref="BL304" r:id="rId6416" display="https://marketplace.daloopa.com/src/110683949" xr:uid="{2FF0CCE7-0CAE-4492-BE6B-DCE5B22F4903}"/>
    <hyperlink ref="BM304" r:id="rId6417" display="https://marketplace.daloopa.com/src/110683950" xr:uid="{84AFDAB9-4F5F-41DC-9E00-CA72D0BCAC70}"/>
    <hyperlink ref="BN304" r:id="rId6418" display="https://marketplace.daloopa.com/src/110683951" xr:uid="{D2F8E5C9-EEDA-4C23-81EA-8F4269A22287}"/>
    <hyperlink ref="BO304" r:id="rId6419" display="https://marketplace.daloopa.com/src/110683952" xr:uid="{51B4DAE0-5132-4AE1-9B9F-8AAE05ECFFE8}"/>
    <hyperlink ref="BP304" r:id="rId6420" display="https://marketplace.daloopa.com/src/110683953" xr:uid="{8C9901D5-0ADF-4FD3-926A-443E55C10009}"/>
    <hyperlink ref="BQ304" r:id="rId6421" display="https://marketplace.daloopa.com/src/113266373" xr:uid="{AC4FB9D8-10B5-4DAB-B310-8E8263DA369B}"/>
    <hyperlink ref="BR304" r:id="rId6422" display="https://marketplace.daloopa.com/src/154257782" xr:uid="{3E31E2A6-C40E-4484-B49B-6DB8CEE17BBC}"/>
    <hyperlink ref="A305" r:id="rId6423" xr:uid="{E478381B-BF6E-437E-8E70-BAFE5A87658E}"/>
    <hyperlink ref="C305" r:id="rId6424" xr:uid="{476B6CE2-D7B2-4CAF-B9F2-E44A63C3B688}"/>
    <hyperlink ref="E305" r:id="rId6425" display="https://www.daloopa.com/src/1566027" xr:uid="{A67C3380-075D-4EB8-B76F-FFD806325C8E}"/>
    <hyperlink ref="F305" r:id="rId6426" display="https://www.daloopa.com/src/1566002" xr:uid="{E8AD55F8-BC64-4CC4-8D53-861ADCDA38F6}"/>
    <hyperlink ref="G305" r:id="rId6427" display="https://www.daloopa.com/src/1565967" xr:uid="{482CC889-CBF0-4F5E-8ABB-D3D0271AEE23}"/>
    <hyperlink ref="H305" r:id="rId6428" display="https://www.daloopa.com/src/1565933" xr:uid="{284DA62C-1E3C-4480-AF8E-F803037B447C}"/>
    <hyperlink ref="BF305" r:id="rId6429" display="https://marketplace.daloopa.com/src/110683954" xr:uid="{65E82B66-009D-4384-83A4-F8C6489C224C}"/>
    <hyperlink ref="A306" r:id="rId6430" xr:uid="{6CADA743-86B9-44D9-9793-82E0316624C8}"/>
    <hyperlink ref="C306" r:id="rId6431" xr:uid="{7F489040-A5D8-4A94-9D0E-90054B6892A7}"/>
    <hyperlink ref="E306" r:id="rId6432" display="https://www.daloopa.com/src/1566028" xr:uid="{A4382CDA-DFCD-4031-BDBC-4D1469A2450E}"/>
    <hyperlink ref="F306" r:id="rId6433" display="https://www.daloopa.com/src/1566003" xr:uid="{584FD9E2-089B-4E4D-9E18-893765A224A7}"/>
    <hyperlink ref="G306" r:id="rId6434" display="https://www.daloopa.com/src/1565968" xr:uid="{A48A9F4B-62FA-496B-AD68-C0AD7A01A1F5}"/>
    <hyperlink ref="H306" r:id="rId6435" display="https://www.daloopa.com/src/1565934" xr:uid="{C6420D2E-523C-4A03-8D46-8EC6D564322D}"/>
    <hyperlink ref="I306" r:id="rId6436" display="https://www.daloopa.com/src/1565910" xr:uid="{D5040D9B-A611-4A54-995A-4120F5A63D9A}"/>
    <hyperlink ref="J306" r:id="rId6437" display="https://www.daloopa.com/src/1565867" xr:uid="{161640C6-19F9-4F1B-AC10-5CE7F5DDE20B}"/>
    <hyperlink ref="K306" r:id="rId6438" display="https://www.daloopa.com/src/1565784" xr:uid="{03D8B7C9-D23F-4612-B96C-3A5D65723319}"/>
    <hyperlink ref="L306" r:id="rId6439" display="https://www.daloopa.com/src/1565736" xr:uid="{22E8D648-021E-4D31-A3A9-160FC68D8A24}"/>
    <hyperlink ref="M306" r:id="rId6440" display="https://www.daloopa.com/src/1565680" xr:uid="{0D89A95E-5968-4A71-B715-BC58B9159FBD}"/>
    <hyperlink ref="N306" r:id="rId6441" display="https://www.daloopa.com/src/1565656" xr:uid="{65272BDE-57BD-4156-8738-EE2B3454F320}"/>
    <hyperlink ref="O306" r:id="rId6442" display="https://www.daloopa.com/src/1565632" xr:uid="{9661D3F7-5EE9-4AF1-9789-554042EEA1DF}"/>
    <hyperlink ref="P306" r:id="rId6443" display="https://www.daloopa.com/src/1565605" xr:uid="{7D6F3DE0-B3BA-46FD-96CC-1B0144E1DD98}"/>
    <hyperlink ref="Q306" r:id="rId6444" display="https://www.daloopa.com/src/1565577" xr:uid="{4824828E-ADDE-44B7-8532-BDD5B46F1D51}"/>
    <hyperlink ref="R306" r:id="rId6445" display="https://www.daloopa.com/src/1565555" xr:uid="{2A020B14-65D7-4E8D-BE1C-4C018B60C49F}"/>
    <hyperlink ref="S306" r:id="rId6446" display="https://www.daloopa.com/src/1565529" xr:uid="{C21EA969-9CE7-4209-A685-72DB2C6B9048}"/>
    <hyperlink ref="T306" r:id="rId6447" display="https://www.daloopa.com/src/1565507" xr:uid="{D350086C-34EF-4C94-9939-EE20D1411281}"/>
    <hyperlink ref="U306" r:id="rId6448" display="https://www.daloopa.com/src/1565485" xr:uid="{0323164D-81D6-4AA1-BEAE-555801529B73}"/>
    <hyperlink ref="V306" r:id="rId6449" display="https://www.daloopa.com/src/1565456" xr:uid="{26A1A483-D50B-485A-8E24-5E60ABD970D8}"/>
    <hyperlink ref="W306" r:id="rId6450" display="https://www.daloopa.com/src/1565434" xr:uid="{D3805F1F-2263-4B43-B3D8-B9F370C12670}"/>
    <hyperlink ref="X306" r:id="rId6451" display="https://www.daloopa.com/src/1565412" xr:uid="{C3735A6F-8C6E-4472-8D33-678D19903335}"/>
    <hyperlink ref="Y306" r:id="rId6452" display="https://www.daloopa.com/src/1565375" xr:uid="{0547A725-11AD-4F7E-9211-3307569A1298}"/>
    <hyperlink ref="Z306" r:id="rId6453" display="https://www.daloopa.com/src/1565353" xr:uid="{ABF97B0B-2E73-46B8-AA20-FAACB8572A94}"/>
    <hyperlink ref="AA306" r:id="rId6454" display="https://www.daloopa.com/src/1565327" xr:uid="{03271281-A5BB-4C95-8C76-4D8BACD6D1FC}"/>
    <hyperlink ref="AB306" r:id="rId6455" display="https://www.daloopa.com/src/1565305" xr:uid="{61904EC7-15FE-46B0-8477-4165D20B28D4}"/>
    <hyperlink ref="AC306" r:id="rId6456" display="https://www.daloopa.com/src/1565255" xr:uid="{54DB4FB4-78DA-49E7-B1DA-890E77CDC62A}"/>
    <hyperlink ref="AD306" r:id="rId6457" display="https://www.daloopa.com/src/1565230" xr:uid="{48787D99-9E22-450D-A268-447B8885F118}"/>
    <hyperlink ref="AE306" r:id="rId6458" display="https://www.daloopa.com/src/1565191" xr:uid="{68864650-C5F3-41E0-9DBB-54364A035447}"/>
    <hyperlink ref="AF306" r:id="rId6459" display="https://www.daloopa.com/src/2600148" xr:uid="{567757FD-C983-4DB2-81E5-90927C00EA4E}"/>
    <hyperlink ref="AG306" r:id="rId6460" display="https://www.daloopa.com/src/4715249" xr:uid="{7FD3225C-C28B-419A-814B-E8A2C954009C}"/>
    <hyperlink ref="AH306" r:id="rId6461" display="https://www.daloopa.com/src/7961798" xr:uid="{C26B5AF7-8055-4CB7-A585-57E7C3721A9E}"/>
    <hyperlink ref="AI306" r:id="rId6462" display="https://www.daloopa.com/src/10330708" xr:uid="{341979EE-603E-4AA2-90A3-82610DD6A0A7}"/>
    <hyperlink ref="AJ306" r:id="rId6463" display="https://www.daloopa.com/src/14160937" xr:uid="{4FD1BF5A-D3D6-414B-BA8B-F34BBB143F1C}"/>
    <hyperlink ref="AK306" r:id="rId6464" display="https://www.daloopa.com/src/20882354" xr:uid="{583F64B7-6427-43A9-99B9-11233DB8A56F}"/>
    <hyperlink ref="AL306" r:id="rId6465" display="https://www.daloopa.com/src/32357693" xr:uid="{0E0F8C81-9BCB-45A0-BB3B-37374193CC0E}"/>
    <hyperlink ref="AM306" r:id="rId6466" display="https://www.daloopa.com/src/37971445" xr:uid="{FC478247-27B7-402D-9AA5-55A1597B7136}"/>
    <hyperlink ref="AN306" r:id="rId6467" display="https://www.daloopa.com/src/46534816" xr:uid="{BD046EBC-DC51-4055-B296-DD5ADDB7570B}"/>
    <hyperlink ref="AO306" r:id="rId6468" display="https://www.daloopa.com/src/53534146" xr:uid="{70ED794B-72FE-4010-9FF2-967DA24C0831}"/>
    <hyperlink ref="AP306" r:id="rId6469" display="https://www.daloopa.com/src/58740141" xr:uid="{189A127C-4B72-4676-BE6A-B50B3A1C1E50}"/>
    <hyperlink ref="AQ306" r:id="rId6470" display="https://www.daloopa.com/src/63033545" xr:uid="{25A11B95-BD17-4F08-894C-536B3208ECF9}"/>
    <hyperlink ref="AR306" r:id="rId6471" display="https://www.daloopa.com/src/66978110" xr:uid="{C635A02C-DD75-47FA-8B35-2755AA6F9DAF}"/>
    <hyperlink ref="AS306" r:id="rId6472" display="https://www.daloopa.com/src/72081254" xr:uid="{735C37C1-A9BA-4052-BF35-79940F8F318F}"/>
    <hyperlink ref="AT306" r:id="rId6473" display="https://www.daloopa.com/src/78018522" xr:uid="{B33B1AD8-8DE6-4814-9CF6-51DB3096AB45}"/>
    <hyperlink ref="AU306" r:id="rId6474" display="https://www.daloopa.com/src/82224813" xr:uid="{5179910D-694A-4E5E-9DE4-C805D031B13F}"/>
    <hyperlink ref="AV306" r:id="rId6475" display="https://www.daloopa.com/src/87381320" xr:uid="{3400F897-F1C5-4992-BD63-5D09375C2840}"/>
    <hyperlink ref="AW306" r:id="rId6476" display="https://www.daloopa.com/src/94490841" xr:uid="{00767984-8A51-4782-A52A-05E819B3E248}"/>
    <hyperlink ref="AX306" r:id="rId6477" display="https://www.daloopa.com/src/102324880" xr:uid="{7B7152CF-9405-4AD5-A182-1B982C7D0659}"/>
    <hyperlink ref="AY306" r:id="rId6478" display="https://www.daloopa.com/src/107675916" xr:uid="{560FB96B-9982-478A-84CB-FF5DABF25D34}"/>
    <hyperlink ref="AZ306" r:id="rId6479" display="https://www.daloopa.com/src/113256681" xr:uid="{C0FBB9C1-8F18-4216-A190-567A6FEC6A3C}"/>
    <hyperlink ref="BA306" r:id="rId6480" display="https://www.daloopa.com/src/125013445" xr:uid="{1D2DE236-7C9D-444C-921F-889320F334C8}"/>
    <hyperlink ref="BB306" r:id="rId6481" display="https://www.daloopa.com/src/136427058" xr:uid="{E2FBCDAF-A296-4C27-B1F5-82BA4185D2F8}"/>
    <hyperlink ref="BC306" r:id="rId6482" display="https://www.daloopa.com/src/144968965" xr:uid="{CDC732D8-0F74-4928-8FD7-4AE4BA0A8F11}"/>
    <hyperlink ref="BD306" r:id="rId6483" display="https://www.daloopa.com/src/154216226" xr:uid="{A73CA6F8-4A56-4F06-8689-A17500284277}"/>
    <hyperlink ref="BF306" r:id="rId6484" display="https://marketplace.daloopa.com/src/110683955" xr:uid="{59BD1973-631E-421D-B338-1021E694DABC}"/>
    <hyperlink ref="BG306" r:id="rId6485" display="https://marketplace.daloopa.com/src/110683956" xr:uid="{8B8FB080-4B05-4AC1-AC84-2BC462D341DA}"/>
    <hyperlink ref="BH306" r:id="rId6486" display="https://marketplace.daloopa.com/src/110683957" xr:uid="{17C1F469-30E9-44C4-B7E7-8C3C20BFA6E0}"/>
    <hyperlink ref="BI306" r:id="rId6487" display="https://marketplace.daloopa.com/src/110683958" xr:uid="{F90E71B3-FDB6-4F7D-80CB-00BC168BD0AD}"/>
    <hyperlink ref="BJ306" r:id="rId6488" display="https://marketplace.daloopa.com/src/110683959" xr:uid="{CD4F5594-2E21-4540-9DB8-A8D9F36F6F3E}"/>
    <hyperlink ref="BK306" r:id="rId6489" display="https://marketplace.daloopa.com/src/110683960" xr:uid="{D8EB94CD-AFA1-44F6-9A06-09FFE832F778}"/>
    <hyperlink ref="BL306" r:id="rId6490" display="https://marketplace.daloopa.com/src/110683961" xr:uid="{A840E9DB-B8D3-47C4-8F5C-D10ECDE5A193}"/>
    <hyperlink ref="BM306" r:id="rId6491" display="https://marketplace.daloopa.com/src/110683962" xr:uid="{F3D58837-F24F-4FA3-8694-73EDD1C093CE}"/>
    <hyperlink ref="BN306" r:id="rId6492" display="https://marketplace.daloopa.com/src/110683963" xr:uid="{AEEAF288-37DE-40FC-8A7E-085AC6126B5E}"/>
    <hyperlink ref="BO306" r:id="rId6493" display="https://marketplace.daloopa.com/src/110683964" xr:uid="{4B78DF5E-FBFE-4600-AA7D-A63437FFF1AA}"/>
    <hyperlink ref="BP306" r:id="rId6494" display="https://marketplace.daloopa.com/src/110683965" xr:uid="{EBFE50F3-7BA1-47E0-ABCC-36044AFA06BF}"/>
    <hyperlink ref="BQ306" r:id="rId6495" display="https://marketplace.daloopa.com/src/113266374" xr:uid="{BEA47C81-DE83-4D55-AC3F-071F8E9DA8D1}"/>
    <hyperlink ref="BR306" r:id="rId6496" display="https://marketplace.daloopa.com/src/154257787" xr:uid="{2189D07F-57F3-4340-BC1B-38CADC4A011A}"/>
    <hyperlink ref="A307" r:id="rId6497" xr:uid="{2C92EF62-B32E-4E26-AEE5-7B3FFD41990C}"/>
    <hyperlink ref="C307" r:id="rId6498" xr:uid="{64A3CAFD-B830-4611-88EF-4025A923A111}"/>
    <hyperlink ref="E307" r:id="rId6499" display="https://www.daloopa.com/src/1566029" xr:uid="{59BE23E8-B42F-4142-8FB2-6DE213337AF5}"/>
    <hyperlink ref="F307" r:id="rId6500" display="https://www.daloopa.com/src/1566004" xr:uid="{CDC421AB-E57B-477B-AE1E-BFAA15B53990}"/>
    <hyperlink ref="G307" r:id="rId6501" display="https://www.daloopa.com/src/1565969" xr:uid="{A7EEE907-68D4-4E12-8EBA-A6B8196CC955}"/>
    <hyperlink ref="H307" r:id="rId6502" display="https://www.daloopa.com/src/1565935" xr:uid="{5055BF48-554F-4AB6-9D9A-E37363E6F969}"/>
    <hyperlink ref="I307" r:id="rId6503" display="https://www.daloopa.com/src/1565911" xr:uid="{88195154-D9B4-40DB-BA59-16864E55AD68}"/>
    <hyperlink ref="J307" r:id="rId6504" display="https://www.daloopa.com/src/1565868" xr:uid="{7F5BA76E-3047-4479-A000-E1FC2F19B874}"/>
    <hyperlink ref="K307" r:id="rId6505" display="https://www.daloopa.com/src/1565785" xr:uid="{9E4D031E-4AFE-4DD8-B955-186B49CB7190}"/>
    <hyperlink ref="L307" r:id="rId6506" display="https://www.daloopa.com/src/1565737" xr:uid="{B8438977-C5B5-480D-828D-8504E90DA528}"/>
    <hyperlink ref="M307" r:id="rId6507" display="https://www.daloopa.com/src/1565681" xr:uid="{CF1ABAF3-D3AA-4DA8-8280-177DB1AC95BD}"/>
    <hyperlink ref="N307" r:id="rId6508" display="https://www.daloopa.com/src/1565657" xr:uid="{14642D98-FB55-47FA-A4F1-78C496529104}"/>
    <hyperlink ref="O307" r:id="rId6509" display="https://www.daloopa.com/src/1565633" xr:uid="{0E853D89-B79D-4F7E-934A-BA94EFF7FC47}"/>
    <hyperlink ref="P307" r:id="rId6510" display="https://www.daloopa.com/src/1565606" xr:uid="{775498FC-02DE-471A-86A1-324FC2C295AE}"/>
    <hyperlink ref="Q307" r:id="rId6511" display="https://www.daloopa.com/src/1565578" xr:uid="{2EFA88AB-3AEC-4270-857E-5993C0CFB4D7}"/>
    <hyperlink ref="R307" r:id="rId6512" display="https://www.daloopa.com/src/1565556" xr:uid="{E4062204-DB10-42DA-B7FA-5B65319246CB}"/>
    <hyperlink ref="S307" r:id="rId6513" display="https://www.daloopa.com/src/1565530" xr:uid="{150CCCB1-D013-4D43-8FDB-0AE4830983FA}"/>
    <hyperlink ref="T307" r:id="rId6514" display="https://www.daloopa.com/src/1565508" xr:uid="{41FB4F97-18DC-4A74-A79D-9961108FEBCE}"/>
    <hyperlink ref="U307" r:id="rId6515" display="https://www.daloopa.com/src/1565486" xr:uid="{F1CF616C-5CF4-48BA-A63D-3CD05314FDD3}"/>
    <hyperlink ref="V307" r:id="rId6516" display="https://www.daloopa.com/src/1565457" xr:uid="{F73146B9-65A1-443E-8CA3-5C02357E5F85}"/>
    <hyperlink ref="W307" r:id="rId6517" display="https://www.daloopa.com/src/1565435" xr:uid="{CED61824-6648-49F2-A488-40D6616324B5}"/>
    <hyperlink ref="X307" r:id="rId6518" display="https://www.daloopa.com/src/1565413" xr:uid="{56B3422C-EAEC-47DC-80CD-2C9CABAC647C}"/>
    <hyperlink ref="Y307" r:id="rId6519" display="https://www.daloopa.com/src/1565376" xr:uid="{C3238B36-2353-4F95-8D7D-99C586EC9009}"/>
    <hyperlink ref="Z307" r:id="rId6520" display="https://www.daloopa.com/src/1565354" xr:uid="{CD97B23F-5C34-4F06-B126-0BC1E458BB7C}"/>
    <hyperlink ref="AA307" r:id="rId6521" display="https://www.daloopa.com/src/1565328" xr:uid="{FF93C6B5-6B25-47C7-B7BB-DCF2C5461DA8}"/>
    <hyperlink ref="AB307" r:id="rId6522" display="https://www.daloopa.com/src/1565306" xr:uid="{92B194F3-8153-49DD-BF4D-1099EA9850EA}"/>
    <hyperlink ref="AC307" r:id="rId6523" display="https://www.daloopa.com/src/1565256" xr:uid="{68BDB522-1525-4CD0-A82F-9FECEF442BAF}"/>
    <hyperlink ref="AD307" r:id="rId6524" display="https://www.daloopa.com/src/1565231" xr:uid="{C414039B-E6D0-4EF3-BF87-F3DC6ED58B60}"/>
    <hyperlink ref="AE307" r:id="rId6525" display="https://www.daloopa.com/src/1565192" xr:uid="{00AD6E2C-E2A8-418A-BB12-A9D8FC869E11}"/>
    <hyperlink ref="AF307" r:id="rId6526" display="https://www.daloopa.com/src/2600149" xr:uid="{703B8FFD-C543-46E3-B902-0491F936659C}"/>
    <hyperlink ref="AG307" r:id="rId6527" display="https://www.daloopa.com/src/4715250" xr:uid="{204196E2-C027-4257-A38D-8262B447E687}"/>
    <hyperlink ref="AH307" r:id="rId6528" display="https://www.daloopa.com/src/7961799" xr:uid="{C44AE700-46D9-41AB-94A4-AB652F1251FA}"/>
    <hyperlink ref="AI307" r:id="rId6529" display="https://www.daloopa.com/src/10330709" xr:uid="{36C88A0F-1DF6-4898-BAEF-885FE6106E31}"/>
    <hyperlink ref="AJ307" r:id="rId6530" display="https://www.daloopa.com/src/14160936" xr:uid="{48B2BCF1-C163-438A-9363-85ACB38C2F4A}"/>
    <hyperlink ref="AK307" r:id="rId6531" display="https://www.daloopa.com/src/20882367" xr:uid="{A8FF9FC4-1BF5-417F-8565-D859B47B18CA}"/>
    <hyperlink ref="AL307" r:id="rId6532" display="https://www.daloopa.com/src/32357690" xr:uid="{0CECB2F3-5111-4704-8963-E95AA7A50EFF}"/>
    <hyperlink ref="AM307" r:id="rId6533" display="https://www.daloopa.com/src/37971426" xr:uid="{CB9758AE-BB28-42D6-B21C-82A95142ED7F}"/>
    <hyperlink ref="AN307" r:id="rId6534" display="https://www.daloopa.com/src/46534817" xr:uid="{F1F52C0E-A955-4465-9C1F-FD9001E07756}"/>
    <hyperlink ref="AO307" r:id="rId6535" display="https://www.daloopa.com/src/53534156" xr:uid="{750B294D-5F9E-479D-A7D9-D3E92B962A68}"/>
    <hyperlink ref="AP307" r:id="rId6536" display="https://www.daloopa.com/src/58740142" xr:uid="{5521B5E7-83C4-49AC-BBCC-267B23BE15AB}"/>
    <hyperlink ref="AQ307" r:id="rId6537" display="https://www.daloopa.com/src/63033547" xr:uid="{A35605D2-1B08-41E6-9E7F-0FB89E4A0B70}"/>
    <hyperlink ref="AR307" r:id="rId6538" display="https://www.daloopa.com/src/66978112" xr:uid="{8EAFE052-59EE-4274-83C8-FEEC18FF6531}"/>
    <hyperlink ref="AS307" r:id="rId6539" display="https://www.daloopa.com/src/72081256" xr:uid="{F4349D37-6F69-41D2-9CBA-1986A4CF4E30}"/>
    <hyperlink ref="AT307" r:id="rId6540" display="https://www.daloopa.com/src/78018533" xr:uid="{48B81270-22BC-4EF2-8982-445CB58F4768}"/>
    <hyperlink ref="AU307" r:id="rId6541" display="https://www.daloopa.com/src/82224814" xr:uid="{F8281234-2252-4459-B7BB-6BA89409F156}"/>
    <hyperlink ref="AV307" r:id="rId6542" display="https://www.daloopa.com/src/87381331" xr:uid="{802188DE-58C9-400D-900C-BA19F96BE27A}"/>
    <hyperlink ref="AW307" r:id="rId6543" display="https://www.daloopa.com/src/94490852" xr:uid="{207C33C6-39D1-4CD0-B394-ECBDB7D91413}"/>
    <hyperlink ref="AX307" r:id="rId6544" display="https://www.daloopa.com/src/102324877" xr:uid="{5866A788-13D7-4ACA-905D-DFBFF9992BE6}"/>
    <hyperlink ref="AY307" r:id="rId6545" display="https://www.daloopa.com/src/107675917" xr:uid="{568A65F8-E3A0-4B39-8B4F-864803699D3F}"/>
    <hyperlink ref="AZ307" r:id="rId6546" display="https://www.daloopa.com/src/113256680" xr:uid="{3B9116E0-EB6C-4D5B-AB32-60EC1A8AA2D8}"/>
    <hyperlink ref="BA307" r:id="rId6547" display="https://www.daloopa.com/src/125013447" xr:uid="{CDBFA552-26CE-4BAB-86FA-5AF81D13281A}"/>
    <hyperlink ref="BB307" r:id="rId6548" display="https://www.daloopa.com/src/136427059" xr:uid="{2595C8C6-2D45-4ADC-9742-AA8577BE7C46}"/>
    <hyperlink ref="BC307" r:id="rId6549" display="https://www.daloopa.com/src/144968970" xr:uid="{5E8D7754-887E-4894-AA35-86811EF799BE}"/>
    <hyperlink ref="BD307" r:id="rId6550" display="https://www.daloopa.com/src/154216227" xr:uid="{7CBE387F-970A-4C77-8CA0-8455DF4FE044}"/>
    <hyperlink ref="BF307" r:id="rId6551" display="https://marketplace.daloopa.com/src/110683966" xr:uid="{5C1328DD-86BD-44CF-8DA8-3826AEBE34CB}"/>
    <hyperlink ref="BG307" r:id="rId6552" display="https://marketplace.daloopa.com/src/110683967" xr:uid="{C2DC325A-43E3-4B37-8C4A-FA436421AD57}"/>
    <hyperlink ref="BH307" r:id="rId6553" display="https://marketplace.daloopa.com/src/110683968" xr:uid="{F77FE294-208F-4AE1-A9F2-68F45E49DE38}"/>
    <hyperlink ref="BI307" r:id="rId6554" display="https://marketplace.daloopa.com/src/110683969" xr:uid="{17595547-895A-49F1-9801-6C6A90DE94C0}"/>
    <hyperlink ref="BJ307" r:id="rId6555" display="https://marketplace.daloopa.com/src/110683970" xr:uid="{207364BA-8591-45CF-B950-8844415214DF}"/>
    <hyperlink ref="BK307" r:id="rId6556" display="https://marketplace.daloopa.com/src/110683971" xr:uid="{48043C2F-FE7E-457E-9B04-DE11A58A1810}"/>
    <hyperlink ref="BL307" r:id="rId6557" display="https://marketplace.daloopa.com/src/110683972" xr:uid="{B460AA46-ED7A-4731-BB4D-563EB2421BBE}"/>
    <hyperlink ref="BM307" r:id="rId6558" display="https://marketplace.daloopa.com/src/110683973" xr:uid="{9EF70A01-EF61-498D-BDD9-A41A81BE26FF}"/>
    <hyperlink ref="BN307" r:id="rId6559" display="https://marketplace.daloopa.com/src/110683974" xr:uid="{347FCFAF-9F27-4AA3-9F64-7C258A60CA3D}"/>
    <hyperlink ref="BO307" r:id="rId6560" display="https://marketplace.daloopa.com/src/110683975" xr:uid="{8300558E-407A-4F3C-A2BC-F455324E6B51}"/>
    <hyperlink ref="BP307" r:id="rId6561" display="https://marketplace.daloopa.com/src/110683976" xr:uid="{AB0411AD-2AE5-4709-ADBD-2DB9CC0A7F41}"/>
    <hyperlink ref="BQ307" r:id="rId6562" display="https://marketplace.daloopa.com/src/113266375" xr:uid="{BD425CA7-699F-41D1-9CB7-2718F7CADD5E}"/>
    <hyperlink ref="BR307" r:id="rId6563" display="https://marketplace.daloopa.com/src/154257788" xr:uid="{66989F97-FD68-4E08-AE51-B14EDFDDDFEE}"/>
    <hyperlink ref="A310" r:id="rId6564" xr:uid="{7B943278-1449-4895-AF76-BECD6DBC7C5F}"/>
    <hyperlink ref="C310" r:id="rId6565" xr:uid="{51261485-76A7-458C-B78A-5D693A34A5EC}"/>
    <hyperlink ref="E310" r:id="rId6566" display="https://www.daloopa.com/src/1566030" xr:uid="{DA150907-77DC-436A-8A0E-0846EE84E6CB}"/>
    <hyperlink ref="F310" r:id="rId6567" display="https://www.daloopa.com/src/1566005" xr:uid="{7526185F-9C21-4671-8464-7F8E70CB61C2}"/>
    <hyperlink ref="G310" r:id="rId6568" display="https://www.daloopa.com/src/1565970" xr:uid="{AE6F663F-628D-435D-9BAE-3A0D5BE299CB}"/>
    <hyperlink ref="H310" r:id="rId6569" display="https://www.daloopa.com/src/1565936" xr:uid="{5B7015EE-2391-4782-A510-3196E1E367A1}"/>
    <hyperlink ref="I310" r:id="rId6570" display="https://www.daloopa.com/src/1565912" xr:uid="{072D9827-EB3F-41D9-88DA-188A4177AE88}"/>
    <hyperlink ref="J310" r:id="rId6571" display="https://www.daloopa.com/src/1565869" xr:uid="{320ACCCA-18FE-4C8A-8CEE-D718E0583AD8}"/>
    <hyperlink ref="K310" r:id="rId6572" display="https://www.daloopa.com/src/1565786" xr:uid="{BDF72C37-7530-446C-8E5A-992B7D9490BF}"/>
    <hyperlink ref="L310" r:id="rId6573" display="https://www.daloopa.com/src/1565738" xr:uid="{5F5BFC6E-F30B-418B-BBFF-204DD69338B3}"/>
    <hyperlink ref="M310" r:id="rId6574" display="https://www.daloopa.com/src/1565682" xr:uid="{02368EDD-20DC-427F-8F22-5517C15D182C}"/>
    <hyperlink ref="N310" r:id="rId6575" display="https://www.daloopa.com/src/1565658" xr:uid="{71627360-F886-4B66-919A-8EAE1FA68293}"/>
    <hyperlink ref="O310" r:id="rId6576" display="https://www.daloopa.com/src/1565634" xr:uid="{878CC201-4F49-4905-B2FC-D73508E9A303}"/>
    <hyperlink ref="P310" r:id="rId6577" display="https://www.daloopa.com/src/1565607" xr:uid="{A734EDBD-E532-418F-B7F5-1AE06E545A7D}"/>
    <hyperlink ref="Q310" r:id="rId6578" display="https://www.daloopa.com/src/1565579" xr:uid="{36AACD58-0902-440E-9F8A-3DF487991D8C}"/>
    <hyperlink ref="R310" r:id="rId6579" display="https://www.daloopa.com/src/1565557" xr:uid="{27DB6404-866F-426B-96C6-35EBE2BF9508}"/>
    <hyperlink ref="S310" r:id="rId6580" display="https://www.daloopa.com/src/1565531" xr:uid="{40D80864-5C2B-4F32-A372-4AD04F9D4493}"/>
    <hyperlink ref="T310" r:id="rId6581" display="https://www.daloopa.com/src/1565509" xr:uid="{09DF11B7-F9CD-4B46-894E-CDDFB3AF3F0D}"/>
    <hyperlink ref="U310" r:id="rId6582" display="https://www.daloopa.com/src/1565487" xr:uid="{2C1A5987-599A-4AFA-ADB9-616A6A2DCA82}"/>
    <hyperlink ref="V310" r:id="rId6583" display="https://www.daloopa.com/src/1565458" xr:uid="{5C726FEB-E0E4-4EF3-9D88-C9D94533D0FB}"/>
    <hyperlink ref="W310" r:id="rId6584" display="https://www.daloopa.com/src/1565436" xr:uid="{D90D6077-B4DF-4EE2-B7BA-887D8A39DD2F}"/>
    <hyperlink ref="X310" r:id="rId6585" display="https://www.daloopa.com/src/1565414" xr:uid="{18CDE1DF-C0C6-4B41-ADDA-EAC9B7D9E88E}"/>
    <hyperlink ref="Y310" r:id="rId6586" display="https://www.daloopa.com/src/1565377" xr:uid="{C72D8813-32B7-46CC-8DF0-02F6E7AC02A7}"/>
    <hyperlink ref="Z310" r:id="rId6587" display="https://www.daloopa.com/src/1565355" xr:uid="{77B82835-79D4-4F3F-AC46-AD32B0811F02}"/>
    <hyperlink ref="AA310" r:id="rId6588" display="https://www.daloopa.com/src/1565329" xr:uid="{13461C54-9819-45F8-B798-813F8538F308}"/>
    <hyperlink ref="AB310" r:id="rId6589" display="https://www.daloopa.com/src/1565307" xr:uid="{17BECE44-742A-442B-891B-07C033EF858C}"/>
    <hyperlink ref="AC310" r:id="rId6590" display="https://www.daloopa.com/src/1565257" xr:uid="{DFC232B6-30FE-48FE-92A1-62AB6592A68E}"/>
    <hyperlink ref="AD310" r:id="rId6591" display="https://www.daloopa.com/src/1565232" xr:uid="{19C3479A-E114-4B05-AC3D-A22457BD6363}"/>
    <hyperlink ref="AE310" r:id="rId6592" display="https://www.daloopa.com/src/1565193" xr:uid="{FDB8C384-7727-4DED-82C4-AF214DA39C5F}"/>
    <hyperlink ref="AF310" r:id="rId6593" display="https://www.daloopa.com/src/2600150" xr:uid="{B30DCA49-6612-42DD-B6F2-E53F06CDD7E3}"/>
    <hyperlink ref="AG310" r:id="rId6594" display="https://www.daloopa.com/src/4715251" xr:uid="{EECC1642-D9D2-4CBD-95AF-73530884E5F5}"/>
    <hyperlink ref="AH310" r:id="rId6595" display="https://www.daloopa.com/src/7961800" xr:uid="{3DCE3005-005E-41C1-BBDB-E91B57E3AAF1}"/>
    <hyperlink ref="AI310" r:id="rId6596" display="https://www.daloopa.com/src/10330702" xr:uid="{EC67B225-E2FB-417D-AF04-B1B5624FA767}"/>
    <hyperlink ref="AJ310" r:id="rId6597" display="https://www.daloopa.com/src/14160931" xr:uid="{6883613D-122B-446B-A488-B81492A72126}"/>
    <hyperlink ref="AK310" r:id="rId6598" display="https://www.daloopa.com/src/20882368" xr:uid="{9D207787-2004-49F8-ACBD-D8AAD50BFDBB}"/>
    <hyperlink ref="AL310" r:id="rId6599" display="https://www.daloopa.com/src/32357687" xr:uid="{BEBC59D7-F85F-4584-A1AA-79E8D94123CD}"/>
    <hyperlink ref="AM310" r:id="rId6600" display="https://www.daloopa.com/src/37971427" xr:uid="{56EF9DF3-A491-4F53-9593-06292BB5DF67}"/>
    <hyperlink ref="AN310" r:id="rId6601" display="https://www.daloopa.com/src/46534823" xr:uid="{A1C9982D-D5F1-4DD5-A899-85E32E4EC462}"/>
    <hyperlink ref="AO310" r:id="rId6602" display="https://www.daloopa.com/src/53534158" xr:uid="{52AB0045-122E-4EF3-B442-7040C1451070}"/>
    <hyperlink ref="AP310" r:id="rId6603" display="https://www.daloopa.com/src/58740140" xr:uid="{C1E7F803-29CD-49E0-82B4-9355E674D939}"/>
    <hyperlink ref="AQ310" r:id="rId6604" display="https://www.daloopa.com/src/63033537" xr:uid="{7DB3633B-9E3C-4AA4-815C-B6FF3764BA9D}"/>
    <hyperlink ref="AR310" r:id="rId6605" display="https://www.daloopa.com/src/66978114" xr:uid="{3C637A9F-97C9-43B7-A860-91D78B45CDCA}"/>
    <hyperlink ref="AS310" r:id="rId6606" display="https://www.daloopa.com/src/72081266" xr:uid="{8392D923-0B88-4D55-8841-B16D2A28448F}"/>
    <hyperlink ref="AT310" r:id="rId6607" display="https://www.daloopa.com/src/78018534" xr:uid="{7FD35A1B-C2B8-4984-B441-C49CD9A6813D}"/>
    <hyperlink ref="AU310" r:id="rId6608" display="https://www.daloopa.com/src/82224815" xr:uid="{A59C0A5C-F161-42E4-ABB5-5C364D64B412}"/>
    <hyperlink ref="AV310" r:id="rId6609" display="https://www.daloopa.com/src/87381328" xr:uid="{F115E65B-9AF9-4691-A015-C67EA32EE0D2}"/>
    <hyperlink ref="AW310" r:id="rId6610" display="https://www.daloopa.com/src/94490843" xr:uid="{6CE82A82-321A-445E-9D3B-B4774ACE8EE4}"/>
    <hyperlink ref="AX310" r:id="rId6611" display="https://www.daloopa.com/src/102324888" xr:uid="{1F530B0F-B0E8-43EB-B8A2-EBC9CFCCCEF8}"/>
    <hyperlink ref="AY310" r:id="rId6612" display="https://www.daloopa.com/src/107675909" xr:uid="{D1D425C8-9ED5-4AE1-BE5D-36AAD609AC43}"/>
    <hyperlink ref="AZ310" r:id="rId6613" display="https://www.daloopa.com/src/113256683" xr:uid="{3FB6EEDE-A085-4AA7-84F8-ABAF0347110B}"/>
    <hyperlink ref="BA310" r:id="rId6614" display="https://www.daloopa.com/src/125013449" xr:uid="{E7C725F8-122F-46C1-B715-5B05F67FCC5E}"/>
    <hyperlink ref="BB310" r:id="rId6615" display="https://www.daloopa.com/src/136427061" xr:uid="{8ECB8792-DF2C-48C7-B387-559F149ECD1E}"/>
    <hyperlink ref="BC310" r:id="rId6616" display="https://www.daloopa.com/src/144968976" xr:uid="{4FD5A7A9-D00C-4C71-9725-DDB5ECB9A247}"/>
    <hyperlink ref="BD310" r:id="rId6617" display="https://www.daloopa.com/src/154216229" xr:uid="{C53C82EB-26D7-4EEC-A14B-F34C1A30E2AD}"/>
    <hyperlink ref="BF310" r:id="rId6618" display="https://marketplace.daloopa.com/src/110683977" xr:uid="{DB3D3279-751D-4D54-B177-EF72DED19B1E}"/>
    <hyperlink ref="BG310" r:id="rId6619" display="https://marketplace.daloopa.com/src/110683978" xr:uid="{783B2422-F47B-46D6-B641-C312D76D7511}"/>
    <hyperlink ref="BH310" r:id="rId6620" display="https://marketplace.daloopa.com/src/110683979" xr:uid="{FB61EB49-75F2-4274-AF2D-F67862DC3398}"/>
    <hyperlink ref="BI310" r:id="rId6621" display="https://marketplace.daloopa.com/src/110683980" xr:uid="{02579A44-C25C-49A7-8F5F-F67CF4E7F973}"/>
    <hyperlink ref="BJ310" r:id="rId6622" display="https://marketplace.daloopa.com/src/110683981" xr:uid="{A5BF9BD6-F066-4140-8268-145D1533F366}"/>
    <hyperlink ref="BK310" r:id="rId6623" display="https://marketplace.daloopa.com/src/110683982" xr:uid="{F43BA991-C04B-41EE-88E9-4451F15A3651}"/>
    <hyperlink ref="BL310" r:id="rId6624" display="https://marketplace.daloopa.com/src/110683983" xr:uid="{8365C1EF-1E89-420A-B61F-D7582D488CB7}"/>
    <hyperlink ref="BM310" r:id="rId6625" display="https://marketplace.daloopa.com/src/110683984" xr:uid="{495B03F5-B147-44C8-84B7-7849B6CAA61D}"/>
    <hyperlink ref="BN310" r:id="rId6626" display="https://marketplace.daloopa.com/src/110683985" xr:uid="{5B3F74CF-445F-4D49-87EF-3A36E278608E}"/>
    <hyperlink ref="BO310" r:id="rId6627" display="https://marketplace.daloopa.com/src/110683986" xr:uid="{B401628A-88FD-4A6B-A077-6FFBAD469A4B}"/>
    <hyperlink ref="BP310" r:id="rId6628" display="https://marketplace.daloopa.com/src/110683987" xr:uid="{ABD28140-7CE6-4D5B-B6CD-0526B34B4994}"/>
    <hyperlink ref="BQ310" r:id="rId6629" display="https://marketplace.daloopa.com/src/113266376" xr:uid="{41056C48-D1FF-4F4A-8966-F9E2CE0F645D}"/>
    <hyperlink ref="BR310" r:id="rId6630" display="https://marketplace.daloopa.com/src/154257789" xr:uid="{332B265F-8ACB-4945-983F-C69EA82C7CC5}"/>
    <hyperlink ref="A311" r:id="rId6631" xr:uid="{FEF4BD49-8524-4001-BCD4-643B2B84D0A6}"/>
    <hyperlink ref="C311" r:id="rId6632" xr:uid="{404B0665-D6E3-470B-97CC-A8E1BF05834E}"/>
    <hyperlink ref="AI311" r:id="rId6633" display="https://www.daloopa.com/src/10330703" xr:uid="{F128AA12-A93D-4D80-A0E4-F05C9A3D5641}"/>
    <hyperlink ref="AJ311" r:id="rId6634" display="https://www.daloopa.com/src/14160935" xr:uid="{2C986EE7-DC4D-4696-A45C-D8D994F7EB1D}"/>
    <hyperlink ref="AK311" r:id="rId6635" display="https://www.daloopa.com/src/20882352" xr:uid="{07C2FBCE-AFA7-4F27-9C78-FEED7F984CF3}"/>
    <hyperlink ref="AL311" r:id="rId6636" display="https://www.daloopa.com/src/32357700" xr:uid="{E6783476-1901-477D-8005-5D6CB6918002}"/>
    <hyperlink ref="AM311" r:id="rId6637" display="https://www.daloopa.com/src/37971444" xr:uid="{C9CCAB32-89EB-49C0-AE30-B6D7942F6478}"/>
    <hyperlink ref="AN311" r:id="rId6638" display="https://www.daloopa.com/src/46534821" xr:uid="{C0FB67D2-B27C-4EBE-A276-309153A18DA4}"/>
    <hyperlink ref="AO311" r:id="rId6639" display="https://www.daloopa.com/src/53534145" xr:uid="{68AB8B71-D687-4712-B033-DA5F13E82836}"/>
    <hyperlink ref="AP311" r:id="rId6640" display="https://www.daloopa.com/src/58740143" xr:uid="{7831A9D7-190F-4877-B596-1CB110A5EC88}"/>
    <hyperlink ref="AQ311" r:id="rId6641" display="https://www.daloopa.com/src/63033539" xr:uid="{EBD0DCE1-DB51-4397-9BA1-2FFE81A1EB3D}"/>
    <hyperlink ref="AR311" r:id="rId6642" display="https://www.daloopa.com/src/66978113" xr:uid="{271A562D-E17A-4014-A27A-D8418D255B1D}"/>
    <hyperlink ref="AS311" r:id="rId6643" display="https://www.daloopa.com/src/72081258" xr:uid="{4396712B-1E08-46CA-A422-0566AA8DCA77}"/>
    <hyperlink ref="AT311" r:id="rId6644" display="https://www.daloopa.com/src/78018528" xr:uid="{A5DBC442-3261-4689-A4CC-018FA2C9B0CF}"/>
    <hyperlink ref="AU311" r:id="rId6645" display="https://www.daloopa.com/src/82224812" xr:uid="{5B9FDA48-797A-44DC-8635-D88EC5B4FE11}"/>
    <hyperlink ref="AV311" r:id="rId6646" display="https://www.daloopa.com/src/87381322" xr:uid="{81DB2DC5-E179-4D3C-B920-9E5A210184E4}"/>
    <hyperlink ref="AW311" r:id="rId6647" display="https://www.daloopa.com/src/94490840" xr:uid="{BD236F9B-AFF0-4DBB-A813-1B33589DA3F1}"/>
    <hyperlink ref="AX311" r:id="rId6648" display="https://www.daloopa.com/src/102324881" xr:uid="{D284F224-B9BD-44CB-934D-FB0863A14550}"/>
    <hyperlink ref="AY311" r:id="rId6649" display="https://www.daloopa.com/src/107675920" xr:uid="{A9F5B346-5EC4-4D9B-910B-CB4D10250F5F}"/>
    <hyperlink ref="AZ311" r:id="rId6650" display="https://www.daloopa.com/src/113256682" xr:uid="{5C112C02-5A58-4B89-A6BC-BE3D6BA1BE52}"/>
    <hyperlink ref="BA311" r:id="rId6651" display="https://www.daloopa.com/src/125013451" xr:uid="{4E6C16DF-D90B-4DD5-B9B7-DAF9B507D99B}"/>
    <hyperlink ref="BB311" r:id="rId6652" display="https://www.daloopa.com/src/136427060" xr:uid="{D57FF168-8460-487B-ABF6-08A9F1BE8779}"/>
    <hyperlink ref="BC311" r:id="rId6653" display="https://www.daloopa.com/src/144968981" xr:uid="{D243B202-4271-407E-8BCE-80DE52E29C2C}"/>
    <hyperlink ref="BD311" r:id="rId6654" display="https://www.daloopa.com/src/154216230" xr:uid="{20FD4056-3E51-4E8C-837D-1DBA74B43AC5}"/>
    <hyperlink ref="BM311" r:id="rId6655" display="https://marketplace.daloopa.com/src/110683988" xr:uid="{47766C9C-2D7A-43FB-8379-D8FF14A8EF1A}"/>
    <hyperlink ref="BN311" r:id="rId6656" display="https://marketplace.daloopa.com/src/110683989" xr:uid="{4C3CCF5D-6E8A-4E9B-B2C2-772C1FB31284}"/>
    <hyperlink ref="BO311" r:id="rId6657" display="https://marketplace.daloopa.com/src/110683990" xr:uid="{41DD7514-DA8F-4546-9197-ABD491823610}"/>
    <hyperlink ref="BP311" r:id="rId6658" display="https://marketplace.daloopa.com/src/110683991" xr:uid="{01B03D87-C442-47EE-8733-5E74F16E04C7}"/>
    <hyperlink ref="BQ311" r:id="rId6659" display="https://marketplace.daloopa.com/src/113266386" xr:uid="{B5231BB3-F5EB-4B3E-8A12-EA86441546DD}"/>
    <hyperlink ref="BR311" r:id="rId6660" display="https://marketplace.daloopa.com/src/154257790" xr:uid="{B722B82C-95C7-421B-820C-05A76612317C}"/>
    <hyperlink ref="A312" r:id="rId6661" xr:uid="{0361B427-77EB-423D-9D18-27183998FE6F}"/>
    <hyperlink ref="C312" r:id="rId6662" xr:uid="{8074649E-C322-4333-AAAE-103746ED2D45}"/>
    <hyperlink ref="AC312" r:id="rId6663" display="https://www.daloopa.com/src/1565258" xr:uid="{B0527650-EB8F-4280-802E-8E2652B5E6E4}"/>
    <hyperlink ref="AD312" r:id="rId6664" display="https://www.daloopa.com/src/1565233" xr:uid="{3172CE22-2465-4157-A82E-AB8D95E53071}"/>
    <hyperlink ref="AE312" r:id="rId6665" display="https://www.daloopa.com/src/1565194" xr:uid="{E49C23FB-5503-454D-9826-6F3CE403C7B6}"/>
    <hyperlink ref="AF312" r:id="rId6666" display="https://www.daloopa.com/src/2600151" xr:uid="{0B1CD377-F897-4E12-AFBE-2A630EC9A407}"/>
    <hyperlink ref="AG312" r:id="rId6667" display="https://www.daloopa.com/src/4715252" xr:uid="{A682CC3C-B765-4C3D-8D9C-6866B94C2F3F}"/>
    <hyperlink ref="AH312" r:id="rId6668" display="https://www.daloopa.com/src/7961801" xr:uid="{10AF075B-E94F-426E-87EC-2A469ECD94FF}"/>
    <hyperlink ref="AI312" r:id="rId6669" display="https://www.daloopa.com/src/10330694" xr:uid="{FF871DFD-C919-4880-8AF4-DF5E3B758EA5}"/>
    <hyperlink ref="AJ312" r:id="rId6670" display="https://www.daloopa.com/src/14160929" xr:uid="{BF1726FC-B2F6-4DB7-A3D9-D42A09BCAAA7}"/>
    <hyperlink ref="AK312" r:id="rId6671" display="https://www.daloopa.com/src/20882369" xr:uid="{838C52D9-A83A-433B-AAE1-D1087124DA2A}"/>
    <hyperlink ref="AL312" r:id="rId6672" display="https://www.daloopa.com/src/32357685" xr:uid="{D9F4EB8C-EBEC-40F5-9128-D4580143158D}"/>
    <hyperlink ref="AM312" r:id="rId6673" display="https://www.daloopa.com/src/37971442" xr:uid="{12B1043B-13E5-444E-9982-0C6975A96F7A}"/>
    <hyperlink ref="AN312" r:id="rId6674" display="https://www.daloopa.com/src/46534822" xr:uid="{E0054899-B88E-415B-AD80-103292202B27}"/>
    <hyperlink ref="AO312" r:id="rId6675" display="https://www.daloopa.com/src/53534159" xr:uid="{65F2D31A-A9CB-43A1-8823-8B2868B65A35}"/>
    <hyperlink ref="AP312" r:id="rId6676" display="https://www.daloopa.com/src/58740144" xr:uid="{D3C99FD9-5FC5-43E2-814A-ECCBB72BCC61}"/>
    <hyperlink ref="AQ312" r:id="rId6677" display="https://www.daloopa.com/src/63033548" xr:uid="{C7E17862-464E-476F-82ED-6561AF77ECAD}"/>
    <hyperlink ref="AR312" r:id="rId6678" display="https://www.daloopa.com/src/66978116" xr:uid="{CE3C2A6A-78CF-43FE-8C6A-A5E66431D1A4}"/>
    <hyperlink ref="AS312" r:id="rId6679" display="https://www.daloopa.com/src/72081250" xr:uid="{EF973FB8-4A79-4025-A361-EC459DD4480B}"/>
    <hyperlink ref="AT312" r:id="rId6680" display="https://www.daloopa.com/src/78018523" xr:uid="{1D7D7186-4282-43A8-BAC4-38D6467FB839}"/>
    <hyperlink ref="AU312" r:id="rId6681" display="https://www.daloopa.com/src/82224816" xr:uid="{FC7042B3-AB39-4E92-B57E-5140F5539BC9}"/>
    <hyperlink ref="AV312" r:id="rId6682" display="https://www.daloopa.com/src/87381329" xr:uid="{8F1D6473-FCBC-4049-B77F-0A8509272C60}"/>
    <hyperlink ref="AW312" r:id="rId6683" display="https://www.daloopa.com/src/94490846" xr:uid="{4BD4EAB9-B8DF-40DC-8D89-65FDF8CD56BE}"/>
    <hyperlink ref="AX312" r:id="rId6684" display="https://www.daloopa.com/src/102324870" xr:uid="{82BB9F08-3491-4D87-B1F9-CBE5DAAA7270}"/>
    <hyperlink ref="AY312" r:id="rId6685" display="https://www.daloopa.com/src/107675923" xr:uid="{1746CCB5-26CF-45AC-AB36-D68888D081C8}"/>
    <hyperlink ref="AZ312" r:id="rId6686" display="https://www.daloopa.com/src/113256686" xr:uid="{A8F61565-A672-4651-BD33-0DE48B178A7C}"/>
    <hyperlink ref="BA312" r:id="rId6687" display="https://www.daloopa.com/src/125013453" xr:uid="{39171E26-BDAF-4163-A427-AF6704C454BF}"/>
    <hyperlink ref="BB312" r:id="rId6688" display="https://www.daloopa.com/src/136427062" xr:uid="{9CA10AA8-78D6-4E47-B7AD-473D0285CBD7}"/>
    <hyperlink ref="BC312" r:id="rId6689" display="https://www.daloopa.com/src/144968985" xr:uid="{3EB9DD07-0965-45F9-AFCE-3154EF84E905}"/>
    <hyperlink ref="BD312" r:id="rId6690" display="https://www.daloopa.com/src/154216231" xr:uid="{AC8F3B25-6DDD-499A-8C04-336A76D8D104}"/>
    <hyperlink ref="BL312" r:id="rId6691" display="https://marketplace.daloopa.com/src/110683992" xr:uid="{DA1DAAB9-FC16-4D2A-99A2-212A12C913EE}"/>
    <hyperlink ref="BM312" r:id="rId6692" display="https://marketplace.daloopa.com/src/110683993" xr:uid="{32E6404B-F3DF-442E-94A4-D33CA58EAB5E}"/>
    <hyperlink ref="BN312" r:id="rId6693" display="https://marketplace.daloopa.com/src/110683994" xr:uid="{71FA8121-63AC-44A4-A15D-4452EDE413E4}"/>
    <hyperlink ref="BO312" r:id="rId6694" display="https://marketplace.daloopa.com/src/110683995" xr:uid="{E0CC192B-9165-41C7-89C1-F87F2ED7722C}"/>
    <hyperlink ref="BP312" r:id="rId6695" display="https://marketplace.daloopa.com/src/110683996" xr:uid="{FCD597A4-D3BB-42AF-8645-BD3EF18A5924}"/>
    <hyperlink ref="BQ312" r:id="rId6696" display="https://marketplace.daloopa.com/src/113266387" xr:uid="{0A6DBC87-06CC-4A83-8A90-C597405487D8}"/>
    <hyperlink ref="BR312" r:id="rId6697" display="https://marketplace.daloopa.com/src/154257791" xr:uid="{E69BD7C8-242B-4410-98F0-749AB15B7E61}"/>
    <hyperlink ref="A313" r:id="rId6698" xr:uid="{EF625A59-594F-4343-868D-2E8FF32091CB}"/>
    <hyperlink ref="C313" r:id="rId6699" xr:uid="{4F35E1A5-D934-4DF0-AF7A-515B2641496F}"/>
    <hyperlink ref="K313" r:id="rId6700" display="https://www.daloopa.com/src/1565787" xr:uid="{2E82C6A7-1AE3-425A-8C75-0968A6D404E6}"/>
    <hyperlink ref="L313" r:id="rId6701" display="https://www.daloopa.com/src/1565739" xr:uid="{B9F11ADA-6D96-45EC-BC29-DAC70FF39EBE}"/>
    <hyperlink ref="M313" r:id="rId6702" display="https://www.daloopa.com/src/1565683" xr:uid="{1C05646F-0A97-4960-8F32-2B02D906B587}"/>
    <hyperlink ref="N313" r:id="rId6703" display="https://www.daloopa.com/src/1565659" xr:uid="{9C0E0282-6ACC-4C7B-BCE4-FFAE330E4459}"/>
    <hyperlink ref="O313" r:id="rId6704" display="https://www.daloopa.com/src/1565635" xr:uid="{FE61451C-617B-4BFA-A71D-EA51487BA5DD}"/>
    <hyperlink ref="P313" r:id="rId6705" display="https://www.daloopa.com/src/1565608" xr:uid="{3D013E65-DC3D-4FC1-A9C4-7A43C46BD509}"/>
    <hyperlink ref="Q313" r:id="rId6706" display="https://www.daloopa.com/src/1565580" xr:uid="{682DE375-0B2A-4DCE-A4EB-D95EFD31D145}"/>
    <hyperlink ref="R313" r:id="rId6707" display="https://www.daloopa.com/src/1565558" xr:uid="{09BF3E86-FAAF-4B5A-8DE5-A1BE29EFB1B2}"/>
    <hyperlink ref="S313" r:id="rId6708" display="https://www.daloopa.com/src/1565532" xr:uid="{3B50C107-4B8D-4E0D-B574-04178793BA94}"/>
    <hyperlink ref="T313" r:id="rId6709" display="https://www.daloopa.com/src/1565510" xr:uid="{77520AE1-0C20-4B8E-8DBF-66CFAC7E7A70}"/>
    <hyperlink ref="U313" r:id="rId6710" display="https://www.daloopa.com/src/1565488" xr:uid="{5360A447-8995-4E22-A941-0F8DC4A2E9EC}"/>
    <hyperlink ref="V313" r:id="rId6711" display="https://www.daloopa.com/src/1565459" xr:uid="{2231E1B5-2668-4ED6-94F6-4C8AF64147A6}"/>
    <hyperlink ref="W313" r:id="rId6712" display="https://www.daloopa.com/src/1565437" xr:uid="{76B5A640-482C-41CD-95AD-2AEB30AFE3D9}"/>
    <hyperlink ref="X313" r:id="rId6713" display="https://www.daloopa.com/src/1565415" xr:uid="{F74A7FB1-B677-406B-BBBE-9883B172F359}"/>
    <hyperlink ref="Y313" r:id="rId6714" display="https://www.daloopa.com/src/1565378" xr:uid="{99A6512D-2636-4411-AE71-3DB1FF762950}"/>
    <hyperlink ref="Z313" r:id="rId6715" display="https://www.daloopa.com/src/1565356" xr:uid="{7BD7E810-9B47-42DC-891A-598AD68D2F06}"/>
    <hyperlink ref="AA313" r:id="rId6716" display="https://www.daloopa.com/src/1565330" xr:uid="{139BCC37-CB06-4EAA-87D7-BD94A9639974}"/>
    <hyperlink ref="AB313" r:id="rId6717" display="https://www.daloopa.com/src/1565308" xr:uid="{DCA5127F-1F4B-41D2-808C-1764A2211ED5}"/>
    <hyperlink ref="AC313" r:id="rId6718" display="https://www.daloopa.com/src/1565259" xr:uid="{3448CA11-769C-49FB-9051-1732056AB1D0}"/>
    <hyperlink ref="AD313" r:id="rId6719" display="https://www.daloopa.com/src/1565234" xr:uid="{8423A22B-8446-40A8-BC46-B49E88A5A026}"/>
    <hyperlink ref="AE313" r:id="rId6720" display="https://www.daloopa.com/src/1565195" xr:uid="{D3D49AB6-41C5-4EF2-8805-4090096FBAAE}"/>
    <hyperlink ref="AF313" r:id="rId6721" display="https://www.daloopa.com/src/2600152" xr:uid="{C9AC78B2-9C2A-4D19-A2B5-0C571CC86ACD}"/>
    <hyperlink ref="AG313" r:id="rId6722" display="https://www.daloopa.com/src/4715253" xr:uid="{1502DAF1-1741-43E8-940A-A39B66587BC3}"/>
    <hyperlink ref="AH313" r:id="rId6723" display="https://www.daloopa.com/src/7961802" xr:uid="{5094977A-C555-4745-8FD3-0E9CEB1553AD}"/>
    <hyperlink ref="AI313" r:id="rId6724" display="https://www.daloopa.com/src/10330692" xr:uid="{27DE8028-6DA6-430B-B090-26DB13E6B40E}"/>
    <hyperlink ref="AJ313" r:id="rId6725" display="https://www.daloopa.com/src/14160927" xr:uid="{F5F2A654-2847-44F2-92EB-C0C21FEE5B39}"/>
    <hyperlink ref="AK313" r:id="rId6726" display="https://www.daloopa.com/src/20882355" xr:uid="{8D9AEE3B-8FC5-4AA4-A912-30F675194C2A}"/>
    <hyperlink ref="AL313" r:id="rId6727" display="https://www.daloopa.com/src/32357696" xr:uid="{96D63374-8E5E-462C-BBEC-75954ECDB2D6}"/>
    <hyperlink ref="AM313" r:id="rId6728" display="https://www.daloopa.com/src/37971438" xr:uid="{589E2DF7-8AFE-4D5C-8F55-0A949ADC5AD5}"/>
    <hyperlink ref="AN313" r:id="rId6729" display="https://www.daloopa.com/src/46534824" xr:uid="{217E938F-87A8-4DE1-81D0-F3EAF8F16A58}"/>
    <hyperlink ref="AO313" r:id="rId6730" display="https://www.daloopa.com/src/53534148" xr:uid="{B04BA595-7310-4D13-BC2B-0FCDC87E4C47}"/>
    <hyperlink ref="AP313" r:id="rId6731" display="https://www.daloopa.com/src/58740145" xr:uid="{4FD5BFFF-0D31-4CAC-8969-6575C77516EA}"/>
    <hyperlink ref="AQ313" r:id="rId6732" display="https://www.daloopa.com/src/63033546" xr:uid="{B383FF1F-20C4-4EA6-B6F3-B5C3190E6B2F}"/>
    <hyperlink ref="AR313" r:id="rId6733" display="https://www.daloopa.com/src/66978117" xr:uid="{CF661738-B00E-4753-8536-47DD7C0727F7}"/>
    <hyperlink ref="AS313" r:id="rId6734" display="https://www.daloopa.com/src/72081268" xr:uid="{459E5305-57D8-4168-9CAC-490F043D5C93}"/>
    <hyperlink ref="AT313" r:id="rId6735" display="https://www.daloopa.com/src/78018526" xr:uid="{F883334A-D4C2-4F40-AD62-A489525CD930}"/>
    <hyperlink ref="AU313" r:id="rId6736" display="https://www.daloopa.com/src/82224817" xr:uid="{BF70D66E-23DE-4612-9CF9-61E88B8D284E}"/>
    <hyperlink ref="AV313" r:id="rId6737" display="https://www.daloopa.com/src/87381318" xr:uid="{BAD7DD8A-6C02-4B81-BE0A-E3A96A1F574C}"/>
    <hyperlink ref="BG313" r:id="rId6738" display="https://marketplace.daloopa.com/src/110683997" xr:uid="{F48613A3-C466-4550-852A-E02083D7E3A7}"/>
    <hyperlink ref="BH313" r:id="rId6739" display="https://marketplace.daloopa.com/src/110683998" xr:uid="{347D1A5A-98C9-4444-A12A-DE393D3E4318}"/>
    <hyperlink ref="BI313" r:id="rId6740" display="https://marketplace.daloopa.com/src/110683999" xr:uid="{432A87D4-2782-484F-A130-9F71FC61AA9C}"/>
    <hyperlink ref="BJ313" r:id="rId6741" display="https://marketplace.daloopa.com/src/110684000" xr:uid="{8DE23562-C30C-424C-803F-BFDA501801FE}"/>
    <hyperlink ref="BK313" r:id="rId6742" display="https://marketplace.daloopa.com/src/110684001" xr:uid="{5A2D882D-63B1-441D-BB59-2040189FE45F}"/>
    <hyperlink ref="BL313" r:id="rId6743" display="https://marketplace.daloopa.com/src/110684002" xr:uid="{013651CC-D6ED-4EEA-B1DD-599159B33A23}"/>
    <hyperlink ref="BM313" r:id="rId6744" display="https://marketplace.daloopa.com/src/110684003" xr:uid="{328FB1C0-8BE6-4FE7-ACB8-2C7186B9E7A0}"/>
    <hyperlink ref="BN313" r:id="rId6745" display="https://marketplace.daloopa.com/src/110684004" xr:uid="{AC5A62D5-E69A-46A8-A16F-C9E88D0D206D}"/>
    <hyperlink ref="BO313" r:id="rId6746" display="https://marketplace.daloopa.com/src/110684005" xr:uid="{B7BD7628-AD13-4D07-81AC-CB475744528D}"/>
    <hyperlink ref="BP313" r:id="rId6747" display="https://marketplace.daloopa.com/src/110684006" xr:uid="{0BDBF8D4-E567-4AC5-B9B8-604D81342EF2}"/>
    <hyperlink ref="A314" r:id="rId6748" xr:uid="{9DC4052B-D26C-404A-9AB9-F14ACCA7901A}"/>
    <hyperlink ref="C314" r:id="rId6749" xr:uid="{90BB3DCC-3E02-4777-AEAB-BE1FC0B99290}"/>
    <hyperlink ref="K314" r:id="rId6750" display="https://www.daloopa.com/src/1565788" xr:uid="{BB9EF7F9-0A6E-45A6-BBFE-EF72A611CB85}"/>
    <hyperlink ref="L314" r:id="rId6751" display="https://www.daloopa.com/src/1565740" xr:uid="{3BE0461C-7C18-402B-B4A1-CDFDFFD9A29D}"/>
    <hyperlink ref="M314" r:id="rId6752" display="https://www.daloopa.com/src/1565684" xr:uid="{C830AA82-E61D-41DE-923F-CB8F843D498E}"/>
    <hyperlink ref="N314" r:id="rId6753" display="https://www.daloopa.com/src/1565660" xr:uid="{42A2302D-41DE-40C8-81D4-DC0F75BDB53E}"/>
    <hyperlink ref="O314" r:id="rId6754" display="https://www.daloopa.com/src/1565636" xr:uid="{8A507FDC-3934-4979-A8CC-485EBA835B74}"/>
    <hyperlink ref="P314" r:id="rId6755" display="https://www.daloopa.com/src/1565609" xr:uid="{931BCAC6-922D-444D-87C4-E35A8E04A223}"/>
    <hyperlink ref="Q314" r:id="rId6756" display="https://www.daloopa.com/src/1565581" xr:uid="{0861F186-48A5-47F1-AF4E-38AD9610E0BB}"/>
    <hyperlink ref="R314" r:id="rId6757" display="https://www.daloopa.com/src/1565559" xr:uid="{79F9F6D5-B0CD-47FC-972B-4AB748774E6D}"/>
    <hyperlink ref="S314" r:id="rId6758" display="https://www.daloopa.com/src/1565533" xr:uid="{D9CDA3CF-6577-45D9-844F-D90FE9B301CE}"/>
    <hyperlink ref="T314" r:id="rId6759" display="https://www.daloopa.com/src/1565511" xr:uid="{A435197C-7BD6-47FA-9192-BDE5E05B58A2}"/>
    <hyperlink ref="U314" r:id="rId6760" display="https://www.daloopa.com/src/1565489" xr:uid="{65A96473-BB2F-4C94-A791-A8C8BA19F577}"/>
    <hyperlink ref="V314" r:id="rId6761" display="https://www.daloopa.com/src/1565460" xr:uid="{95F184C9-E338-4B7C-A632-B73B0F0E49D2}"/>
    <hyperlink ref="W314" r:id="rId6762" display="https://www.daloopa.com/src/1565438" xr:uid="{390BB2BC-A3D8-4229-A381-265D6CC1C791}"/>
    <hyperlink ref="X314" r:id="rId6763" display="https://www.daloopa.com/src/1565416" xr:uid="{B87D01EC-240F-4F45-9610-A7A7356C7152}"/>
    <hyperlink ref="Y314" r:id="rId6764" display="https://www.daloopa.com/src/1565379" xr:uid="{C6F771D7-BF0D-490A-967A-226F06E14AF9}"/>
    <hyperlink ref="Z314" r:id="rId6765" display="https://www.daloopa.com/src/1565357" xr:uid="{A2022BF2-6F98-42D5-A261-2BA77469D75B}"/>
    <hyperlink ref="AA314" r:id="rId6766" display="https://www.daloopa.com/src/1565331" xr:uid="{6DD57E64-EACA-4F7C-91AB-A23669CEA333}"/>
    <hyperlink ref="AB314" r:id="rId6767" display="https://www.daloopa.com/src/1565309" xr:uid="{C28D2701-4B9D-4F47-A2C5-3F7F447484BB}"/>
    <hyperlink ref="AC314" r:id="rId6768" display="https://www.daloopa.com/src/1565260" xr:uid="{66CE968E-A823-4A3A-BA11-F8C4B5F65EA7}"/>
    <hyperlink ref="AD314" r:id="rId6769" display="https://www.daloopa.com/src/1565235" xr:uid="{86B60C76-C302-45FE-BA62-9BA65308C812}"/>
    <hyperlink ref="AE314" r:id="rId6770" display="https://www.daloopa.com/src/1565196" xr:uid="{06EBC373-40EE-4D6F-956F-105685EC05A7}"/>
    <hyperlink ref="AF314" r:id="rId6771" display="https://www.daloopa.com/src/2600153" xr:uid="{21F2B566-EF5E-4309-BF28-14B166A564E5}"/>
    <hyperlink ref="AG314" r:id="rId6772" display="https://www.daloopa.com/src/4715254" xr:uid="{2026005A-4F20-4279-8713-39DB415AAC79}"/>
    <hyperlink ref="AH314" r:id="rId6773" display="https://www.daloopa.com/src/7961803" xr:uid="{BA62519E-1F72-4867-83FC-CE76379B1EB9}"/>
    <hyperlink ref="AI314" r:id="rId6774" display="https://www.daloopa.com/src/10330695" xr:uid="{A76EB97A-340F-45EA-B741-25D74BF9BFE8}"/>
    <hyperlink ref="AJ314" r:id="rId6775" display="https://www.daloopa.com/src/14160926" xr:uid="{11D2A363-46FE-4B5C-8C25-1DAA7E60DABC}"/>
    <hyperlink ref="AK314" r:id="rId6776" display="https://www.daloopa.com/src/20882365" xr:uid="{BADA2262-EF0C-4719-8B73-570F5EE51E15}"/>
    <hyperlink ref="AL314" r:id="rId6777" display="https://www.daloopa.com/src/32357686" xr:uid="{C7B49F40-34FD-4584-98F4-2E31B4D57A90}"/>
    <hyperlink ref="AM314" r:id="rId6778" display="https://www.daloopa.com/src/37971428" xr:uid="{2EF8ADB8-17B5-46C8-A019-32B2319AF9D2}"/>
    <hyperlink ref="AN314" r:id="rId6779" display="https://www.daloopa.com/src/46534825" xr:uid="{A26EB591-D0CF-46A1-8F20-54C244E86A0D}"/>
    <hyperlink ref="AO314" r:id="rId6780" display="https://www.daloopa.com/src/53534157" xr:uid="{58DC51E4-16F3-4182-A5FD-C49F11E5D625}"/>
    <hyperlink ref="AP314" r:id="rId6781" display="https://www.daloopa.com/src/58740150" xr:uid="{34D3B052-C679-4384-8D67-B45400E81CCE}"/>
    <hyperlink ref="AQ314" r:id="rId6782" display="https://www.daloopa.com/src/63033543" xr:uid="{3E7EA09B-7E0A-40E0-97F9-A964CF3FC987}"/>
    <hyperlink ref="AR314" r:id="rId6783" display="https://www.daloopa.com/src/66978118" xr:uid="{3B9E4445-6904-426A-A61E-FCB962FACEB8}"/>
    <hyperlink ref="AS314" r:id="rId6784" display="https://www.daloopa.com/src/72081247" xr:uid="{75AE44EC-5D08-415A-A44F-36D5EC8328F9}"/>
    <hyperlink ref="AT314" r:id="rId6785" display="https://www.daloopa.com/src/78018517" xr:uid="{84BB032E-668F-4EE7-B720-9F5E1EE8AF01}"/>
    <hyperlink ref="AU314" r:id="rId6786" display="https://www.daloopa.com/src/82224818" xr:uid="{5A0781C2-555F-449A-92AA-2A53ACD262BB}"/>
    <hyperlink ref="AV314" r:id="rId6787" display="https://www.daloopa.com/src/87381332" xr:uid="{2A9EB59D-30A5-4305-80E0-E207154D41B6}"/>
    <hyperlink ref="AW314" r:id="rId6788" display="https://www.daloopa.com/src/94490853" xr:uid="{ECEB9AF4-D8A8-472F-96E0-B089DEC23978}"/>
    <hyperlink ref="AX314" r:id="rId6789" display="https://www.daloopa.com/src/102324871" xr:uid="{DCA51221-6088-415E-B7A8-955395E773CD}"/>
    <hyperlink ref="AY314" r:id="rId6790" display="https://www.daloopa.com/src/107675922" xr:uid="{59F0CA4E-0A5A-4253-BA90-1F17053021B2}"/>
    <hyperlink ref="AZ314" r:id="rId6791" display="https://www.daloopa.com/src/113256687" xr:uid="{28AA4FD0-BAB7-4B28-AD8A-0844CB26A75D}"/>
    <hyperlink ref="BA314" r:id="rId6792" display="https://www.daloopa.com/src/125013455" xr:uid="{DF1C6C64-CAAD-44CE-9DA1-D6D6236C2C73}"/>
    <hyperlink ref="BB314" r:id="rId6793" display="https://www.daloopa.com/src/136427063" xr:uid="{F4FAB496-B44C-4AFA-AB50-7BAFE155C04F}"/>
    <hyperlink ref="BC314" r:id="rId6794" display="https://www.daloopa.com/src/144968989" xr:uid="{5B2F4C09-59E0-49E7-B273-C2BFAAFA2FBF}"/>
    <hyperlink ref="BD314" r:id="rId6795" display="https://www.daloopa.com/src/154216233" xr:uid="{687706FD-D7BE-4292-ACC3-858FD132EFD6}"/>
    <hyperlink ref="BG314" r:id="rId6796" display="https://marketplace.daloopa.com/src/110684007" xr:uid="{9D2A0C15-D627-4DB3-9A63-F3F36318CD7C}"/>
    <hyperlink ref="BH314" r:id="rId6797" display="https://marketplace.daloopa.com/src/110684008" xr:uid="{4F11E980-7744-436C-B61F-9A840E8FA510}"/>
    <hyperlink ref="BI314" r:id="rId6798" display="https://marketplace.daloopa.com/src/110684009" xr:uid="{092498FA-EDD1-47EE-9016-6AE5D5110793}"/>
    <hyperlink ref="BJ314" r:id="rId6799" display="https://marketplace.daloopa.com/src/110684010" xr:uid="{37896728-E92B-49A9-9584-B97174F0F526}"/>
    <hyperlink ref="BK314" r:id="rId6800" display="https://marketplace.daloopa.com/src/110684011" xr:uid="{1A2A9999-CB36-4450-8F21-71E343262BB6}"/>
    <hyperlink ref="BL314" r:id="rId6801" display="https://marketplace.daloopa.com/src/110684012" xr:uid="{CB75B3A4-85F2-4005-B747-3AF6F8D9FC56}"/>
    <hyperlink ref="BM314" r:id="rId6802" display="https://marketplace.daloopa.com/src/110684013" xr:uid="{FB0116D1-DAF7-49E4-B7AB-F6F64FCAF1D8}"/>
    <hyperlink ref="BN314" r:id="rId6803" display="https://marketplace.daloopa.com/src/110684014" xr:uid="{D64FC022-6C91-488F-881A-A493B1E8699E}"/>
    <hyperlink ref="BO314" r:id="rId6804" display="https://marketplace.daloopa.com/src/110684015" xr:uid="{A6B3CE87-83B1-441F-B69B-C78EC13C2020}"/>
    <hyperlink ref="BP314" r:id="rId6805" display="https://marketplace.daloopa.com/src/110684016" xr:uid="{7B777A0C-045A-4D73-BFF2-7095B978A8E4}"/>
    <hyperlink ref="BQ314" r:id="rId6806" display="https://marketplace.daloopa.com/src/113266388" xr:uid="{D5D240C5-10B3-4B74-A3D9-2573FAA78546}"/>
    <hyperlink ref="BR314" r:id="rId6807" display="https://marketplace.daloopa.com/src/154257792" xr:uid="{6CE8CCF8-42F2-4CD1-92D1-747427955288}"/>
    <hyperlink ref="A315" r:id="rId6808" xr:uid="{E7516242-1787-4E8B-A53B-399A4B31BCC9}"/>
    <hyperlink ref="C315" r:id="rId6809" xr:uid="{681B0B21-C7A6-4AB6-ADD2-98F88B908144}"/>
    <hyperlink ref="E315" r:id="rId6810" display="https://www.daloopa.com/src/1566031" xr:uid="{90F4D661-9B54-4286-B455-CF5E0DF825E6}"/>
    <hyperlink ref="F315" r:id="rId6811" display="https://www.daloopa.com/src/1566006" xr:uid="{C7CE0AC7-4981-4E79-9B7D-C35224E00241}"/>
    <hyperlink ref="G315" r:id="rId6812" display="https://www.daloopa.com/src/1565971" xr:uid="{DCEC0443-508C-4176-9953-CAA10B2A80F8}"/>
    <hyperlink ref="H315" r:id="rId6813" display="https://www.daloopa.com/src/1565937" xr:uid="{92FC2C65-70B9-4C53-93D7-735AD2E04DCA}"/>
    <hyperlink ref="I315" r:id="rId6814" display="https://www.daloopa.com/src/1565913" xr:uid="{0A152D57-F52F-4B02-AF91-5CFADDB4F34C}"/>
    <hyperlink ref="J315" r:id="rId6815" display="https://www.daloopa.com/src/1565870" xr:uid="{B4844587-E68A-4073-93E3-27D7ABA1FDDF}"/>
    <hyperlink ref="BF315" r:id="rId6816" display="https://marketplace.daloopa.com/src/110684017" xr:uid="{4F2951D5-014C-46BF-BB41-398075D0D31F}"/>
    <hyperlink ref="A316" r:id="rId6817" xr:uid="{E5A37E76-66BB-44F1-8933-3AFE3C2B1EAC}"/>
    <hyperlink ref="C316" r:id="rId6818" xr:uid="{3CDDFA3E-F1B5-460B-B9A4-C0DCF52C7E99}"/>
    <hyperlink ref="E316" r:id="rId6819" display="https://www.daloopa.com/src/1566032" xr:uid="{0002EFF2-C0F0-420A-96EF-350E829A89BB}"/>
    <hyperlink ref="F316" r:id="rId6820" display="https://www.daloopa.com/src/1566007" xr:uid="{2DCFC849-11BA-4655-A958-8A5AFD9B4136}"/>
    <hyperlink ref="G316" r:id="rId6821" display="https://www.daloopa.com/src/1565972" xr:uid="{61E1D052-5ADD-4B8C-B44B-CCE0DED959D9}"/>
    <hyperlink ref="H316" r:id="rId6822" display="https://www.daloopa.com/src/1565938" xr:uid="{BB6EBB65-42F7-4A99-B527-81A24ADC3927}"/>
    <hyperlink ref="I316" r:id="rId6823" display="https://www.daloopa.com/src/1565914" xr:uid="{C055B1AE-07CB-4217-8784-8D79A7B84A3D}"/>
    <hyperlink ref="J316" r:id="rId6824" display="https://www.daloopa.com/src/1565871" xr:uid="{99F1F7C3-5449-472E-BE96-3B665F9F6C3F}"/>
    <hyperlink ref="K316" r:id="rId6825" display="https://www.daloopa.com/src/1565789" xr:uid="{6510BA53-28E1-474A-8027-DD3AA9E904DD}"/>
    <hyperlink ref="L316" r:id="rId6826" display="https://www.daloopa.com/src/1565741" xr:uid="{7623CE9B-8EF9-462C-B776-54699F1FE802}"/>
    <hyperlink ref="M316" r:id="rId6827" display="https://www.daloopa.com/src/1565685" xr:uid="{EB066AD3-485F-4070-94C8-A0E53F0A84E5}"/>
    <hyperlink ref="N316" r:id="rId6828" display="https://www.daloopa.com/src/1565661" xr:uid="{EFF09B9C-9029-45B2-9E54-EAC418D3F39F}"/>
    <hyperlink ref="O316" r:id="rId6829" display="https://www.daloopa.com/src/1565637" xr:uid="{BA1228E4-F391-4368-AAE5-7B526E03C22A}"/>
    <hyperlink ref="P316" r:id="rId6830" display="https://www.daloopa.com/src/1565610" xr:uid="{43FA2E1A-1B7F-4957-B570-FE4E4820E846}"/>
    <hyperlink ref="Q316" r:id="rId6831" display="https://www.daloopa.com/src/1565582" xr:uid="{BC3125B8-8D0F-415B-B344-1E48FE8BDFD6}"/>
    <hyperlink ref="R316" r:id="rId6832" display="https://www.daloopa.com/src/1565560" xr:uid="{06F704D0-882F-4C00-93CB-8291280731A8}"/>
    <hyperlink ref="S316" r:id="rId6833" display="https://www.daloopa.com/src/1565534" xr:uid="{B0B50C57-0C95-4CD8-9544-834F84E39372}"/>
    <hyperlink ref="T316" r:id="rId6834" display="https://www.daloopa.com/src/1565512" xr:uid="{42FAA9D3-2FEE-4E01-A19D-944D1A827140}"/>
    <hyperlink ref="U316" r:id="rId6835" display="https://www.daloopa.com/src/1565490" xr:uid="{C4967C6A-F676-427A-BDAF-35728D6BAE41}"/>
    <hyperlink ref="V316" r:id="rId6836" display="https://www.daloopa.com/src/1565461" xr:uid="{58BF5F59-9FA4-462B-9798-FC8E0BBE66BC}"/>
    <hyperlink ref="W316" r:id="rId6837" display="https://www.daloopa.com/src/1565439" xr:uid="{AD20CC7C-AF66-4A28-8B8B-EBA5E097F7B3}"/>
    <hyperlink ref="X316" r:id="rId6838" display="https://www.daloopa.com/src/1565417" xr:uid="{4AFF4A6A-B431-456B-A13E-1DAA25A75108}"/>
    <hyperlink ref="Y316" r:id="rId6839" display="https://www.daloopa.com/src/1565380" xr:uid="{873A6ABC-1437-42ED-9355-A66484DA8AFF}"/>
    <hyperlink ref="Z316" r:id="rId6840" display="https://www.daloopa.com/src/1565358" xr:uid="{8C8F223A-A8D2-42D8-A258-F59A1BA3A6D4}"/>
    <hyperlink ref="AA316" r:id="rId6841" display="https://www.daloopa.com/src/1565332" xr:uid="{63E5C76B-CFA2-42EA-98A4-E7B4BC9A671D}"/>
    <hyperlink ref="AB316" r:id="rId6842" display="https://www.daloopa.com/src/1565310" xr:uid="{20C5B6B5-DF7A-463D-A0BC-E20D1E4E6506}"/>
    <hyperlink ref="AC316" r:id="rId6843" display="https://www.daloopa.com/src/1565261" xr:uid="{16C04589-69BF-4B28-AAA9-37E7ECB51D75}"/>
    <hyperlink ref="AD316" r:id="rId6844" display="https://www.daloopa.com/src/1565236" xr:uid="{0C9360D1-9860-4ED5-B3FE-D78DB2219D7C}"/>
    <hyperlink ref="AE316" r:id="rId6845" display="https://www.daloopa.com/src/1565197" xr:uid="{E3252346-F7A6-48CF-9E1F-559D56B00DDC}"/>
    <hyperlink ref="AF316" r:id="rId6846" display="https://www.daloopa.com/src/2600154" xr:uid="{376ABC88-0171-45B0-BCB5-1C95B636895F}"/>
    <hyperlink ref="AG316" r:id="rId6847" display="https://www.daloopa.com/src/4715255" xr:uid="{A9799629-1C2C-48E5-A163-E0068348D8E6}"/>
    <hyperlink ref="AH316" r:id="rId6848" display="https://www.daloopa.com/src/7961804" xr:uid="{59582B23-9D63-4B9E-9155-2515C92AAEB5}"/>
    <hyperlink ref="AI316" r:id="rId6849" display="https://www.daloopa.com/src/10330698" xr:uid="{E83E7DB1-319B-477F-94CE-EFB92D0C4223}"/>
    <hyperlink ref="AJ316" r:id="rId6850" display="https://www.daloopa.com/src/14160934" xr:uid="{CD252AE7-6D7D-434F-9377-F7508D9452C1}"/>
    <hyperlink ref="AK316" r:id="rId6851" display="https://www.daloopa.com/src/20882348" xr:uid="{47F98763-CC28-4FF1-BB03-F3BC15F7C811}"/>
    <hyperlink ref="AL316" r:id="rId6852" display="https://www.daloopa.com/src/32357698" xr:uid="{D2AC6064-F950-43C2-BBD6-9F10C814377E}"/>
    <hyperlink ref="AM316" r:id="rId6853" display="https://www.daloopa.com/src/37971437" xr:uid="{0F886052-23A5-4DF9-915F-7F270EFC963D}"/>
    <hyperlink ref="AN316" r:id="rId6854" display="https://www.daloopa.com/src/46534833" xr:uid="{2060D337-E1C0-4F3E-81F0-6799009D5820}"/>
    <hyperlink ref="AO316" r:id="rId6855" display="https://www.daloopa.com/src/53534170" xr:uid="{950FD898-8027-4A0C-AE85-93412D082E84}"/>
    <hyperlink ref="AP316" r:id="rId6856" display="https://www.daloopa.com/src/58740153" xr:uid="{9509BD91-2815-40CB-865B-3B2130DA1FD8}"/>
    <hyperlink ref="AQ316" r:id="rId6857" display="https://www.daloopa.com/src/63033541" xr:uid="{9BE384C2-7239-4E2E-BB15-36334FC19F65}"/>
    <hyperlink ref="AR316" r:id="rId6858" display="https://www.daloopa.com/src/66978119" xr:uid="{659B97E5-B7FA-4F88-8729-D2113DA9EE61}"/>
    <hyperlink ref="AS316" r:id="rId6859" display="https://www.daloopa.com/src/72081263" xr:uid="{4E50A556-CBF2-4444-B30F-8A85A79B37AB}"/>
    <hyperlink ref="AT316" r:id="rId6860" display="https://www.daloopa.com/src/78018531" xr:uid="{EAE745AC-81CA-44A0-85EA-59BC717D7EBD}"/>
    <hyperlink ref="AU316" r:id="rId6861" display="https://www.daloopa.com/src/82224830" xr:uid="{6B97353E-81D3-48FB-A760-8C443BB4FAC5}"/>
    <hyperlink ref="AV316" r:id="rId6862" display="https://www.daloopa.com/src/87381316" xr:uid="{956F00F8-068D-4555-827E-DB4988B57132}"/>
    <hyperlink ref="AW316" r:id="rId6863" display="https://www.daloopa.com/src/94490839" xr:uid="{C805EE37-9936-4D89-9ABE-7B22F2784610}"/>
    <hyperlink ref="AX316" r:id="rId6864" display="https://www.daloopa.com/src/102324883" xr:uid="{5A3245A8-E63D-464F-8945-854D9997C78A}"/>
    <hyperlink ref="AY316" r:id="rId6865" display="https://www.daloopa.com/src/107675921" xr:uid="{99FAA748-F286-48B4-9866-C1A9F8B39FDA}"/>
    <hyperlink ref="AZ316" r:id="rId6866" display="https://www.daloopa.com/src/113256689" xr:uid="{F649249A-CF1F-44BA-9EA3-0FB66669F70E}"/>
    <hyperlink ref="BA316" r:id="rId6867" display="https://www.daloopa.com/src/125013456" xr:uid="{0675BA1B-B866-4D41-915D-2B037C777ABA}"/>
    <hyperlink ref="BB316" r:id="rId6868" display="https://www.daloopa.com/src/136427064" xr:uid="{7907155B-3960-48D7-A0FF-73FDA4519C52}"/>
    <hyperlink ref="BC316" r:id="rId6869" display="https://www.daloopa.com/src/144968996" xr:uid="{FA828672-015C-4F24-8586-8F1CA3805898}"/>
    <hyperlink ref="BD316" r:id="rId6870" display="https://www.daloopa.com/src/154216235" xr:uid="{14619101-AA0C-44AB-9E8D-9C78FA25721B}"/>
    <hyperlink ref="BF316" r:id="rId6871" display="https://marketplace.daloopa.com/src/110684018" xr:uid="{37EC8299-5945-4989-9581-16C5D4BDFEEA}"/>
    <hyperlink ref="BG316" r:id="rId6872" display="https://marketplace.daloopa.com/src/110684019" xr:uid="{53C196CF-2C1C-43D9-904D-1F3EC502B189}"/>
    <hyperlink ref="BH316" r:id="rId6873" display="https://marketplace.daloopa.com/src/110684020" xr:uid="{3B43414B-C957-435E-89A3-35CB7B835CC8}"/>
    <hyperlink ref="BI316" r:id="rId6874" display="https://marketplace.daloopa.com/src/110684021" xr:uid="{BC26A28C-5BDB-4B6A-8382-86F47D24B44A}"/>
    <hyperlink ref="BJ316" r:id="rId6875" display="https://marketplace.daloopa.com/src/110684022" xr:uid="{F3F8CE4C-FBE5-43CB-9F34-28DD809BB47B}"/>
    <hyperlink ref="BK316" r:id="rId6876" display="https://marketplace.daloopa.com/src/110684023" xr:uid="{0CE13CE6-B1EC-4D5E-A091-AF6FFDFF7C40}"/>
    <hyperlink ref="BL316" r:id="rId6877" display="https://marketplace.daloopa.com/src/110684024" xr:uid="{D43AF3D9-05E6-428E-97A9-FDFFD6E90CCF}"/>
    <hyperlink ref="BM316" r:id="rId6878" display="https://marketplace.daloopa.com/src/110684025" xr:uid="{DD55BD1D-2537-4EB9-A9C4-3071E2A64086}"/>
    <hyperlink ref="BN316" r:id="rId6879" display="https://marketplace.daloopa.com/src/110684026" xr:uid="{B35B2161-D3BC-4967-951B-EB813BCEC1A3}"/>
    <hyperlink ref="BO316" r:id="rId6880" display="https://marketplace.daloopa.com/src/110684027" xr:uid="{183DB180-BFE9-44EB-B21E-DCB713331355}"/>
    <hyperlink ref="BP316" r:id="rId6881" display="https://marketplace.daloopa.com/src/110684028" xr:uid="{A8972A3E-67F4-465B-9DEE-A4CC9576DD6A}"/>
    <hyperlink ref="BQ316" r:id="rId6882" display="https://marketplace.daloopa.com/src/113266389" xr:uid="{0EADFDD6-3ECC-45A5-A0F9-B190504772D2}"/>
    <hyperlink ref="BR316" r:id="rId6883" display="https://marketplace.daloopa.com/src/154257793" xr:uid="{CAE96B49-3076-4D0A-B57A-B8CD0656BBED}"/>
    <hyperlink ref="A317" r:id="rId6884" xr:uid="{2A4AFB8F-983F-42C8-9670-573C5B0EF18D}"/>
    <hyperlink ref="C317" r:id="rId6885" xr:uid="{0C63ADED-CC48-4C63-8E74-7BCABE43F018}"/>
    <hyperlink ref="E317" r:id="rId6886" display="https://www.daloopa.com/src/1566033" xr:uid="{7B02C7BD-237E-44C6-9D14-28136CD4B831}"/>
    <hyperlink ref="F317" r:id="rId6887" display="https://www.daloopa.com/src/1566008" xr:uid="{BE57A9DB-C7B5-4BFA-998A-95722CE649F8}"/>
    <hyperlink ref="G317" r:id="rId6888" display="https://www.daloopa.com/src/1565973" xr:uid="{6D8995B4-7ED0-4074-9597-02247AC64D14}"/>
    <hyperlink ref="H317" r:id="rId6889" display="https://www.daloopa.com/src/1565939" xr:uid="{D70565D2-646D-4A07-8663-F354582D588C}"/>
    <hyperlink ref="I317" r:id="rId6890" display="https://www.daloopa.com/src/1565915" xr:uid="{81C6350A-131E-4132-B3A7-94EE7E593F7D}"/>
    <hyperlink ref="J317" r:id="rId6891" display="https://www.daloopa.com/src/1565872" xr:uid="{5CBB66FD-0B5F-4B07-93BE-D4433DC305E9}"/>
    <hyperlink ref="K317" r:id="rId6892" display="https://www.daloopa.com/src/1565790" xr:uid="{046505BF-971E-4D8A-88E0-EC4AD19FD814}"/>
    <hyperlink ref="L317" r:id="rId6893" display="https://www.daloopa.com/src/1565742" xr:uid="{8DC58AB2-B953-4DC0-ACB7-318C93A728F4}"/>
    <hyperlink ref="M317" r:id="rId6894" display="https://www.daloopa.com/src/1565686" xr:uid="{7957808E-3A86-40D4-91A7-2D0513805267}"/>
    <hyperlink ref="N317" r:id="rId6895" display="https://www.daloopa.com/src/1565662" xr:uid="{328D744E-0238-47D7-BAA5-CD8D01F1C5FE}"/>
    <hyperlink ref="O317" r:id="rId6896" display="https://www.daloopa.com/src/1565638" xr:uid="{7605B6FD-C60E-4751-BA9C-52D144BFA75D}"/>
    <hyperlink ref="P317" r:id="rId6897" display="https://www.daloopa.com/src/1565611" xr:uid="{E1D36503-649F-4093-B6FB-6B46797DA5C7}"/>
    <hyperlink ref="Q317" r:id="rId6898" display="https://www.daloopa.com/src/1565583" xr:uid="{82E16D94-CFE0-475E-9F44-E22E9B09176F}"/>
    <hyperlink ref="R317" r:id="rId6899" display="https://www.daloopa.com/src/1565561" xr:uid="{1CF745D8-73AB-473A-8A1C-611540EFB501}"/>
    <hyperlink ref="S317" r:id="rId6900" display="https://www.daloopa.com/src/1565535" xr:uid="{39651F6C-3D89-4501-A565-E3D65E5CAD06}"/>
    <hyperlink ref="T317" r:id="rId6901" display="https://www.daloopa.com/src/1565513" xr:uid="{40ACE93D-760B-4899-B694-09D64EA6B1C8}"/>
    <hyperlink ref="U317" r:id="rId6902" display="https://www.daloopa.com/src/1565491" xr:uid="{73B65ECA-3B74-4B9C-8A35-11D0892BFA27}"/>
    <hyperlink ref="V317" r:id="rId6903" display="https://www.daloopa.com/src/1565462" xr:uid="{9ED23F2C-393E-40DB-9F5A-DFF37FFF0C81}"/>
    <hyperlink ref="W317" r:id="rId6904" display="https://www.daloopa.com/src/1565440" xr:uid="{2DBDB6B2-0030-4AA1-9CC5-68FB4569E51C}"/>
    <hyperlink ref="X317" r:id="rId6905" display="https://www.daloopa.com/src/1565418" xr:uid="{3313B3F1-AED2-4C0D-B7E7-1DE155402F07}"/>
    <hyperlink ref="Y317" r:id="rId6906" display="https://www.daloopa.com/src/1565381" xr:uid="{538EE6FB-868C-432E-9490-281AD2E5401D}"/>
    <hyperlink ref="Z317" r:id="rId6907" display="https://www.daloopa.com/src/1565359" xr:uid="{467B7FB2-9F85-4262-BF87-CA4F81F73B93}"/>
    <hyperlink ref="AA317" r:id="rId6908" display="https://www.daloopa.com/src/1565333" xr:uid="{1C084A1B-B9C5-4684-ADEF-485A1591F0C9}"/>
    <hyperlink ref="AB317" r:id="rId6909" display="https://www.daloopa.com/src/1565311" xr:uid="{AD870393-7D72-4A83-8701-A4640528E772}"/>
    <hyperlink ref="AC317" r:id="rId6910" display="https://www.daloopa.com/src/1565262" xr:uid="{DC1022A9-D016-4BAD-A54E-A3A9EB8FE9AF}"/>
    <hyperlink ref="AD317" r:id="rId6911" display="https://www.daloopa.com/src/1565237" xr:uid="{EAFC41F9-CEF0-47B5-9C18-08860FC21C70}"/>
    <hyperlink ref="AE317" r:id="rId6912" display="https://www.daloopa.com/src/1565198" xr:uid="{6943025E-0A48-4BC9-ACFF-ADD32E6A2DEB}"/>
    <hyperlink ref="AF317" r:id="rId6913" display="https://www.daloopa.com/src/2600155" xr:uid="{6C73E2D5-A06B-4189-BE82-82F20CEB3100}"/>
    <hyperlink ref="AG317" r:id="rId6914" display="https://www.daloopa.com/src/4715256" xr:uid="{C22E45D3-C1CE-48E8-B276-735281C6B18D}"/>
    <hyperlink ref="AH317" r:id="rId6915" display="https://www.daloopa.com/src/7961805" xr:uid="{E4BFA4C4-6546-4AD0-A16B-A5D8C31ABA4F}"/>
    <hyperlink ref="AI317" r:id="rId6916" display="https://www.daloopa.com/src/10330706" xr:uid="{BAC10538-67F5-4083-815F-C8DAAED8E681}"/>
    <hyperlink ref="AJ317" r:id="rId6917" display="https://www.daloopa.com/src/14160933" xr:uid="{82BFC1B2-231F-4F16-980B-D4A9C8E8AC87}"/>
    <hyperlink ref="AK317" r:id="rId6918" display="https://www.daloopa.com/src/20882356" xr:uid="{64DB5855-525B-4DE9-BB3E-3E9ECA60FCD2}"/>
    <hyperlink ref="AL317" r:id="rId6919" display="https://www.daloopa.com/src/32357706" xr:uid="{AC34E718-B816-441F-8E32-912B6D23C4B1}"/>
    <hyperlink ref="AM317" r:id="rId6920" display="https://www.daloopa.com/src/37971429" xr:uid="{9AD6ECF9-BFC1-447C-B6F4-3509E91FFF32}"/>
    <hyperlink ref="AN317" r:id="rId6921" display="https://www.daloopa.com/src/46534830" xr:uid="{B6F92261-BF08-47E7-852A-5A11BE7F4F6E}"/>
    <hyperlink ref="AO317" r:id="rId6922" display="https://www.daloopa.com/src/53534151" xr:uid="{94654C92-F19E-45A8-8647-190AA107DDAF}"/>
    <hyperlink ref="AP317" r:id="rId6923" display="https://www.daloopa.com/src/58740134" xr:uid="{B10F8ABC-70A1-4782-AFA2-EEF9F7F146F0}"/>
    <hyperlink ref="AQ317" r:id="rId6924" display="https://www.daloopa.com/src/63033540" xr:uid="{5B6BF384-2F53-487F-A311-DAFFE8968616}"/>
    <hyperlink ref="AR317" r:id="rId6925" display="https://www.daloopa.com/src/66978121" xr:uid="{A9FFD269-D12F-45B5-BA0B-F5951B6D0C74}"/>
    <hyperlink ref="AS317" r:id="rId6926" display="https://www.daloopa.com/src/72081243" xr:uid="{F176B2E1-C52F-4A26-BA97-7FFEB1BF003F}"/>
    <hyperlink ref="AT317" r:id="rId6927" display="https://www.daloopa.com/src/78018516" xr:uid="{90C82507-D561-4E33-9461-FB36FDD92B64}"/>
    <hyperlink ref="AU317" r:id="rId6928" display="https://www.daloopa.com/src/82224820" xr:uid="{3563F5B5-06DE-417C-943F-99585BDF12BE}"/>
    <hyperlink ref="AV317" r:id="rId6929" display="https://www.daloopa.com/src/87381333" xr:uid="{9522C523-8762-44B4-822E-57363B866176}"/>
    <hyperlink ref="AW317" r:id="rId6930" display="https://www.daloopa.com/src/94490848" xr:uid="{2C7431DC-DEE3-4424-8EB5-6E8E1323DCFA}"/>
    <hyperlink ref="AX317" r:id="rId6931" display="https://www.daloopa.com/src/102324867" xr:uid="{B10027F1-C035-4E30-9F46-9E78CDAB54CD}"/>
    <hyperlink ref="AY317" r:id="rId6932" display="https://www.daloopa.com/src/107675919" xr:uid="{69505DD1-8283-4352-845A-4537FCCF7927}"/>
    <hyperlink ref="AZ317" r:id="rId6933" display="https://www.daloopa.com/src/113256679" xr:uid="{9489D775-ED36-4EB9-B839-09E9D53ADF72}"/>
    <hyperlink ref="BA317" r:id="rId6934" display="https://www.daloopa.com/src/125013457" xr:uid="{543B07BB-BF4F-4398-8179-5A94F2A2E21D}"/>
    <hyperlink ref="BB317" r:id="rId6935" display="https://www.daloopa.com/src/136427065" xr:uid="{B8D29F59-3996-4AD7-B992-EA1E0B008321}"/>
    <hyperlink ref="BC317" r:id="rId6936" display="https://www.daloopa.com/src/144969002" xr:uid="{235B95F2-20AF-4E7B-BF8F-B68D757BE58D}"/>
    <hyperlink ref="BD317" r:id="rId6937" display="https://www.daloopa.com/src/154216237" xr:uid="{D9D4E571-EFA3-468E-868D-963BA723E10D}"/>
    <hyperlink ref="BF317" r:id="rId6938" display="https://marketplace.daloopa.com/src/110684029" xr:uid="{1BAA4A47-0C8B-4C15-BB7B-25FF7685A638}"/>
    <hyperlink ref="BG317" r:id="rId6939" display="https://marketplace.daloopa.com/src/110684030" xr:uid="{5C63FA40-BDF9-4A7E-8223-F4616C6C3567}"/>
    <hyperlink ref="BH317" r:id="rId6940" display="https://marketplace.daloopa.com/src/110684031" xr:uid="{759874E3-3D6E-40D4-93B0-E0D620945815}"/>
    <hyperlink ref="BI317" r:id="rId6941" display="https://marketplace.daloopa.com/src/110684032" xr:uid="{3FC06A1C-109E-40D2-A187-EDC7C1FDBEC0}"/>
    <hyperlink ref="BJ317" r:id="rId6942" display="https://marketplace.daloopa.com/src/110684033" xr:uid="{55A4F425-3668-4AB3-BAAB-2748DF4E3B3E}"/>
    <hyperlink ref="BK317" r:id="rId6943" display="https://marketplace.daloopa.com/src/110684034" xr:uid="{05317FF7-6FB5-4EFC-907D-474D63DA2FBE}"/>
    <hyperlink ref="BL317" r:id="rId6944" display="https://marketplace.daloopa.com/src/110684035" xr:uid="{0750F22A-FAA8-4ECE-9700-A12FED43B78C}"/>
    <hyperlink ref="BM317" r:id="rId6945" display="https://marketplace.daloopa.com/src/110684036" xr:uid="{66E26F5E-E2A7-4689-B67C-F1E34BDE1D1A}"/>
    <hyperlink ref="BN317" r:id="rId6946" display="https://marketplace.daloopa.com/src/110684037" xr:uid="{C2BBBF6C-019C-4D40-8CD8-67BB07788D71}"/>
    <hyperlink ref="BO317" r:id="rId6947" display="https://marketplace.daloopa.com/src/110684038" xr:uid="{B754E26D-7B08-4F45-AA7A-FE1CE416F225}"/>
    <hyperlink ref="BP317" r:id="rId6948" display="https://marketplace.daloopa.com/src/110684039" xr:uid="{7F66F4FD-15B1-46EB-B6F2-9EE8D97828F2}"/>
    <hyperlink ref="BQ317" r:id="rId6949" display="https://marketplace.daloopa.com/src/113266390" xr:uid="{2AFEFF12-8F03-4529-8E51-9569A713C8E9}"/>
    <hyperlink ref="BR317" r:id="rId6950" display="https://marketplace.daloopa.com/src/154257794" xr:uid="{63F87EB0-3F2B-49B8-8E50-AA94CC12A23C}"/>
    <hyperlink ref="A322" r:id="rId6951" xr:uid="{E2A81892-92F0-4DB4-B23A-F662B5461FF5}"/>
    <hyperlink ref="C322" r:id="rId6952" xr:uid="{14BAFA5C-B2EE-4A09-9485-EA1E6858AFE0}"/>
    <hyperlink ref="E322" r:id="rId6953" display="https://www.daloopa.com/src/1566034" xr:uid="{F24AB641-CF4B-4925-AFE8-C5FA149BB2CE}"/>
    <hyperlink ref="F322" r:id="rId6954" display="https://www.daloopa.com/src/1566009" xr:uid="{608C3A73-B943-49C3-97CD-07E8351A5FE3}"/>
    <hyperlink ref="G322" r:id="rId6955" display="https://www.daloopa.com/src/1565974" xr:uid="{10769C59-3924-4264-BC7A-07E8FDE9AA90}"/>
    <hyperlink ref="H322" r:id="rId6956" display="https://www.daloopa.com/src/1565940" xr:uid="{A799C8DD-E1E6-4EFE-8294-DA8850E825FC}"/>
    <hyperlink ref="I322" r:id="rId6957" display="https://www.daloopa.com/src/1565916" xr:uid="{73280D2B-C125-4ACB-BF17-243C930C8B53}"/>
    <hyperlink ref="J322" r:id="rId6958" display="https://www.daloopa.com/src/1565873" xr:uid="{7DD66FD7-DFA1-49FF-8477-61A5F3706A7C}"/>
    <hyperlink ref="K322" r:id="rId6959" display="https://www.daloopa.com/src/1565791" xr:uid="{7878D055-3D0D-4718-9188-089551DA1990}"/>
    <hyperlink ref="L322" r:id="rId6960" display="https://www.daloopa.com/src/1565743" xr:uid="{3E09A527-D758-4E7D-B911-F333A060C11C}"/>
    <hyperlink ref="M322" r:id="rId6961" display="https://www.daloopa.com/src/1565687" xr:uid="{CC1F5394-6314-4731-8FDD-5BC2E55907C8}"/>
    <hyperlink ref="N322" r:id="rId6962" display="https://www.daloopa.com/src/1565663" xr:uid="{B4013814-56E6-458E-B054-F66288A78A18}"/>
    <hyperlink ref="O322" r:id="rId6963" display="https://www.daloopa.com/src/1565639" xr:uid="{995DB576-FCD3-4890-B44B-463B1CD40DEF}"/>
    <hyperlink ref="P322" r:id="rId6964" display="https://www.daloopa.com/src/1565612" xr:uid="{BAD3A504-F016-4177-A9D7-A04CDD2387F7}"/>
    <hyperlink ref="Q322" r:id="rId6965" display="https://www.daloopa.com/src/1565584" xr:uid="{3BF04AF0-7110-4C7B-8886-7DC3B970068C}"/>
    <hyperlink ref="R322" r:id="rId6966" display="https://www.daloopa.com/src/1565562" xr:uid="{AB26A4B2-7362-4198-809B-CD8E0D8C6FB4}"/>
    <hyperlink ref="S322" r:id="rId6967" display="https://www.daloopa.com/src/1565536" xr:uid="{FE299A8A-4CD0-4CC6-9FCB-4C53949BB604}"/>
    <hyperlink ref="T322" r:id="rId6968" display="https://www.daloopa.com/src/1565514" xr:uid="{8F9D68CF-61B6-42B6-8731-9919F0DB8FBD}"/>
    <hyperlink ref="U322" r:id="rId6969" display="https://www.daloopa.com/src/1565492" xr:uid="{A54ACDF4-67F5-4ACE-A5F0-481D9EBB4A34}"/>
    <hyperlink ref="V322" r:id="rId6970" display="https://www.daloopa.com/src/1565463" xr:uid="{EA50F17C-5774-4619-8159-00330E138138}"/>
    <hyperlink ref="W322" r:id="rId6971" display="https://www.daloopa.com/src/1565441" xr:uid="{E7215B60-8998-4B1C-81B8-5DDBA0F5C2E5}"/>
    <hyperlink ref="X322" r:id="rId6972" display="https://www.daloopa.com/src/1565419" xr:uid="{BCB040E3-1A64-4949-9431-68136E1DE507}"/>
    <hyperlink ref="Y322" r:id="rId6973" display="https://www.daloopa.com/src/1565382" xr:uid="{A31F7F00-283C-44FA-9AC6-4850422C01A4}"/>
    <hyperlink ref="Z322" r:id="rId6974" display="https://www.daloopa.com/src/1565360" xr:uid="{02936334-D5E0-4009-A4EB-D82747172895}"/>
    <hyperlink ref="AA322" r:id="rId6975" display="https://www.daloopa.com/src/1565334" xr:uid="{472DC4B7-0841-461D-86BF-0B3BF2846BC9}"/>
    <hyperlink ref="AB322" r:id="rId6976" display="https://www.daloopa.com/src/1565312" xr:uid="{59C4DF8D-90F3-44D4-990A-CCD8BE822F92}"/>
    <hyperlink ref="AC322" r:id="rId6977" display="https://www.daloopa.com/src/1565263" xr:uid="{38348CDB-7801-465E-81DA-55C1A1651A4D}"/>
    <hyperlink ref="AD322" r:id="rId6978" display="https://www.daloopa.com/src/1565238" xr:uid="{2CE068EC-800A-4A16-8F00-71A55D1ADEB8}"/>
    <hyperlink ref="AE322" r:id="rId6979" display="https://www.daloopa.com/src/1565199" xr:uid="{4D9AD5FF-87F9-46DA-818D-C69F2EC3E9A1}"/>
    <hyperlink ref="AF322" r:id="rId6980" display="https://www.daloopa.com/src/2600156" xr:uid="{0F4D2C1D-6EF0-4DE0-B0F9-81A4A7DA8CA6}"/>
    <hyperlink ref="AG322" r:id="rId6981" display="https://www.daloopa.com/src/4715257" xr:uid="{7F614133-EEC9-4E22-8E1A-261318652ADF}"/>
    <hyperlink ref="AH322" r:id="rId6982" display="https://www.daloopa.com/src/7961806" xr:uid="{7CB09C5E-EA3A-4CA1-8891-BF7677E5CC73}"/>
    <hyperlink ref="AI322" r:id="rId6983" display="https://www.daloopa.com/src/10330701" xr:uid="{7E696EE9-28FC-46CB-A836-D00F8C914494}"/>
    <hyperlink ref="AJ322" r:id="rId6984" display="https://www.daloopa.com/src/14160928" xr:uid="{EA1B65AF-A19F-4A91-9D5B-1C028BCC3218}"/>
    <hyperlink ref="AK322" r:id="rId6985" display="https://www.daloopa.com/src/20882353" xr:uid="{E3A9B3ED-7BDE-46CC-865D-02A9D5170971}"/>
    <hyperlink ref="AL322" r:id="rId6986" display="https://www.daloopa.com/src/32357701" xr:uid="{88950E4E-FBB2-4A71-928E-5C363974593D}"/>
    <hyperlink ref="AM322" r:id="rId6987" display="https://www.daloopa.com/src/37971439" xr:uid="{9A6BB281-C44C-4DF6-A584-581181BD658F}"/>
    <hyperlink ref="AN322" r:id="rId6988" display="https://www.daloopa.com/src/46534831" xr:uid="{7A4C06E9-490D-4935-AD6D-3FF00D47816E}"/>
    <hyperlink ref="AO322" r:id="rId6989" display="https://www.daloopa.com/src/53534166" xr:uid="{909ECA85-9CF1-45D0-B0A6-475031B6DF4A}"/>
    <hyperlink ref="AP322" r:id="rId6990" display="https://www.daloopa.com/src/58740158" xr:uid="{2D9F0590-E97A-4890-BDD8-E79663E7927E}"/>
    <hyperlink ref="AQ322" r:id="rId6991" display="https://www.daloopa.com/src/63033549" xr:uid="{0A5BFF7D-C86D-49B2-82E5-CFC56646CBF0}"/>
    <hyperlink ref="AR322" r:id="rId6992" display="https://www.daloopa.com/src/66978131" xr:uid="{B12C41A2-F85D-4E92-B40E-E3C93D5E19C2}"/>
    <hyperlink ref="AS322" r:id="rId6993" display="https://www.daloopa.com/src/72081261" xr:uid="{1D207330-D08C-45D7-B08E-F59B5A735BA7}"/>
    <hyperlink ref="AT322" r:id="rId6994" display="https://www.daloopa.com/src/78018521" xr:uid="{B5EDA569-86FC-4640-8020-BF768D8131B2}"/>
    <hyperlink ref="AU322" r:id="rId6995" display="https://www.daloopa.com/src/82224829" xr:uid="{E0D3DD42-8617-42E3-A553-A4BE1DD78172}"/>
    <hyperlink ref="AV322" r:id="rId6996" display="https://www.daloopa.com/src/87381321" xr:uid="{32F31FF0-A0CE-469A-BE76-7CB1F508C732}"/>
    <hyperlink ref="AW322" r:id="rId6997" display="https://www.daloopa.com/src/94490836" xr:uid="{EEA9A17B-FB13-4994-A407-480279544036}"/>
    <hyperlink ref="AX322" r:id="rId6998" display="https://www.daloopa.com/src/102324884" xr:uid="{EBC215D8-23C0-48F2-88A9-A854FDCD1E79}"/>
    <hyperlink ref="AY322" r:id="rId6999" display="https://www.daloopa.com/src/107675918" xr:uid="{13FB03B7-8B50-4F8D-B0B0-397D833B526F}"/>
    <hyperlink ref="AZ322" r:id="rId7000" display="https://www.daloopa.com/src/113256678" xr:uid="{7BA2488A-F82F-42A1-95AC-D7492F5B2B3F}"/>
    <hyperlink ref="BA322" r:id="rId7001" display="https://www.daloopa.com/src/125013458" xr:uid="{B432F6E5-4B4E-4D47-AB24-AA6699563F0C}"/>
    <hyperlink ref="BB322" r:id="rId7002" display="https://www.daloopa.com/src/136427066" xr:uid="{C669E3A2-5C41-4237-B9AE-93A3D20EFE12}"/>
    <hyperlink ref="BC322" r:id="rId7003" display="https://www.daloopa.com/src/144969008" xr:uid="{A6F4C48A-BFC0-4CCD-B985-3509E0ABDBEB}"/>
    <hyperlink ref="BD322" r:id="rId7004" display="https://www.daloopa.com/src/154216239" xr:uid="{6C28677C-58B1-44E5-9141-898B7BD79077}"/>
    <hyperlink ref="BF322" r:id="rId7005" display="https://marketplace.daloopa.com/src/110684040" xr:uid="{FE961C20-D503-411F-842F-6A542338ABC6}"/>
    <hyperlink ref="BG322" r:id="rId7006" display="https://marketplace.daloopa.com/src/110684041" xr:uid="{B38A0B62-0F01-405C-839C-C0DF005936F2}"/>
    <hyperlink ref="BH322" r:id="rId7007" display="https://marketplace.daloopa.com/src/110684042" xr:uid="{5DD88357-E2F1-495C-BABE-FE09AF9B1A90}"/>
    <hyperlink ref="BI322" r:id="rId7008" display="https://marketplace.daloopa.com/src/110684043" xr:uid="{61266056-CEAD-4355-8743-5412D9D40C2C}"/>
    <hyperlink ref="BJ322" r:id="rId7009" display="https://marketplace.daloopa.com/src/110684044" xr:uid="{DC462B47-E0AE-4D51-9D80-578A7D92EA8C}"/>
    <hyperlink ref="BK322" r:id="rId7010" display="https://marketplace.daloopa.com/src/110684045" xr:uid="{A0593148-8E86-4B86-BF67-32CEB816FB45}"/>
    <hyperlink ref="BL322" r:id="rId7011" display="https://marketplace.daloopa.com/src/110684046" xr:uid="{76DFC340-35ED-4667-AE18-BBD9A920A5A9}"/>
    <hyperlink ref="BM322" r:id="rId7012" display="https://marketplace.daloopa.com/src/110684047" xr:uid="{B27B41C2-2B4E-4B2A-88C2-207C9E2785C9}"/>
    <hyperlink ref="BN322" r:id="rId7013" display="https://marketplace.daloopa.com/src/110684048" xr:uid="{2363EDDF-82A2-49B9-B1D9-9E1CFCC85EC4}"/>
    <hyperlink ref="BO322" r:id="rId7014" display="https://marketplace.daloopa.com/src/110684049" xr:uid="{E60FAE1E-0C33-4F26-81FA-07B5B6DACC6F}"/>
    <hyperlink ref="BP322" r:id="rId7015" display="https://marketplace.daloopa.com/src/110684050" xr:uid="{5310F26E-B47F-4D9D-BAF4-269A7FC9E56A}"/>
    <hyperlink ref="BQ322" r:id="rId7016" display="https://marketplace.daloopa.com/src/113266391" xr:uid="{27608686-98AB-438F-BF9F-8ED75FB7AE94}"/>
    <hyperlink ref="BR322" r:id="rId7017" display="https://marketplace.daloopa.com/src/154257795" xr:uid="{DD17DA1E-FF62-4549-A9BF-50C851C3C864}"/>
    <hyperlink ref="A323" r:id="rId7018" xr:uid="{7EA6A1C0-660A-4926-9AAF-1E3C8E75C124}"/>
    <hyperlink ref="C323" r:id="rId7019" xr:uid="{2D3D2DAA-63F1-41B2-8FFF-C2A2691336F3}"/>
    <hyperlink ref="E323" r:id="rId7020" display="https://www.daloopa.com/src/1566035" xr:uid="{619824D8-B228-4DDF-ADC3-E99DFB022FBC}"/>
    <hyperlink ref="F323" r:id="rId7021" display="https://www.daloopa.com/src/1566010" xr:uid="{F8FC4073-E94E-4401-99BD-545FB6787FB7}"/>
    <hyperlink ref="G323" r:id="rId7022" display="https://www.daloopa.com/src/1565975" xr:uid="{92847FCD-148B-4CC6-B1B4-436BE9D0073C}"/>
    <hyperlink ref="H323" r:id="rId7023" display="https://www.daloopa.com/src/1565941" xr:uid="{8FD5FD45-FB2C-4EFD-8EB6-DBAAC951F882}"/>
    <hyperlink ref="I323" r:id="rId7024" display="https://www.daloopa.com/src/1565917" xr:uid="{7522D64F-4563-4018-A862-BE90905A14A9}"/>
    <hyperlink ref="J323" r:id="rId7025" display="https://www.daloopa.com/src/1565874" xr:uid="{92F6EAEF-85C8-4FE5-83C9-AB3D082AA91F}"/>
    <hyperlink ref="K323" r:id="rId7026" display="https://www.daloopa.com/src/1565792" xr:uid="{1ED9678C-DC19-4895-80B2-B38F7CE97A56}"/>
    <hyperlink ref="L323" r:id="rId7027" display="https://www.daloopa.com/src/1565744" xr:uid="{AA42982B-C623-49AC-A5FB-5583AE5DAA00}"/>
    <hyperlink ref="M323" r:id="rId7028" display="https://www.daloopa.com/src/1565688" xr:uid="{DCCC8B90-6F26-4012-AB5A-A85272AF403F}"/>
    <hyperlink ref="N323" r:id="rId7029" display="https://www.daloopa.com/src/1565664" xr:uid="{DCFB84DF-8973-4AC7-9ECD-837ECB1C00F8}"/>
    <hyperlink ref="O323" r:id="rId7030" display="https://www.daloopa.com/src/1565640" xr:uid="{21900F61-3811-42B2-B85E-3925007D6D13}"/>
    <hyperlink ref="P323" r:id="rId7031" display="https://www.daloopa.com/src/1565613" xr:uid="{B353A3FE-5E93-4E41-969A-C208F1C2A432}"/>
    <hyperlink ref="Q323" r:id="rId7032" display="https://www.daloopa.com/src/1565585" xr:uid="{14D99551-0113-4F4D-A977-262C123A5526}"/>
    <hyperlink ref="R323" r:id="rId7033" display="https://www.daloopa.com/src/1565563" xr:uid="{6CDE61BA-DFB5-4EEB-A1E4-52BD1B5D5668}"/>
    <hyperlink ref="S323" r:id="rId7034" display="https://www.daloopa.com/src/1565537" xr:uid="{B17053EC-0DB6-4970-A9EB-67AE7F3516B9}"/>
    <hyperlink ref="T323" r:id="rId7035" display="https://www.daloopa.com/src/1565515" xr:uid="{FA391606-971F-4CAB-BF9B-B751B428B7D2}"/>
    <hyperlink ref="U323" r:id="rId7036" display="https://www.daloopa.com/src/1565493" xr:uid="{F172D0EA-F444-48C9-9B68-709FAA134D49}"/>
    <hyperlink ref="V323" r:id="rId7037" display="https://www.daloopa.com/src/1565464" xr:uid="{F265520B-0E5C-4889-8C52-D39498B8A3E6}"/>
    <hyperlink ref="W323" r:id="rId7038" display="https://www.daloopa.com/src/1565442" xr:uid="{D2FA3BF6-A4B0-4B2D-AAE9-7393B3773270}"/>
    <hyperlink ref="X323" r:id="rId7039" display="https://www.daloopa.com/src/1565420" xr:uid="{AECF43C6-6710-44A4-AD34-96BF6C99233A}"/>
    <hyperlink ref="Y323" r:id="rId7040" display="https://www.daloopa.com/src/1565383" xr:uid="{DAE4FD76-941A-4D19-8708-9D69E1D05054}"/>
    <hyperlink ref="Z323" r:id="rId7041" display="https://www.daloopa.com/src/1565361" xr:uid="{209B6176-8BB9-43A6-80EE-757EE63FB0F1}"/>
    <hyperlink ref="AA323" r:id="rId7042" display="https://www.daloopa.com/src/1565335" xr:uid="{FBC55534-FA0F-49AB-8ABF-FFFDD81915D3}"/>
    <hyperlink ref="AB323" r:id="rId7043" display="https://www.daloopa.com/src/1565313" xr:uid="{25410303-A4EF-4C3D-BD62-E205EC092A15}"/>
    <hyperlink ref="AC323" r:id="rId7044" display="https://www.daloopa.com/src/1565264" xr:uid="{9BB631B3-55A0-48FE-AD8C-D9112DC0667F}"/>
    <hyperlink ref="AD323" r:id="rId7045" display="https://www.daloopa.com/src/1565239" xr:uid="{77A45208-FFDD-4D85-BD99-8DC5B17796E0}"/>
    <hyperlink ref="AE323" r:id="rId7046" display="https://www.daloopa.com/src/1565200" xr:uid="{687EB911-1F77-4ADE-9F2A-3863BADCA0F5}"/>
    <hyperlink ref="AF323" r:id="rId7047" display="https://www.daloopa.com/src/2600157" xr:uid="{982F1B99-364F-44A6-AF14-8DA9E38423E2}"/>
    <hyperlink ref="AG323" r:id="rId7048" display="https://www.daloopa.com/src/4715258" xr:uid="{479C1C8A-2AE8-42EC-AC79-BA8CA73C0AE4}"/>
    <hyperlink ref="AH323" r:id="rId7049" display="https://www.daloopa.com/src/7961807" xr:uid="{3A36F43C-64FC-4A78-9121-63410C3222D8}"/>
    <hyperlink ref="AI323" r:id="rId7050" display="https://www.daloopa.com/src/10330697" xr:uid="{B8047CA9-D5E9-4FF2-83BA-EC2AFFB5E5E3}"/>
    <hyperlink ref="AJ323" r:id="rId7051" display="https://www.daloopa.com/src/14160930" xr:uid="{DD10FB45-1ECE-464D-A590-C4E577671635}"/>
    <hyperlink ref="AK323" r:id="rId7052" display="https://www.daloopa.com/src/20882351" xr:uid="{E721792E-8072-41DA-B3C1-F4F5B6CE1C33}"/>
    <hyperlink ref="AL323" r:id="rId7053" display="https://www.daloopa.com/src/32357705" xr:uid="{6586FD3F-7B92-4253-88B5-3011A47B8B3A}"/>
    <hyperlink ref="AM323" r:id="rId7054" display="https://www.daloopa.com/src/37971440" xr:uid="{D7EE8CA8-C675-4D33-B4CE-E2943E172346}"/>
    <hyperlink ref="AN323" r:id="rId7055" display="https://www.daloopa.com/src/46534832" xr:uid="{A3006D05-F573-4DCF-8F86-E0BAC17A3A99}"/>
    <hyperlink ref="AO323" r:id="rId7056" display="https://www.daloopa.com/src/53534149" xr:uid="{AF35A880-8030-43CB-A7DD-80042DC56ACF}"/>
    <hyperlink ref="AP323" r:id="rId7057" display="https://www.daloopa.com/src/58740157" xr:uid="{66317D28-C468-4CE0-8299-0BDFE8FC9CA2}"/>
    <hyperlink ref="AQ323" r:id="rId7058" display="https://www.daloopa.com/src/63033552" xr:uid="{E0DDC0E3-14CB-4DB4-9600-AFF6BCC9D073}"/>
    <hyperlink ref="AR323" r:id="rId7059" display="https://www.daloopa.com/src/66978130" xr:uid="{0BC0084E-F48D-45FD-8A6F-8AD876AFAD37}"/>
    <hyperlink ref="AS323" r:id="rId7060" display="https://www.daloopa.com/src/72081267" xr:uid="{987BA462-1D8F-4547-BBA5-B90EB3D3A639}"/>
    <hyperlink ref="AT323" r:id="rId7061" display="https://www.daloopa.com/src/78018525" xr:uid="{31D234BA-08CA-40FC-BF3F-CE1D91BAE7BA}"/>
    <hyperlink ref="AU323" r:id="rId7062" display="https://www.daloopa.com/src/82224819" xr:uid="{D8CBEDCF-D13C-4749-ACC6-8894DBF9FAE9}"/>
    <hyperlink ref="AV323" r:id="rId7063" display="https://www.daloopa.com/src/87381323" xr:uid="{F3F3DA93-6A84-4020-8C74-70C7BF950FC1}"/>
    <hyperlink ref="BF323" r:id="rId7064" display="https://marketplace.daloopa.com/src/110684051" xr:uid="{88F149E8-9842-411A-8C02-8D27739893FD}"/>
    <hyperlink ref="BG323" r:id="rId7065" display="https://marketplace.daloopa.com/src/110684052" xr:uid="{1D06F8AE-C7B8-46CC-B256-8E9765F1700C}"/>
    <hyperlink ref="BH323" r:id="rId7066" display="https://marketplace.daloopa.com/src/110684053" xr:uid="{FA36F31F-79FE-4A4B-89F3-A6660603AD0D}"/>
    <hyperlink ref="BI323" r:id="rId7067" display="https://marketplace.daloopa.com/src/110684054" xr:uid="{0971FF08-C324-43C3-9EED-AFFA71626F0D}"/>
    <hyperlink ref="BJ323" r:id="rId7068" display="https://marketplace.daloopa.com/src/110684055" xr:uid="{5FE2EED8-6C71-4F29-9B45-9D6A311F534D}"/>
    <hyperlink ref="BK323" r:id="rId7069" display="https://marketplace.daloopa.com/src/110684056" xr:uid="{13702E7F-5F54-43C2-B8BD-0CA28106D466}"/>
    <hyperlink ref="BL323" r:id="rId7070" display="https://marketplace.daloopa.com/src/110684057" xr:uid="{489248E9-31F6-4C3A-9B8F-4D463BA14C4F}"/>
    <hyperlink ref="BM323" r:id="rId7071" display="https://marketplace.daloopa.com/src/110684058" xr:uid="{AB0AF272-0E9C-4FC5-AF22-BEC53A5A584E}"/>
    <hyperlink ref="BN323" r:id="rId7072" display="https://marketplace.daloopa.com/src/110684059" xr:uid="{1F05672C-0F4B-4E77-8ECD-04B71C30D030}"/>
    <hyperlink ref="BO323" r:id="rId7073" display="https://marketplace.daloopa.com/src/110684060" xr:uid="{C8676790-0A00-423D-B5BC-36DF17A16D18}"/>
    <hyperlink ref="BP323" r:id="rId7074" display="https://marketplace.daloopa.com/src/110684061" xr:uid="{EAF2F37C-E525-4362-B35F-62437EDAF067}"/>
    <hyperlink ref="A324" r:id="rId7075" xr:uid="{22A28C54-ADEC-45AE-A6B2-A3C9C09C2891}"/>
    <hyperlink ref="C324" r:id="rId7076" xr:uid="{5ABFD45E-DE1C-4EFD-8B2B-19779779AC4B}"/>
    <hyperlink ref="AC324" r:id="rId7077" display="https://www.daloopa.com/src/1565265" xr:uid="{FD72E5DD-3989-457D-8404-6B40ECD1FF12}"/>
    <hyperlink ref="AD324" r:id="rId7078" display="https://www.daloopa.com/src/1565240" xr:uid="{4A11E33A-50BF-45A6-90DA-C4E6C2D785DD}"/>
    <hyperlink ref="AE324" r:id="rId7079" display="https://www.daloopa.com/src/1565201" xr:uid="{38BF2BA3-54F9-4C54-B007-539B59F3D2F2}"/>
    <hyperlink ref="AF324" r:id="rId7080" display="https://www.daloopa.com/src/2600158" xr:uid="{F4C52CCF-2C67-4216-8CED-12781B93562D}"/>
    <hyperlink ref="AG324" r:id="rId7081" display="https://www.daloopa.com/src/4715259" xr:uid="{80635F77-0561-4722-9494-90344B22A928}"/>
    <hyperlink ref="AH324" r:id="rId7082" display="https://www.daloopa.com/src/7961808" xr:uid="{39239244-0FC2-4900-ABE6-CFD6C0C34D5D}"/>
    <hyperlink ref="AI324" r:id="rId7083" display="https://www.daloopa.com/src/10330693" xr:uid="{9C35EFA7-8C19-41AA-9FF8-7FFA0CFE398F}"/>
    <hyperlink ref="AJ324" r:id="rId7084" display="https://www.daloopa.com/src/14160932" xr:uid="{48286567-2183-4284-89F4-27078B524D93}"/>
    <hyperlink ref="AK324" r:id="rId7085" display="https://www.daloopa.com/src/20882364" xr:uid="{0CBF5B94-7B2A-4E4B-AA43-3C7BB25B0868}"/>
    <hyperlink ref="AL324" r:id="rId7086" display="https://www.daloopa.com/src/32357703" xr:uid="{14C3EC46-C3BF-4ABC-B06C-3F287E56975E}"/>
    <hyperlink ref="AM324" r:id="rId7087" display="https://www.daloopa.com/src/37971441" xr:uid="{83F80106-BB20-4E6E-835C-588AA2F4D2D5}"/>
    <hyperlink ref="AN324" r:id="rId7088" display="https://www.daloopa.com/src/46534829" xr:uid="{E5B7EFE3-628A-42CB-99F3-13641956856A}"/>
    <hyperlink ref="AO324" r:id="rId7089" display="https://www.daloopa.com/src/53534163" xr:uid="{EAEC77ED-635C-497E-8530-4A8DFFC44F42}"/>
    <hyperlink ref="AP324" r:id="rId7090" display="https://www.daloopa.com/src/58740156" xr:uid="{651972B8-93C7-4571-9110-924FEFC3AE6E}"/>
    <hyperlink ref="AQ324" r:id="rId7091" display="https://www.daloopa.com/src/63033554" xr:uid="{2374A935-90A7-42B5-AFE7-4D1793CDF074}"/>
    <hyperlink ref="AR324" r:id="rId7092" display="https://www.daloopa.com/src/66978128" xr:uid="{59F1C1DD-5462-454F-8757-45F5987DE477}"/>
    <hyperlink ref="AS324" r:id="rId7093" display="https://www.daloopa.com/src/72081255" xr:uid="{6F31A441-2B11-41AB-9746-0887431191E6}"/>
    <hyperlink ref="AT324" r:id="rId7094" display="https://www.daloopa.com/src/78018519" xr:uid="{1AF240E8-05DD-4DAD-B86E-C983E0842CC5}"/>
    <hyperlink ref="AU324" r:id="rId7095" display="https://www.daloopa.com/src/82224828" xr:uid="{BA5FB45F-0063-48D0-A6F5-2805BFDB0052}"/>
    <hyperlink ref="AV324" r:id="rId7096" display="https://www.daloopa.com/src/87381317" xr:uid="{8508E406-9418-4140-B662-CE9ABD8D9B94}"/>
    <hyperlink ref="AW324" r:id="rId7097" display="https://www.daloopa.com/src/94490838" xr:uid="{C3BD4D78-26D2-4667-BA29-70BB8FB4F679}"/>
    <hyperlink ref="AX324" r:id="rId7098" display="https://www.daloopa.com/src/102324885" xr:uid="{C37CD5BF-1C3D-4686-A9D5-3A95C1887E55}"/>
    <hyperlink ref="AY324" r:id="rId7099" display="https://www.daloopa.com/src/107675912" xr:uid="{8848806F-8950-40B4-ADF3-3395A5892328}"/>
    <hyperlink ref="AZ324" r:id="rId7100" display="https://www.daloopa.com/src/113256676" xr:uid="{D4667EBC-EADA-4ACB-BD2A-AD2E077A46AE}"/>
    <hyperlink ref="BA324" r:id="rId7101" display="https://www.daloopa.com/src/125013459" xr:uid="{8519E2CD-8E9A-4031-81DD-3277F382E47D}"/>
    <hyperlink ref="BB324" r:id="rId7102" display="https://www.daloopa.com/src/136427074" xr:uid="{C6E3FF21-174E-4C8D-B53C-98C310EB29E1}"/>
    <hyperlink ref="BC324" r:id="rId7103" display="https://www.daloopa.com/src/144969014" xr:uid="{5494741E-C438-41F4-B47C-900A2B455354}"/>
    <hyperlink ref="BD324" r:id="rId7104" display="https://www.daloopa.com/src/154216241" xr:uid="{64C7F1C0-E679-4E33-B9BA-BBD65B3E1388}"/>
    <hyperlink ref="BL324" r:id="rId7105" display="https://marketplace.daloopa.com/src/110684062" xr:uid="{545D8E1A-8F73-41ED-85F9-6DD1223EBA70}"/>
    <hyperlink ref="BM324" r:id="rId7106" display="https://marketplace.daloopa.com/src/110684063" xr:uid="{55A25013-6494-4207-AE0C-1F156DA11105}"/>
    <hyperlink ref="BN324" r:id="rId7107" display="https://marketplace.daloopa.com/src/110684064" xr:uid="{F509960E-C0DB-4D8F-BB3E-5CCBBC42E444}"/>
    <hyperlink ref="BO324" r:id="rId7108" display="https://marketplace.daloopa.com/src/110684065" xr:uid="{62CCE4BB-5C54-4EAF-89C3-D4F5F4031F7F}"/>
    <hyperlink ref="BP324" r:id="rId7109" display="https://marketplace.daloopa.com/src/134722148" xr:uid="{3D503133-1E72-46E4-9F66-7D429738FB8E}"/>
    <hyperlink ref="BQ324" r:id="rId7110" display="https://marketplace.daloopa.com/src/113266392" xr:uid="{DF04F3C9-9F5B-4E12-A803-7E3D72C78CDE}"/>
    <hyperlink ref="BR324" r:id="rId7111" display="https://marketplace.daloopa.com/src/154257796" xr:uid="{A9CFA2C8-F358-454C-B221-9858CAF3BE38}"/>
    <hyperlink ref="A325" r:id="rId7112" xr:uid="{B1B2538A-945E-4687-9DB1-C04DF38FA23B}"/>
    <hyperlink ref="C325" r:id="rId7113" xr:uid="{AE811158-F8AC-45B4-95DC-82A25DA2FC85}"/>
    <hyperlink ref="E325" r:id="rId7114" display="https://www.daloopa.com/src/1566036" xr:uid="{E8912B50-5F28-451D-9395-0ADBF76A8F6E}"/>
    <hyperlink ref="F325" r:id="rId7115" display="https://www.daloopa.com/src/1566011" xr:uid="{54499F53-22EA-4333-82AC-80AC64D8A9FF}"/>
    <hyperlink ref="G325" r:id="rId7116" display="https://www.daloopa.com/src/1565976" xr:uid="{E5756121-0F46-4140-8DDD-C715FB9E2983}"/>
    <hyperlink ref="H325" r:id="rId7117" display="https://www.daloopa.com/src/1565942" xr:uid="{29F5C3BF-C40C-4BB1-A37B-93FA5CB8C78E}"/>
    <hyperlink ref="I325" r:id="rId7118" display="https://www.daloopa.com/src/1565918" xr:uid="{F76BA5CA-38A0-4356-A562-2C62561E3418}"/>
    <hyperlink ref="J325" r:id="rId7119" display="https://www.daloopa.com/src/1565875" xr:uid="{01CC8716-BD9D-40C3-BF24-A494EB3711A7}"/>
    <hyperlink ref="K325" r:id="rId7120" display="https://www.daloopa.com/src/1565793" xr:uid="{2A62859E-F5CC-46AF-B1D7-004511C744E1}"/>
    <hyperlink ref="L325" r:id="rId7121" display="https://www.daloopa.com/src/1565745" xr:uid="{99FB03A7-825A-43B7-96C9-DD98B61114AA}"/>
    <hyperlink ref="M325" r:id="rId7122" display="https://www.daloopa.com/src/1565689" xr:uid="{BAEBDAD5-F991-45BC-8226-F79779C10042}"/>
    <hyperlink ref="N325" r:id="rId7123" display="https://www.daloopa.com/src/1565665" xr:uid="{F8F1C5AB-C98A-4AE6-969A-0CE60DB1C548}"/>
    <hyperlink ref="O325" r:id="rId7124" display="https://www.daloopa.com/src/1565641" xr:uid="{D3668F0C-B5D5-43E6-B29C-147B1A5A66AC}"/>
    <hyperlink ref="P325" r:id="rId7125" display="https://www.daloopa.com/src/1565614" xr:uid="{33052633-4E65-4331-A7C0-6700B8506B40}"/>
    <hyperlink ref="Q325" r:id="rId7126" display="https://www.daloopa.com/src/1565586" xr:uid="{C2900E12-3D8A-4501-AAA7-CC1741080990}"/>
    <hyperlink ref="R325" r:id="rId7127" display="https://www.daloopa.com/src/1565564" xr:uid="{04B3F9BB-2079-45AF-9A3C-5DDD95E4BE66}"/>
    <hyperlink ref="S325" r:id="rId7128" display="https://www.daloopa.com/src/1565538" xr:uid="{D33467E5-57B8-4CB7-87A0-19DE1C06C2EE}"/>
    <hyperlink ref="T325" r:id="rId7129" display="https://www.daloopa.com/src/1565516" xr:uid="{F93DBDCF-A30E-453D-AF28-DC0255D93A1E}"/>
    <hyperlink ref="U325" r:id="rId7130" display="https://www.daloopa.com/src/1565494" xr:uid="{8C3E8465-94CA-4AE3-A5DA-67A0CE573C5F}"/>
    <hyperlink ref="V325" r:id="rId7131" display="https://www.daloopa.com/src/1565465" xr:uid="{40947864-3CFD-4CF5-89EE-E6338B99008C}"/>
    <hyperlink ref="W325" r:id="rId7132" display="https://www.daloopa.com/src/1565443" xr:uid="{F95C9D94-E019-4FD5-87C0-603A617296F2}"/>
    <hyperlink ref="X325" r:id="rId7133" display="https://www.daloopa.com/src/1565421" xr:uid="{85FC9FFC-CD85-43BD-B939-46F95D59A5EB}"/>
    <hyperlink ref="Y325" r:id="rId7134" display="https://www.daloopa.com/src/1565384" xr:uid="{E0B08EA1-E5EC-4F9D-A468-2CF9B377056E}"/>
    <hyperlink ref="Z325" r:id="rId7135" display="https://www.daloopa.com/src/1565362" xr:uid="{966323B6-485C-4C1A-A5FB-48F34607468E}"/>
    <hyperlink ref="AA325" r:id="rId7136" display="https://www.daloopa.com/src/1565336" xr:uid="{3C75B8EC-A5E0-4CB0-85E1-73D89718DA2C}"/>
    <hyperlink ref="AB325" r:id="rId7137" display="https://www.daloopa.com/src/1565314" xr:uid="{5733B330-4F9B-4FB3-974F-57AEB3B7CC6F}"/>
    <hyperlink ref="AC325" r:id="rId7138" display="https://www.daloopa.com/src/1565266" xr:uid="{E40B47DD-72EA-4D12-9978-F6F37F624DAF}"/>
    <hyperlink ref="AD325" r:id="rId7139" display="https://www.daloopa.com/src/1565241" xr:uid="{043F9A05-D8C4-423D-A954-7F840A881382}"/>
    <hyperlink ref="AE325" r:id="rId7140" display="https://www.daloopa.com/src/1565202" xr:uid="{2C6F2AC8-8352-4DBD-A947-FD411192A9FE}"/>
    <hyperlink ref="AF325" r:id="rId7141" display="https://www.daloopa.com/src/2600159" xr:uid="{5C6BB169-6103-4853-AED3-A9156DE5133A}"/>
    <hyperlink ref="AG325" r:id="rId7142" display="https://www.daloopa.com/src/4715260" xr:uid="{26F6AB05-EBF6-4DCE-BD86-F5D2AEAC5CC9}"/>
    <hyperlink ref="AH325" r:id="rId7143" display="https://www.daloopa.com/src/7961809" xr:uid="{F249C276-E008-4413-B19E-2CFFA91DBCBF}"/>
    <hyperlink ref="AI325" r:id="rId7144" display="https://www.daloopa.com/src/10330699" xr:uid="{B372B6A0-1693-470D-BA82-D5434D0F935B}"/>
    <hyperlink ref="AJ325" r:id="rId7145" display="https://www.daloopa.com/src/14160925" xr:uid="{0E6539DB-039B-432E-B253-2D59911B0CE6}"/>
    <hyperlink ref="AK325" r:id="rId7146" display="https://www.daloopa.com/src/20882350" xr:uid="{56AB4566-272A-4D55-B51E-11CC2FF82167}"/>
    <hyperlink ref="AL325" r:id="rId7147" display="https://www.daloopa.com/src/32357699" xr:uid="{5FB839D1-FD1A-44EE-9B83-1E02A89BB478}"/>
    <hyperlink ref="AM325" r:id="rId7148" display="https://www.daloopa.com/src/37971430" xr:uid="{5981875F-B93A-4C7B-BED9-9BD7FC259858}"/>
    <hyperlink ref="AN325" r:id="rId7149" display="https://www.daloopa.com/src/46534828" xr:uid="{28177A63-53FE-43BD-88C1-4E1CC7CD9684}"/>
    <hyperlink ref="AO325" r:id="rId7150" display="https://www.daloopa.com/src/53534164" xr:uid="{D36052D6-8078-4709-8A7C-70D7263737DF}"/>
    <hyperlink ref="AP325" r:id="rId7151" display="https://www.daloopa.com/src/58740155" xr:uid="{AE6C4512-8713-4974-A033-A58E7DA623AC}"/>
    <hyperlink ref="AQ325" r:id="rId7152" display="https://www.daloopa.com/src/63033553" xr:uid="{ED0D4420-F7D2-4C11-BE72-0D2F5F5D37B2}"/>
    <hyperlink ref="AR325" r:id="rId7153" display="https://www.daloopa.com/src/66978127" xr:uid="{2C572612-AFA8-437A-8128-E23EE9229337}"/>
    <hyperlink ref="AS325" r:id="rId7154" display="https://www.daloopa.com/src/72081246" xr:uid="{A9D1F7F2-865F-4485-87A1-3CB9600D95D9}"/>
    <hyperlink ref="AT325" r:id="rId7155" display="https://www.daloopa.com/src/78018529" xr:uid="{EEF71AA6-1552-42DD-B11E-85AACC41A595}"/>
    <hyperlink ref="AU325" r:id="rId7156" display="https://www.daloopa.com/src/82224827" xr:uid="{8EA58025-B48B-4365-9B39-8729AFC0CD76}"/>
    <hyperlink ref="AV325" r:id="rId7157" display="https://www.daloopa.com/src/87381334" xr:uid="{685D69F0-9CF3-43E4-A108-7DB9A367AED8}"/>
    <hyperlink ref="AW325" r:id="rId7158" display="https://www.daloopa.com/src/94490833" xr:uid="{BC8C13E6-BE64-4C94-BB67-25DCBFE810C4}"/>
    <hyperlink ref="AX325" r:id="rId7159" display="https://www.daloopa.com/src/102324874" xr:uid="{D953FFAC-B5D2-4B6D-94BF-3E74080F41D0}"/>
    <hyperlink ref="AY325" r:id="rId7160" display="https://www.daloopa.com/src/107675911" xr:uid="{EAFC54E9-8294-4B41-BBAF-36C3C7A2C368}"/>
    <hyperlink ref="AZ325" r:id="rId7161" display="https://www.daloopa.com/src/113256677" xr:uid="{CD654232-281E-47C8-8212-8F4484143960}"/>
    <hyperlink ref="BA325" r:id="rId7162" display="https://www.daloopa.com/src/125013460" xr:uid="{15B73B37-9A97-42DC-B99E-1402AC7F838B}"/>
    <hyperlink ref="BB325" r:id="rId7163" display="https://www.daloopa.com/src/136427067" xr:uid="{9058F99E-579F-4CAD-8E0D-0591F5856289}"/>
    <hyperlink ref="BC325" r:id="rId7164" display="https://www.daloopa.com/src/144969021" xr:uid="{5FFAC0C5-0EEC-4918-BD47-FF394C3D645C}"/>
    <hyperlink ref="BD325" r:id="rId7165" display="https://www.daloopa.com/src/154216243" xr:uid="{982B7DD5-1B67-4D81-8388-E7AC06D393E6}"/>
    <hyperlink ref="BF325" r:id="rId7166" display="https://marketplace.daloopa.com/src/110684067" xr:uid="{134662FC-8389-41D8-91C3-B7F2839263C1}"/>
    <hyperlink ref="BG325" r:id="rId7167" display="https://marketplace.daloopa.com/src/110684068" xr:uid="{649EC93C-FA75-45F2-BB2D-E694F5092B3D}"/>
    <hyperlink ref="BH325" r:id="rId7168" display="https://marketplace.daloopa.com/src/110684069" xr:uid="{B37EF481-1D13-4C21-A0F1-9F16211FDDEB}"/>
    <hyperlink ref="BI325" r:id="rId7169" display="https://marketplace.daloopa.com/src/110684070" xr:uid="{08669201-D151-4F1C-A762-B262403F58BF}"/>
    <hyperlink ref="BJ325" r:id="rId7170" display="https://marketplace.daloopa.com/src/110684071" xr:uid="{7B2BB9EF-E4CF-4447-994E-33683A2F6026}"/>
    <hyperlink ref="BK325" r:id="rId7171" display="https://marketplace.daloopa.com/src/110684072" xr:uid="{E08A0F36-0636-4648-B812-CAAEF2176197}"/>
    <hyperlink ref="BL325" r:id="rId7172" display="https://marketplace.daloopa.com/src/110684073" xr:uid="{F928C1D7-2DE6-45BC-98B7-F62518703705}"/>
    <hyperlink ref="BM325" r:id="rId7173" display="https://marketplace.daloopa.com/src/110684074" xr:uid="{922B9623-292E-4BCB-A757-8C83A099C655}"/>
    <hyperlink ref="BN325" r:id="rId7174" display="https://marketplace.daloopa.com/src/110684075" xr:uid="{60CCA0FC-6E13-4046-BE93-B351CA2A207F}"/>
    <hyperlink ref="BO325" r:id="rId7175" display="https://marketplace.daloopa.com/src/110684076" xr:uid="{ED8F7947-5BAE-48C3-82D9-4D78A908104D}"/>
    <hyperlink ref="BP325" r:id="rId7176" display="https://marketplace.daloopa.com/src/134722149" xr:uid="{75DCC78E-937B-47D7-B223-2EA7A58FCA65}"/>
    <hyperlink ref="BQ325" r:id="rId7177" display="https://marketplace.daloopa.com/src/113266396" xr:uid="{B7632469-E25B-4FB8-A171-7ED846076C50}"/>
    <hyperlink ref="BR325" r:id="rId7178" display="https://marketplace.daloopa.com/src/154257797" xr:uid="{B04F1435-EE8D-400A-A021-E0A7BEE5AEAF}"/>
    <hyperlink ref="A326" r:id="rId7179" xr:uid="{0D9555C3-D055-49CE-B12C-BE33941B89F7}"/>
    <hyperlink ref="C326" r:id="rId7180" xr:uid="{3FEA4AC2-627A-4D7D-B282-D1B18606DBB8}"/>
    <hyperlink ref="E326" r:id="rId7181" display="https://www.daloopa.com/src/1566037" xr:uid="{00D12A9B-0A3E-4BF6-95C8-437D4C740B4A}"/>
    <hyperlink ref="F326" r:id="rId7182" display="https://www.daloopa.com/src/1566012" xr:uid="{58C1E3F7-3B2D-4D88-9CAE-E444ADE899A7}"/>
    <hyperlink ref="G326" r:id="rId7183" display="https://www.daloopa.com/src/1565977" xr:uid="{3A0ED02C-3305-4C15-A5BE-D824B4FF0239}"/>
    <hyperlink ref="H326" r:id="rId7184" display="https://www.daloopa.com/src/1565943" xr:uid="{F69149AB-6969-4DA8-B5E8-D019ACBE104A}"/>
    <hyperlink ref="I326" r:id="rId7185" display="https://www.daloopa.com/src/1565919" xr:uid="{09223E2E-D67D-466C-BC41-F909E0849F4B}"/>
    <hyperlink ref="J326" r:id="rId7186" display="https://www.daloopa.com/src/1565876" xr:uid="{8539E1E9-00BF-4F23-91F0-75A08022C3C6}"/>
    <hyperlink ref="K326" r:id="rId7187" display="https://www.daloopa.com/src/1565794" xr:uid="{4F43CA88-2C47-48FA-91E0-CD5917FF938F}"/>
    <hyperlink ref="L326" r:id="rId7188" display="https://www.daloopa.com/src/1565746" xr:uid="{33BBCA41-C934-4F6E-92C9-3A9F61EE2D2C}"/>
    <hyperlink ref="M326" r:id="rId7189" display="https://www.daloopa.com/src/1565690" xr:uid="{21D40E5A-F52E-4B8D-A353-CF8D3B225D7B}"/>
    <hyperlink ref="N326" r:id="rId7190" display="https://www.daloopa.com/src/1565666" xr:uid="{96EDF28B-D21D-4AB7-AAB5-0BB292872F57}"/>
    <hyperlink ref="O326" r:id="rId7191" display="https://www.daloopa.com/src/1565642" xr:uid="{26A86D2B-AA54-4582-AD12-BDDE50BEA0C3}"/>
    <hyperlink ref="P326" r:id="rId7192" display="https://www.daloopa.com/src/1565615" xr:uid="{CB259523-A8E8-44DE-B33D-B5F58945D0E8}"/>
    <hyperlink ref="Q326" r:id="rId7193" display="https://www.daloopa.com/src/1565587" xr:uid="{10B024BD-3EDB-4717-9C5E-D824DE3A6225}"/>
    <hyperlink ref="R326" r:id="rId7194" display="https://www.daloopa.com/src/1565565" xr:uid="{A7537750-B206-4CF8-9747-E0470A31E496}"/>
    <hyperlink ref="S326" r:id="rId7195" display="https://www.daloopa.com/src/1565539" xr:uid="{7F5EFAD8-DEE7-40BC-944B-BA10454C609F}"/>
    <hyperlink ref="T326" r:id="rId7196" display="https://www.daloopa.com/src/1565517" xr:uid="{E06F18CB-633E-46AF-A4A1-4A825BC53282}"/>
    <hyperlink ref="U326" r:id="rId7197" display="https://www.daloopa.com/src/1565495" xr:uid="{72109ED2-75C1-4B3D-BA9E-C309F3F42DC7}"/>
    <hyperlink ref="V326" r:id="rId7198" display="https://www.daloopa.com/src/1565466" xr:uid="{95F40083-9821-458E-97D6-4141A11A89D0}"/>
    <hyperlink ref="W326" r:id="rId7199" display="https://www.daloopa.com/src/1565444" xr:uid="{3A25AAD2-8B05-4C3B-98F8-2A10BACAE60B}"/>
    <hyperlink ref="X326" r:id="rId7200" display="https://www.daloopa.com/src/1565422" xr:uid="{E513FB56-44EA-4766-B022-F6AE296A2F66}"/>
    <hyperlink ref="Y326" r:id="rId7201" display="https://www.daloopa.com/src/1565385" xr:uid="{3B750B38-0AE4-44B4-8186-BB4B1DA77996}"/>
    <hyperlink ref="Z326" r:id="rId7202" display="https://www.daloopa.com/src/1565363" xr:uid="{7ED92CE8-52B9-45D7-9102-A6E557C29CFB}"/>
    <hyperlink ref="AA326" r:id="rId7203" display="https://www.daloopa.com/src/1565337" xr:uid="{003704A7-4E26-4BC1-847D-9ABE69310FCC}"/>
    <hyperlink ref="AB326" r:id="rId7204" display="https://www.daloopa.com/src/1565315" xr:uid="{CDA7B8D2-6146-4FBA-8483-ED4E8E9D98FF}"/>
    <hyperlink ref="AC326" r:id="rId7205" display="https://www.daloopa.com/src/1565267" xr:uid="{78E310C2-FCD9-411C-9A78-916E86791FA7}"/>
    <hyperlink ref="AD326" r:id="rId7206" display="https://www.daloopa.com/src/1565242" xr:uid="{397B0611-C500-4272-9B83-FBCBB34D4CA8}"/>
    <hyperlink ref="AE326" r:id="rId7207" display="https://www.daloopa.com/src/1565203" xr:uid="{DFFFD976-9767-4EF4-B538-B38089D8BCD9}"/>
    <hyperlink ref="AF326" r:id="rId7208" display="https://www.daloopa.com/src/2600160" xr:uid="{E61D6564-0309-45CE-A344-89884A6B7E6D}"/>
    <hyperlink ref="AG326" r:id="rId7209" display="https://www.daloopa.com/src/4715261" xr:uid="{8034D773-EC44-4EE7-A618-8658B5C04BD5}"/>
    <hyperlink ref="AH326" r:id="rId7210" display="https://www.daloopa.com/src/7961810" xr:uid="{A5EB9AFC-266E-40C0-A374-6F96AFE15AED}"/>
    <hyperlink ref="AI326" r:id="rId7211" display="https://www.daloopa.com/src/10330696" xr:uid="{1DA3757F-EA93-4481-B483-89E6D21D6C07}"/>
    <hyperlink ref="AJ326" r:id="rId7212" display="https://www.daloopa.com/src/14160924" xr:uid="{3752A138-8EF4-4847-9699-BF23B50C9D4B}"/>
    <hyperlink ref="AK326" r:id="rId7213" display="https://www.daloopa.com/src/20882349" xr:uid="{F1DA25AB-639B-4FF8-8CE5-00318CE159E3}"/>
    <hyperlink ref="AL326" r:id="rId7214" display="https://www.daloopa.com/src/32357702" xr:uid="{E9474FAE-0BC7-4494-8EB3-CB750C748046}"/>
    <hyperlink ref="AM326" r:id="rId7215" display="https://www.daloopa.com/src/37971443" xr:uid="{8BDB7713-CDD8-4CDF-B07A-71FB27F04B5C}"/>
    <hyperlink ref="AN326" r:id="rId7216" display="https://www.daloopa.com/src/46534827" xr:uid="{54B7A598-61C0-4575-8549-CFF7678562D9}"/>
    <hyperlink ref="AO326" r:id="rId7217" display="https://www.daloopa.com/src/53534150" xr:uid="{E15BF093-3412-4B3E-B2AA-08785A56AD23}"/>
    <hyperlink ref="AP326" r:id="rId7218" display="https://www.daloopa.com/src/58740154" xr:uid="{965C86B6-B090-4575-92B4-CD914F084D19}"/>
    <hyperlink ref="AQ326" r:id="rId7219" display="https://www.daloopa.com/src/63033551" xr:uid="{1EC7FCAE-155B-4DCD-A285-05E955AE49B4}"/>
    <hyperlink ref="BF326" r:id="rId7220" display="https://marketplace.daloopa.com/src/110684078" xr:uid="{DA2AE9C8-3C42-4986-BE90-43F00A3BD912}"/>
    <hyperlink ref="BG326" r:id="rId7221" display="https://marketplace.daloopa.com/src/110684079" xr:uid="{F1F86FC0-CC2A-4D2E-B418-468CF2D672D9}"/>
    <hyperlink ref="BH326" r:id="rId7222" display="https://marketplace.daloopa.com/src/110684080" xr:uid="{D328C44F-D2C4-4529-A5BF-1C169FB33E90}"/>
    <hyperlink ref="BI326" r:id="rId7223" display="https://marketplace.daloopa.com/src/110684081" xr:uid="{ED329882-2514-4101-9F14-EFF2E9DDFD1D}"/>
    <hyperlink ref="BJ326" r:id="rId7224" display="https://marketplace.daloopa.com/src/110684082" xr:uid="{5A88C84C-733D-4482-BFDF-66AE4363E480}"/>
    <hyperlink ref="BK326" r:id="rId7225" display="https://marketplace.daloopa.com/src/110684083" xr:uid="{073CA382-5777-409F-BC2B-800898661EE5}"/>
    <hyperlink ref="BL326" r:id="rId7226" display="https://marketplace.daloopa.com/src/110684084" xr:uid="{514CFCE2-B067-4DF4-96B3-02EAB0A04891}"/>
    <hyperlink ref="BM326" r:id="rId7227" display="https://marketplace.daloopa.com/src/110684085" xr:uid="{586F44BB-E729-419B-B6D5-3975F0D3EF22}"/>
    <hyperlink ref="BN326" r:id="rId7228" display="https://marketplace.daloopa.com/src/110684086" xr:uid="{F32AE4FF-595B-4E31-BB07-B94DF17ABDCC}"/>
    <hyperlink ref="A327" r:id="rId7229" xr:uid="{443E71A4-725F-4C21-927C-F0B3466B9A50}"/>
    <hyperlink ref="C327" r:id="rId7230" xr:uid="{57504030-E017-4E72-9DDB-C5D66B28FB19}"/>
    <hyperlink ref="E327" r:id="rId7231" display="https://www.daloopa.com/src/1566038" xr:uid="{E9C8EA59-78F6-4806-B9E2-5A7898EBA3E4}"/>
    <hyperlink ref="F327" r:id="rId7232" display="https://www.daloopa.com/src/1566013" xr:uid="{660FBDA4-C596-4A07-9B4F-7E929A798754}"/>
    <hyperlink ref="G327" r:id="rId7233" display="https://www.daloopa.com/src/1565978" xr:uid="{B7A15A3B-3734-4F9D-97DD-474024FAED98}"/>
    <hyperlink ref="H327" r:id="rId7234" display="https://www.daloopa.com/src/1565944" xr:uid="{487D5CAC-51D4-4E76-9CB9-64B846FF5DAE}"/>
    <hyperlink ref="I327" r:id="rId7235" display="https://www.daloopa.com/src/1565920" xr:uid="{ACC4356C-7A3B-41F5-8F79-B10498EB83E2}"/>
    <hyperlink ref="J327" r:id="rId7236" display="https://www.daloopa.com/src/1565877" xr:uid="{68C45A84-BDF2-4B59-82A8-5129305F9B11}"/>
    <hyperlink ref="K327" r:id="rId7237" display="https://www.daloopa.com/src/1565795" xr:uid="{2EC0CEE5-40BD-4240-BDDF-9224BFCB9B86}"/>
    <hyperlink ref="L327" r:id="rId7238" display="https://www.daloopa.com/src/1565747" xr:uid="{766F8220-408D-4D4D-B5A3-2F88BBC7F044}"/>
    <hyperlink ref="M327" r:id="rId7239" display="https://www.daloopa.com/src/1565691" xr:uid="{C9969C43-485A-4AD2-889B-E075A1418BAD}"/>
    <hyperlink ref="N327" r:id="rId7240" display="https://www.daloopa.com/src/1565667" xr:uid="{7D4C78F9-570C-443A-BA48-EB06380F0B41}"/>
    <hyperlink ref="O327" r:id="rId7241" display="https://www.daloopa.com/src/1565643" xr:uid="{BBADFCBB-B65C-4F4A-B782-00723B8408FB}"/>
    <hyperlink ref="P327" r:id="rId7242" display="https://www.daloopa.com/src/1565616" xr:uid="{10CB29DB-7FB6-4DCC-9BD0-3FD56D53B023}"/>
    <hyperlink ref="BF327" r:id="rId7243" display="https://marketplace.daloopa.com/src/110684087" xr:uid="{BE32D497-02A1-4FB7-9EC9-5EFD50F3AF98}"/>
    <hyperlink ref="BG327" r:id="rId7244" display="https://marketplace.daloopa.com/src/110684088" xr:uid="{81F3DCA0-35B7-4D41-9157-BBD501F15EFE}"/>
    <hyperlink ref="BH327" r:id="rId7245" display="https://marketplace.daloopa.com/src/110684089" xr:uid="{B5418600-4B35-46E5-9F85-5D7ED11AE01F}"/>
    <hyperlink ref="A328" r:id="rId7246" xr:uid="{5F06855C-BCCA-4144-BF29-2CBFB59FAA02}"/>
    <hyperlink ref="C328" r:id="rId7247" xr:uid="{4789F2D4-8CDF-4C70-BFF8-8CC3B0EA6217}"/>
    <hyperlink ref="E328" r:id="rId7248" display="https://www.daloopa.com/src/1566039" xr:uid="{5B74BFC0-D4AD-4EDD-A629-E07571A155CB}"/>
    <hyperlink ref="F328" r:id="rId7249" display="https://www.daloopa.com/src/1566014" xr:uid="{91F7D337-AACC-454A-AA02-0EA4D7F6B007}"/>
    <hyperlink ref="G328" r:id="rId7250" display="https://www.daloopa.com/src/1565979" xr:uid="{F755D16C-1590-4A5B-8251-49732AA8BC56}"/>
    <hyperlink ref="H328" r:id="rId7251" display="https://www.daloopa.com/src/1565945" xr:uid="{291D469D-1055-473C-BA41-5E6402A25107}"/>
    <hyperlink ref="I328" r:id="rId7252" display="https://www.daloopa.com/src/1565921" xr:uid="{9CE638F0-BFF7-478E-A8D8-CF51194D16BD}"/>
    <hyperlink ref="J328" r:id="rId7253" display="https://www.daloopa.com/src/1565878" xr:uid="{5F412C11-9F76-4C9C-8B4C-684BE6C7F99A}"/>
    <hyperlink ref="K328" r:id="rId7254" display="https://www.daloopa.com/src/1565796" xr:uid="{30AEB880-1B52-460A-BFEC-FFFDA4596A0C}"/>
    <hyperlink ref="L328" r:id="rId7255" display="https://www.daloopa.com/src/1565748" xr:uid="{0D76A63E-53C7-45FB-A0FE-4ACDBD652234}"/>
    <hyperlink ref="M328" r:id="rId7256" display="https://www.daloopa.com/src/1565692" xr:uid="{464D4FC2-95FE-4472-A215-5B647261BCC4}"/>
    <hyperlink ref="N328" r:id="rId7257" display="https://www.daloopa.com/src/1565668" xr:uid="{CDBF5D8B-098E-4491-9388-D51A0E15469C}"/>
    <hyperlink ref="O328" r:id="rId7258" display="https://www.daloopa.com/src/1565644" xr:uid="{DD609017-9649-4A8D-A10C-FEEA3C3B9618}"/>
    <hyperlink ref="P328" r:id="rId7259" display="https://www.daloopa.com/src/1565617" xr:uid="{4D69ED90-CD74-449F-8976-4B2759BAB0EC}"/>
    <hyperlink ref="Q328" r:id="rId7260" display="https://www.daloopa.com/src/1565588" xr:uid="{64054B79-F34C-42B3-AAE2-B6F0AC5C0846}"/>
    <hyperlink ref="R328" r:id="rId7261" display="https://www.daloopa.com/src/1565566" xr:uid="{6DFB6C19-7376-477C-A670-370885FD225E}"/>
    <hyperlink ref="S328" r:id="rId7262" display="https://www.daloopa.com/src/1565540" xr:uid="{0B7C55BD-B5FF-4673-8D05-4A61D9640C2C}"/>
    <hyperlink ref="T328" r:id="rId7263" display="https://www.daloopa.com/src/1565518" xr:uid="{289BECA2-1500-44D5-88D2-C5818E93725E}"/>
    <hyperlink ref="U328" r:id="rId7264" display="https://www.daloopa.com/src/1565496" xr:uid="{8359FAE1-51AE-4756-B9D6-57A384F82229}"/>
    <hyperlink ref="V328" r:id="rId7265" display="https://www.daloopa.com/src/1565467" xr:uid="{8AC2660F-266E-451A-B640-888EE6E60560}"/>
    <hyperlink ref="W328" r:id="rId7266" display="https://www.daloopa.com/src/1565445" xr:uid="{34435B36-E6DF-45C1-B769-0ADD31AF9C8C}"/>
    <hyperlink ref="X328" r:id="rId7267" display="https://www.daloopa.com/src/1565423" xr:uid="{E2945D86-AD3E-4DF8-9F76-227B920F0A84}"/>
    <hyperlink ref="Y328" r:id="rId7268" display="https://www.daloopa.com/src/1565386" xr:uid="{11E3FCC3-8ABB-4CC4-A949-DEADDC83AABA}"/>
    <hyperlink ref="Z328" r:id="rId7269" display="https://www.daloopa.com/src/1565364" xr:uid="{CF2F0BC8-6055-43ED-AEBE-FFCE1D3C1801}"/>
    <hyperlink ref="AA328" r:id="rId7270" display="https://www.daloopa.com/src/1565338" xr:uid="{F2CE3DEE-92A2-44CE-B089-7E2F1DB868D5}"/>
    <hyperlink ref="AB328" r:id="rId7271" display="https://www.daloopa.com/src/1565316" xr:uid="{C03F8E51-EA53-48D9-949D-651EF8DDB090}"/>
    <hyperlink ref="AC328" r:id="rId7272" display="https://www.daloopa.com/src/1565268" xr:uid="{95800AC9-7884-49B5-8051-ED70E14B74B4}"/>
    <hyperlink ref="AD328" r:id="rId7273" display="https://www.daloopa.com/src/1565243" xr:uid="{10BE4554-7947-4878-8D01-1EE75668B4EA}"/>
    <hyperlink ref="AE328" r:id="rId7274" display="https://www.daloopa.com/src/1565204" xr:uid="{F05ABF9B-5576-4F41-B4BF-4A34C9C42CDB}"/>
    <hyperlink ref="AF328" r:id="rId7275" display="https://www.daloopa.com/src/2600161" xr:uid="{0BB4F2A0-CA68-41A0-9B4B-A4E153C3F71B}"/>
    <hyperlink ref="AG328" r:id="rId7276" display="https://www.daloopa.com/src/4715262" xr:uid="{975C4FED-76AE-4788-BEA5-EFEF73283F0D}"/>
    <hyperlink ref="AH328" r:id="rId7277" display="https://www.daloopa.com/src/7961811" xr:uid="{CCAF6B9B-4B75-4243-B122-48DC8487B911}"/>
    <hyperlink ref="AI328" r:id="rId7278" display="https://www.daloopa.com/src/10330700" xr:uid="{27F0B432-CC7F-4FAD-89E0-D84AC080FC40}"/>
    <hyperlink ref="AJ328" r:id="rId7279" display="https://www.daloopa.com/src/14160923" xr:uid="{7E33E8B4-705D-4B61-840C-AAD4A87E68DB}"/>
    <hyperlink ref="AK328" r:id="rId7280" display="https://www.daloopa.com/src/20882360" xr:uid="{7CCDE104-39F3-43C3-A3B4-343F0A1F2EE4}"/>
    <hyperlink ref="AL328" r:id="rId7281" display="https://www.daloopa.com/src/32357692" xr:uid="{B10E76E8-09E3-47C3-9579-881A6364A27B}"/>
    <hyperlink ref="AM328" r:id="rId7282" display="https://www.daloopa.com/src/37971436" xr:uid="{0F4B5385-1303-4541-98DC-4D8D6EC6A9AD}"/>
    <hyperlink ref="AN328" r:id="rId7283" display="https://www.daloopa.com/src/46534826" xr:uid="{D01412F3-6361-4150-89E5-B67259356BEE}"/>
    <hyperlink ref="AO328" r:id="rId7284" display="https://www.daloopa.com/src/53534169" xr:uid="{F757B4E9-1766-4D99-9AD5-9F3567924AC0}"/>
    <hyperlink ref="AP328" r:id="rId7285" display="https://www.daloopa.com/src/58740152" xr:uid="{EED16538-40AB-4682-B99B-6E70E8D82609}"/>
    <hyperlink ref="AQ328" r:id="rId7286" display="https://www.daloopa.com/src/63033550" xr:uid="{4703F6E2-4ED9-4D4B-A2CB-0F56FDDFF4F0}"/>
    <hyperlink ref="AR328" r:id="rId7287" display="https://www.daloopa.com/src/66978126" xr:uid="{CF4411D1-C082-42FE-BCC0-E0F2B21DCB0E}"/>
    <hyperlink ref="AS328" r:id="rId7288" display="https://www.daloopa.com/src/72081257" xr:uid="{6ED8EF80-C9A6-4C42-927A-B5A96CBFFA21}"/>
    <hyperlink ref="AT328" r:id="rId7289" display="https://www.daloopa.com/src/78018535" xr:uid="{1DB157EE-EEE4-4CAD-A967-7C06B350257D}"/>
    <hyperlink ref="AU328" r:id="rId7290" display="https://www.daloopa.com/src/82224826" xr:uid="{F41E0D9C-A74F-4274-A1FF-0A4D694C720D}"/>
    <hyperlink ref="AV328" r:id="rId7291" display="https://www.daloopa.com/src/87381335" xr:uid="{550A8ED5-FDE8-41A6-8D16-4D2E9A90AC75}"/>
    <hyperlink ref="AW328" r:id="rId7292" display="https://www.daloopa.com/src/94490856" xr:uid="{4182FBAB-8ED7-4159-82F4-73A5A5DA2F9B}"/>
    <hyperlink ref="AX328" r:id="rId7293" display="https://www.daloopa.com/src/102324876" xr:uid="{11ACD205-113F-44C8-822F-27E92CE20666}"/>
    <hyperlink ref="AY328" r:id="rId7294" display="https://www.daloopa.com/src/107675910" xr:uid="{11FE8C63-141A-49ED-BF12-D4D86408E3C9}"/>
    <hyperlink ref="AZ328" r:id="rId7295" display="https://www.daloopa.com/src/113256675" xr:uid="{D4D331F4-93CE-470B-AED8-30C879A21C00}"/>
    <hyperlink ref="BA328" r:id="rId7296" display="https://www.daloopa.com/src/125013461" xr:uid="{9D491EA6-5868-4C95-B83F-3B0A20B79001}"/>
    <hyperlink ref="BB328" r:id="rId7297" display="https://www.daloopa.com/src/136427068" xr:uid="{D0B32F77-A37C-495A-82F1-32F0DCC69BDC}"/>
    <hyperlink ref="BC328" r:id="rId7298" display="https://www.daloopa.com/src/144969029" xr:uid="{C0517AA8-4B1F-4A3E-BC16-029C844904D6}"/>
    <hyperlink ref="BD328" r:id="rId7299" display="https://www.daloopa.com/src/154216245" xr:uid="{6D6A7D82-6567-4605-9993-40050E8134A0}"/>
    <hyperlink ref="BF328" r:id="rId7300" display="https://marketplace.daloopa.com/src/110684090" xr:uid="{49706A00-0121-4A67-BC5A-3F0ECE00998D}"/>
    <hyperlink ref="BG328" r:id="rId7301" display="https://marketplace.daloopa.com/src/110684091" xr:uid="{43A61A7C-E0CB-411A-9278-3C0637A2ED5B}"/>
    <hyperlink ref="BH328" r:id="rId7302" display="https://marketplace.daloopa.com/src/110684092" xr:uid="{F46299C4-B75D-43B5-8384-513BE77585BF}"/>
    <hyperlink ref="BI328" r:id="rId7303" display="https://marketplace.daloopa.com/src/110684093" xr:uid="{DA824978-57C1-4CB4-A214-18D945F45571}"/>
    <hyperlink ref="BJ328" r:id="rId7304" display="https://marketplace.daloopa.com/src/110684094" xr:uid="{2599E713-F866-40D7-B39A-2A0B3F52962C}"/>
    <hyperlink ref="BK328" r:id="rId7305" display="https://marketplace.daloopa.com/src/110684095" xr:uid="{E341485C-4A51-4AB1-9078-9C4E5F9CD91C}"/>
    <hyperlink ref="BL328" r:id="rId7306" display="https://marketplace.daloopa.com/src/110684096" xr:uid="{F820801C-68AA-479A-977F-9B436B6AE5FA}"/>
    <hyperlink ref="BM328" r:id="rId7307" display="https://marketplace.daloopa.com/src/110684097" xr:uid="{DB862B56-5AC2-48F2-88BE-812F09CE92EB}"/>
    <hyperlink ref="BN328" r:id="rId7308" display="https://marketplace.daloopa.com/src/110684098" xr:uid="{FCE69BDA-44C5-4B0F-B410-CC94F5D4B3DB}"/>
    <hyperlink ref="BO328" r:id="rId7309" display="https://marketplace.daloopa.com/src/110684099" xr:uid="{7AE888BF-ECA6-44FB-B2FF-DB7CE3CD905A}"/>
    <hyperlink ref="BP328" r:id="rId7310" display="https://marketplace.daloopa.com/src/110684100" xr:uid="{D218CBB2-AD52-446E-B423-AADAB808EA86}"/>
    <hyperlink ref="BQ328" r:id="rId7311" display="https://marketplace.daloopa.com/src/113266397" xr:uid="{9FA610CF-7D8C-4AE8-8140-DB065A484AC1}"/>
    <hyperlink ref="BR328" r:id="rId7312" display="https://marketplace.daloopa.com/src/154257798" xr:uid="{63B3D791-A96C-410F-B27F-3718B5B520C7}"/>
    <hyperlink ref="A331" r:id="rId7313" xr:uid="{254E444C-15D3-4467-9A9B-203201949DA4}"/>
    <hyperlink ref="C331" r:id="rId7314" xr:uid="{186C79DD-345C-4DA8-9D96-13617924659E}"/>
    <hyperlink ref="E331" r:id="rId7315" display="https://www.daloopa.com/src/1566040" xr:uid="{177AFF29-2009-4B0F-91EF-9EFDEA418CF3}"/>
    <hyperlink ref="F331" r:id="rId7316" display="https://www.daloopa.com/src/1566015" xr:uid="{F0326260-5034-4091-9B84-522FA0863712}"/>
    <hyperlink ref="G331" r:id="rId7317" display="https://www.daloopa.com/src/1565980" xr:uid="{9543EEE1-7D36-4E92-BF81-4D472B433B6A}"/>
    <hyperlink ref="H331" r:id="rId7318" display="https://www.daloopa.com/src/1565946" xr:uid="{CCD312BA-80EB-4D4F-A5A8-18726A65E720}"/>
    <hyperlink ref="I331" r:id="rId7319" display="https://www.daloopa.com/src/1565922" xr:uid="{FA0A7040-6825-41E7-91F1-264823AA5EBF}"/>
    <hyperlink ref="J331" r:id="rId7320" display="https://www.daloopa.com/src/1565879" xr:uid="{5B727AE4-A25B-4D61-BA8A-DF8195C42CCF}"/>
    <hyperlink ref="K331" r:id="rId7321" display="https://www.daloopa.com/src/1565797" xr:uid="{709A0CFA-0C34-41B3-A4C2-04CBD4855D05}"/>
    <hyperlink ref="L331" r:id="rId7322" display="https://www.daloopa.com/src/1565749" xr:uid="{8F65EE1A-F25C-4C36-929F-72EF954489C5}"/>
    <hyperlink ref="M331" r:id="rId7323" display="https://www.daloopa.com/src/1565693" xr:uid="{AB79ACAC-8AA3-4970-AC15-303E35DF22DD}"/>
    <hyperlink ref="N331" r:id="rId7324" display="https://www.daloopa.com/src/1565669" xr:uid="{876E86F7-CCAA-4952-ADAE-C98AF5F2733B}"/>
    <hyperlink ref="O331" r:id="rId7325" display="https://www.daloopa.com/src/1565645" xr:uid="{614C2DDD-CA7B-47C7-935C-3D44EC8698F7}"/>
    <hyperlink ref="P331" r:id="rId7326" display="https://www.daloopa.com/src/1565618" xr:uid="{5C11FE94-0680-4F57-9990-B6F174C51947}"/>
    <hyperlink ref="BF331" r:id="rId7327" display="https://marketplace.daloopa.com/src/110684101" xr:uid="{3A7FA353-B70B-429B-AABB-2F0BBB48D0F8}"/>
    <hyperlink ref="BG331" r:id="rId7328" display="https://marketplace.daloopa.com/src/110684102" xr:uid="{8A262477-7202-4532-8BE6-0C76922D8BCA}"/>
    <hyperlink ref="BH331" r:id="rId7329" display="https://marketplace.daloopa.com/src/110684103" xr:uid="{14AA3728-251A-462E-B136-E7A48785C19A}"/>
    <hyperlink ref="A332" r:id="rId7330" xr:uid="{B744F197-FF04-48BD-8EBB-4554342E62E4}"/>
    <hyperlink ref="C332" r:id="rId7331" xr:uid="{7BC912F5-88A7-4A17-A15E-CEBC8A08DAA4}"/>
    <hyperlink ref="E332" r:id="rId7332" display="https://www.daloopa.com/src/1566041" xr:uid="{90E65F5F-1CFE-49FE-A82E-55C31605D017}"/>
    <hyperlink ref="F332" r:id="rId7333" display="https://www.daloopa.com/src/1566016" xr:uid="{44D22762-7BB3-42A9-9532-FF24A8A40D7A}"/>
    <hyperlink ref="AQ332" r:id="rId7334" display="https://www.daloopa.com/src/63033555" xr:uid="{4E773A3E-90A8-40EE-BAA8-ACD98320E4AC}"/>
    <hyperlink ref="AR332" r:id="rId7335" display="https://www.daloopa.com/src/66978124" xr:uid="{1058B7F8-F03F-4456-924C-BE5E8BB2B1E6}"/>
    <hyperlink ref="AS332" r:id="rId7336" display="https://www.daloopa.com/src/72081262" xr:uid="{C0088830-29E5-4517-BE64-6309BF7C3174}"/>
    <hyperlink ref="AT332" r:id="rId7337" display="https://www.daloopa.com/src/78018532" xr:uid="{B73FAD0A-ADD9-41C8-B5DA-AF5267F72ABA}"/>
    <hyperlink ref="AU332" r:id="rId7338" display="https://www.daloopa.com/src/82224824" xr:uid="{9BEB00A6-C5E3-42AF-A2DC-2498104F0B7E}"/>
    <hyperlink ref="AV332" r:id="rId7339" display="https://www.daloopa.com/src/87381324" xr:uid="{13C4D2DB-758D-412B-9066-5DFDD44E30B5}"/>
    <hyperlink ref="AW332" r:id="rId7340" display="https://www.daloopa.com/src/94490854" xr:uid="{2572DB57-5769-497E-9406-3F2AAAEE2221}"/>
    <hyperlink ref="AX332" r:id="rId7341" display="https://www.daloopa.com/src/102324879" xr:uid="{8DFC14D5-99C2-43AC-9D88-F0A6903AA291}"/>
    <hyperlink ref="AY332" r:id="rId7342" display="https://www.daloopa.com/src/107675905" xr:uid="{12B4AB85-23AF-483A-A23E-189A50E77EFA}"/>
    <hyperlink ref="AZ332" r:id="rId7343" display="https://www.daloopa.com/src/113256674" xr:uid="{5A262D36-5576-4D49-A380-6845E58AEAAB}"/>
    <hyperlink ref="BA332" r:id="rId7344" display="https://www.daloopa.com/src/125013463" xr:uid="{24B1C96C-7E80-4D9C-A8AC-EBD5F46F9FED}"/>
    <hyperlink ref="BB332" r:id="rId7345" display="https://www.daloopa.com/src/136427070" xr:uid="{0CFD54B4-E42E-4DCB-ACBB-46739DA6E19E}"/>
    <hyperlink ref="BC332" r:id="rId7346" display="https://www.daloopa.com/src/144969046" xr:uid="{5B74C78C-D387-4659-9509-DC5DEF2C87CC}"/>
    <hyperlink ref="BD332" r:id="rId7347" display="https://www.daloopa.com/src/154216250" xr:uid="{AFCFC05A-A5F3-4B86-8385-E3D2F245A19D}"/>
    <hyperlink ref="BO332" r:id="rId7348" display="https://marketplace.daloopa.com/src/110684104" xr:uid="{75CEFC06-E45F-41EF-8766-42274F01744B}"/>
    <hyperlink ref="BP332" r:id="rId7349" display="https://marketplace.daloopa.com/src/110684105" xr:uid="{8C8FDE9E-2FF5-4D4F-85CB-A8BE041645EE}"/>
    <hyperlink ref="BQ332" r:id="rId7350" display="https://marketplace.daloopa.com/src/113266398" xr:uid="{4B682BC8-FB43-4537-AFB5-1660964FB1DA}"/>
    <hyperlink ref="BR332" r:id="rId7351" display="https://marketplace.daloopa.com/src/154257799" xr:uid="{7D99A166-37B1-4889-84FD-B34113D40431}"/>
    <hyperlink ref="A333" r:id="rId7352" xr:uid="{93DFF9AE-8F67-4A9A-912F-AE33FBCCCC24}"/>
    <hyperlink ref="C333" r:id="rId7353" xr:uid="{EABF077F-CD9B-4412-921A-F5978D67392E}"/>
    <hyperlink ref="AC333" r:id="rId7354" display="https://www.daloopa.com/src/1565269" xr:uid="{1AD250D4-CF46-4860-9491-89ED688746EB}"/>
    <hyperlink ref="AD333" r:id="rId7355" display="https://www.daloopa.com/src/1565244" xr:uid="{A14B8CF0-130F-4063-8D3A-F30B8B5DBFB6}"/>
    <hyperlink ref="AE333" r:id="rId7356" display="https://www.daloopa.com/src/1565205" xr:uid="{00600684-E7A3-4315-BF74-FD57A7CAD580}"/>
    <hyperlink ref="AF333" r:id="rId7357" display="https://www.daloopa.com/src/2600162" xr:uid="{836EDE78-A7EB-4A8B-B308-27CDCEE2C42A}"/>
    <hyperlink ref="AG333" r:id="rId7358" display="https://www.daloopa.com/src/4715263" xr:uid="{E8126720-9FD3-4544-8927-B2D9ABF35625}"/>
    <hyperlink ref="AH333" r:id="rId7359" display="https://www.daloopa.com/src/7961812" xr:uid="{8F3A90C3-AFD3-468B-BAE3-D251F8F95EF0}"/>
    <hyperlink ref="AI333" r:id="rId7360" display="https://www.daloopa.com/src/10330684" xr:uid="{A04ECFA0-34E2-4EFB-9F2A-CE952F247777}"/>
    <hyperlink ref="AJ333" r:id="rId7361" display="https://www.daloopa.com/src/14160919" xr:uid="{B4989D47-0A67-4C76-88A1-195FB65CD21B}"/>
    <hyperlink ref="AK333" r:id="rId7362" display="https://www.daloopa.com/src/20882359" xr:uid="{959A5188-0BB8-489B-886F-0217B6CB0963}"/>
    <hyperlink ref="AL333" r:id="rId7363" display="https://www.daloopa.com/src/32357691" xr:uid="{B7ED61CC-71A0-4862-96AF-2C8345860F91}"/>
    <hyperlink ref="AM333" r:id="rId7364" display="https://www.daloopa.com/src/37971446" xr:uid="{E53360D4-36CE-4B5F-96AC-1E71EA71CA2E}"/>
    <hyperlink ref="AN333" r:id="rId7365" display="https://www.daloopa.com/src/46534834" xr:uid="{9DA2331C-974B-4C7C-A6A5-FB0D9B972FCC}"/>
    <hyperlink ref="AO333" r:id="rId7366" display="https://www.daloopa.com/src/53534160" xr:uid="{E6107A33-99B7-4B69-B88E-CFD910C09F1C}"/>
    <hyperlink ref="AP333" r:id="rId7367" display="https://www.daloopa.com/src/58740151" xr:uid="{28ECE43E-F0E1-4773-90D8-B223911C2D15}"/>
    <hyperlink ref="AQ333" r:id="rId7368" display="https://www.daloopa.com/src/63033563" xr:uid="{AFFD51EC-7520-47D5-9D01-750AFB9DC504}"/>
    <hyperlink ref="AR333" r:id="rId7369" display="https://www.daloopa.com/src/66978125" xr:uid="{805042F2-21C3-49A4-8DBF-6D21B71E750D}"/>
    <hyperlink ref="AS333" r:id="rId7370" display="https://www.daloopa.com/src/72081260" xr:uid="{CA78A9D3-B642-43A9-8CCE-ECB55F7FDBBB}"/>
    <hyperlink ref="AT333" r:id="rId7371" display="https://www.daloopa.com/src/78018520" xr:uid="{131CC9E6-0B6C-4F29-948C-CB18E6934F62}"/>
    <hyperlink ref="AU333" r:id="rId7372" display="https://www.daloopa.com/src/82224825" xr:uid="{CD7835C2-56A0-4F46-868F-0EBEE01215A9}"/>
    <hyperlink ref="AV333" r:id="rId7373" display="https://www.daloopa.com/src/87381337" xr:uid="{05F2B9E2-4735-43B6-90A9-BEF2D4C50C9F}"/>
    <hyperlink ref="AW333" r:id="rId7374" display="https://www.daloopa.com/src/94490855" xr:uid="{91F16AE9-EA1D-4394-AF27-FE2062137811}"/>
    <hyperlink ref="AX333" r:id="rId7375" display="https://www.daloopa.com/src/102324878" xr:uid="{8DFC1A63-49A8-4E00-A17A-4D98B38D010C}"/>
    <hyperlink ref="AY333" r:id="rId7376" display="https://www.daloopa.com/src/107675899" xr:uid="{FBCB8184-E8A3-42EE-92AF-E2ED857671B6}"/>
    <hyperlink ref="AZ333" r:id="rId7377" display="https://www.daloopa.com/src/113256673" xr:uid="{B6F838DD-0AD8-4F5C-A2C2-92830E3034AC}"/>
    <hyperlink ref="BA333" r:id="rId7378" display="https://www.daloopa.com/src/125013462" xr:uid="{7CFD357D-8772-4A7B-86AA-82A422B3D699}"/>
    <hyperlink ref="BB333" r:id="rId7379" display="https://www.daloopa.com/src/136427069" xr:uid="{D54CCA97-6938-4575-AA83-BBD76ECADB53}"/>
    <hyperlink ref="BC333" r:id="rId7380" display="https://www.daloopa.com/src/144969038" xr:uid="{378996F6-ACEA-4F5F-9535-0154F746F954}"/>
    <hyperlink ref="BD333" r:id="rId7381" display="https://www.daloopa.com/src/154216247" xr:uid="{DD72FFA6-4095-4C2A-91A3-F05FD07E6C26}"/>
    <hyperlink ref="BL333" r:id="rId7382" display="https://marketplace.daloopa.com/src/110684106" xr:uid="{C0F17B1D-35EB-49D7-8264-6E253B0B35DC}"/>
    <hyperlink ref="BM333" r:id="rId7383" display="https://marketplace.daloopa.com/src/110684107" xr:uid="{D27A6936-DDB3-42B0-B8C1-3755EDEA4425}"/>
    <hyperlink ref="BN333" r:id="rId7384" display="https://marketplace.daloopa.com/src/110684108" xr:uid="{7EC721F0-A1E2-400F-BF0B-A8C2FA4F079A}"/>
    <hyperlink ref="BO333" r:id="rId7385" display="https://marketplace.daloopa.com/src/110684109" xr:uid="{D03F25E2-4C7A-4CD7-B215-B5005ED76D50}"/>
    <hyperlink ref="BP333" r:id="rId7386" display="https://marketplace.daloopa.com/src/110684110" xr:uid="{A397B556-77CF-4FC0-988F-701858FA3B6F}"/>
    <hyperlink ref="BQ333" r:id="rId7387" display="https://marketplace.daloopa.com/src/113266399" xr:uid="{643E97BB-49B7-4407-B039-F5BBAC9427A4}"/>
    <hyperlink ref="BR333" r:id="rId7388" display="https://marketplace.daloopa.com/src/154257800" xr:uid="{D5A86D14-46A1-44F5-AF21-5F885DCDF6BA}"/>
    <hyperlink ref="A334" r:id="rId7389" xr:uid="{25CEF95B-E85C-4BED-A023-C4CA05B9A4DB}"/>
    <hyperlink ref="C334" r:id="rId7390" xr:uid="{9EDF6259-DEBA-49C6-85C4-088FBEE9DF1C}"/>
    <hyperlink ref="E334" r:id="rId7391" display="https://www.daloopa.com/src/1566042" xr:uid="{7CDD7A79-5E5F-436C-AA36-059AEFE1210B}"/>
    <hyperlink ref="F334" r:id="rId7392" display="https://www.daloopa.com/src/1566017" xr:uid="{21ADCBE2-516E-4F69-8089-A7A151E9ED77}"/>
    <hyperlink ref="G334" r:id="rId7393" display="https://www.daloopa.com/src/1565981" xr:uid="{8FA20139-527D-4B02-B5D8-8A8B9AB48AB8}"/>
    <hyperlink ref="H334" r:id="rId7394" display="https://www.daloopa.com/src/1565947" xr:uid="{C1C5C11C-18F6-4E2D-BC1D-F8CF8B4816F8}"/>
    <hyperlink ref="I334" r:id="rId7395" display="https://www.daloopa.com/src/1565923" xr:uid="{156D046B-498E-41CC-8F19-BAB41ED76EF1}"/>
    <hyperlink ref="J334" r:id="rId7396" display="https://www.daloopa.com/src/1565880" xr:uid="{17D5E2BA-0BD0-41DF-A9FC-AE3269322FC4}"/>
    <hyperlink ref="K334" r:id="rId7397" display="https://www.daloopa.com/src/1565798" xr:uid="{19E2043A-9371-421D-A68B-562B0939BF11}"/>
    <hyperlink ref="L334" r:id="rId7398" display="https://www.daloopa.com/src/1565750" xr:uid="{CCEDE058-448C-4023-BF33-8DEA8BD51B16}"/>
    <hyperlink ref="M334" r:id="rId7399" display="https://www.daloopa.com/src/1565694" xr:uid="{10D16133-1C67-42F6-B7EF-CA7E53D54A7F}"/>
    <hyperlink ref="N334" r:id="rId7400" display="https://www.daloopa.com/src/1565670" xr:uid="{ACDFEB2D-34C4-40F0-A796-342068EFE9E9}"/>
    <hyperlink ref="O334" r:id="rId7401" display="https://www.daloopa.com/src/1565646" xr:uid="{7100486A-EA35-4C88-94DC-D903FF0F8588}"/>
    <hyperlink ref="P334" r:id="rId7402" display="https://www.daloopa.com/src/1565619" xr:uid="{30325FA7-847B-4BD3-A681-2D80F719A8CB}"/>
    <hyperlink ref="Q334" r:id="rId7403" display="https://www.daloopa.com/src/1565589" xr:uid="{6E38F405-E8A4-4A13-BCDA-320529BD8C32}"/>
    <hyperlink ref="R334" r:id="rId7404" display="https://www.daloopa.com/src/1565567" xr:uid="{9BF7D948-7ADB-49DA-8718-2216770323EC}"/>
    <hyperlink ref="S334" r:id="rId7405" display="https://www.daloopa.com/src/1565541" xr:uid="{53534C5F-C782-46B2-9888-3B18D4189B99}"/>
    <hyperlink ref="T334" r:id="rId7406" display="https://www.daloopa.com/src/1565519" xr:uid="{B0D79E76-4E0C-49F4-9240-624691D57BD4}"/>
    <hyperlink ref="U334" r:id="rId7407" display="https://www.daloopa.com/src/1565497" xr:uid="{F2D8703C-A72B-471B-99FF-FDFC0BDE01F9}"/>
    <hyperlink ref="V334" r:id="rId7408" display="https://www.daloopa.com/src/1565468" xr:uid="{6FEF9273-133F-4630-879A-021212E7C75B}"/>
    <hyperlink ref="W334" r:id="rId7409" display="https://www.daloopa.com/src/1565446" xr:uid="{9C5A0795-4997-421C-9377-9B3830B94199}"/>
    <hyperlink ref="X334" r:id="rId7410" display="https://www.daloopa.com/src/1565424" xr:uid="{29062BD6-C0E7-4F5F-A1B8-40C20848261F}"/>
    <hyperlink ref="Y334" r:id="rId7411" display="https://www.daloopa.com/src/1565387" xr:uid="{78BE72EA-A417-4487-AC15-28032293C83B}"/>
    <hyperlink ref="Z334" r:id="rId7412" display="https://www.daloopa.com/src/1565365" xr:uid="{0FBE86CF-FA0D-4918-B434-97E5D0A5D296}"/>
    <hyperlink ref="AA334" r:id="rId7413" display="https://www.daloopa.com/src/1565339" xr:uid="{0397170E-09AE-4744-A9F1-9459F88FF84B}"/>
    <hyperlink ref="AB334" r:id="rId7414" display="https://www.daloopa.com/src/1565317" xr:uid="{DDD1DCAB-A38D-473D-B574-4D8361CE2C96}"/>
    <hyperlink ref="AC334" r:id="rId7415" display="https://www.daloopa.com/src/1565270" xr:uid="{CE6D70B5-E927-4018-BA06-E3B94A13737A}"/>
    <hyperlink ref="AD334" r:id="rId7416" display="https://www.daloopa.com/src/1565245" xr:uid="{E31D4980-E1E8-4EDC-B267-F91DEBCCB09B}"/>
    <hyperlink ref="AE334" r:id="rId7417" display="https://www.daloopa.com/src/1565206" xr:uid="{D7D42B48-77CA-489C-872A-A04E819D3E01}"/>
    <hyperlink ref="AF334" r:id="rId7418" display="https://www.daloopa.com/src/2600163" xr:uid="{8A688BC1-6969-4B59-82C8-392A7CC260D2}"/>
    <hyperlink ref="AG334" r:id="rId7419" display="https://www.daloopa.com/src/4715264" xr:uid="{B6F65AD6-03D0-42D2-B440-9630BE81C113}"/>
    <hyperlink ref="AH334" r:id="rId7420" display="https://www.daloopa.com/src/7961813" xr:uid="{FA92A760-1387-4732-85D9-074F0A85EB20}"/>
    <hyperlink ref="AI334" r:id="rId7421" display="https://www.daloopa.com/src/10330690" xr:uid="{AFE5B998-ACE5-4717-9967-BEC8CB05FC6C}"/>
    <hyperlink ref="AJ334" r:id="rId7422" display="https://www.daloopa.com/src/14160917" xr:uid="{26B8C265-2E10-4451-B766-32C737BF06F6}"/>
    <hyperlink ref="AK334" r:id="rId7423" display="https://www.daloopa.com/src/20882363" xr:uid="{6D04E713-DBAD-4D68-9BE2-2EADC1E1B99B}"/>
    <hyperlink ref="AL334" r:id="rId7424" display="https://www.daloopa.com/src/32357704" xr:uid="{A5EC1A7C-90F2-400D-9080-5B73D311E951}"/>
    <hyperlink ref="AM334" r:id="rId7425" display="https://www.daloopa.com/src/37971447" xr:uid="{9C327C7D-34F3-4DAD-9B35-F8F745EAAC69}"/>
    <hyperlink ref="AN334" r:id="rId7426" display="https://www.daloopa.com/src/46534809" xr:uid="{B052C133-A91B-4477-9C9D-2DBCE37ACB0A}"/>
    <hyperlink ref="AO334" r:id="rId7427" display="https://www.daloopa.com/src/53534147" xr:uid="{ED8194D0-4ADC-44FE-9A0C-4CC805C9FAC8}"/>
    <hyperlink ref="AP334" r:id="rId7428" display="https://www.daloopa.com/src/58740149" xr:uid="{5481DB51-E5A9-407F-AA62-F15F57F81199}"/>
    <hyperlink ref="AQ334" r:id="rId7429" display="https://www.daloopa.com/src/63033562" xr:uid="{8248450F-9D33-44C2-A03E-FFFD4DCFC843}"/>
    <hyperlink ref="AR334" r:id="rId7430" display="https://www.daloopa.com/src/66978132" xr:uid="{779B994D-54FB-4C09-9C4C-793E59E0808E}"/>
    <hyperlink ref="AS334" r:id="rId7431" display="https://www.daloopa.com/src/72081265" xr:uid="{7B41597D-9697-4CA3-8E75-5E0A73585719}"/>
    <hyperlink ref="AT334" r:id="rId7432" display="https://www.daloopa.com/src/78018524" xr:uid="{2F7CF1AC-29DE-4E11-B470-98A7B2140B47}"/>
    <hyperlink ref="AU334" r:id="rId7433" display="https://www.daloopa.com/src/82224822" xr:uid="{BE59BAD4-37C0-4AD2-8E69-BEE67910D0A8}"/>
    <hyperlink ref="AV334" r:id="rId7434" display="https://www.daloopa.com/src/87381319" xr:uid="{61A532B9-9CF2-449D-B75E-F5DF797FA2C3}"/>
    <hyperlink ref="BF334" r:id="rId7435" display="https://marketplace.daloopa.com/src/110684111" xr:uid="{462C150B-AF71-459F-AC10-E7D1650ABD9F}"/>
    <hyperlink ref="BG334" r:id="rId7436" display="https://marketplace.daloopa.com/src/110684112" xr:uid="{44CCFEA5-6157-4EE2-AB8D-64A0FF69BF91}"/>
    <hyperlink ref="BH334" r:id="rId7437" display="https://marketplace.daloopa.com/src/110684113" xr:uid="{E6434B79-7B6D-462F-A077-0FB4C9444FA3}"/>
    <hyperlink ref="BI334" r:id="rId7438" display="https://marketplace.daloopa.com/src/110684114" xr:uid="{D933C685-BD23-4B4F-9A0E-0BBF1030F61E}"/>
    <hyperlink ref="BJ334" r:id="rId7439" display="https://marketplace.daloopa.com/src/110684115" xr:uid="{2228CC24-2E29-4816-AE0B-3B905F8ECD01}"/>
    <hyperlink ref="BK334" r:id="rId7440" display="https://marketplace.daloopa.com/src/110684116" xr:uid="{42E1EEEF-CA3E-4D9F-94F5-2F8B3658E00F}"/>
    <hyperlink ref="BL334" r:id="rId7441" display="https://marketplace.daloopa.com/src/110684117" xr:uid="{3D156DC4-5652-48C3-A2B0-7201DAF8A891}"/>
    <hyperlink ref="BM334" r:id="rId7442" display="https://marketplace.daloopa.com/src/110684118" xr:uid="{5848EBE8-4C9C-497C-BACB-FEADBFB25927}"/>
    <hyperlink ref="BN334" r:id="rId7443" display="https://marketplace.daloopa.com/src/110684119" xr:uid="{3EF7FD33-D5EA-4E4C-B125-D15DF89524C6}"/>
    <hyperlink ref="BO334" r:id="rId7444" display="https://marketplace.daloopa.com/src/110684120" xr:uid="{1CE275D5-5CAF-4D23-A071-D89F11BF57AA}"/>
    <hyperlink ref="BP334" r:id="rId7445" display="https://marketplace.daloopa.com/src/134722150" xr:uid="{81BF8307-4FC2-4938-BB5F-AD11C882054F}"/>
    <hyperlink ref="A335" r:id="rId7446" xr:uid="{530E03F9-83CD-41AD-9966-B644D4EF2008}"/>
    <hyperlink ref="C335" r:id="rId7447" xr:uid="{E696C68C-CE1E-4E42-82C5-7E30F1FF1505}"/>
    <hyperlink ref="AW335" r:id="rId7448" display="https://www.daloopa.com/src/94490835" xr:uid="{6A50C8F7-5D18-4238-AC94-F465E06F6242}"/>
    <hyperlink ref="AX335" r:id="rId7449" display="https://www.daloopa.com/src/102324886" xr:uid="{61C5253B-38FC-4BD9-9457-48C1A6777F56}"/>
    <hyperlink ref="AY335" r:id="rId7450" display="https://www.daloopa.com/src/107675908" xr:uid="{04C98CAC-D41E-46B2-BC9D-9B059412B837}"/>
    <hyperlink ref="AZ335" r:id="rId7451" display="https://www.daloopa.com/src/113256671" xr:uid="{7A844684-61DC-4756-BC3D-DDC2C993B6C0}"/>
    <hyperlink ref="BA335" r:id="rId7452" display="https://www.daloopa.com/src/125013470" xr:uid="{4A254B50-A4FF-423E-8403-630F7E83A3F2}"/>
    <hyperlink ref="BB335" r:id="rId7453" display="https://www.daloopa.com/src/136427071" xr:uid="{68947A29-E4CC-4625-B278-09732BE6AD84}"/>
    <hyperlink ref="BC335" r:id="rId7454" display="https://www.daloopa.com/src/144969100" xr:uid="{D2B95021-A68A-4C27-AA40-62C76969B8C7}"/>
    <hyperlink ref="BD335" r:id="rId7455" display="https://www.daloopa.com/src/154216264" xr:uid="{6AC45190-6126-4C50-91B8-07F79DFACF6D}"/>
    <hyperlink ref="BQ335" r:id="rId7456" display="https://marketplace.daloopa.com/src/113266400" xr:uid="{422DA524-6BD0-4E37-955C-F8D006C35D1B}"/>
    <hyperlink ref="BR335" r:id="rId7457" display="https://marketplace.daloopa.com/src/154257801" xr:uid="{3BEB7A02-D5AA-4487-8D02-E10C99034E92}"/>
    <hyperlink ref="A336" r:id="rId7458" xr:uid="{A022D382-AB7E-4B3F-8601-B036CB24E252}"/>
    <hyperlink ref="C336" r:id="rId7459" xr:uid="{CA02F4D4-8095-4E78-BEC1-5A0F6C7245C9}"/>
    <hyperlink ref="AW336" r:id="rId7460" display="https://www.daloopa.com/src/94490837" xr:uid="{DBCFB082-DC93-4503-B17B-282457AC131D}"/>
    <hyperlink ref="AX336" r:id="rId7461" display="https://www.daloopa.com/src/102324882" xr:uid="{39946181-3A53-4593-B506-4ABD2F3606F9}"/>
    <hyperlink ref="AY336" r:id="rId7462" display="https://www.daloopa.com/src/107675907" xr:uid="{96F8C896-D3AF-4AB8-A244-B59EE7AC89EF}"/>
    <hyperlink ref="AZ336" r:id="rId7463" display="https://www.daloopa.com/src/113256672" xr:uid="{D3FE3A03-02A0-47B8-A7F9-AFF9AD5A2EAA}"/>
    <hyperlink ref="BA336" r:id="rId7464" display="https://www.daloopa.com/src/125013438" xr:uid="{1FB2725F-9B2F-4A71-A1FD-A6A86CE2D158}"/>
    <hyperlink ref="BB336" r:id="rId7465" display="https://www.daloopa.com/src/136427075" xr:uid="{42D31CBA-6433-4A91-A609-D1AFA1CB1AF6}"/>
    <hyperlink ref="BC336" r:id="rId7466" display="https://www.daloopa.com/src/144968951" xr:uid="{953B1F32-B841-43FA-9CD9-CF3F341A14BD}"/>
    <hyperlink ref="BD336" r:id="rId7467" display="https://www.daloopa.com/src/154216220" xr:uid="{4CF066CD-8356-48E2-96F8-073F0FF8951E}"/>
    <hyperlink ref="BQ336" r:id="rId7468" display="https://marketplace.daloopa.com/src/134722151" xr:uid="{33E62B92-707B-484F-A832-6B97D66F34D3}"/>
    <hyperlink ref="BR336" r:id="rId7469" display="https://marketplace.daloopa.com/src/154257802" xr:uid="{0D51165A-3E0C-495C-BDE5-9AE987706683}"/>
    <hyperlink ref="A337" r:id="rId7470" xr:uid="{767825EB-D7E5-4604-A0B7-60098B71FC7D}"/>
    <hyperlink ref="C337" r:id="rId7471" xr:uid="{D9A0743E-50F1-4B67-9F76-CDE5DE0A78FF}"/>
    <hyperlink ref="E337" r:id="rId7472" display="https://www.daloopa.com/src/1566043" xr:uid="{A0A09A34-4BF9-43C6-BC97-3900AA1E8A0F}"/>
    <hyperlink ref="F337" r:id="rId7473" display="https://www.daloopa.com/src/1566018" xr:uid="{F228A90B-BAF7-44B4-978E-D4554F7E5CBE}"/>
    <hyperlink ref="G337" r:id="rId7474" display="https://www.daloopa.com/src/1565982" xr:uid="{47D16775-0795-4BBE-962A-62183A076D38}"/>
    <hyperlink ref="H337" r:id="rId7475" display="https://www.daloopa.com/src/1565948" xr:uid="{C02C3B44-849E-4D7F-8FE5-181492F02F45}"/>
    <hyperlink ref="I337" r:id="rId7476" display="https://www.daloopa.com/src/1565924" xr:uid="{78D69FA8-F5AD-4858-9B05-3C23BC9A7B7A}"/>
    <hyperlink ref="J337" r:id="rId7477" display="https://www.daloopa.com/src/1565881" xr:uid="{2D81B689-D634-421F-B59A-B981D1888539}"/>
    <hyperlink ref="K337" r:id="rId7478" display="https://www.daloopa.com/src/1565799" xr:uid="{4851D37B-E114-4C5A-A4B4-BA29E1427CF6}"/>
    <hyperlink ref="L337" r:id="rId7479" display="https://www.daloopa.com/src/1565751" xr:uid="{646C4F63-27A0-48C6-A049-5BCA093E2411}"/>
    <hyperlink ref="M337" r:id="rId7480" display="https://www.daloopa.com/src/1565695" xr:uid="{360A6C3D-8BFD-4605-B051-A732DD243F08}"/>
    <hyperlink ref="N337" r:id="rId7481" display="https://www.daloopa.com/src/1565671" xr:uid="{FD184B00-1198-42EA-BA0A-6FE20E5995E8}"/>
    <hyperlink ref="O337" r:id="rId7482" display="https://www.daloopa.com/src/1565647" xr:uid="{B607CFCD-228E-4E32-9188-17F8E2D1BE3F}"/>
    <hyperlink ref="P337" r:id="rId7483" display="https://www.daloopa.com/src/1565620" xr:uid="{17DB83A3-E02C-4D9C-AAA4-B54692F7B9CD}"/>
    <hyperlink ref="Q337" r:id="rId7484" display="https://www.daloopa.com/src/1565590" xr:uid="{D44B883F-2BFD-44BA-A971-094168D7EAD8}"/>
    <hyperlink ref="R337" r:id="rId7485" display="https://www.daloopa.com/src/1565568" xr:uid="{8F9BA030-94BB-4BC6-AA78-F4D6D6082369}"/>
    <hyperlink ref="S337" r:id="rId7486" display="https://www.daloopa.com/src/1565542" xr:uid="{DCE54E66-3CB7-4210-A440-17CC468D5DD9}"/>
    <hyperlink ref="T337" r:id="rId7487" display="https://www.daloopa.com/src/1565520" xr:uid="{134C7A73-68F4-46AD-B7AC-BBEAC87C485D}"/>
    <hyperlink ref="U337" r:id="rId7488" display="https://www.daloopa.com/src/1565498" xr:uid="{315301D5-A49F-439A-99B3-95D680EC57E4}"/>
    <hyperlink ref="V337" r:id="rId7489" display="https://www.daloopa.com/src/1565469" xr:uid="{05514E33-C043-4E81-BD00-19858F71A72C}"/>
    <hyperlink ref="W337" r:id="rId7490" display="https://www.daloopa.com/src/1565447" xr:uid="{1199DE3D-69C9-4B17-94A7-CDFD6E617CFE}"/>
    <hyperlink ref="X337" r:id="rId7491" display="https://www.daloopa.com/src/1565425" xr:uid="{F72E2448-1ECD-4EC3-8E52-84AFF0B70421}"/>
    <hyperlink ref="Y337" r:id="rId7492" display="https://www.daloopa.com/src/1565388" xr:uid="{2AECABA1-30A6-4EAE-BB53-470EE4C5F80E}"/>
    <hyperlink ref="Z337" r:id="rId7493" display="https://www.daloopa.com/src/1565366" xr:uid="{97639365-6C02-4415-B61F-3A8693B15D63}"/>
    <hyperlink ref="AA337" r:id="rId7494" display="https://www.daloopa.com/src/1565340" xr:uid="{E20F1E64-ABF2-4A2A-84BA-18ADD49C8544}"/>
    <hyperlink ref="AB337" r:id="rId7495" display="https://www.daloopa.com/src/1565318" xr:uid="{B495DA08-5DCE-425E-A27D-34012F071E54}"/>
    <hyperlink ref="AC337" r:id="rId7496" display="https://www.daloopa.com/src/1565271" xr:uid="{D2BB29D0-69EC-4410-8E61-61239329FA2B}"/>
    <hyperlink ref="AD337" r:id="rId7497" display="https://www.daloopa.com/src/1565246" xr:uid="{20D1D145-1BAD-4E65-9369-57A763BA7C32}"/>
    <hyperlink ref="AE337" r:id="rId7498" display="https://www.daloopa.com/src/1565207" xr:uid="{0878F922-1E49-4E19-A879-5682425EA7D4}"/>
    <hyperlink ref="AF337" r:id="rId7499" display="https://www.daloopa.com/src/2600164" xr:uid="{F25B1071-3E01-4D21-866D-339EB69D3EFF}"/>
    <hyperlink ref="AG337" r:id="rId7500" display="https://www.daloopa.com/src/4715265" xr:uid="{5E541EF7-E8BF-4512-9639-788EFCC7F34F}"/>
    <hyperlink ref="AH337" r:id="rId7501" display="https://www.daloopa.com/src/7961814" xr:uid="{610A4FB2-11BB-41BF-AA70-19B8ECC3EEB0}"/>
    <hyperlink ref="AI337" r:id="rId7502" display="https://www.daloopa.com/src/10330685" xr:uid="{87B81569-AE4A-4B16-99E8-D3BDC980264B}"/>
    <hyperlink ref="AJ337" r:id="rId7503" display="https://www.daloopa.com/src/14160918" xr:uid="{79CB850D-5C69-42BB-869C-3F29ABBADF08}"/>
    <hyperlink ref="AK337" r:id="rId7504" display="https://www.daloopa.com/src/20882372" xr:uid="{B1924017-7BC1-40AB-9099-FDF39104D056}"/>
    <hyperlink ref="AL337" r:id="rId7505" display="https://www.daloopa.com/src/32357684" xr:uid="{3DF9288E-167F-47E0-81AD-16E0416A8E62}"/>
    <hyperlink ref="AM337" r:id="rId7506" display="https://www.daloopa.com/src/37971431" xr:uid="{0B4009FF-2A46-4965-8B8C-32BC3A0BB98C}"/>
    <hyperlink ref="AN337" r:id="rId7507" display="https://www.daloopa.com/src/46534811" xr:uid="{8BE03482-0439-43B5-871B-2331E6C3291B}"/>
    <hyperlink ref="AO337" r:id="rId7508" display="https://www.daloopa.com/src/53534165" xr:uid="{E1E8A5A1-FA10-4D18-85CB-7671D2F9020F}"/>
    <hyperlink ref="AP337" r:id="rId7509" display="https://www.daloopa.com/src/58740148" xr:uid="{318B4B9A-1856-4ED3-9D3B-5D4459B59F99}"/>
    <hyperlink ref="AQ337" r:id="rId7510" display="https://www.daloopa.com/src/63033559" xr:uid="{D3F79BAE-C233-4A8D-A9B5-56A3E0BB62BC}"/>
    <hyperlink ref="AR337" r:id="rId7511" display="https://www.daloopa.com/src/66978133" xr:uid="{09FB3586-DEC3-40D9-AD95-F6B3DC6018A7}"/>
    <hyperlink ref="AS337" r:id="rId7512" display="https://www.daloopa.com/src/72081244" xr:uid="{5107CC83-3ABC-440F-9C01-A2E4F7129532}"/>
    <hyperlink ref="AT337" r:id="rId7513" display="https://www.daloopa.com/src/78018536" xr:uid="{207A155C-047B-431A-BF71-7123A2538D84}"/>
    <hyperlink ref="AU337" r:id="rId7514" display="https://www.daloopa.com/src/82224823" xr:uid="{F7716F87-5DDC-42DB-B99B-73198555121A}"/>
    <hyperlink ref="AV337" r:id="rId7515" display="https://www.daloopa.com/src/87381336" xr:uid="{5E3193FB-60AE-43BE-8658-9793EBAF8075}"/>
    <hyperlink ref="AW337" r:id="rId7516" display="https://www.daloopa.com/src/94490849" xr:uid="{09E2AB0E-3C6F-4231-9D70-146107A9497E}"/>
    <hyperlink ref="AX337" r:id="rId7517" display="https://www.daloopa.com/src/102324869" xr:uid="{61AE98B4-3263-4B50-B5AC-7252750AD9E9}"/>
    <hyperlink ref="AY337" r:id="rId7518" display="https://www.daloopa.com/src/107675901" xr:uid="{9D5340DC-FD82-4AC4-A458-5B9104B90820}"/>
    <hyperlink ref="AZ337" r:id="rId7519" display="https://www.daloopa.com/src/113256670" xr:uid="{CDF202FE-655C-4BAD-A694-25B4FE9268D5}"/>
    <hyperlink ref="BA337" r:id="rId7520" display="https://www.daloopa.com/src/125013464" xr:uid="{3E5395D4-B404-45F1-AC30-AA412F164866}"/>
    <hyperlink ref="BB337" r:id="rId7521" display="https://www.daloopa.com/src/136427072" xr:uid="{CA2D46DB-951D-4342-8C7C-813C78BEC7C7}"/>
    <hyperlink ref="BC337" r:id="rId7522" display="https://www.daloopa.com/src/144969055" xr:uid="{AEC99243-50B0-460C-854F-95622C2F24F5}"/>
    <hyperlink ref="BD337" r:id="rId7523" display="https://www.daloopa.com/src/154216252" xr:uid="{3484C657-8D56-465D-B945-AF2EA635596F}"/>
    <hyperlink ref="BF337" r:id="rId7524" display="https://marketplace.daloopa.com/src/110684122" xr:uid="{2B34B0C1-65DC-46FE-9A21-EFC738EA90FD}"/>
    <hyperlink ref="BG337" r:id="rId7525" display="https://marketplace.daloopa.com/src/110684123" xr:uid="{09C59897-44B5-4D7F-A883-4B4550CD21F3}"/>
    <hyperlink ref="BH337" r:id="rId7526" display="https://marketplace.daloopa.com/src/110684124" xr:uid="{AA73E33C-40D9-40F9-8D07-45B20866BB1B}"/>
    <hyperlink ref="BI337" r:id="rId7527" display="https://marketplace.daloopa.com/src/110684125" xr:uid="{93E3916B-747D-49F7-AF2E-D79CCCBD0F4D}"/>
    <hyperlink ref="BJ337" r:id="rId7528" display="https://marketplace.daloopa.com/src/110684126" xr:uid="{51981448-D194-41EC-B748-2080D2EF3760}"/>
    <hyperlink ref="BK337" r:id="rId7529" display="https://marketplace.daloopa.com/src/110684127" xr:uid="{00D27032-5451-4854-A4FD-BD8F6DECBC34}"/>
    <hyperlink ref="BL337" r:id="rId7530" display="https://marketplace.daloopa.com/src/110684128" xr:uid="{6184023B-A1E1-4E9F-89FF-1F44BF555B1E}"/>
    <hyperlink ref="BM337" r:id="rId7531" display="https://marketplace.daloopa.com/src/110684129" xr:uid="{5094AC53-C5FE-4E44-854A-D83163C53930}"/>
    <hyperlink ref="BN337" r:id="rId7532" display="https://marketplace.daloopa.com/src/110684130" xr:uid="{13C74795-5A43-410E-86EC-5BA1E8C688D6}"/>
    <hyperlink ref="BO337" r:id="rId7533" display="https://marketplace.daloopa.com/src/110684131" xr:uid="{DD5D13C0-DA20-47BE-9864-2B9A0F5874A9}"/>
    <hyperlink ref="BP337" r:id="rId7534" display="https://marketplace.daloopa.com/src/110684132" xr:uid="{AA1E396F-AFDF-490A-8C8D-2FE11DB6ACB1}"/>
    <hyperlink ref="BQ337" r:id="rId7535" display="https://marketplace.daloopa.com/src/113266402" xr:uid="{7881B277-D363-4B3F-8F2E-6426C4203740}"/>
    <hyperlink ref="BR337" r:id="rId7536" display="https://marketplace.daloopa.com/src/154257803" xr:uid="{41232F8A-333D-42EA-B72C-EF6A51A618BB}"/>
    <hyperlink ref="A340" r:id="rId7537" xr:uid="{135E7F02-ECF7-4EC5-A1A9-AFFADE00DB0E}"/>
    <hyperlink ref="C340" r:id="rId7538" xr:uid="{8CF42EA2-57D0-4F43-B0D3-8A7296F358AC}"/>
    <hyperlink ref="E340" r:id="rId7539" display="https://www.daloopa.com/src/1566044" xr:uid="{9244B215-C17C-43A1-886D-733357AAB059}"/>
    <hyperlink ref="F340" r:id="rId7540" display="https://www.daloopa.com/src/1566019" xr:uid="{A4F1B72E-24F8-473C-BDDD-15B8E5B626EF}"/>
    <hyperlink ref="G340" r:id="rId7541" display="https://www.daloopa.com/src/1565983" xr:uid="{3F249C54-FF53-49B5-9AB3-3B5CC26D63B6}"/>
    <hyperlink ref="H340" r:id="rId7542" display="https://www.daloopa.com/src/1565949" xr:uid="{6EAF0302-F0D5-4F8A-B7E1-3ECE54E17303}"/>
    <hyperlink ref="I340" r:id="rId7543" display="https://www.daloopa.com/src/1565925" xr:uid="{9F549832-B8F6-4AA6-86F8-D8647486DA0F}"/>
    <hyperlink ref="J340" r:id="rId7544" display="https://www.daloopa.com/src/1565882" xr:uid="{19F7BF3B-3C8F-4835-B613-B858D2F75D4A}"/>
    <hyperlink ref="K340" r:id="rId7545" display="https://www.daloopa.com/src/1565800" xr:uid="{9750B4A1-46BD-4E78-B7B9-51DDA217DDEE}"/>
    <hyperlink ref="L340" r:id="rId7546" display="https://www.daloopa.com/src/1565752" xr:uid="{086F89AF-DB37-4A23-A059-12BC22747A12}"/>
    <hyperlink ref="M340" r:id="rId7547" display="https://www.daloopa.com/src/1565696" xr:uid="{E0BCE3FA-A1FC-40DE-A7DE-7966F4068736}"/>
    <hyperlink ref="N340" r:id="rId7548" display="https://www.daloopa.com/src/1565672" xr:uid="{149467FB-C9EC-48B3-80A4-4DFF0D6C6EB9}"/>
    <hyperlink ref="O340" r:id="rId7549" display="https://www.daloopa.com/src/1565648" xr:uid="{BC91B1E7-19CA-4C15-87FC-166E34689505}"/>
    <hyperlink ref="P340" r:id="rId7550" display="https://www.daloopa.com/src/1565621" xr:uid="{B4C0D292-1B79-4B11-8DDF-B4846AE35DAC}"/>
    <hyperlink ref="Q340" r:id="rId7551" display="https://www.daloopa.com/src/1565591" xr:uid="{AAB4B7D9-178F-4601-83D4-881E8D0078C1}"/>
    <hyperlink ref="R340" r:id="rId7552" display="https://www.daloopa.com/src/1565569" xr:uid="{B644A249-50F2-47F8-8E24-31556176BF54}"/>
    <hyperlink ref="S340" r:id="rId7553" display="https://www.daloopa.com/src/1565543" xr:uid="{7ADF38D2-88A4-4324-90C6-61033E2645FF}"/>
    <hyperlink ref="T340" r:id="rId7554" display="https://www.daloopa.com/src/1565521" xr:uid="{A4475BC1-30E0-4A54-BEBD-A35F7BE6CAF8}"/>
    <hyperlink ref="U340" r:id="rId7555" display="https://www.daloopa.com/src/1565499" xr:uid="{CB4FEB04-7EE1-4710-B5B1-1F1CA6D303CA}"/>
    <hyperlink ref="V340" r:id="rId7556" display="https://www.daloopa.com/src/1565470" xr:uid="{B3A5A789-4D75-46C7-AF8A-1A1172EC1C47}"/>
    <hyperlink ref="W340" r:id="rId7557" display="https://www.daloopa.com/src/1565448" xr:uid="{A98B530F-20DE-4D4E-BF23-1F7CA6580B59}"/>
    <hyperlink ref="X340" r:id="rId7558" display="https://www.daloopa.com/src/1565426" xr:uid="{3A92418D-B03C-43CC-A370-B93B36E693A5}"/>
    <hyperlink ref="Y340" r:id="rId7559" display="https://www.daloopa.com/src/1565389" xr:uid="{6ABAC37D-6750-4160-BD3F-CB0C8EBC37EA}"/>
    <hyperlink ref="Z340" r:id="rId7560" display="https://www.daloopa.com/src/1565367" xr:uid="{0970B006-6E28-4B39-971B-B6B1586865F6}"/>
    <hyperlink ref="AA340" r:id="rId7561" display="https://www.daloopa.com/src/1565341" xr:uid="{94BEE4A0-C694-4A0A-97A4-42E2122C3641}"/>
    <hyperlink ref="AB340" r:id="rId7562" display="https://www.daloopa.com/src/1565319" xr:uid="{6784E9DE-AC3C-40D8-B5EF-C05A71D37F1C}"/>
    <hyperlink ref="AC340" r:id="rId7563" display="https://www.daloopa.com/src/1565272" xr:uid="{4CABA8E9-847F-4A5D-808F-475E1A9E7458}"/>
    <hyperlink ref="AD340" r:id="rId7564" display="https://www.daloopa.com/src/1565247" xr:uid="{47DA4C4B-4695-41A9-A815-406A959BFDE9}"/>
    <hyperlink ref="AE340" r:id="rId7565" display="https://www.daloopa.com/src/1565208" xr:uid="{F7987BD1-5424-4124-966F-1DFE59BFE400}"/>
    <hyperlink ref="AF340" r:id="rId7566" display="https://www.daloopa.com/src/2600165" xr:uid="{A1BA5159-28EE-435F-B8E8-9FFB0EDDE620}"/>
    <hyperlink ref="AG340" r:id="rId7567" display="https://www.daloopa.com/src/4715266" xr:uid="{9ECC479C-4774-4EE5-BB76-F06A4275DCB6}"/>
    <hyperlink ref="AH340" r:id="rId7568" display="https://www.daloopa.com/src/7961815" xr:uid="{39AF7130-D0B6-44DB-8620-041487BF0780}"/>
    <hyperlink ref="AI340" r:id="rId7569" display="https://www.daloopa.com/src/10330686" xr:uid="{CDBD5210-B791-4631-B416-8CA6E5E36543}"/>
    <hyperlink ref="AJ340" r:id="rId7570" display="https://www.daloopa.com/src/14160920" xr:uid="{AD4880E5-DB43-4678-9407-B7113401C91F}"/>
    <hyperlink ref="AK340" r:id="rId7571" display="https://www.daloopa.com/src/20882361" xr:uid="{23E9DDE1-128D-4ED4-8CA7-439F7538C3B1}"/>
    <hyperlink ref="AL340" r:id="rId7572" display="https://www.daloopa.com/src/32357697" xr:uid="{794BAD94-7805-4492-92EA-9DA0C7A961ED}"/>
    <hyperlink ref="AM340" r:id="rId7573" display="https://www.daloopa.com/src/37971432" xr:uid="{A04CDC7C-00CF-441F-BF5A-00533CB4308B}"/>
    <hyperlink ref="AN340" r:id="rId7574" display="https://www.daloopa.com/src/46534810" xr:uid="{8922ED77-93CA-4113-B1C1-12C31BDA6F29}"/>
    <hyperlink ref="AO340" r:id="rId7575" display="https://www.daloopa.com/src/53534167" xr:uid="{129B7632-F467-476A-BE35-9F4E86F30A43}"/>
    <hyperlink ref="AP340" r:id="rId7576" display="https://www.daloopa.com/src/58740147" xr:uid="{6FF9BEEF-E570-4671-A585-2AC4E20550DC}"/>
    <hyperlink ref="AQ340" r:id="rId7577" display="https://www.daloopa.com/src/63033560" xr:uid="{7D9A9E88-1321-4CE0-BBA5-E71C93B620E7}"/>
    <hyperlink ref="AR340" r:id="rId7578" display="https://www.daloopa.com/src/66978122" xr:uid="{24134528-A40B-4639-8A0A-43D63648AD84}"/>
    <hyperlink ref="AS340" r:id="rId7579" display="https://www.daloopa.com/src/72081264" xr:uid="{B679FFC8-A0D4-4F4F-8D42-96DB49C2FA95}"/>
    <hyperlink ref="AT340" r:id="rId7580" display="https://www.daloopa.com/src/78018540" xr:uid="{A2F676BC-5A6E-437B-B8C8-EF5F7DA9E555}"/>
    <hyperlink ref="AU340" r:id="rId7581" display="https://www.daloopa.com/src/82224821" xr:uid="{A6935219-A971-406C-BD68-D19AB81D6C58}"/>
    <hyperlink ref="AV340" r:id="rId7582" display="https://www.daloopa.com/src/87381327" xr:uid="{6E428B45-57DB-4E6E-9F4C-853C536B7B59}"/>
    <hyperlink ref="AW340" r:id="rId7583" display="https://www.daloopa.com/src/94490844" xr:uid="{433EF13D-A549-47DC-8E77-B4CF681CED12}"/>
    <hyperlink ref="AX340" r:id="rId7584" display="https://www.daloopa.com/src/102324872" xr:uid="{D2B77753-39DD-4E2A-8AB1-871D914B05BE}"/>
    <hyperlink ref="AY340" r:id="rId7585" display="https://www.daloopa.com/src/107675904" xr:uid="{57574E5D-1D95-42DA-9EBF-8F480841AFBC}"/>
    <hyperlink ref="AZ340" r:id="rId7586" display="https://www.daloopa.com/src/113256669" xr:uid="{1DF31D43-39B2-4754-89EB-EAA64EA20CF6}"/>
    <hyperlink ref="BA340" r:id="rId7587" display="https://www.daloopa.com/src/125013465" xr:uid="{733C8A65-9DC7-4324-B310-CE49666DC1A7}"/>
    <hyperlink ref="BB340" r:id="rId7588" display="https://www.daloopa.com/src/136427073" xr:uid="{FC24AADC-F346-4849-A4E1-29DA6FE09596}"/>
    <hyperlink ref="BC340" r:id="rId7589" display="https://www.daloopa.com/src/144969062" xr:uid="{F4A12167-174C-4921-9315-ABF9838B58F1}"/>
    <hyperlink ref="BD340" r:id="rId7590" display="https://www.daloopa.com/src/154216254" xr:uid="{DFD63201-D405-45D8-A34F-DB67FD0FF80F}"/>
    <hyperlink ref="BF340" r:id="rId7591" display="https://marketplace.daloopa.com/src/110684133" xr:uid="{03BF3F33-8D17-41C4-8915-D8EEC0594A5A}"/>
    <hyperlink ref="BG340" r:id="rId7592" display="https://marketplace.daloopa.com/src/110684134" xr:uid="{CC3ACF25-2CF4-4317-8652-2D4C96CCF2EC}"/>
    <hyperlink ref="BH340" r:id="rId7593" display="https://marketplace.daloopa.com/src/110684135" xr:uid="{4941E3E9-5807-419B-BD6E-44380E9C6DF3}"/>
    <hyperlink ref="BI340" r:id="rId7594" display="https://marketplace.daloopa.com/src/110684136" xr:uid="{0724B8AA-173D-45A1-8A13-EA2BE1876D89}"/>
    <hyperlink ref="BJ340" r:id="rId7595" display="https://marketplace.daloopa.com/src/110684137" xr:uid="{935EC045-2B6E-4D7E-B862-DA3E9B589901}"/>
    <hyperlink ref="BK340" r:id="rId7596" display="https://marketplace.daloopa.com/src/110684138" xr:uid="{156AB46A-91DB-4AEB-BA55-7519CB06B800}"/>
    <hyperlink ref="BL340" r:id="rId7597" display="https://marketplace.daloopa.com/src/110684139" xr:uid="{AAF1E011-5B6B-479A-B77C-0AD9D96CB4FC}"/>
    <hyperlink ref="BM340" r:id="rId7598" display="https://marketplace.daloopa.com/src/110684140" xr:uid="{C453F4CB-2F29-4602-A62D-D7F2046D35F5}"/>
    <hyperlink ref="BN340" r:id="rId7599" display="https://marketplace.daloopa.com/src/110684141" xr:uid="{5711D744-D6F6-4367-B0D3-CE3389194C3D}"/>
    <hyperlink ref="BO340" r:id="rId7600" display="https://marketplace.daloopa.com/src/110684142" xr:uid="{914DA9AC-6763-4282-88AE-F0FF2AA83B7A}"/>
    <hyperlink ref="BP340" r:id="rId7601" display="https://marketplace.daloopa.com/src/110684143" xr:uid="{8C75B9F7-062A-41DD-BF4E-6D55FF574AD0}"/>
    <hyperlink ref="BQ340" r:id="rId7602" display="https://marketplace.daloopa.com/src/113266403" xr:uid="{8062C439-C023-4DA4-8D80-04741E0C1A6C}"/>
    <hyperlink ref="BR340" r:id="rId7603" display="https://marketplace.daloopa.com/src/154257804" xr:uid="{7CFA0A47-512E-4988-B497-2C081A18C68E}"/>
    <hyperlink ref="A341" r:id="rId7604" xr:uid="{94F4B957-2A66-427A-9F7B-D22BD14A47DB}"/>
    <hyperlink ref="C341" r:id="rId7605" xr:uid="{9ACC4DB1-1C4E-4A94-811C-B1253BC03594}"/>
    <hyperlink ref="E341" r:id="rId7606" display="https://www.daloopa.com/src/1566045" xr:uid="{1660EBD2-86E7-4A34-9569-63260F34E32E}"/>
    <hyperlink ref="F341" r:id="rId7607" display="https://www.daloopa.com/src/1566020" xr:uid="{E49CE865-E78C-42D4-945B-A86617ED9306}"/>
    <hyperlink ref="G341" r:id="rId7608" display="https://www.daloopa.com/src/1565984" xr:uid="{3AF0AD36-2668-4278-9638-7BEFCD56FBFD}"/>
    <hyperlink ref="H341" r:id="rId7609" display="https://www.daloopa.com/src/1565950" xr:uid="{D08D4E73-AFF5-4D8B-9C19-454FC8568917}"/>
    <hyperlink ref="I341" r:id="rId7610" display="https://www.daloopa.com/src/1565926" xr:uid="{057510B4-051E-4294-8806-1D9167D82B27}"/>
    <hyperlink ref="J341" r:id="rId7611" display="https://www.daloopa.com/src/1565883" xr:uid="{700FFF3A-E2DA-442A-8747-AB3521B62BF8}"/>
    <hyperlink ref="K341" r:id="rId7612" display="https://www.daloopa.com/src/1565801" xr:uid="{B396DD84-9504-4DC8-80F5-8869ADDBE430}"/>
    <hyperlink ref="L341" r:id="rId7613" display="https://www.daloopa.com/src/1565753" xr:uid="{D1B8FCEC-8944-4563-8E09-64032C1F8C43}"/>
    <hyperlink ref="M341" r:id="rId7614" display="https://www.daloopa.com/src/1565697" xr:uid="{C765DA30-6511-4BFC-A5F8-C3566A2C6A08}"/>
    <hyperlink ref="N341" r:id="rId7615" display="https://www.daloopa.com/src/1565673" xr:uid="{E48F0CF0-FB3C-4E3D-BDA5-3C502DEA4D45}"/>
    <hyperlink ref="O341" r:id="rId7616" display="https://www.daloopa.com/src/1565649" xr:uid="{9BF09218-9C4F-4AD0-9EEB-5AC45AE70229}"/>
    <hyperlink ref="P341" r:id="rId7617" display="https://www.daloopa.com/src/1565622" xr:uid="{B75F012C-DEE9-4FA4-945E-194C44731763}"/>
    <hyperlink ref="Q341" r:id="rId7618" display="https://www.daloopa.com/src/1565592" xr:uid="{328BCFF7-5C9E-4DAB-B15B-5ACECCC89CE6}"/>
    <hyperlink ref="R341" r:id="rId7619" display="https://www.daloopa.com/src/1565570" xr:uid="{54AC477C-A07F-4FEF-837A-B63ECCC5F13C}"/>
    <hyperlink ref="S341" r:id="rId7620" display="https://www.daloopa.com/src/1565544" xr:uid="{C501F3A7-48A2-4D8B-91BD-06E07CB55850}"/>
    <hyperlink ref="T341" r:id="rId7621" display="https://www.daloopa.com/src/1565522" xr:uid="{9BBF1036-A75B-46E2-96B3-BC5DC069D9BF}"/>
    <hyperlink ref="U341" r:id="rId7622" display="https://www.daloopa.com/src/1565500" xr:uid="{24295277-8F18-4D4B-95CC-A6982CA0879C}"/>
    <hyperlink ref="V341" r:id="rId7623" display="https://www.daloopa.com/src/1565471" xr:uid="{ECA94FEF-07DC-4A94-A0C2-97F6DAE8A43E}"/>
    <hyperlink ref="W341" r:id="rId7624" display="https://www.daloopa.com/src/1565449" xr:uid="{D950C90A-B60A-46D9-B806-05BE69704F5E}"/>
    <hyperlink ref="X341" r:id="rId7625" display="https://www.daloopa.com/src/1565427" xr:uid="{B74C7332-4E85-43C6-A482-9405365883CD}"/>
    <hyperlink ref="Y341" r:id="rId7626" display="https://www.daloopa.com/src/1565390" xr:uid="{5709850D-1BC0-4202-8AD9-8829EFAD4A00}"/>
    <hyperlink ref="Z341" r:id="rId7627" display="https://www.daloopa.com/src/1565368" xr:uid="{FA0E4F91-86C8-4DB0-8937-820D3462AFB6}"/>
    <hyperlink ref="AA341" r:id="rId7628" display="https://www.daloopa.com/src/1565342" xr:uid="{A73D8094-9271-49AA-91F1-5DF59660EB77}"/>
    <hyperlink ref="AB341" r:id="rId7629" display="https://www.daloopa.com/src/1565320" xr:uid="{96B3C175-65E2-4441-9C4A-6634EFAF4D03}"/>
    <hyperlink ref="AC341" r:id="rId7630" display="https://www.daloopa.com/src/1565273" xr:uid="{EA15AB26-D25E-4E17-8F54-5C89EF8ABE81}"/>
    <hyperlink ref="AD341" r:id="rId7631" display="https://www.daloopa.com/src/1565248" xr:uid="{468418DE-AD50-4F14-B6FB-1969767EB2C8}"/>
    <hyperlink ref="AE341" r:id="rId7632" display="https://www.daloopa.com/src/1565209" xr:uid="{E85368B5-5B3D-46D1-A99E-7FA84264335F}"/>
    <hyperlink ref="AF341" r:id="rId7633" display="https://www.daloopa.com/src/2600166" xr:uid="{7CD20C55-3278-4991-A8B2-034661B98598}"/>
    <hyperlink ref="AG341" r:id="rId7634" display="https://www.daloopa.com/src/4715267" xr:uid="{AFAADA38-6BD5-459E-9A15-9F2B74D9B415}"/>
    <hyperlink ref="AH341" r:id="rId7635" display="https://www.daloopa.com/src/7961816" xr:uid="{C9D8AD8B-4C21-4E77-A61C-6055B40A8596}"/>
    <hyperlink ref="AI341" r:id="rId7636" display="https://www.daloopa.com/src/10330691" xr:uid="{03DD2326-30F3-4D6A-AEDC-F85E59DAE479}"/>
    <hyperlink ref="AJ341" r:id="rId7637" display="https://www.daloopa.com/src/14160922" xr:uid="{76863283-7C8A-41A8-8FE8-3EC9CC5A463B}"/>
    <hyperlink ref="AK341" r:id="rId7638" display="https://www.daloopa.com/src/20882347" xr:uid="{F41072DB-5AFD-457E-A2D7-5D973C4192AF}"/>
    <hyperlink ref="AL341" r:id="rId7639" display="https://www.daloopa.com/src/32357695" xr:uid="{F3336926-C6E6-4AD0-B806-572E52196BB1}"/>
    <hyperlink ref="AM341" r:id="rId7640" display="https://www.daloopa.com/src/37971448" xr:uid="{7824F55C-877B-4BBA-B005-6A75BFD09ADE}"/>
    <hyperlink ref="AN341" r:id="rId7641" display="https://www.daloopa.com/src/46534812" xr:uid="{498B1272-0872-4E38-8758-F56727647E6A}"/>
    <hyperlink ref="AO341" r:id="rId7642" display="https://www.daloopa.com/src/53534152" xr:uid="{214CABB9-38F6-44BB-A165-A44E6A2A2997}"/>
    <hyperlink ref="AP341" r:id="rId7643" display="https://www.daloopa.com/src/58740138" xr:uid="{0F3A4B01-C098-4C8B-A39F-99370577D228}"/>
    <hyperlink ref="AQ341" r:id="rId7644" display="https://www.daloopa.com/src/63033556" xr:uid="{C351B6CC-0C33-4084-A555-EFAB2E966182}"/>
    <hyperlink ref="AR341" r:id="rId7645" display="https://www.daloopa.com/src/66978123" xr:uid="{DB6D4E44-6800-4D3A-BC7F-CE84443A5275}"/>
    <hyperlink ref="AS341" r:id="rId7646" display="https://www.daloopa.com/src/72081245" xr:uid="{12734C8E-9057-4E40-90B1-F1C359B95025}"/>
    <hyperlink ref="AT341" r:id="rId7647" display="https://www.daloopa.com/src/78018537" xr:uid="{3A00E8DB-4871-4E84-8C60-66E27D240DB0}"/>
    <hyperlink ref="AU341" r:id="rId7648" display="https://www.daloopa.com/src/82224834" xr:uid="{AAD45DA1-761B-4486-A2D4-5FCF41CAF091}"/>
    <hyperlink ref="AV341" r:id="rId7649" display="https://www.daloopa.com/src/87381338" xr:uid="{BF84FAD5-1BC0-40B6-B12B-C2E6A5CC857B}"/>
    <hyperlink ref="AW341" r:id="rId7650" display="https://www.daloopa.com/src/94490847" xr:uid="{5BAB79B5-9203-4EAE-9E32-F2420D88CAF7}"/>
    <hyperlink ref="AX341" r:id="rId7651" display="https://www.daloopa.com/src/102324873" xr:uid="{10CB8381-C3F7-4F01-A6EE-E455DE225EC9}"/>
    <hyperlink ref="AY341" r:id="rId7652" display="https://www.daloopa.com/src/107675906" xr:uid="{1623B40E-4AAB-4219-96D3-496BF2F83C77}"/>
    <hyperlink ref="AZ341" r:id="rId7653" display="https://www.daloopa.com/src/113256665" xr:uid="{7A74FB41-AE08-4A32-B95E-99819D68B1EC}"/>
    <hyperlink ref="BA341" r:id="rId7654" display="https://www.daloopa.com/src/125013466" xr:uid="{97062107-644C-49AF-A3A2-88A0AC1F3503}"/>
    <hyperlink ref="BB341" r:id="rId7655" display="https://www.daloopa.com/src/136427076" xr:uid="{DF1446F4-34D0-497E-B64C-B981A9B56803}"/>
    <hyperlink ref="BC341" r:id="rId7656" display="https://www.daloopa.com/src/144969070" xr:uid="{1BF90F63-B7DA-4A95-9BC4-7B03019CB8CF}"/>
    <hyperlink ref="BD341" r:id="rId7657" display="https://www.daloopa.com/src/154216256" xr:uid="{EB16F411-B0CF-4324-9E78-58B091CD71CC}"/>
    <hyperlink ref="BF341" r:id="rId7658" display="https://marketplace.daloopa.com/src/110684144" xr:uid="{2A07F55E-0D0D-46BB-856F-5F77C74A6194}"/>
    <hyperlink ref="BG341" r:id="rId7659" display="https://marketplace.daloopa.com/src/110684145" xr:uid="{BA5B8E04-2DEA-4441-88AB-6E894F25B673}"/>
    <hyperlink ref="BH341" r:id="rId7660" display="https://marketplace.daloopa.com/src/110684146" xr:uid="{77C6269B-9AD5-48FD-9C51-1FE54ECDD8FF}"/>
    <hyperlink ref="BI341" r:id="rId7661" display="https://marketplace.daloopa.com/src/110684147" xr:uid="{E019783D-FB5D-49A8-B08C-629B419F7F58}"/>
    <hyperlink ref="BJ341" r:id="rId7662" display="https://marketplace.daloopa.com/src/110684148" xr:uid="{258B2AA7-16FA-4E45-92E6-0E1BA185F64A}"/>
    <hyperlink ref="BK341" r:id="rId7663" display="https://marketplace.daloopa.com/src/110684149" xr:uid="{5A97FEEF-2872-400E-B304-4C4CF77A4E3A}"/>
    <hyperlink ref="BL341" r:id="rId7664" display="https://marketplace.daloopa.com/src/110684150" xr:uid="{7FFD26AB-2C5D-4AE6-9A55-BA96A075DFD0}"/>
    <hyperlink ref="BM341" r:id="rId7665" display="https://marketplace.daloopa.com/src/110684151" xr:uid="{4F709FD2-6213-4B3F-9690-9500B516B34E}"/>
    <hyperlink ref="BN341" r:id="rId7666" display="https://marketplace.daloopa.com/src/110684152" xr:uid="{B3A3F356-2D71-4C46-8936-029C7E579A23}"/>
    <hyperlink ref="BO341" r:id="rId7667" display="https://marketplace.daloopa.com/src/110684153" xr:uid="{44C72541-7607-4928-97BB-968912C8056E}"/>
    <hyperlink ref="BP341" r:id="rId7668" display="https://marketplace.daloopa.com/src/110684154" xr:uid="{D582098E-0863-4820-AA76-73590004D6F8}"/>
    <hyperlink ref="BQ341" r:id="rId7669" display="https://marketplace.daloopa.com/src/113266404" xr:uid="{C7905AFF-E606-476D-A6C1-1FBFBFFAB2B7}"/>
    <hyperlink ref="BR341" r:id="rId7670" display="https://marketplace.daloopa.com/src/154257805" xr:uid="{8A0268F4-3576-4E8B-B6E6-FDEB898B413D}"/>
    <hyperlink ref="A342" r:id="rId7671" xr:uid="{5A7A79CB-D511-4134-A837-9DB6770F8224}"/>
    <hyperlink ref="C342" r:id="rId7672" xr:uid="{9CA6CE2D-F6F0-4F1D-9E0B-E884CE3CDD71}"/>
    <hyperlink ref="E342" r:id="rId7673" display="https://www.daloopa.com/src/1566046" xr:uid="{DE25D8C5-FE1B-4E84-BB77-29E66EE4A005}"/>
    <hyperlink ref="F342" r:id="rId7674" display="https://www.daloopa.com/src/1566021" xr:uid="{936FC814-CF3E-4CE5-A270-4067EE91F83F}"/>
    <hyperlink ref="G342" r:id="rId7675" display="https://www.daloopa.com/src/1565985" xr:uid="{FE0349BE-ADD6-47D5-BE9C-59E7173CD3D0}"/>
    <hyperlink ref="H342" r:id="rId7676" display="https://www.daloopa.com/src/1565951" xr:uid="{46647685-BF9E-4178-AB6B-E21F0E4D0AAE}"/>
    <hyperlink ref="I342" r:id="rId7677" display="https://www.daloopa.com/src/1565927" xr:uid="{FB9CF086-7AB2-4642-91A5-0C3AD6A6AB07}"/>
    <hyperlink ref="J342" r:id="rId7678" display="https://www.daloopa.com/src/1565884" xr:uid="{EC344772-2A13-47B0-8211-2C7FCD377EDC}"/>
    <hyperlink ref="K342" r:id="rId7679" display="https://www.daloopa.com/src/1565802" xr:uid="{CCC02538-75F3-4A0C-A412-7B541D8323C7}"/>
    <hyperlink ref="L342" r:id="rId7680" display="https://www.daloopa.com/src/1565754" xr:uid="{72EE850D-9167-4EEE-BC3B-561BA77B0042}"/>
    <hyperlink ref="M342" r:id="rId7681" display="https://www.daloopa.com/src/1565698" xr:uid="{35F063FD-86A5-47E4-A6BF-B28ECA8E5AA9}"/>
    <hyperlink ref="N342" r:id="rId7682" display="https://www.daloopa.com/src/1565674" xr:uid="{BFD5ED68-06F0-47C2-B928-8810287434BB}"/>
    <hyperlink ref="O342" r:id="rId7683" display="https://www.daloopa.com/src/1565650" xr:uid="{22292220-976D-4BFA-8A0C-629340345580}"/>
    <hyperlink ref="P342" r:id="rId7684" display="https://www.daloopa.com/src/1565623" xr:uid="{2BAF5C83-7891-45F6-BDEB-9D8721A13470}"/>
    <hyperlink ref="Q342" r:id="rId7685" display="https://www.daloopa.com/src/1565593" xr:uid="{6A21C736-486E-4220-8142-AB8BDCBB4238}"/>
    <hyperlink ref="R342" r:id="rId7686" display="https://www.daloopa.com/src/1565571" xr:uid="{5BC16B53-6C94-4894-84B2-2676B9D9690B}"/>
    <hyperlink ref="S342" r:id="rId7687" display="https://www.daloopa.com/src/1565545" xr:uid="{58AADFBD-50CE-437B-98E8-7F42BE555502}"/>
    <hyperlink ref="T342" r:id="rId7688" display="https://www.daloopa.com/src/1565523" xr:uid="{DA263BCF-5B33-44F5-B8DA-204F62518D74}"/>
    <hyperlink ref="U342" r:id="rId7689" display="https://www.daloopa.com/src/1565501" xr:uid="{A8A3A526-7401-4F70-9CD7-437C3EDA9D94}"/>
    <hyperlink ref="V342" r:id="rId7690" display="https://www.daloopa.com/src/1565472" xr:uid="{7B584FAF-1976-480A-9645-6421DF9835B8}"/>
    <hyperlink ref="W342" r:id="rId7691" display="https://www.daloopa.com/src/1565450" xr:uid="{94677037-475C-40B7-8FF4-0BB348A5CB3A}"/>
    <hyperlink ref="X342" r:id="rId7692" display="https://www.daloopa.com/src/1565428" xr:uid="{CE21528F-9738-4D12-94C1-69A633CCC3DD}"/>
    <hyperlink ref="Y342" r:id="rId7693" display="https://www.daloopa.com/src/1565391" xr:uid="{5CE4A12B-A9E5-47CA-8EFB-02129250D81C}"/>
    <hyperlink ref="Z342" r:id="rId7694" display="https://www.daloopa.com/src/1565369" xr:uid="{E1480F42-84BE-4367-91E4-3A8DD9A59A37}"/>
    <hyperlink ref="AA342" r:id="rId7695" display="https://www.daloopa.com/src/1565343" xr:uid="{04132246-8196-45C1-8F85-0B1A8595B5BB}"/>
    <hyperlink ref="AB342" r:id="rId7696" display="https://www.daloopa.com/src/1565321" xr:uid="{32C46747-8187-4925-AAD9-1DBF0205CC09}"/>
    <hyperlink ref="AC342" r:id="rId7697" display="https://www.daloopa.com/src/1565274" xr:uid="{9D713DBD-9527-4E43-8CCF-A1ED10E2FAD4}"/>
    <hyperlink ref="AD342" r:id="rId7698" display="https://www.daloopa.com/src/1565249" xr:uid="{3FDDF88E-89F1-4656-9225-5E4D8679C9F5}"/>
    <hyperlink ref="AE342" r:id="rId7699" display="https://www.daloopa.com/src/1565210" xr:uid="{007DC22F-17CB-42D0-9E3D-10EDA56B9C2A}"/>
    <hyperlink ref="AF342" r:id="rId7700" display="https://www.daloopa.com/src/2600167" xr:uid="{22403203-669C-428A-A1DE-94878E2C86C8}"/>
    <hyperlink ref="AG342" r:id="rId7701" display="https://www.daloopa.com/src/4715268" xr:uid="{A7EA72B7-6727-4929-9B91-E441D60FFC99}"/>
    <hyperlink ref="AH342" r:id="rId7702" display="https://www.daloopa.com/src/7961817" xr:uid="{E5195331-742A-4169-A871-A920AAA9634C}"/>
    <hyperlink ref="AI342" r:id="rId7703" display="https://www.daloopa.com/src/10330687" xr:uid="{46C07114-9ADC-48C0-8E2C-2BF66B85A313}"/>
    <hyperlink ref="AJ342" r:id="rId7704" display="https://www.daloopa.com/src/14160921" xr:uid="{0FDD2984-390A-426F-8FA2-48887E97DF61}"/>
    <hyperlink ref="AK342" r:id="rId7705" display="https://www.daloopa.com/src/20882362" xr:uid="{BAC70F0F-1DAE-418F-92E9-D4A6DE91678B}"/>
    <hyperlink ref="AL342" r:id="rId7706" display="https://www.daloopa.com/src/32357683" xr:uid="{8855E959-8EF6-4D6C-8A5D-B5DAA7929FDF}"/>
    <hyperlink ref="AM342" r:id="rId7707" display="https://www.daloopa.com/src/37971433" xr:uid="{C4CD4E4F-9508-4728-AA0D-CE7AABF6564D}"/>
    <hyperlink ref="AN342" r:id="rId7708" display="https://www.daloopa.com/src/46534814" xr:uid="{4ECEC0FD-C25C-47BE-B1DE-74352B3BC55E}"/>
    <hyperlink ref="AO342" r:id="rId7709" display="https://www.daloopa.com/src/53534168" xr:uid="{6A39530E-EA81-4000-9013-FB6578813B6A}"/>
    <hyperlink ref="AP342" r:id="rId7710" display="https://www.daloopa.com/src/58740146" xr:uid="{8B8086CD-F8AC-475F-8A7E-A6463433CE23}"/>
    <hyperlink ref="AQ342" r:id="rId7711" display="https://www.daloopa.com/src/63033561" xr:uid="{7255C45F-3DBD-4924-B70A-0437A15F8755}"/>
    <hyperlink ref="AR342" r:id="rId7712" display="https://www.daloopa.com/src/66978129" xr:uid="{CF3EE433-1023-40ED-AE62-318ED719AC00}"/>
    <hyperlink ref="AS342" r:id="rId7713" display="https://www.daloopa.com/src/72081259" xr:uid="{4AFB7744-F870-4047-9354-5B9AEF1EF389}"/>
    <hyperlink ref="AT342" r:id="rId7714" display="https://www.daloopa.com/src/78018538" xr:uid="{548B0C9D-2A3C-4F58-A742-BB4B51843CAA}"/>
    <hyperlink ref="AU342" r:id="rId7715" display="https://www.daloopa.com/src/82224831" xr:uid="{5ADFBA2E-63F9-4565-A004-58F38520F177}"/>
    <hyperlink ref="AV342" r:id="rId7716" display="https://www.daloopa.com/src/87381341" xr:uid="{3B6DAC35-8656-43F7-8B83-F88C5CEA64DD}"/>
    <hyperlink ref="AW342" r:id="rId7717" display="https://www.daloopa.com/src/94490834" xr:uid="{2FAAACD0-051D-4017-A133-E4F9BF116819}"/>
    <hyperlink ref="AX342" r:id="rId7718" display="https://www.daloopa.com/src/102324875" xr:uid="{696ECFA0-9C14-4B19-BA99-F8D3F9F672FD}"/>
    <hyperlink ref="AY342" r:id="rId7719" display="https://www.daloopa.com/src/107675902" xr:uid="{17DCE616-71AC-48E3-9B5E-B641F26E12DC}"/>
    <hyperlink ref="AZ342" r:id="rId7720" display="https://www.daloopa.com/src/113256666" xr:uid="{572CECEF-CB97-440B-A8C2-419A619B811E}"/>
    <hyperlink ref="BA342" r:id="rId7721" display="https://www.daloopa.com/src/125013467" xr:uid="{987A5E27-A3C6-4253-A8A5-7E7E28F1745A}"/>
    <hyperlink ref="BB342" r:id="rId7722" display="https://www.daloopa.com/src/136427077" xr:uid="{444E5AB9-E10F-43CB-BB1F-E25FC1BA0784}"/>
    <hyperlink ref="BC342" r:id="rId7723" display="https://www.daloopa.com/src/144969077" xr:uid="{9E3A4E0D-693F-4BBC-8341-C80309AEE819}"/>
    <hyperlink ref="BD342" r:id="rId7724" display="https://www.daloopa.com/src/154216258" xr:uid="{98DFE8FD-FD25-479C-97E4-00FBD771AC0C}"/>
    <hyperlink ref="BF342" r:id="rId7725" display="https://marketplace.daloopa.com/src/110684155" xr:uid="{E25AE11D-CEFA-463C-9D74-0458A3D6B98C}"/>
    <hyperlink ref="BG342" r:id="rId7726" display="https://marketplace.daloopa.com/src/110684156" xr:uid="{163FF5D4-248F-46A8-928A-63335A874171}"/>
    <hyperlink ref="BH342" r:id="rId7727" display="https://marketplace.daloopa.com/src/110684157" xr:uid="{D0717665-BDF5-4A9A-AA38-072F70D89CEA}"/>
    <hyperlink ref="BI342" r:id="rId7728" display="https://marketplace.daloopa.com/src/110684158" xr:uid="{81F045A2-F5F8-4713-9495-A9BCD0DE76B4}"/>
    <hyperlink ref="BJ342" r:id="rId7729" display="https://marketplace.daloopa.com/src/110684159" xr:uid="{BBAB461A-9400-4DD5-B772-2FF19ED8E51C}"/>
    <hyperlink ref="BK342" r:id="rId7730" display="https://marketplace.daloopa.com/src/110684160" xr:uid="{CCC77575-0341-4F06-AC58-676096CFACDA}"/>
    <hyperlink ref="BL342" r:id="rId7731" display="https://marketplace.daloopa.com/src/110684161" xr:uid="{0F8AEF88-3B3E-4A71-B43C-462A2FD8D385}"/>
    <hyperlink ref="BM342" r:id="rId7732" display="https://marketplace.daloopa.com/src/110684162" xr:uid="{DED01723-0282-465D-86B8-FCA84B159CAD}"/>
    <hyperlink ref="BN342" r:id="rId7733" display="https://marketplace.daloopa.com/src/110684163" xr:uid="{79BA08A5-FE2E-4049-B7A8-9338B891B809}"/>
    <hyperlink ref="BO342" r:id="rId7734" display="https://marketplace.daloopa.com/src/110684164" xr:uid="{6361A760-095A-4E1A-999E-350482816060}"/>
    <hyperlink ref="BP342" r:id="rId7735" display="https://marketplace.daloopa.com/src/110684165" xr:uid="{8CB4E4A1-A3B4-4055-BA7C-0D341C5E535A}"/>
    <hyperlink ref="BQ342" r:id="rId7736" display="https://marketplace.daloopa.com/src/113266405" xr:uid="{05513E67-C34A-4AE3-B43D-FBCE3DA3095F}"/>
    <hyperlink ref="BR342" r:id="rId7737" display="https://marketplace.daloopa.com/src/154257806" xr:uid="{A5B73A1C-CBA6-443D-BE8E-D3652170281A}"/>
    <hyperlink ref="A343" r:id="rId7738" xr:uid="{A68F61DA-DDBE-4B7C-BD5F-DDF405CBA3C9}"/>
    <hyperlink ref="C343" r:id="rId7739" xr:uid="{709306A0-EF76-4064-8C17-1F846AB9C215}"/>
    <hyperlink ref="E343" r:id="rId7740" display="https://www.daloopa.com/src/1566047" xr:uid="{C74F34F0-196F-4B45-A877-73ACCA0EC40E}"/>
    <hyperlink ref="F343" r:id="rId7741" display="https://www.daloopa.com/src/1566022" xr:uid="{C1FCEFFB-9BC0-4B07-9E1F-505E186A7F08}"/>
    <hyperlink ref="G343" r:id="rId7742" display="https://www.daloopa.com/src/1565986" xr:uid="{EFA08F74-E358-40F5-B442-5D744C517793}"/>
    <hyperlink ref="H343" r:id="rId7743" display="https://www.daloopa.com/src/1565952" xr:uid="{838D0A13-C07D-4D18-9CDE-5927516FBE56}"/>
    <hyperlink ref="I343" r:id="rId7744" display="https://www.daloopa.com/src/1565928" xr:uid="{FC46E705-2542-45FF-9B77-D3404404676C}"/>
    <hyperlink ref="J343" r:id="rId7745" display="https://www.daloopa.com/src/1565885" xr:uid="{F700F5F6-6592-498E-B3DB-41D4470D4A45}"/>
    <hyperlink ref="K343" r:id="rId7746" display="https://www.daloopa.com/src/1565803" xr:uid="{E6D53446-FA59-4D31-8958-29A97E0A0335}"/>
    <hyperlink ref="L343" r:id="rId7747" display="https://www.daloopa.com/src/1565755" xr:uid="{2A042931-EAD2-496E-9CA9-8C0F18D36486}"/>
    <hyperlink ref="M343" r:id="rId7748" display="https://www.daloopa.com/src/1565699" xr:uid="{50D13CDE-E68B-4F9E-BBBC-DEDE202115FA}"/>
    <hyperlink ref="N343" r:id="rId7749" display="https://www.daloopa.com/src/1565675" xr:uid="{33921890-6BB7-45A6-96FC-B222BA2273D7}"/>
    <hyperlink ref="O343" r:id="rId7750" display="https://www.daloopa.com/src/1565651" xr:uid="{F87016E1-2040-4DD8-BD52-771092067FFA}"/>
    <hyperlink ref="P343" r:id="rId7751" display="https://www.daloopa.com/src/1565624" xr:uid="{6A41E0B6-4180-4E0D-85EF-2C80B59AD103}"/>
    <hyperlink ref="Q343" r:id="rId7752" display="https://www.daloopa.com/src/1565594" xr:uid="{6FE572DE-5C47-4463-B582-2615FE54EFDF}"/>
    <hyperlink ref="R343" r:id="rId7753" display="https://www.daloopa.com/src/1565572" xr:uid="{30734CA6-1915-4DCE-B572-570C5CC8FBA5}"/>
    <hyperlink ref="S343" r:id="rId7754" display="https://www.daloopa.com/src/1565546" xr:uid="{86EA20C1-935C-4A22-82E6-D7119D99459B}"/>
    <hyperlink ref="T343" r:id="rId7755" display="https://www.daloopa.com/src/1565524" xr:uid="{85F1A3A2-1FB8-4D2C-99F3-FB17788F7A8D}"/>
    <hyperlink ref="U343" r:id="rId7756" display="https://www.daloopa.com/src/1565502" xr:uid="{F5DB34EA-FD06-4880-BF49-6EB1A314DC52}"/>
    <hyperlink ref="V343" r:id="rId7757" display="https://www.daloopa.com/src/1565473" xr:uid="{9D7FCF79-38F7-4248-9D9F-E7F10CC55ADF}"/>
    <hyperlink ref="W343" r:id="rId7758" display="https://www.daloopa.com/src/1565451" xr:uid="{B418B32A-BD70-42D9-B3B0-5EEF8AADB1C7}"/>
    <hyperlink ref="X343" r:id="rId7759" display="https://www.daloopa.com/src/1565429" xr:uid="{9479D29D-4D8A-4E16-B2A0-6C2AE1CBA396}"/>
    <hyperlink ref="Y343" r:id="rId7760" display="https://www.daloopa.com/src/1565392" xr:uid="{015EC042-7431-4284-9D03-2DF38A33CEAF}"/>
    <hyperlink ref="Z343" r:id="rId7761" display="https://www.daloopa.com/src/1565370" xr:uid="{25A6EBFB-1CD4-48B8-BA9A-72B448DA4B19}"/>
    <hyperlink ref="AA343" r:id="rId7762" display="https://www.daloopa.com/src/1565344" xr:uid="{B8AD53FF-FDF0-405C-BB4F-A1A910A743C7}"/>
    <hyperlink ref="AB343" r:id="rId7763" display="https://www.daloopa.com/src/1565322" xr:uid="{CD3A5B62-FF22-4566-9DED-677025163241}"/>
    <hyperlink ref="AC343" r:id="rId7764" display="https://www.daloopa.com/src/1565275" xr:uid="{9C412776-2C64-4BBE-83E6-C9B9EC2E76B5}"/>
    <hyperlink ref="AD343" r:id="rId7765" display="https://www.daloopa.com/src/1565250" xr:uid="{80786576-CB04-4F99-B183-7AF895E9E666}"/>
    <hyperlink ref="AE343" r:id="rId7766" display="https://www.daloopa.com/src/1565211" xr:uid="{C3E58C65-855A-4DB9-AC89-27EF57CA97EC}"/>
    <hyperlink ref="AF343" r:id="rId7767" display="https://www.daloopa.com/src/2600168" xr:uid="{C0539B4C-F7C5-40A2-96B9-757C7445F72A}"/>
    <hyperlink ref="AG343" r:id="rId7768" display="https://www.daloopa.com/src/4715269" xr:uid="{6410978C-409C-4266-938F-2D912BA429DB}"/>
    <hyperlink ref="AH343" r:id="rId7769" display="https://www.daloopa.com/src/7961818" xr:uid="{AF7DD79E-5730-4984-80E4-FCEC3376257F}"/>
    <hyperlink ref="AI343" r:id="rId7770" display="https://www.daloopa.com/src/10330688" xr:uid="{D822E259-820B-4BA9-8E92-CC966CF3CCA3}"/>
    <hyperlink ref="AJ343" r:id="rId7771" display="https://www.daloopa.com/src/14160916" xr:uid="{6A3D8DD1-A526-49A9-8721-87B84951D592}"/>
    <hyperlink ref="AK343" r:id="rId7772" display="https://www.daloopa.com/src/20882358" xr:uid="{B198E6A1-7A98-4B7A-A8F0-8C8C9AC26861}"/>
    <hyperlink ref="AL343" r:id="rId7773" display="https://www.daloopa.com/src/32357681" xr:uid="{7BE8392F-60CE-451D-A991-91FBC1E3DF17}"/>
    <hyperlink ref="AM343" r:id="rId7774" display="https://www.daloopa.com/src/37971434" xr:uid="{F2D7ED9F-9947-46CD-B2E4-BC0EB2FD1F06}"/>
    <hyperlink ref="AN343" r:id="rId7775" display="https://www.daloopa.com/src/46534815" xr:uid="{119077D3-AA0A-454E-B0F3-EC252DD6AAF1}"/>
    <hyperlink ref="AO343" r:id="rId7776" display="https://www.daloopa.com/src/53534153" xr:uid="{4F6608E0-5D85-413B-A6C6-CC8660DF09BA}"/>
    <hyperlink ref="AP343" r:id="rId7777" display="https://www.daloopa.com/src/58740137" xr:uid="{94A47FA5-A826-445A-A1BB-EB1C1599D59F}"/>
    <hyperlink ref="AQ343" r:id="rId7778" display="https://www.daloopa.com/src/63033557" xr:uid="{9B2FD83E-8EAC-4375-B170-D6195A6F5892}"/>
    <hyperlink ref="AR343" r:id="rId7779" display="https://www.daloopa.com/src/66978134" xr:uid="{183EF1BF-4B53-44A6-881E-1D32F6F29863}"/>
    <hyperlink ref="AS343" r:id="rId7780" display="https://www.daloopa.com/src/72081249" xr:uid="{CF832C15-88A0-4FED-B999-88B80EDA1D0C}"/>
    <hyperlink ref="AT343" r:id="rId7781" display="https://www.daloopa.com/src/78018539" xr:uid="{7749BEE4-70DA-4CCC-9ADE-C30E37C2FA03}"/>
    <hyperlink ref="AU343" r:id="rId7782" display="https://www.daloopa.com/src/82224833" xr:uid="{28A2E43C-A2BA-4F69-B378-7C03BA4FD9D7}"/>
    <hyperlink ref="AV343" r:id="rId7783" display="https://www.daloopa.com/src/87381339" xr:uid="{F3A8CA2E-0155-47D9-A9E6-2592B9453C6D}"/>
    <hyperlink ref="AW343" r:id="rId7784" display="https://www.daloopa.com/src/94490851" xr:uid="{66CBB730-239B-4F26-8880-4CCE829E797E}"/>
    <hyperlink ref="AX343" r:id="rId7785" display="https://www.daloopa.com/src/102324868" xr:uid="{F33A9022-330A-4DEF-BA3E-DFBAE7AF66B6}"/>
    <hyperlink ref="AY343" r:id="rId7786" display="https://www.daloopa.com/src/107675903" xr:uid="{67954521-9796-4D0E-8A27-5A6F6E573E88}"/>
    <hyperlink ref="AZ343" r:id="rId7787" display="https://www.daloopa.com/src/113256668" xr:uid="{1C736DE7-3A50-4DCD-B91A-D629E568D99B}"/>
    <hyperlink ref="BA343" r:id="rId7788" display="https://www.daloopa.com/src/125013468" xr:uid="{510D9AE9-8CED-4064-9E31-B923BBDC259D}"/>
    <hyperlink ref="BB343" r:id="rId7789" display="https://www.daloopa.com/src/136427078" xr:uid="{74820264-64AD-4A5A-AC0D-F6BF82B1427D}"/>
    <hyperlink ref="BC343" r:id="rId7790" display="https://www.daloopa.com/src/144969085" xr:uid="{95654905-A2C2-4FD8-A13D-5C8C43260881}"/>
    <hyperlink ref="BD343" r:id="rId7791" display="https://www.daloopa.com/src/154216260" xr:uid="{6D38F79E-DCA6-4982-A374-412453B28256}"/>
    <hyperlink ref="BF343" r:id="rId7792" display="https://marketplace.daloopa.com/src/110684166" xr:uid="{F119EEF0-3004-480E-A33F-9166A5358974}"/>
    <hyperlink ref="BG343" r:id="rId7793" display="https://marketplace.daloopa.com/src/110684167" xr:uid="{6FAC7D5D-B0E0-4D9E-B2CD-8CC6E7E22BD3}"/>
    <hyperlink ref="BH343" r:id="rId7794" display="https://marketplace.daloopa.com/src/110684168" xr:uid="{9BE65FA8-F745-45AF-A987-8C5227677BC2}"/>
    <hyperlink ref="BI343" r:id="rId7795" display="https://marketplace.daloopa.com/src/110684169" xr:uid="{6A05C1C8-ECC4-46D5-B158-031EF9D835AD}"/>
    <hyperlink ref="BJ343" r:id="rId7796" display="https://marketplace.daloopa.com/src/110684170" xr:uid="{59DC3E37-D0AF-44D7-B7DB-F7ED049AEFA3}"/>
    <hyperlink ref="BK343" r:id="rId7797" display="https://marketplace.daloopa.com/src/110684171" xr:uid="{C8E59DAC-C543-4415-8F0B-2AA2E7FC99BE}"/>
    <hyperlink ref="BL343" r:id="rId7798" display="https://marketplace.daloopa.com/src/110684182" xr:uid="{B09E79C4-090A-4CA3-BEA6-721CC112243F}"/>
    <hyperlink ref="BM343" r:id="rId7799" display="https://marketplace.daloopa.com/src/110684183" xr:uid="{E384218E-882F-45BA-A85A-E2870B8B324C}"/>
    <hyperlink ref="BN343" r:id="rId7800" display="https://marketplace.daloopa.com/src/110684184" xr:uid="{15AAB6D6-660C-43BE-97B3-BD2F8334472D}"/>
    <hyperlink ref="BO343" r:id="rId7801" display="https://marketplace.daloopa.com/src/110684185" xr:uid="{3252A9FA-12FB-49A3-B1CF-38F865CCA8AB}"/>
    <hyperlink ref="BP343" r:id="rId7802" display="https://marketplace.daloopa.com/src/110684186" xr:uid="{8F249181-8B75-48AF-B531-179DA4FDD169}"/>
    <hyperlink ref="BQ343" r:id="rId7803" display="https://marketplace.daloopa.com/src/113266406" xr:uid="{056C1261-A136-4B35-87D9-B43493CFD630}"/>
    <hyperlink ref="BR343" r:id="rId7804" display="https://marketplace.daloopa.com/src/154257807" xr:uid="{E82BF522-4E9B-4986-9404-A74D1E5B6596}"/>
    <hyperlink ref="A345" r:id="rId7805" xr:uid="{CB48CC3D-7EC6-420E-9896-17F7EB2E715C}"/>
    <hyperlink ref="C345" r:id="rId7806" xr:uid="{E9574E0F-F668-4F99-8519-BB1B1F642229}"/>
    <hyperlink ref="E345" r:id="rId7807" display="https://www.daloopa.com/src/1566048" xr:uid="{5160F222-5180-47A3-8E70-D4A2F1D4ABFA}"/>
    <hyperlink ref="F345" r:id="rId7808" display="https://www.daloopa.com/src/1566023" xr:uid="{12180E6C-968C-4CE3-9716-688725B54DCC}"/>
    <hyperlink ref="G345" r:id="rId7809" display="https://www.daloopa.com/src/1565987" xr:uid="{3CC2E4AA-0890-4C4C-94F4-6FC3306ADBC1}"/>
    <hyperlink ref="H345" r:id="rId7810" display="https://www.daloopa.com/src/1565953" xr:uid="{5DD85D3B-96FC-4BB5-8B16-18B6443C1E0B}"/>
    <hyperlink ref="I345" r:id="rId7811" display="https://www.daloopa.com/src/1565929" xr:uid="{ACEAE2C0-DFE5-4064-AD46-3328C9ED9AB0}"/>
    <hyperlink ref="J345" r:id="rId7812" display="https://www.daloopa.com/src/1565886" xr:uid="{CD871E5F-E4F7-441D-8B7E-5EBECFA58404}"/>
    <hyperlink ref="K345" r:id="rId7813" display="https://www.daloopa.com/src/1565804" xr:uid="{3B944EFF-650B-4DA9-91E7-79B0B236DCEE}"/>
    <hyperlink ref="L345" r:id="rId7814" display="https://www.daloopa.com/src/1565756" xr:uid="{16B15E42-6C31-40B8-9708-40936A257F4F}"/>
    <hyperlink ref="M345" r:id="rId7815" display="https://www.daloopa.com/src/1565700" xr:uid="{7684F06D-2D61-420D-AF3F-71851C808024}"/>
    <hyperlink ref="N345" r:id="rId7816" display="https://www.daloopa.com/src/1565676" xr:uid="{346CB1FE-EC33-47CA-A877-222D0620AC97}"/>
    <hyperlink ref="O345" r:id="rId7817" display="https://www.daloopa.com/src/1565652" xr:uid="{2A6CCD84-34C7-49A0-B94F-F6B21690A663}"/>
    <hyperlink ref="P345" r:id="rId7818" display="https://www.daloopa.com/src/1565625" xr:uid="{5F91C935-CAD5-4E33-B315-9810B541A39F}"/>
    <hyperlink ref="Q345" r:id="rId7819" display="https://www.daloopa.com/src/1565595" xr:uid="{F433258A-7A6E-4CCA-8F2C-D8959EE88954}"/>
    <hyperlink ref="R345" r:id="rId7820" display="https://www.daloopa.com/src/1565573" xr:uid="{83095413-FF57-41E9-9B6E-357D69FA6B70}"/>
    <hyperlink ref="S345" r:id="rId7821" display="https://www.daloopa.com/src/1565547" xr:uid="{62555BDD-C2FC-4C42-9FE6-D0DA6E34D11A}"/>
    <hyperlink ref="T345" r:id="rId7822" display="https://www.daloopa.com/src/1565525" xr:uid="{7AFEEDE1-61C4-4D01-AC1F-29233A3E2BF5}"/>
    <hyperlink ref="U345" r:id="rId7823" display="https://www.daloopa.com/src/1565503" xr:uid="{5AC91C9A-3750-401B-A264-FB68593D4316}"/>
    <hyperlink ref="V345" r:id="rId7824" display="https://www.daloopa.com/src/1565474" xr:uid="{31494AC9-66CD-4811-B7D2-83F6FC0F0C4E}"/>
    <hyperlink ref="W345" r:id="rId7825" display="https://www.daloopa.com/src/1565452" xr:uid="{F3D88FF1-59B7-4DB8-9BA2-3A2748371038}"/>
    <hyperlink ref="X345" r:id="rId7826" display="https://www.daloopa.com/src/1565430" xr:uid="{2F531B73-45F8-4E74-867B-30D87CE9EEC9}"/>
    <hyperlink ref="Y345" r:id="rId7827" display="https://www.daloopa.com/src/1565393" xr:uid="{EBDF16F5-8EF2-4CB8-881D-497F09E5CB30}"/>
    <hyperlink ref="Z345" r:id="rId7828" display="https://www.daloopa.com/src/1565371" xr:uid="{53B2984C-8B97-4070-B78D-FB890F8C15E2}"/>
    <hyperlink ref="AA345" r:id="rId7829" display="https://www.daloopa.com/src/1565345" xr:uid="{6E465D46-A8F4-4779-AC37-314CD243D03B}"/>
    <hyperlink ref="AB345" r:id="rId7830" display="https://www.daloopa.com/src/1565323" xr:uid="{BB78F49B-B394-4412-BC99-77631EFDA115}"/>
    <hyperlink ref="AC345" r:id="rId7831" display="https://www.daloopa.com/src/1565276" xr:uid="{A55A675D-EA77-442C-A7E3-C1E4B6DB5B5A}"/>
    <hyperlink ref="AD345" r:id="rId7832" display="https://www.daloopa.com/src/1565251" xr:uid="{22788A78-2770-47D5-950E-3CA1AD689C80}"/>
    <hyperlink ref="AE345" r:id="rId7833" display="https://www.daloopa.com/src/1565212" xr:uid="{2E1964B4-30D0-4E22-B9DE-5F22C547DDAF}"/>
    <hyperlink ref="AF345" r:id="rId7834" display="https://www.daloopa.com/src/2600169" xr:uid="{53C7CC4F-FCB6-4AA9-999B-307CF9C0CA92}"/>
    <hyperlink ref="AG345" r:id="rId7835" display="https://www.daloopa.com/src/4715270" xr:uid="{724518A9-10F7-40B2-9F02-399FBD1A2059}"/>
    <hyperlink ref="AH345" r:id="rId7836" display="https://www.daloopa.com/src/7961819" xr:uid="{229F4485-16B8-44F3-A974-3E527A086FFD}"/>
    <hyperlink ref="AI345" r:id="rId7837" display="https://www.daloopa.com/src/10330689" xr:uid="{557CB3C6-181F-4DC2-ABA3-67CAE80006FC}"/>
    <hyperlink ref="AJ345" r:id="rId7838" display="https://www.daloopa.com/src/14160915" xr:uid="{1A4D48B5-3D2D-442C-8491-D6DD5BC43FCA}"/>
    <hyperlink ref="AK345" r:id="rId7839" display="https://www.daloopa.com/src/20882357" xr:uid="{359CC008-EBF6-4067-ACAE-17E75AE911BA}"/>
    <hyperlink ref="AL345" r:id="rId7840" display="https://www.daloopa.com/src/32357682" xr:uid="{0FFB9EF8-A9AC-4333-95A4-5DB6219607FD}"/>
    <hyperlink ref="AM345" r:id="rId7841" display="https://www.daloopa.com/src/37971435" xr:uid="{6C47C888-7F18-4A78-B96F-76F7160D5DFE}"/>
    <hyperlink ref="AN345" r:id="rId7842" display="https://www.daloopa.com/src/46534813" xr:uid="{0B628CDE-D167-409C-B70B-29CDC783688F}"/>
    <hyperlink ref="AO345" r:id="rId7843" display="https://www.daloopa.com/src/53534154" xr:uid="{A69EEE66-DC05-4E8B-9CCC-58D66CC54926}"/>
    <hyperlink ref="AP345" r:id="rId7844" display="https://www.daloopa.com/src/58740136" xr:uid="{A788C4D8-29E0-4F3A-BFBC-2491BEC946FB}"/>
    <hyperlink ref="AQ345" r:id="rId7845" display="https://www.daloopa.com/src/63033558" xr:uid="{30ADC696-4A07-4991-9261-29F67968D427}"/>
    <hyperlink ref="AR345" r:id="rId7846" display="https://www.daloopa.com/src/66978120" xr:uid="{2B401D3E-C342-4BD3-8B59-C1FBA3DA0BE8}"/>
    <hyperlink ref="AS345" r:id="rId7847" display="https://www.daloopa.com/src/72081248" xr:uid="{990CD675-7B29-42E7-80B5-E40209323937}"/>
    <hyperlink ref="AT345" r:id="rId7848" display="https://www.daloopa.com/src/78018541" xr:uid="{13F0FF85-C539-4515-BD62-45F3C3A81A1C}"/>
    <hyperlink ref="AU345" r:id="rId7849" display="https://www.daloopa.com/src/82224832" xr:uid="{8DA0E80E-C614-4C10-BCFA-9C390137406D}"/>
    <hyperlink ref="AV345" r:id="rId7850" display="https://www.daloopa.com/src/87381340" xr:uid="{62701317-67CD-414A-9816-4DFEDB7327DB}"/>
    <hyperlink ref="AW345" r:id="rId7851" display="https://www.daloopa.com/src/94490850" xr:uid="{81E1A970-A81F-408E-BE09-32D04ED0F48D}"/>
    <hyperlink ref="AX345" r:id="rId7852" display="https://www.daloopa.com/src/102324887" xr:uid="{E14B621B-9432-4298-B8C3-46634793588F}"/>
    <hyperlink ref="AY345" r:id="rId7853" display="https://www.daloopa.com/src/107675900" xr:uid="{1C4F2F85-041F-40B1-86A9-E9A15689308E}"/>
    <hyperlink ref="AZ345" r:id="rId7854" display="https://www.daloopa.com/src/113256667" xr:uid="{32851131-00C1-4F56-A711-49782B556883}"/>
    <hyperlink ref="BA345" r:id="rId7855" display="https://www.daloopa.com/src/125013469" xr:uid="{2BA96841-239B-411A-9FE5-EA4F2436AD09}"/>
    <hyperlink ref="BB345" r:id="rId7856" display="https://www.daloopa.com/src/136427079" xr:uid="{8AA6ACAE-8FCB-458A-8048-E2236DFF3D1E}"/>
    <hyperlink ref="BC345" r:id="rId7857" display="https://www.daloopa.com/src/144969093" xr:uid="{08EA51F8-37D7-4ACC-8554-0BD4AEB21BE2}"/>
    <hyperlink ref="BD345" r:id="rId7858" display="https://www.daloopa.com/src/154216262" xr:uid="{019D8C08-F0EC-44AB-AFF8-DB28F560A8C9}"/>
    <hyperlink ref="BF345" r:id="rId7859" display="https://marketplace.daloopa.com/src/110684187" xr:uid="{D04EE0A7-F4D1-4B5F-A215-F84A4B8416A7}"/>
    <hyperlink ref="BG345" r:id="rId7860" display="https://marketplace.daloopa.com/src/110684188" xr:uid="{71850DA0-9F12-4BE1-A42C-4948D7CAB543}"/>
    <hyperlink ref="BH345" r:id="rId7861" display="https://marketplace.daloopa.com/src/110684189" xr:uid="{2FE05BF9-82AF-429A-901B-0D7BE2C1A828}"/>
    <hyperlink ref="BI345" r:id="rId7862" display="https://marketplace.daloopa.com/src/110684190" xr:uid="{0B1A6AD1-DEB8-421E-AB81-7A6E32E43106}"/>
    <hyperlink ref="BJ345" r:id="rId7863" display="https://marketplace.daloopa.com/src/110684191" xr:uid="{60958F45-4EFC-4503-8F88-6FE32FAD5B52}"/>
    <hyperlink ref="BK345" r:id="rId7864" display="https://marketplace.daloopa.com/src/110684193" xr:uid="{AE4E42D4-48AD-4955-96A1-3DAC399A5016}"/>
    <hyperlink ref="BL345" r:id="rId7865" display="https://marketplace.daloopa.com/src/110684194" xr:uid="{013FEC91-85FB-4938-9551-7FA4817EB5CB}"/>
    <hyperlink ref="BM345" r:id="rId7866" display="https://marketplace.daloopa.com/src/110684195" xr:uid="{4D74DC2E-3D99-46F5-A037-34CF9177EB65}"/>
    <hyperlink ref="BN345" r:id="rId7867" display="https://marketplace.daloopa.com/src/110684196" xr:uid="{74EC56A1-3561-4497-8E33-2465EB23555A}"/>
    <hyperlink ref="BO345" r:id="rId7868" display="https://marketplace.daloopa.com/src/110684197" xr:uid="{B4CD82BC-4626-48B7-A20A-14A53ECAEEE6}"/>
    <hyperlink ref="BP345" r:id="rId7869" display="https://marketplace.daloopa.com/src/110684198" xr:uid="{1AEFA12C-F0BE-46CC-9D94-6E3A30A8EA0F}"/>
    <hyperlink ref="BQ345" r:id="rId7870" display="https://marketplace.daloopa.com/src/113266407" xr:uid="{896EBDB2-E37F-4CD8-9368-B570771AABA3}"/>
    <hyperlink ref="BR345" r:id="rId7871" display="https://marketplace.daloopa.com/src/154257808" xr:uid="{BC868AD6-8376-4812-9DCA-6937BB0EF66B}"/>
    <hyperlink ref="A349" r:id="rId7872" xr:uid="{5644C481-A54A-46F5-8CA2-785E8798310D}"/>
    <hyperlink ref="C349" r:id="rId7873" xr:uid="{78330F6F-E71A-41C4-A84D-67DF8D02829F}"/>
    <hyperlink ref="E349" r:id="rId7874" display="https://www.daloopa.com/src/1566049" xr:uid="{7A0325A4-4EE6-4492-8D3D-EC85E364D138}"/>
    <hyperlink ref="F349" r:id="rId7875" display="https://www.daloopa.com/src/1566200" xr:uid="{6546FE53-5A65-4E48-82D9-2C5727D2B13F}"/>
    <hyperlink ref="G349" r:id="rId7876" display="https://www.daloopa.com/src/1566296" xr:uid="{26874242-70C8-46A5-9839-C293A3C287E5}"/>
    <hyperlink ref="H349" r:id="rId7877" display="https://www.daloopa.com/src/1566363" xr:uid="{60A07374-F29C-41E7-B737-9730C754A5F1}"/>
    <hyperlink ref="I349" r:id="rId7878" display="https://www.daloopa.com/src/1566429" xr:uid="{48FB642E-FA76-46F0-B251-2F9E0D8D6A84}"/>
    <hyperlink ref="J349" r:id="rId7879" display="https://www.daloopa.com/src/1566549" xr:uid="{17572179-39C5-4241-A01B-F6D8847829A9}"/>
    <hyperlink ref="K349" r:id="rId7880" display="https://www.daloopa.com/src/1566606" xr:uid="{70544A65-E08E-4EA0-9A6A-85C3D96BBAF2}"/>
    <hyperlink ref="L349" r:id="rId7881" display="https://www.daloopa.com/src/1566643" xr:uid="{5559D0F2-ADCD-4CF7-BAB1-B0230D21A8C9}"/>
    <hyperlink ref="M349" r:id="rId7882" display="https://www.daloopa.com/src/1566704" xr:uid="{0799CA68-CF89-4EA8-B934-3612B6AC085D}"/>
    <hyperlink ref="N349" r:id="rId7883" display="https://www.daloopa.com/src/1566760" xr:uid="{6816E49A-0B4D-4784-A4BD-5D28EEB3D198}"/>
    <hyperlink ref="O349" r:id="rId7884" display="https://www.daloopa.com/src/1566791" xr:uid="{5585C56B-31D9-401F-87C5-9EB5A3C065E7}"/>
    <hyperlink ref="P349" r:id="rId7885" display="https://www.daloopa.com/src/1566847" xr:uid="{1E03F710-57EE-409F-8F79-0D6BF33EAA31}"/>
    <hyperlink ref="Q349" r:id="rId7886" display="https://www.daloopa.com/src/1566913" xr:uid="{E4ACE50E-DCCA-4B58-BD4F-35C8A419621F}"/>
    <hyperlink ref="R349" r:id="rId7887" display="https://www.daloopa.com/src/1566944" xr:uid="{F204812B-9D29-4090-AA07-3199BD630918}"/>
    <hyperlink ref="S349" r:id="rId7888" display="https://www.daloopa.com/src/1566998" xr:uid="{D6A4621D-AA2F-4B06-86D7-D366D99661E0}"/>
    <hyperlink ref="T349" r:id="rId7889" display="https://www.daloopa.com/src/1567155" xr:uid="{F06225E5-E3C2-44C0-B4FE-184F7B7D343E}"/>
    <hyperlink ref="U349" r:id="rId7890" display="https://www.daloopa.com/src/1567092" xr:uid="{843EBE46-AF0F-4C38-B9D2-C3A14BE0D7A1}"/>
    <hyperlink ref="V349" r:id="rId7891" display="https://www.daloopa.com/src/1567182" xr:uid="{B439B719-EE1C-400E-9B2B-04B098D3D52B}"/>
    <hyperlink ref="W349" r:id="rId7892" display="https://www.daloopa.com/src/1567240" xr:uid="{8507BCF4-BF48-43F5-A146-64D20EA6078F}"/>
    <hyperlink ref="X349" r:id="rId7893" display="https://www.daloopa.com/src/1567273" xr:uid="{4656E56A-4987-454F-93D0-9AEC450F50C8}"/>
    <hyperlink ref="Y349" r:id="rId7894" display="https://www.daloopa.com/src/1567410" xr:uid="{888BE5A3-D7E4-44F5-9F86-3CBE8043BEA6}"/>
    <hyperlink ref="Z349" r:id="rId7895" display="https://www.daloopa.com/src/1567442" xr:uid="{B6AF6427-9959-40DB-8B12-1B02898811C7}"/>
    <hyperlink ref="AA349" r:id="rId7896" display="https://www.daloopa.com/src/1567472" xr:uid="{7BDAD655-8010-4FE8-B4BA-8C293255E30C}"/>
    <hyperlink ref="AB349" r:id="rId7897" display="https://www.daloopa.com/src/1567528" xr:uid="{8AFD6A65-ED4E-469C-A424-1E06060CF82C}"/>
    <hyperlink ref="AC349" r:id="rId7898" display="https://www.daloopa.com/src/1567562" xr:uid="{3D0C0CFC-B737-43B3-BB62-BF945E61F61C}"/>
    <hyperlink ref="AD349" r:id="rId7899" display="https://www.daloopa.com/src/1567599" xr:uid="{FBF9D357-946A-468D-8F42-4C37BF94DE3C}"/>
    <hyperlink ref="AE349" r:id="rId7900" display="https://www.daloopa.com/src/1567664" xr:uid="{45C419F0-D956-4577-913A-4E30C6EC120B}"/>
    <hyperlink ref="AF349" r:id="rId7901" display="https://www.daloopa.com/src/2600170" xr:uid="{AEE91029-2173-419E-91AD-FCEB3E5B3B9D}"/>
    <hyperlink ref="AG349" r:id="rId7902" display="https://www.daloopa.com/src/4715271" xr:uid="{341ECB6F-F131-42C4-B2AD-B21F9F9D8FB3}"/>
    <hyperlink ref="AH349" r:id="rId7903" display="https://www.daloopa.com/src/7961820" xr:uid="{E8D74FDD-00C3-45DE-9A7D-1B1C930A8042}"/>
    <hyperlink ref="AI349" r:id="rId7904" display="https://www.daloopa.com/src/10330731" xr:uid="{8B0F75D7-8DBD-420D-B326-7D23C6A57125}"/>
    <hyperlink ref="AJ349" r:id="rId7905" display="https://www.daloopa.com/src/14161196" xr:uid="{7CE30E62-49F8-4D7A-A368-4F24F6191BEA}"/>
    <hyperlink ref="AK349" r:id="rId7906" display="https://www.daloopa.com/src/20882443" xr:uid="{6734A811-F252-46A5-B681-A77BAD9AADE9}"/>
    <hyperlink ref="AL349" r:id="rId7907" display="https://www.daloopa.com/src/32357775" xr:uid="{6BAF28DA-5885-4090-9B76-2C86A22C8D06}"/>
    <hyperlink ref="AM349" r:id="rId7908" display="https://www.daloopa.com/src/37971633" xr:uid="{9080CF4E-3A49-4DB9-9BD1-2CF8E7AB7D6D}"/>
    <hyperlink ref="AN349" r:id="rId7909" display="https://www.daloopa.com/src/46535382" xr:uid="{82635F06-7E39-4048-B9C9-D069813767C1}"/>
    <hyperlink ref="AO349" r:id="rId7910" display="https://www.daloopa.com/src/53534261" xr:uid="{0A480EA8-485F-46F5-903B-294801B3B39C}"/>
    <hyperlink ref="AP349" r:id="rId7911" display="https://www.daloopa.com/src/58740283" xr:uid="{B2A78597-B22D-40AE-AC14-BD30F2A649C9}"/>
    <hyperlink ref="AQ349" r:id="rId7912" display="https://www.daloopa.com/src/63033692" xr:uid="{88C79686-0393-488D-BF7C-D65323BFD9A5}"/>
    <hyperlink ref="AR349" r:id="rId7913" display="https://www.daloopa.com/src/66978269" xr:uid="{F20E39A8-4DCF-42FF-BF70-CCA8466AD847}"/>
    <hyperlink ref="AS349" r:id="rId7914" display="https://www.daloopa.com/src/72081315" xr:uid="{5B3EE2B7-7BA1-450B-A600-CA4302439F33}"/>
    <hyperlink ref="AT349" r:id="rId7915" display="https://www.daloopa.com/src/78018619" xr:uid="{F8D9E798-2752-463A-9CF5-FDEF6F6A2135}"/>
    <hyperlink ref="AU349" r:id="rId7916" display="https://www.daloopa.com/src/82224880" xr:uid="{C082E5D5-7954-4593-957B-B1340C2C28A1}"/>
    <hyperlink ref="AV349" r:id="rId7917" display="https://www.daloopa.com/src/87381658" xr:uid="{2E87BE6F-A206-4292-A4FE-087E2D24208F}"/>
    <hyperlink ref="AW349" r:id="rId7918" display="https://www.daloopa.com/src/94491570" xr:uid="{460C7C59-0D51-4D87-8A39-676D98C5AF85}"/>
    <hyperlink ref="AX349" r:id="rId7919" display="https://www.daloopa.com/src/102328147" xr:uid="{37F96B0D-F830-4762-971F-C7330B02D234}"/>
    <hyperlink ref="AY349" r:id="rId7920" display="https://www.daloopa.com/src/107679910" xr:uid="{ECE4C15E-10B5-469E-9053-0790751373EA}"/>
    <hyperlink ref="AZ349" r:id="rId7921" display="https://www.daloopa.com/src/113256777" xr:uid="{0301372B-0FA2-44A7-ABBD-8B13D9A7DFE4}"/>
    <hyperlink ref="BA349" r:id="rId7922" display="https://www.daloopa.com/src/125048938" xr:uid="{E8397C35-2D94-4A0F-93C4-7EDF64BC1EDD}"/>
    <hyperlink ref="BB349" r:id="rId7923" display="https://www.daloopa.com/src/136428681" xr:uid="{FB1A4CCB-01E4-45E2-B1D1-F81D126FCBEE}"/>
    <hyperlink ref="BC349" r:id="rId7924" display="https://www.daloopa.com/src/144990508" xr:uid="{02F9F58F-158D-4B40-888D-010CBC650872}"/>
    <hyperlink ref="BD349" r:id="rId7925" display="https://www.daloopa.com/src/154222588" xr:uid="{0019AB50-FB48-44E7-8A7E-111A6D1B2633}"/>
    <hyperlink ref="BF349" r:id="rId7926" display="https://www.daloopa.com/src/43306461" xr:uid="{A2AE50D7-752B-4169-9A44-B50F9D45FD79}"/>
    <hyperlink ref="BG349" r:id="rId7927" display="https://www.daloopa.com/src/43305544" xr:uid="{8F4AE65B-1097-445D-9C4C-511DD00A1E73}"/>
    <hyperlink ref="BH349" r:id="rId7928" display="https://www.daloopa.com/src/43302633" xr:uid="{A652B791-582C-4689-8AF2-B04849EE8F49}"/>
    <hyperlink ref="BI349" r:id="rId7929" display="https://www.daloopa.com/src/43301789" xr:uid="{7E55FD34-1CBD-4FFC-A712-D1A01689E981}"/>
    <hyperlink ref="BJ349" r:id="rId7930" display="https://www.daloopa.com/src/43299067" xr:uid="{F87C24DA-AEC3-4175-8437-8FA23A00C7A0}"/>
    <hyperlink ref="BK349" r:id="rId7931" display="https://www.daloopa.com/src/43297706" xr:uid="{92E254B9-C678-4F09-A25F-95D7EFE5BD8D}"/>
    <hyperlink ref="BL349" r:id="rId7932" display="https://www.daloopa.com/src/43297305" xr:uid="{1E5945B9-144F-48CC-BEBB-848ADA141C82}"/>
    <hyperlink ref="BM349" r:id="rId7933" display="https://www.daloopa.com/src/14161227" xr:uid="{865299A2-4E76-4498-9060-64F34A59CBD7}"/>
    <hyperlink ref="BN349" r:id="rId7934" display="https://www.daloopa.com/src/46535318" xr:uid="{88BF0AB6-D587-47A1-BE7D-0CAACD7EEB3A}"/>
    <hyperlink ref="BO349" r:id="rId7935" display="https://www.daloopa.com/src/66982589" xr:uid="{3E9F78E2-CCF0-4140-B6BE-68AEB4FB9E5B}"/>
    <hyperlink ref="BP349" r:id="rId7936" display="https://www.daloopa.com/src/87394327" xr:uid="{7A13E1FD-5272-4AE4-8258-193D5C589DE5}"/>
    <hyperlink ref="BQ349" r:id="rId7937" display="https://www.daloopa.com/src/113262707" xr:uid="{2E0AB5DD-9827-4B8B-849A-7DF8C907D835}"/>
    <hyperlink ref="BR349" r:id="rId7938" display="https://www.daloopa.com/src/154249506" xr:uid="{A4F6DCE1-9E40-42E2-B8E4-F253C037DAD5}"/>
    <hyperlink ref="A351" r:id="rId7939" xr:uid="{A3977D6D-8FD7-49F0-B689-A24F77E40B17}"/>
    <hyperlink ref="C351" r:id="rId7940" xr:uid="{7DDD9842-ACA8-4794-B498-46B837D54A71}"/>
    <hyperlink ref="E351" r:id="rId7941" display="https://www.daloopa.com/src/1566050" xr:uid="{E50615E2-620F-4F27-A2BC-53C35B2D5B4E}"/>
    <hyperlink ref="F351" r:id="rId7942" display="https://www.daloopa.com/src/1566201" xr:uid="{9FD0B81D-5975-4959-90DB-7410B4F7878E}"/>
    <hyperlink ref="G351" r:id="rId7943" display="https://www.daloopa.com/src/1566297" xr:uid="{B40FDBEB-5B94-4C2B-AA0D-DA7063D277D3}"/>
    <hyperlink ref="H351" r:id="rId7944" display="https://www.daloopa.com/src/1566364" xr:uid="{0EDA24B5-9231-420B-AAED-41056213F8CE}"/>
    <hyperlink ref="I351" r:id="rId7945" display="https://www.daloopa.com/src/1566430" xr:uid="{C9A1C28D-07F3-49C6-A7F4-4EA711995AF6}"/>
    <hyperlink ref="J351" r:id="rId7946" display="https://www.daloopa.com/src/1566550" xr:uid="{67AC0D82-8646-446F-BAA2-E4F692A2C07B}"/>
    <hyperlink ref="K351" r:id="rId7947" display="https://www.daloopa.com/src/1566607" xr:uid="{694BBB4F-0B6E-48D4-B2E9-7237B48B1DE9}"/>
    <hyperlink ref="L351" r:id="rId7948" display="https://www.daloopa.com/src/1566644" xr:uid="{C0F5665C-9207-422D-87DA-531B44C77860}"/>
    <hyperlink ref="M351" r:id="rId7949" display="https://www.daloopa.com/src/1566705" xr:uid="{2BA9922D-BA80-4402-9EA8-6A3A21BAA469}"/>
    <hyperlink ref="N351" r:id="rId7950" display="https://www.daloopa.com/src/1566761" xr:uid="{3A8E8981-38D7-4F72-8A87-7D65CB7C1A71}"/>
    <hyperlink ref="O351" r:id="rId7951" display="https://www.daloopa.com/src/1566792" xr:uid="{4A5AED40-2804-4BAC-9D5F-2B58DD1F0173}"/>
    <hyperlink ref="P351" r:id="rId7952" display="https://www.daloopa.com/src/1566848" xr:uid="{465DF508-C72F-4543-9574-35513BEDA2B8}"/>
    <hyperlink ref="Q351" r:id="rId7953" display="https://www.daloopa.com/src/1566914" xr:uid="{F9267F56-36CB-4E78-8E38-2247D4D7D47C}"/>
    <hyperlink ref="R351" r:id="rId7954" display="https://www.daloopa.com/src/1566945" xr:uid="{EC2DCAC1-C4F6-44F6-AA9F-9796CF65BFB5}"/>
    <hyperlink ref="S351" r:id="rId7955" display="https://www.daloopa.com/src/1566999" xr:uid="{F2108A63-5EA2-4E7A-8638-FBB273141E16}"/>
    <hyperlink ref="T351" r:id="rId7956" display="https://www.daloopa.com/src/1567156" xr:uid="{EE2B4E3B-BB83-47E8-90D5-F5CDFDB0E72B}"/>
    <hyperlink ref="U351" r:id="rId7957" display="https://www.daloopa.com/src/1567093" xr:uid="{646C14B4-4205-499A-9E27-A5A00C251B19}"/>
    <hyperlink ref="V351" r:id="rId7958" display="https://www.daloopa.com/src/1567183" xr:uid="{6895B8AC-279F-4136-828F-7F5470D4D8A0}"/>
    <hyperlink ref="W351" r:id="rId7959" display="https://www.daloopa.com/src/1567241" xr:uid="{0BD2EB7C-5D4D-495C-BA9B-0C6645C8A3C0}"/>
    <hyperlink ref="X351" r:id="rId7960" display="https://www.daloopa.com/src/1567274" xr:uid="{4CBF41F8-E52F-4C74-9425-38093D1A9770}"/>
    <hyperlink ref="Y351" r:id="rId7961" display="https://www.daloopa.com/src/1567411" xr:uid="{A6525F11-1194-420F-94B8-29C5DF9D8183}"/>
    <hyperlink ref="Z351" r:id="rId7962" display="https://www.daloopa.com/src/1567443" xr:uid="{1D255CCE-9CAB-43F1-98D9-89DE629E805D}"/>
    <hyperlink ref="AA351" r:id="rId7963" display="https://www.daloopa.com/src/1567473" xr:uid="{A51411C2-70A5-44CB-87D5-80AE504BF757}"/>
    <hyperlink ref="AB351" r:id="rId7964" display="https://www.daloopa.com/src/1567529" xr:uid="{FA946C88-36E0-40EB-9CFB-3699EA2AA647}"/>
    <hyperlink ref="AC351" r:id="rId7965" display="https://www.daloopa.com/src/1567563" xr:uid="{238F0E25-EB11-43D9-BFB0-1525198B3E68}"/>
    <hyperlink ref="AD351" r:id="rId7966" display="https://www.daloopa.com/src/1567600" xr:uid="{0C116295-50F4-4EFC-906E-FC076B2B6E52}"/>
    <hyperlink ref="AE351" r:id="rId7967" display="https://www.daloopa.com/src/1567665" xr:uid="{92B3805A-3B81-4D9A-83A6-726E146E10BE}"/>
    <hyperlink ref="AF351" r:id="rId7968" display="https://www.daloopa.com/src/2600171" xr:uid="{B6FD1257-B750-487E-8F11-87646C3F1A16}"/>
    <hyperlink ref="AG351" r:id="rId7969" display="https://www.daloopa.com/src/4715272" xr:uid="{57CF5938-4D56-4BA6-AE1F-58ABEC3236B3}"/>
    <hyperlink ref="AH351" r:id="rId7970" display="https://www.daloopa.com/src/7961821" xr:uid="{736A8964-B36B-4A6D-A77D-F97C95C5959F}"/>
    <hyperlink ref="AI351" r:id="rId7971" display="https://www.daloopa.com/src/10330730" xr:uid="{250D03D8-E81F-4845-9351-20E4D9321FB0}"/>
    <hyperlink ref="AJ351" r:id="rId7972" display="https://www.daloopa.com/src/14161197" xr:uid="{374134A0-3F71-405C-9DEB-BDA11E4E051D}"/>
    <hyperlink ref="AK351" r:id="rId7973" display="https://www.daloopa.com/src/20882449" xr:uid="{D644BB65-F33F-42A9-A355-2518D1B6A1CA}"/>
    <hyperlink ref="AL351" r:id="rId7974" display="https://www.daloopa.com/src/32357773" xr:uid="{1D721ECE-A85C-43EE-A51F-C3A6DF1E6609}"/>
    <hyperlink ref="AM351" r:id="rId7975" display="https://www.daloopa.com/src/37971637" xr:uid="{B1CAEF48-79C3-4451-9771-4AFF68F453E7}"/>
    <hyperlink ref="AN351" r:id="rId7976" display="https://www.daloopa.com/src/46535365" xr:uid="{7790A0AD-1C38-4FA7-94E6-AC9C00F720DB}"/>
    <hyperlink ref="AO351" r:id="rId7977" display="https://www.daloopa.com/src/53534260" xr:uid="{9CF74411-23E6-4519-9D7B-71B81B00A4D0}"/>
    <hyperlink ref="AP351" r:id="rId7978" display="https://www.daloopa.com/src/58740252" xr:uid="{B3BFF830-B42D-4E60-88A3-028C8100EAC3}"/>
    <hyperlink ref="AQ351" r:id="rId7979" display="https://www.daloopa.com/src/63033690" xr:uid="{3293CA2C-F792-4E29-B784-DF06B0FDA05E}"/>
    <hyperlink ref="AR351" r:id="rId7980" display="https://www.daloopa.com/src/66978268" xr:uid="{CDC11311-10D2-4B44-B6C2-1146D1ADA429}"/>
    <hyperlink ref="AS351" r:id="rId7981" display="https://www.daloopa.com/src/72081317" xr:uid="{DD5846B7-5653-4169-B4A8-F7899E47D461}"/>
    <hyperlink ref="AT351" r:id="rId7982" display="https://www.daloopa.com/src/78018617" xr:uid="{26B13F9A-A8E7-4AE4-AFDF-EEA94E642853}"/>
    <hyperlink ref="AU351" r:id="rId7983" display="https://www.daloopa.com/src/82224881" xr:uid="{8D5C8936-F061-46EB-B85B-2885D6D99F45}"/>
    <hyperlink ref="AV351" r:id="rId7984" display="https://www.daloopa.com/src/87381659" xr:uid="{C405FFF9-A6EE-4DE1-9AE7-87C25FF82BED}"/>
    <hyperlink ref="AW351" r:id="rId7985" display="https://www.daloopa.com/src/94491569" xr:uid="{1DB7B7FA-4A97-4E15-A9AA-34A2A8797DFB}"/>
    <hyperlink ref="AX351" r:id="rId7986" display="https://www.daloopa.com/src/102328146" xr:uid="{63EBC7F7-6CEF-4E70-B822-2BD1B399B826}"/>
    <hyperlink ref="AY351" r:id="rId7987" display="https://www.daloopa.com/src/107679930" xr:uid="{CD8A432A-7679-4926-AD45-4C6402AF5B7E}"/>
    <hyperlink ref="AZ351" r:id="rId7988" display="https://www.daloopa.com/src/113256783" xr:uid="{EFA22180-6109-42F0-9ADF-1FC0415CE8F0}"/>
    <hyperlink ref="BA351" r:id="rId7989" display="https://www.daloopa.com/src/125048939" xr:uid="{3360C142-D2E3-42D1-B3BF-990F533E47AA}"/>
    <hyperlink ref="BB351" r:id="rId7990" display="https://www.daloopa.com/src/136428682" xr:uid="{C24F7FD6-6FEA-44EF-B0FF-D0E182F611FD}"/>
    <hyperlink ref="BC351" r:id="rId7991" display="https://www.daloopa.com/src/144990509" xr:uid="{43F4CC9F-5056-4626-B75E-4309130E4B84}"/>
    <hyperlink ref="BD351" r:id="rId7992" display="https://www.daloopa.com/src/154222589" xr:uid="{2654C8F9-21C1-4475-B1AB-8E145EA1509E}"/>
    <hyperlink ref="BF351" r:id="rId7993" display="https://www.daloopa.com/src/43306462" xr:uid="{36F9C0C1-43AC-4482-8285-03701460CFCA}"/>
    <hyperlink ref="BG351" r:id="rId7994" display="https://www.daloopa.com/src/43305545" xr:uid="{190E5717-DFFB-482F-81CC-33B0BCC697BB}"/>
    <hyperlink ref="BH351" r:id="rId7995" display="https://www.daloopa.com/src/43302635" xr:uid="{09793D7F-A7EA-46C0-B4C4-01617CAD8F6D}"/>
    <hyperlink ref="BI351" r:id="rId7996" display="https://www.daloopa.com/src/43301790" xr:uid="{9AEDF4A8-F1D4-4D79-933E-E72EEFAC67B1}"/>
    <hyperlink ref="BJ351" r:id="rId7997" display="https://www.daloopa.com/src/43299065" xr:uid="{34BE5582-A048-4BE1-89AF-152D37393C7B}"/>
    <hyperlink ref="BK351" r:id="rId7998" display="https://www.daloopa.com/src/43297707" xr:uid="{7F651610-E841-46F2-9A38-2E90173831AF}"/>
    <hyperlink ref="BL351" r:id="rId7999" display="https://www.daloopa.com/src/43297306" xr:uid="{39E8E99E-FC71-4CEB-94E2-25DB130E45E4}"/>
    <hyperlink ref="BM351" r:id="rId8000" display="https://www.daloopa.com/src/14161228" xr:uid="{6AB4D075-2E73-4B16-AC7C-A115F50593F1}"/>
    <hyperlink ref="BN351" r:id="rId8001" display="https://www.daloopa.com/src/46535319" xr:uid="{3F279FFD-23B2-4920-AF9A-AC6940488829}"/>
    <hyperlink ref="BO351" r:id="rId8002" display="https://www.daloopa.com/src/66982588" xr:uid="{0BB0A67D-C376-4E26-ABEB-A80DE1434D3D}"/>
    <hyperlink ref="BP351" r:id="rId8003" display="https://www.daloopa.com/src/87394326" xr:uid="{CD4894F4-8096-4DED-AF24-9A54C2BCCCBA}"/>
    <hyperlink ref="BQ351" r:id="rId8004" display="https://www.daloopa.com/src/113262708" xr:uid="{C231D4E2-C570-48C6-9C8A-3102801C0573}"/>
    <hyperlink ref="BR351" r:id="rId8005" display="https://www.daloopa.com/src/154249507" xr:uid="{1FD1437C-3E8E-464E-B991-D8292A5CC035}"/>
    <hyperlink ref="A352" r:id="rId8006" xr:uid="{E556E9F6-C2A2-4257-82D5-E7232F8E3FD2}"/>
    <hyperlink ref="C352" r:id="rId8007" xr:uid="{F6153ED1-4A44-4FDF-B554-C3BF152834A9}"/>
    <hyperlink ref="F352" r:id="rId8008" display="https://www.daloopa.com/src/1566202" xr:uid="{749CBCB9-E877-4DF1-A4E8-6EAE74B49041}"/>
    <hyperlink ref="G352" r:id="rId8009" display="https://www.daloopa.com/src/1566298" xr:uid="{61183A07-A064-4947-92F4-A8ABB559B35B}"/>
    <hyperlink ref="H352" r:id="rId8010" display="https://www.daloopa.com/src/1566365" xr:uid="{38DEDD10-F93B-4104-B771-B12517FDD8B7}"/>
    <hyperlink ref="I352" r:id="rId8011" display="https://www.daloopa.com/src/1566431" xr:uid="{77F918F9-D8B2-4622-8932-211A32EE5FC9}"/>
    <hyperlink ref="J352" r:id="rId8012" display="https://www.daloopa.com/src/1566551" xr:uid="{F6F08573-3ED8-4456-BEFD-A2CF567173B3}"/>
    <hyperlink ref="K352" r:id="rId8013" display="https://www.daloopa.com/src/1566608" xr:uid="{CB636FEA-9BE7-4F18-840F-859EC0053477}"/>
    <hyperlink ref="BF352" r:id="rId8014" display="https://www.daloopa.com/src/43306465" xr:uid="{717725B5-ED46-47AA-9A73-E796CE45C090}"/>
    <hyperlink ref="BG352" r:id="rId8015" display="https://www.daloopa.com/src/43305554" xr:uid="{4DC58072-46CE-40DA-92D7-1ACA1E1B6F1F}"/>
    <hyperlink ref="A353" r:id="rId8016" xr:uid="{3E212EF7-7DEB-4F7F-ACD7-08F7AF228894}"/>
    <hyperlink ref="C353" r:id="rId8017" xr:uid="{B8CC61D4-4C2B-4FE2-A8D7-87E2504E9185}"/>
    <hyperlink ref="AR353" r:id="rId8018" display="https://www.daloopa.com/src/66978263" xr:uid="{E90F5AC0-C469-4C63-B260-8C16A777EDA6}"/>
    <hyperlink ref="BO353" r:id="rId8019" display="https://www.daloopa.com/src/66982584" xr:uid="{F92E6C9A-9D9C-4918-AF97-BFF8BC792D69}"/>
    <hyperlink ref="A354" r:id="rId8020" xr:uid="{F757EC13-0733-4FE9-B5B6-3F932290463B}"/>
    <hyperlink ref="C354" r:id="rId8021" xr:uid="{9F377F80-730D-4592-B108-394909C25281}"/>
    <hyperlink ref="BB354" r:id="rId8022" display="https://www.daloopa.com/src/136428685" xr:uid="{83F96B0F-3279-4F67-BE99-C75DA89A4C44}"/>
    <hyperlink ref="BC354" r:id="rId8023" display="https://www.daloopa.com/src/144990512" xr:uid="{7E4C0FDA-92B1-47F1-9589-0F220E526DE5}"/>
    <hyperlink ref="A355" r:id="rId8024" xr:uid="{931D6FAF-6FBD-48AE-BED4-8AE6943446F3}"/>
    <hyperlink ref="C355" r:id="rId8025" xr:uid="{F51E1ED6-3816-4BA5-BFA0-FFFBCCECD0E9}"/>
    <hyperlink ref="AR355" r:id="rId8026" display="https://www.daloopa.com/src/66978274" xr:uid="{E6813356-52F6-4CEA-9728-B3251F9E4633}"/>
    <hyperlink ref="AV355" r:id="rId8027" display="https://www.daloopa.com/src/87381672" xr:uid="{CF9C05B2-DD0D-48C0-9499-2A82FC37D024}"/>
    <hyperlink ref="BO355" r:id="rId8028" display="https://www.daloopa.com/src/66982585" xr:uid="{7FA4152C-3CAB-420D-AD0B-A0116F3ABFA4}"/>
    <hyperlink ref="BP355" r:id="rId8029" display="https://www.daloopa.com/src/87394328" xr:uid="{A2487273-D9F3-440A-9417-D0F2D3EB1384}"/>
    <hyperlink ref="A356" r:id="rId8030" xr:uid="{1407C4B7-90EC-4CB9-8301-55B54906647B}"/>
    <hyperlink ref="C356" r:id="rId8031" xr:uid="{6C1077F1-E065-4B38-8226-38E1677C74D3}"/>
    <hyperlink ref="E356" r:id="rId8032" display="https://www.daloopa.com/src/1566051" xr:uid="{4C306C0F-1030-4E40-8ED9-B1C0181A6DF5}"/>
    <hyperlink ref="F356" r:id="rId8033" display="https://www.daloopa.com/src/1566203" xr:uid="{72D1A803-4D35-4440-A030-77B9C7FDAD3D}"/>
    <hyperlink ref="G356" r:id="rId8034" display="https://www.daloopa.com/src/1566299" xr:uid="{48C51B62-8E0C-4C21-BE7A-FD922100FF0D}"/>
    <hyperlink ref="H356" r:id="rId8035" display="https://www.daloopa.com/src/1566366" xr:uid="{0B866DC5-51F8-4B31-A833-6D4173322948}"/>
    <hyperlink ref="BF356" r:id="rId8036" display="https://www.daloopa.com/src/43306463" xr:uid="{36A6735C-D52E-4303-A88D-37976BE51978}"/>
    <hyperlink ref="A357" r:id="rId8037" xr:uid="{7E4D14E3-0CD5-4973-BD05-DB56BA379D70}"/>
    <hyperlink ref="C357" r:id="rId8038" xr:uid="{F23CDC8E-CA81-4506-91D1-8BC19921453B}"/>
    <hyperlink ref="E357" r:id="rId8039" display="https://www.daloopa.com/src/1566052" xr:uid="{2221F06E-F105-487F-A070-E1464107DDC3}"/>
    <hyperlink ref="F357" r:id="rId8040" display="https://www.daloopa.com/src/1566204" xr:uid="{4263B26C-0A61-44BE-8F4D-0D55942285BA}"/>
    <hyperlink ref="G357" r:id="rId8041" display="https://www.daloopa.com/src/1566300" xr:uid="{50A8CA6C-432A-4B07-9D30-3B1673A21B7F}"/>
    <hyperlink ref="H357" r:id="rId8042" display="https://www.daloopa.com/src/1566367" xr:uid="{2E1A765B-2286-4364-80A9-EA9B4E451E4C}"/>
    <hyperlink ref="I357" r:id="rId8043" display="https://www.daloopa.com/src/1566432" xr:uid="{B172A062-67E2-4F0F-AAD8-BF7E000909B4}"/>
    <hyperlink ref="J357" r:id="rId8044" display="https://www.daloopa.com/src/1566552" xr:uid="{F653495C-B3D7-4C3C-A8A8-6E8D433D7825}"/>
    <hyperlink ref="K357" r:id="rId8045" display="https://www.daloopa.com/src/1566609" xr:uid="{03E58F12-F746-4DCD-ADC9-126EADCA2A93}"/>
    <hyperlink ref="L357" r:id="rId8046" display="https://www.daloopa.com/src/1566645" xr:uid="{555B46C9-3D3F-4D30-A3BA-CFD76C7E7C48}"/>
    <hyperlink ref="M357" r:id="rId8047" display="https://www.daloopa.com/src/1566706" xr:uid="{8F93DB46-1311-4E01-84BA-B29986E0C727}"/>
    <hyperlink ref="N357" r:id="rId8048" display="https://www.daloopa.com/src/1566762" xr:uid="{4413D145-0B0F-4CB4-9983-16D7F1F2761D}"/>
    <hyperlink ref="O357" r:id="rId8049" display="https://www.daloopa.com/src/1566793" xr:uid="{F5D13CF7-396E-4E68-A8CD-FA08B9455CFB}"/>
    <hyperlink ref="P357" r:id="rId8050" display="https://www.daloopa.com/src/1566849" xr:uid="{E9BB56D5-AE44-4CA3-AD75-DE97D3F88CA4}"/>
    <hyperlink ref="Q357" r:id="rId8051" display="https://www.daloopa.com/src/1566915" xr:uid="{C95B30F3-08F1-4C1D-BFCB-9CE15A5A612F}"/>
    <hyperlink ref="R357" r:id="rId8052" display="https://www.daloopa.com/src/1566946" xr:uid="{E1256170-42E9-4DC7-97E7-7C7031BDC59C}"/>
    <hyperlink ref="S357" r:id="rId8053" display="https://www.daloopa.com/src/1567000" xr:uid="{13C6ABA4-D049-4746-9BCC-A7BD4DE7D8B3}"/>
    <hyperlink ref="T357" r:id="rId8054" display="https://www.daloopa.com/src/1567157" xr:uid="{EBA0FD9E-F7DD-4C92-BEA9-7A1D74B52E87}"/>
    <hyperlink ref="U357" r:id="rId8055" display="https://www.daloopa.com/src/1567094" xr:uid="{5F943ED9-04DB-4088-BC24-01740CB23948}"/>
    <hyperlink ref="V357" r:id="rId8056" display="https://www.daloopa.com/src/1567184" xr:uid="{383E7EB9-49A8-4B3A-B9F9-29BE2D4C38EB}"/>
    <hyperlink ref="W357" r:id="rId8057" display="https://www.daloopa.com/src/1567242" xr:uid="{D7869E84-4644-4D18-B4EB-893640CBC18B}"/>
    <hyperlink ref="X357" r:id="rId8058" display="https://www.daloopa.com/src/1567275" xr:uid="{4D9FA94B-FC0A-496D-A3BC-6A7A69336EC5}"/>
    <hyperlink ref="Y357" r:id="rId8059" display="https://www.daloopa.com/src/1567412" xr:uid="{36A2F72F-025E-4309-8A2D-C559522F6459}"/>
    <hyperlink ref="Z357" r:id="rId8060" display="https://www.daloopa.com/src/1567444" xr:uid="{2597E7C9-D1A2-4FFA-962F-6B32994DA2DC}"/>
    <hyperlink ref="AA357" r:id="rId8061" display="https://www.daloopa.com/src/1567474" xr:uid="{E6B9B7E1-2701-4656-9047-F22742A616DD}"/>
    <hyperlink ref="AB357" r:id="rId8062" display="https://www.daloopa.com/src/1567530" xr:uid="{D988347D-93B1-4792-93BA-FE260D188536}"/>
    <hyperlink ref="AC357" r:id="rId8063" display="https://www.daloopa.com/src/1567564" xr:uid="{E853111C-8C3A-4CD2-BE66-233480F9C62D}"/>
    <hyperlink ref="AD357" r:id="rId8064" display="https://www.daloopa.com/src/1567601" xr:uid="{4AC9B39F-825D-4513-B8E9-5C27E6C11F4E}"/>
    <hyperlink ref="AE357" r:id="rId8065" display="https://www.daloopa.com/src/1567666" xr:uid="{77061881-794A-4546-8E6D-754B19BA11A4}"/>
    <hyperlink ref="AF357" r:id="rId8066" display="https://www.daloopa.com/src/2600172" xr:uid="{9F8307F9-D531-483D-B314-AB8F2237BFA0}"/>
    <hyperlink ref="AG357" r:id="rId8067" display="https://www.daloopa.com/src/4715273" xr:uid="{3B79D245-87FF-4FA8-8D50-2DEA0C88CF40}"/>
    <hyperlink ref="AH357" r:id="rId8068" display="https://www.daloopa.com/src/7961822" xr:uid="{1B83F0B7-0946-46B9-9E73-6456FF8EBC7D}"/>
    <hyperlink ref="AI357" r:id="rId8069" display="https://www.daloopa.com/src/10330729" xr:uid="{63CA44D9-F719-4CDF-8889-A079EA0A52D5}"/>
    <hyperlink ref="AJ357" r:id="rId8070" display="https://www.daloopa.com/src/14161198" xr:uid="{C9C7DDB4-9471-4298-A895-39552AE07509}"/>
    <hyperlink ref="AK357" r:id="rId8071" display="https://www.daloopa.com/src/20882445" xr:uid="{BE6AC6A2-AD7F-44C6-AAEE-8344A091180C}"/>
    <hyperlink ref="AL357" r:id="rId8072" display="https://www.daloopa.com/src/32357774" xr:uid="{1D0224AF-E7A6-4547-A02D-5A4C4585CE7E}"/>
    <hyperlink ref="AM357" r:id="rId8073" display="https://www.daloopa.com/src/37971636" xr:uid="{333A9B22-4707-4456-8A8D-0FF4BEB7DDA8}"/>
    <hyperlink ref="AN357" r:id="rId8074" display="https://www.daloopa.com/src/46535367" xr:uid="{6CB65615-388B-4AB0-B3DB-39BD986F5280}"/>
    <hyperlink ref="AO357" r:id="rId8075" display="https://www.daloopa.com/src/53534259" xr:uid="{59C7DDC4-9639-415D-B26D-D037130FD5E3}"/>
    <hyperlink ref="AP357" r:id="rId8076" display="https://www.daloopa.com/src/58740275" xr:uid="{9DA5EFA3-18A0-4578-A975-91F17F7423A5}"/>
    <hyperlink ref="AQ357" r:id="rId8077" display="https://www.daloopa.com/src/63033693" xr:uid="{E83B04CD-21C2-48A4-B996-0AD0E19427B0}"/>
    <hyperlink ref="AR357" r:id="rId8078" display="https://www.daloopa.com/src/66978272" xr:uid="{60FB0C6C-AD62-4BA1-B372-63F8390C8548}"/>
    <hyperlink ref="AS357" r:id="rId8079" display="https://www.daloopa.com/src/72081318" xr:uid="{852400CE-432B-4177-8FC3-1960DD6D6CF4}"/>
    <hyperlink ref="AT357" r:id="rId8080" display="https://www.daloopa.com/src/78018618" xr:uid="{57E49FF1-1EC2-41A2-86BB-4F291A1CBA97}"/>
    <hyperlink ref="AU357" r:id="rId8081" display="https://www.daloopa.com/src/82224882" xr:uid="{14A09AC0-2807-45A3-932E-631CC4A4E465}"/>
    <hyperlink ref="AV357" r:id="rId8082" display="https://www.daloopa.com/src/87381660" xr:uid="{DEFA325D-0AB6-4F88-B48E-921D0FA90B40}"/>
    <hyperlink ref="AW357" r:id="rId8083" display="https://www.daloopa.com/src/94491568" xr:uid="{ACED80BD-012B-4E3D-925F-830F51B1EB3E}"/>
    <hyperlink ref="AX357" r:id="rId8084" display="https://www.daloopa.com/src/102328145" xr:uid="{98D5B895-9C36-4E47-8530-312B19A07ACA}"/>
    <hyperlink ref="AY357" r:id="rId8085" display="https://www.daloopa.com/src/107679932" xr:uid="{DBD760C3-1353-4824-B091-D4E107BF73C5}"/>
    <hyperlink ref="AZ357" r:id="rId8086" display="https://www.daloopa.com/src/113256784" xr:uid="{A0049736-DC2C-4317-86DC-CF1DE4A5ECED}"/>
    <hyperlink ref="BA357" r:id="rId8087" display="https://www.daloopa.com/src/125048940" xr:uid="{95DDBD42-ED34-4122-BA93-D91A8C56075B}"/>
    <hyperlink ref="BB357" r:id="rId8088" display="https://www.daloopa.com/src/136428683" xr:uid="{29DA32F7-5805-4190-A860-6E9E29C47A8F}"/>
    <hyperlink ref="BC357" r:id="rId8089" display="https://www.daloopa.com/src/144990510" xr:uid="{8C7D1544-3CAF-4C43-9EEC-9BF3303339FC}"/>
    <hyperlink ref="BD357" r:id="rId8090" display="https://www.daloopa.com/src/154222590" xr:uid="{8F6A838F-973F-4618-8556-BB6E4E95896B}"/>
    <hyperlink ref="BF357" r:id="rId8091" display="https://www.daloopa.com/src/43306468" xr:uid="{89B53803-96DA-49A6-BCDF-07DF757A7EDB}"/>
    <hyperlink ref="BG357" r:id="rId8092" display="https://www.daloopa.com/src/43305547" xr:uid="{C06B4EF7-F3A3-43F7-B086-7C8AEEB095D2}"/>
    <hyperlink ref="BH357" r:id="rId8093" display="https://www.daloopa.com/src/43302632" xr:uid="{286A94D1-1EE7-4089-BE16-5DE480355420}"/>
    <hyperlink ref="BI357" r:id="rId8094" display="https://www.daloopa.com/src/43301791" xr:uid="{7442BA3D-AD2C-4FE3-B798-081BE7586A4C}"/>
    <hyperlink ref="BJ357" r:id="rId8095" display="https://www.daloopa.com/src/43299069" xr:uid="{823419F7-988E-4DB8-B146-9C18D9AB00B8}"/>
    <hyperlink ref="BK357" r:id="rId8096" display="https://www.daloopa.com/src/43297713" xr:uid="{68E07DA2-E7AE-45F8-8DA6-03AF4EEC453A}"/>
    <hyperlink ref="BL357" r:id="rId8097" display="https://www.daloopa.com/src/43297295" xr:uid="{74FC2D2D-422E-4822-9B40-0DE4B10C55C8}"/>
    <hyperlink ref="BM357" r:id="rId8098" display="https://www.daloopa.com/src/14161229" xr:uid="{CB3AB76A-C24A-47E3-942F-5F1277C50193}"/>
    <hyperlink ref="BN357" r:id="rId8099" display="https://www.daloopa.com/src/46535289" xr:uid="{A4BE58B5-A9CC-4527-A931-757E69036D01}"/>
    <hyperlink ref="BO357" r:id="rId8100" display="https://www.daloopa.com/src/66982590" xr:uid="{BA1B2C4A-F7F3-4973-A270-1DCC04F626E8}"/>
    <hyperlink ref="BP357" r:id="rId8101" display="https://www.daloopa.com/src/87394330" xr:uid="{405A3532-37F3-4AFB-91C5-0F26E933C026}"/>
    <hyperlink ref="BQ357" r:id="rId8102" display="https://www.daloopa.com/src/113262710" xr:uid="{601F0AED-94B7-400D-99D3-B85737E68541}"/>
    <hyperlink ref="BR357" r:id="rId8103" display="https://www.daloopa.com/src/154249508" xr:uid="{6C056FE1-DEDB-4DE0-B3BE-64628EBE333C}"/>
    <hyperlink ref="A358" r:id="rId8104" xr:uid="{FB0EEDB8-CAB2-4100-A685-D5FD53B3E2CF}"/>
    <hyperlink ref="C358" r:id="rId8105" xr:uid="{F87F2796-390C-419C-B7E8-A072D6C01E26}"/>
    <hyperlink ref="E358" r:id="rId8106" display="https://www.daloopa.com/src/1566053" xr:uid="{F8882DD0-3A1B-4DC0-A72B-A2916C705A2E}"/>
    <hyperlink ref="F358" r:id="rId8107" display="https://www.daloopa.com/src/1566205" xr:uid="{6455C889-3F00-47E1-9AC5-0AFBEB26F6B8}"/>
    <hyperlink ref="G358" r:id="rId8108" display="https://www.daloopa.com/src/1566301" xr:uid="{F38D81EE-27A1-416D-82FF-F7CC04BB8698}"/>
    <hyperlink ref="H358" r:id="rId8109" display="https://www.daloopa.com/src/1566368" xr:uid="{CC57A456-C1CA-4348-8F7E-911908796B6B}"/>
    <hyperlink ref="I358" r:id="rId8110" display="https://www.daloopa.com/src/1566433" xr:uid="{2BEC31DF-AB26-4D64-A622-3F60754CEC8F}"/>
    <hyperlink ref="J358" r:id="rId8111" display="https://www.daloopa.com/src/1566553" xr:uid="{48F966C0-4FCE-4AED-AC39-72660C3758BE}"/>
    <hyperlink ref="K358" r:id="rId8112" display="https://www.daloopa.com/src/1566610" xr:uid="{291566E5-81D8-45F2-9D92-2743C2839DDC}"/>
    <hyperlink ref="L358" r:id="rId8113" display="https://www.daloopa.com/src/1566646" xr:uid="{2EB70CF5-E4CB-49A3-8FCC-C2A2361E56B6}"/>
    <hyperlink ref="M358" r:id="rId8114" display="https://www.daloopa.com/src/1566707" xr:uid="{E7EAA50F-EF35-4193-9953-50AA1B1F9027}"/>
    <hyperlink ref="N358" r:id="rId8115" display="https://www.daloopa.com/src/1566763" xr:uid="{206B1C7A-2C4A-4D6A-ACB1-0063EF415BD9}"/>
    <hyperlink ref="O358" r:id="rId8116" display="https://www.daloopa.com/src/1566794" xr:uid="{C203AD9C-AC0F-4F56-9174-CDC7ECA8089F}"/>
    <hyperlink ref="P358" r:id="rId8117" display="https://www.daloopa.com/src/1566850" xr:uid="{B76B9374-5935-43CC-A4C0-BA5D90F9D369}"/>
    <hyperlink ref="Q358" r:id="rId8118" display="https://www.daloopa.com/src/1566916" xr:uid="{68600522-AAEA-4315-BEC9-B6C29FA8BDBC}"/>
    <hyperlink ref="R358" r:id="rId8119" display="https://www.daloopa.com/src/1566947" xr:uid="{3228185F-2077-44C0-A0F9-11DC0920E190}"/>
    <hyperlink ref="S358" r:id="rId8120" display="https://www.daloopa.com/src/1567001" xr:uid="{E22E62AE-6394-445C-A9DA-9AD707889A9F}"/>
    <hyperlink ref="T358" r:id="rId8121" display="https://www.daloopa.com/src/1567158" xr:uid="{3ABF53C4-DC93-4A92-8A9E-94D1E7253EF5}"/>
    <hyperlink ref="U358" r:id="rId8122" display="https://www.daloopa.com/src/1567096" xr:uid="{660871D7-6E8E-4BEC-98D8-654285A2CE2F}"/>
    <hyperlink ref="V358" r:id="rId8123" display="https://www.daloopa.com/src/1567185" xr:uid="{612C362C-FD04-4278-8FE2-DE4CEF0BBC2B}"/>
    <hyperlink ref="W358" r:id="rId8124" display="https://www.daloopa.com/src/1567243" xr:uid="{A797FD02-42DC-43F3-A4C4-58901005CD4B}"/>
    <hyperlink ref="X358" r:id="rId8125" display="https://www.daloopa.com/src/1567276" xr:uid="{10D3BFB6-9A46-4C1B-BE2B-3989AF79C584}"/>
    <hyperlink ref="Y358" r:id="rId8126" display="https://www.daloopa.com/src/1567413" xr:uid="{CDC8837E-894A-40ED-A0CC-3EDB6651BC41}"/>
    <hyperlink ref="Z358" r:id="rId8127" display="https://www.daloopa.com/src/1567445" xr:uid="{46903127-3AC2-462E-9F04-2A57ED124FBB}"/>
    <hyperlink ref="AA358" r:id="rId8128" display="https://www.daloopa.com/src/1567475" xr:uid="{F40945F8-E89B-476F-87E9-707D41F87FFB}"/>
    <hyperlink ref="AB358" r:id="rId8129" display="https://www.daloopa.com/src/1567531" xr:uid="{AE0BFDBA-7CB3-4D13-ADF1-5FAB402FD6F3}"/>
    <hyperlink ref="AC358" r:id="rId8130" display="https://www.daloopa.com/src/1567565" xr:uid="{AD870EB8-5ED3-46FE-89CF-1D113FD7775D}"/>
    <hyperlink ref="AD358" r:id="rId8131" display="https://www.daloopa.com/src/1567602" xr:uid="{69886E3C-CB05-41A3-8449-F7D024D16FC1}"/>
    <hyperlink ref="AE358" r:id="rId8132" display="https://www.daloopa.com/src/1567667" xr:uid="{6EA95B38-4205-49B5-A76D-F0D6A0A06956}"/>
    <hyperlink ref="AF358" r:id="rId8133" display="https://www.daloopa.com/src/2600173" xr:uid="{58FCA277-C1E3-4521-849C-A5ED44E94D0E}"/>
    <hyperlink ref="AG358" r:id="rId8134" display="https://www.daloopa.com/src/4715274" xr:uid="{B0F7A776-3792-430B-871C-78E7C2B538CB}"/>
    <hyperlink ref="AH358" r:id="rId8135" display="https://www.daloopa.com/src/7961823" xr:uid="{A6E9748D-881F-4A96-9C5E-8FAAB59A4D2D}"/>
    <hyperlink ref="AI358" r:id="rId8136" display="https://www.daloopa.com/src/10330754" xr:uid="{298D4C6B-AC03-4336-BD99-B2D59EEA751B}"/>
    <hyperlink ref="AJ358" r:id="rId8137" display="https://www.daloopa.com/src/14161199" xr:uid="{420A5A3A-E0CE-4534-9413-0FBEB347FD08}"/>
    <hyperlink ref="AK358" r:id="rId8138" display="https://www.daloopa.com/src/20882427" xr:uid="{534F7A00-249D-44CB-B542-8095C5E56869}"/>
    <hyperlink ref="AL358" r:id="rId8139" display="https://www.daloopa.com/src/32357776" xr:uid="{230CA492-C527-447A-A7BD-EC0111C45149}"/>
    <hyperlink ref="AM358" r:id="rId8140" display="https://www.daloopa.com/src/37971646" xr:uid="{F23074CE-6376-48F9-A20F-A5A1DE96ABEC}"/>
    <hyperlink ref="AN358" r:id="rId8141" display="https://www.daloopa.com/src/46535377" xr:uid="{D9658903-99EA-445A-AF01-CCAB4E8E28F1}"/>
    <hyperlink ref="AO358" r:id="rId8142" display="https://www.daloopa.com/src/53534258" xr:uid="{40E6CCF3-5EE8-445F-8E31-31E8A5C13A3B}"/>
    <hyperlink ref="AP358" r:id="rId8143" display="https://www.daloopa.com/src/58740281" xr:uid="{71800713-225B-4E16-A36A-62BDFD34E4A0}"/>
    <hyperlink ref="AQ358" r:id="rId8144" display="https://www.daloopa.com/src/63033696" xr:uid="{A8220F8F-52D4-43C3-BCF5-FF4B23C7646C}"/>
    <hyperlink ref="AR358" r:id="rId8145" display="https://www.daloopa.com/src/66978270" xr:uid="{04432AC5-A374-4EF9-89EB-9D339085699F}"/>
    <hyperlink ref="AS358" r:id="rId8146" display="https://www.daloopa.com/src/72081321" xr:uid="{7172EAB0-3D8F-4A92-A379-BB8A626AFE21}"/>
    <hyperlink ref="AT358" r:id="rId8147" display="https://www.daloopa.com/src/78018620" xr:uid="{4AE1D32C-F897-4E99-B632-6E49143A62B0}"/>
    <hyperlink ref="AU358" r:id="rId8148" display="https://www.daloopa.com/src/82224886" xr:uid="{D691E64B-8BF8-4043-B101-3007C0D8D2D1}"/>
    <hyperlink ref="AV358" r:id="rId8149" display="https://www.daloopa.com/src/87381681" xr:uid="{0E37A679-1D3D-41C1-B5B8-AB488DF1823B}"/>
    <hyperlink ref="AW358" r:id="rId8150" display="https://www.daloopa.com/src/94491572" xr:uid="{FBF6FD56-D508-458C-AFFF-7F57B30D9979}"/>
    <hyperlink ref="AX358" r:id="rId8151" display="https://www.daloopa.com/src/102328170" xr:uid="{AAE7A18D-193B-46E2-8C68-9CF282C2A418}"/>
    <hyperlink ref="AY358" r:id="rId8152" display="https://www.daloopa.com/src/107679912" xr:uid="{3D090ED8-5204-4334-9AA9-48C8B74E81C2}"/>
    <hyperlink ref="AZ358" r:id="rId8153" display="https://www.daloopa.com/src/113256779" xr:uid="{C7F9B770-2B5E-4912-BBAD-A2A2149D6AE7}"/>
    <hyperlink ref="BA358" r:id="rId8154" display="https://www.daloopa.com/src/125048941" xr:uid="{A779C3D3-487C-44FB-9D34-17D39C479BD0}"/>
    <hyperlink ref="BB358" r:id="rId8155" display="https://www.daloopa.com/src/136428684" xr:uid="{77F77C67-335F-4832-809E-4F35D2727C65}"/>
    <hyperlink ref="BC358" r:id="rId8156" display="https://www.daloopa.com/src/144990511" xr:uid="{6B987CE4-E6CF-41DD-85EE-3388B5DDF192}"/>
    <hyperlink ref="BD358" r:id="rId8157" display="https://www.daloopa.com/src/154222591" xr:uid="{C92AB486-F09E-4786-955A-487B0C82BDE7}"/>
    <hyperlink ref="BF358" r:id="rId8158" display="https://www.daloopa.com/src/43306470" xr:uid="{4336D83E-BCE5-4FA9-B6E6-1FED0D8EB280}"/>
    <hyperlink ref="BG358" r:id="rId8159" display="https://www.daloopa.com/src/43305546" xr:uid="{F14C57C2-D3CB-4DF9-BE9E-88B1D382406A}"/>
    <hyperlink ref="BH358" r:id="rId8160" display="https://www.daloopa.com/src/43302631" xr:uid="{D88F1BA8-1824-43FE-86D4-46C1D0FEB9B6}"/>
    <hyperlink ref="BI358" r:id="rId8161" display="https://www.daloopa.com/src/43301792" xr:uid="{75B9DD1D-2645-40E8-953E-8F297B439928}"/>
    <hyperlink ref="BJ358" r:id="rId8162" display="https://www.daloopa.com/src/43299073" xr:uid="{68472179-9E6C-46CD-9152-CBE4C1657EB3}"/>
    <hyperlink ref="BK358" r:id="rId8163" display="https://www.daloopa.com/src/43297724" xr:uid="{56D396B6-6A56-4769-AC4E-E0357B65C461}"/>
    <hyperlink ref="BL358" r:id="rId8164" display="https://www.daloopa.com/src/43297302" xr:uid="{123FECDC-68EA-42C5-B4E3-4D55B64D94F0}"/>
    <hyperlink ref="BM358" r:id="rId8165" display="https://www.daloopa.com/src/14161230" xr:uid="{88206139-F92A-4E68-B9F9-13D8001786AD}"/>
    <hyperlink ref="BN358" r:id="rId8166" display="https://www.daloopa.com/src/46535300" xr:uid="{27934D9C-C82F-4F53-83EF-9FA73226BCE6}"/>
    <hyperlink ref="BO358" r:id="rId8167" display="https://www.daloopa.com/src/66982587" xr:uid="{E9CE7C7E-B750-4CBE-8028-29E0E5A87097}"/>
    <hyperlink ref="BP358" r:id="rId8168" display="https://www.daloopa.com/src/87394329" xr:uid="{4918BD8F-DF78-4521-BD82-6AC15AB58C67}"/>
    <hyperlink ref="BQ358" r:id="rId8169" display="https://www.daloopa.com/src/113262709" xr:uid="{DC5D7F10-0140-42E7-AFB3-CCA246AD0C67}"/>
    <hyperlink ref="BR358" r:id="rId8170" display="https://www.daloopa.com/src/154249509" xr:uid="{5A6122E3-3CD7-4182-8528-3140CB008507}"/>
    <hyperlink ref="A359" r:id="rId8171" xr:uid="{A573D98F-FDED-40A2-AA1A-FB69EAC92FE8}"/>
    <hyperlink ref="C359" r:id="rId8172" xr:uid="{15A90DF0-6125-4DD3-91F5-F9D1705686A5}"/>
    <hyperlink ref="AQ359" r:id="rId8173" display="https://www.daloopa.com/src/63033677" xr:uid="{FE416375-FD41-4E13-B0B1-600F451DC57A}"/>
    <hyperlink ref="AR359" r:id="rId8174" display="https://www.daloopa.com/src/66978271" xr:uid="{CFD55389-D78D-4384-95DF-D55FE2845DD1}"/>
    <hyperlink ref="AS359" r:id="rId8175" display="https://www.daloopa.com/src/72081323" xr:uid="{4B50D3ED-EB9E-4EE6-9DA7-5240BC2412AF}"/>
    <hyperlink ref="AT359" r:id="rId8176" display="https://www.daloopa.com/src/78018621" xr:uid="{C1C2AA10-0F3B-41D6-BF43-E70AE686709E}"/>
    <hyperlink ref="AU359" r:id="rId8177" display="https://www.daloopa.com/src/82224884" xr:uid="{27F6DFB4-74E9-4EAB-8984-CC47769F53CB}"/>
    <hyperlink ref="AV359" r:id="rId8178" display="https://www.daloopa.com/src/87381675" xr:uid="{E6021095-C256-4CFA-96A6-1F780AF7C5C2}"/>
    <hyperlink ref="AW359" r:id="rId8179" display="https://www.daloopa.com/src/94491573" xr:uid="{AEF9F7D5-9E92-4E57-94A1-A41682AC84BA}"/>
    <hyperlink ref="AX359" r:id="rId8180" display="https://www.daloopa.com/src/102328162" xr:uid="{1094FA98-5A61-463D-8303-F1CC36F9BBD0}"/>
    <hyperlink ref="AY359" r:id="rId8181" display="https://www.daloopa.com/src/107679935" xr:uid="{71D7115A-4253-422B-84DD-2C41C1B94D83}"/>
    <hyperlink ref="AZ359" r:id="rId8182" display="https://www.daloopa.com/src/113256773" xr:uid="{39F76261-99F7-4E70-BF31-FE1D62DB75F0}"/>
    <hyperlink ref="BO359" r:id="rId8183" display="https://www.daloopa.com/src/66982586" xr:uid="{C4E3DEAD-2B2B-4CF3-B99F-E5F189CEE036}"/>
    <hyperlink ref="BP359" r:id="rId8184" display="https://www.daloopa.com/src/87394325" xr:uid="{4B0EDF30-15E2-4CDE-8FB2-4F9767C30AD1}"/>
    <hyperlink ref="BQ359" r:id="rId8185" display="https://www.daloopa.com/src/113262711" xr:uid="{96BD554D-0AA0-4B70-8C10-988522992CCD}"/>
    <hyperlink ref="A360" r:id="rId8186" xr:uid="{3B28B601-E91B-4CDE-ADA1-8F2BEE149AA7}"/>
    <hyperlink ref="C360" r:id="rId8187" xr:uid="{B16016A2-1196-4F62-BC5E-DE5AEABD272C}"/>
    <hyperlink ref="E360" r:id="rId8188" display="https://www.daloopa.com/src/1566054" xr:uid="{92862995-49A0-4000-8214-D64A62DC34F5}"/>
    <hyperlink ref="F360" r:id="rId8189" display="https://www.daloopa.com/src/1566206" xr:uid="{408FE73F-69CD-4053-B235-122519375AA7}"/>
    <hyperlink ref="G360" r:id="rId8190" display="https://www.daloopa.com/src/1566302" xr:uid="{C01DBFB7-9EA0-4DC1-90BC-4DA2D7651F32}"/>
    <hyperlink ref="H360" r:id="rId8191" display="https://www.daloopa.com/src/1566369" xr:uid="{CAB6C055-830A-43CE-B458-6CF4A4913EFA}"/>
    <hyperlink ref="I360" r:id="rId8192" display="https://www.daloopa.com/src/1566434" xr:uid="{D1CC0B2D-2CA8-4E7E-B567-07BF36D5EAEE}"/>
    <hyperlink ref="J360" r:id="rId8193" display="https://www.daloopa.com/src/1566554" xr:uid="{355DCF63-A00E-49F1-9605-409D823F16D1}"/>
    <hyperlink ref="K360" r:id="rId8194" display="https://www.daloopa.com/src/1566611" xr:uid="{9C193D23-AC05-4BE0-8975-D7C6FA6D6846}"/>
    <hyperlink ref="L360" r:id="rId8195" display="https://www.daloopa.com/src/1566647" xr:uid="{F4E23CFE-30F6-4503-8669-883396CF08CD}"/>
    <hyperlink ref="M360" r:id="rId8196" display="https://www.daloopa.com/src/1566708" xr:uid="{45EB2045-C1E8-444E-81E7-DED11CC79ADF}"/>
    <hyperlink ref="N360" r:id="rId8197" display="https://www.daloopa.com/src/1566764" xr:uid="{F5C369EE-650B-441D-A8DB-50AE35EE79F9}"/>
    <hyperlink ref="O360" r:id="rId8198" display="https://www.daloopa.com/src/1566795" xr:uid="{7DBD0157-999D-41FC-B4BC-73C390571568}"/>
    <hyperlink ref="P360" r:id="rId8199" display="https://www.daloopa.com/src/1566851" xr:uid="{8A3E0AA2-FB95-49FD-91C8-D8BF3EF730F5}"/>
    <hyperlink ref="Q360" r:id="rId8200" display="https://www.daloopa.com/src/1566917" xr:uid="{A69D02BA-924B-46F0-9EA5-538ADD2CC09A}"/>
    <hyperlink ref="R360" r:id="rId8201" display="https://www.daloopa.com/src/1566948" xr:uid="{5B34BB82-E5F5-4E7A-85D9-A27E2C6AAEDF}"/>
    <hyperlink ref="S360" r:id="rId8202" display="https://www.daloopa.com/src/1567002" xr:uid="{ADA6723B-BA28-4CAD-9A1B-D21FB56EB2CE}"/>
    <hyperlink ref="BF360" r:id="rId8203" display="https://www.daloopa.com/src/43306469" xr:uid="{CB5B6090-80A1-439C-9F5B-B130CA56C7DB}"/>
    <hyperlink ref="BG360" r:id="rId8204" display="https://www.daloopa.com/src/43305552" xr:uid="{47F72C2E-5F28-4F83-AFC2-306C3D8FA60E}"/>
    <hyperlink ref="BH360" r:id="rId8205" display="https://www.daloopa.com/src/43302634" xr:uid="{E5FBF08F-4DB8-43E8-B8FA-B3AB5D3ADB6D}"/>
    <hyperlink ref="A361" r:id="rId8206" xr:uid="{88675220-D086-446F-BCCD-B20C7194FE72}"/>
    <hyperlink ref="C361" r:id="rId8207" xr:uid="{D2D06D92-4DF0-440C-B867-25A7F23E598C}"/>
    <hyperlink ref="BD361" r:id="rId8208" display="https://www.daloopa.com/src/154222592" xr:uid="{D022C7BD-12E7-413F-AE93-DBC587CA031F}"/>
    <hyperlink ref="BR361" r:id="rId8209" display="https://www.daloopa.com/src/154249510" xr:uid="{6F37D91B-CEB7-45AE-9EAF-A79FFCD1DDBB}"/>
    <hyperlink ref="A362" r:id="rId8210" xr:uid="{1FCE4064-7364-4591-8608-094D84468849}"/>
    <hyperlink ref="C362" r:id="rId8211" xr:uid="{C70CCB62-4F29-4F41-B98D-552D9E6AC16A}"/>
    <hyperlink ref="E362" r:id="rId8212" display="https://www.daloopa.com/src/1566055" xr:uid="{53D1F662-380B-4CAF-BDE3-9F4B9727D1A3}"/>
    <hyperlink ref="F362" r:id="rId8213" display="https://www.daloopa.com/src/1566207" xr:uid="{DCDAE688-147C-4F53-A4C0-DB20399F5837}"/>
    <hyperlink ref="G362" r:id="rId8214" display="https://www.daloopa.com/src/1566303" xr:uid="{D0D2BFF5-0597-42BC-8510-D33B33767BD9}"/>
    <hyperlink ref="H362" r:id="rId8215" display="https://www.daloopa.com/src/1566370" xr:uid="{D76B3FAB-FE9D-467A-A375-9987A80533E0}"/>
    <hyperlink ref="I362" r:id="rId8216" display="https://www.daloopa.com/src/1566435" xr:uid="{2BC45E92-78E2-4408-B902-CC72FD6FEADA}"/>
    <hyperlink ref="J362" r:id="rId8217" display="https://www.daloopa.com/src/1566555" xr:uid="{D765D65B-4AEB-49AD-89D2-BC4DC6095F44}"/>
    <hyperlink ref="K362" r:id="rId8218" display="https://www.daloopa.com/src/1566612" xr:uid="{C6080AD7-0BDA-420B-980A-370A576158EF}"/>
    <hyperlink ref="L362" r:id="rId8219" display="https://www.daloopa.com/src/1566648" xr:uid="{C48F4EAF-0A29-41F4-9393-E2E98A1E51CA}"/>
    <hyperlink ref="M362" r:id="rId8220" display="https://www.daloopa.com/src/1566709" xr:uid="{B18E06BB-3D5A-4699-A87A-571B1B769C95}"/>
    <hyperlink ref="N362" r:id="rId8221" display="https://www.daloopa.com/src/1566765" xr:uid="{EF6C5081-2986-4C63-94D7-71BFFD01807D}"/>
    <hyperlink ref="O362" r:id="rId8222" display="https://www.daloopa.com/src/1566796" xr:uid="{3E6F391E-F1FA-439F-9AE8-1E4216080410}"/>
    <hyperlink ref="P362" r:id="rId8223" display="https://www.daloopa.com/src/1566852" xr:uid="{756E02AC-B024-4161-B42C-AE7F4B929B1F}"/>
    <hyperlink ref="Q362" r:id="rId8224" display="https://www.daloopa.com/src/1566918" xr:uid="{959F26A8-5814-4C89-925A-8CA2B48FCBE3}"/>
    <hyperlink ref="R362" r:id="rId8225" display="https://www.daloopa.com/src/1566949" xr:uid="{908F3A86-4790-4BD3-8D69-EF5C14D3D7C6}"/>
    <hyperlink ref="S362" r:id="rId8226" display="https://www.daloopa.com/src/1567003" xr:uid="{23BF6B45-5488-4BD5-9A6A-6AA8F3A39AD6}"/>
    <hyperlink ref="BF362" r:id="rId8227" display="https://www.daloopa.com/src/43306466" xr:uid="{D9AAB997-7B2E-4095-B908-66F89A5B98A2}"/>
    <hyperlink ref="BG362" r:id="rId8228" display="https://www.daloopa.com/src/43305551" xr:uid="{9A411108-1090-4A1A-BE30-6D569B430E2D}"/>
    <hyperlink ref="BH362" r:id="rId8229" display="https://www.daloopa.com/src/43302636" xr:uid="{93C13988-1687-40F3-A7CA-2368C7799BEF}"/>
    <hyperlink ref="A363" r:id="rId8230" xr:uid="{7860259D-B51B-4DF7-A0BF-659CCDAA8BE0}"/>
    <hyperlink ref="C363" r:id="rId8231" xr:uid="{28CBF713-B994-491D-B268-95E356D13A13}"/>
    <hyperlink ref="I363" r:id="rId8232" display="https://www.daloopa.com/src/1566436" xr:uid="{84A1F9E6-82BC-47DE-9FE5-F4E69A45ABE7}"/>
    <hyperlink ref="J363" r:id="rId8233" display="https://www.daloopa.com/src/1566556" xr:uid="{EDB198B6-8629-4C0A-8F93-CA7CDE2F259F}"/>
    <hyperlink ref="K363" r:id="rId8234" display="https://www.daloopa.com/src/1566613" xr:uid="{5273E001-DA09-4644-AC29-68BA7608A1AB}"/>
    <hyperlink ref="L363" r:id="rId8235" display="https://www.daloopa.com/src/1566649" xr:uid="{FFB6731F-43A3-4C6C-BE71-CA15E009F954}"/>
    <hyperlink ref="M363" r:id="rId8236" display="https://www.daloopa.com/src/1566710" xr:uid="{828F28F5-2824-4D88-8D91-5C01264AD002}"/>
    <hyperlink ref="N363" r:id="rId8237" display="https://www.daloopa.com/src/1566766" xr:uid="{2EC72355-8D94-478D-9920-556DE6C2BB78}"/>
    <hyperlink ref="O363" r:id="rId8238" display="https://www.daloopa.com/src/1566797" xr:uid="{5E2A51C6-BEDE-4B01-915B-59D4B07A2EF0}"/>
    <hyperlink ref="P363" r:id="rId8239" display="https://www.daloopa.com/src/1566853" xr:uid="{764A7AAD-D16A-4DF8-A917-6D7E3C332E33}"/>
    <hyperlink ref="Q363" r:id="rId8240" display="https://www.daloopa.com/src/1566919" xr:uid="{CC03D802-CF5C-47B6-8AB3-3B29BA812413}"/>
    <hyperlink ref="R363" r:id="rId8241" display="https://www.daloopa.com/src/1566950" xr:uid="{88106A12-F4F6-4099-A5E0-215EBE261312}"/>
    <hyperlink ref="S363" r:id="rId8242" display="https://www.daloopa.com/src/1567004" xr:uid="{88096BF7-FF5A-447A-B00B-0E99A7FE3AAF}"/>
    <hyperlink ref="T363" r:id="rId8243" display="https://www.daloopa.com/src/1567159" xr:uid="{66F03529-180D-4848-9A08-8805094D49C7}"/>
    <hyperlink ref="U363" r:id="rId8244" display="https://www.daloopa.com/src/1567097" xr:uid="{4573CFEA-B036-47DF-9043-2B72A564A5E1}"/>
    <hyperlink ref="V363" r:id="rId8245" display="https://www.daloopa.com/src/1567186" xr:uid="{472B53CC-4876-4D9F-8A8E-E133E1364F10}"/>
    <hyperlink ref="W363" r:id="rId8246" display="https://www.daloopa.com/src/1567244" xr:uid="{2A98F1A5-83C0-4428-8803-A779DE3FF8A4}"/>
    <hyperlink ref="X363" r:id="rId8247" display="https://www.daloopa.com/src/1567277" xr:uid="{050C4C65-9528-4994-80AE-FCE6EE72595E}"/>
    <hyperlink ref="Y363" r:id="rId8248" display="https://www.daloopa.com/src/1567414" xr:uid="{78FD6ABE-A9B9-4D64-B294-96272F690077}"/>
    <hyperlink ref="Z363" r:id="rId8249" display="https://www.daloopa.com/src/1567446" xr:uid="{0603A6AD-EC24-481C-8F36-E5903CBE64D6}"/>
    <hyperlink ref="AA363" r:id="rId8250" display="https://www.daloopa.com/src/1567476" xr:uid="{DCA3B0E2-0C59-4E58-9C1F-978F27DA5606}"/>
    <hyperlink ref="AB363" r:id="rId8251" display="https://www.daloopa.com/src/1567532" xr:uid="{585EA6B0-F438-40B3-8C44-3E0C30D14AFE}"/>
    <hyperlink ref="AC363" r:id="rId8252" display="https://www.daloopa.com/src/1567566" xr:uid="{FB07A7BF-AA39-44F1-96AF-D6D5D96ADEF8}"/>
    <hyperlink ref="AD363" r:id="rId8253" display="https://www.daloopa.com/src/1567603" xr:uid="{E65AFC94-9E93-45DA-8809-9C761A0FE45D}"/>
    <hyperlink ref="AE363" r:id="rId8254" display="https://www.daloopa.com/src/1567668" xr:uid="{567E0819-90DB-493B-8CC7-6C850ADC0868}"/>
    <hyperlink ref="AF363" r:id="rId8255" display="https://www.daloopa.com/src/2600174" xr:uid="{095A165D-BF32-4C01-AF80-37345DD7A8F8}"/>
    <hyperlink ref="AG363" r:id="rId8256" display="https://www.daloopa.com/src/4715275" xr:uid="{6D87E118-4CB2-439D-A6B3-1E4805C630BC}"/>
    <hyperlink ref="AH363" r:id="rId8257" display="https://www.daloopa.com/src/7961824" xr:uid="{A55E218A-36FE-418A-B6DD-B8C80717E989}"/>
    <hyperlink ref="AI363" r:id="rId8258" display="https://www.daloopa.com/src/10330746" xr:uid="{EEB1ADC5-80E9-43D0-94B8-72129C7CD102}"/>
    <hyperlink ref="AJ363" r:id="rId8259" display="https://www.daloopa.com/src/14161200" xr:uid="{FC44FAC6-160A-4670-A660-29328B8C850C}"/>
    <hyperlink ref="AK363" r:id="rId8260" display="https://www.daloopa.com/src/20882456" xr:uid="{835E33D4-120B-4527-9DA5-77982AE4E424}"/>
    <hyperlink ref="AL363" r:id="rId8261" display="https://www.daloopa.com/src/32357750" xr:uid="{3CF0BFA6-2825-49D0-BFDA-E386B26D6DEB}"/>
    <hyperlink ref="AM363" r:id="rId8262" display="https://www.daloopa.com/src/37971645" xr:uid="{93D6A30B-C90D-42FF-8643-4B0A3CC8FB0E}"/>
    <hyperlink ref="AN363" r:id="rId8263" display="https://www.daloopa.com/src/46535378" xr:uid="{36540431-EDF7-49D8-A700-EE8B077DE967}"/>
    <hyperlink ref="AO363" r:id="rId8264" display="https://www.daloopa.com/src/53534257" xr:uid="{8FEAB6BC-209C-409B-B092-9C5E85D7F51D}"/>
    <hyperlink ref="AP363" r:id="rId8265" display="https://www.daloopa.com/src/58740261" xr:uid="{85F8CC97-DBD5-4B32-92F2-01ED1CF7EFEA}"/>
    <hyperlink ref="AQ363" r:id="rId8266" display="https://www.daloopa.com/src/63033678" xr:uid="{4A50CAC5-083B-442E-A0B6-AC76F6EE37B8}"/>
    <hyperlink ref="AR363" r:id="rId8267" display="https://www.daloopa.com/src/66978264" xr:uid="{566C7475-DC85-4981-80A2-79C7EA394E4A}"/>
    <hyperlink ref="AS363" r:id="rId8268" display="https://www.daloopa.com/src/72081322" xr:uid="{0AB801A8-D63D-4530-B4B1-DBB395C38C35}"/>
    <hyperlink ref="AT363" r:id="rId8269" display="https://www.daloopa.com/src/78018622" xr:uid="{718207AD-F04C-4D9E-B27C-19D5F5C7F4D5}"/>
    <hyperlink ref="AU363" r:id="rId8270" display="https://www.daloopa.com/src/82224883" xr:uid="{96F06FFB-54DF-4923-964F-9C44121896E9}"/>
    <hyperlink ref="AV363" r:id="rId8271" display="https://www.daloopa.com/src/87381668" xr:uid="{EB0FE979-9B88-4C92-AB61-2E1D49AE32A4}"/>
    <hyperlink ref="AW363" r:id="rId8272" display="https://www.daloopa.com/src/94491574" xr:uid="{611E9978-92D1-4952-85F0-A53E8A16CDFD}"/>
    <hyperlink ref="AX363" r:id="rId8273" display="https://www.daloopa.com/src/102328158" xr:uid="{E22D6E90-630E-489B-BAF0-92C0F40332EB}"/>
    <hyperlink ref="AY363" r:id="rId8274" display="https://www.daloopa.com/src/107679922" xr:uid="{9BCFB6C4-4B99-4724-9650-8B7D08BD011C}"/>
    <hyperlink ref="AZ363" r:id="rId8275" display="https://www.daloopa.com/src/113256771" xr:uid="{861B50A2-2BA0-438A-A442-C3DB5A3440E2}"/>
    <hyperlink ref="BA363" r:id="rId8276" display="https://www.daloopa.com/src/125048942" xr:uid="{2C8ECD19-4712-4FA3-9E53-CBFF72A29DB0}"/>
    <hyperlink ref="BB363" r:id="rId8277" display="https://www.daloopa.com/src/136428686" xr:uid="{16F313BF-1EB0-4553-AB35-EF084EB825C1}"/>
    <hyperlink ref="BC363" r:id="rId8278" display="https://www.daloopa.com/src/144990513" xr:uid="{F204215A-9222-4956-BDBE-35F6A220EF0F}"/>
    <hyperlink ref="BD363" r:id="rId8279" display="https://www.daloopa.com/src/154222593" xr:uid="{50449D04-ED4B-44D9-A0B9-6318B609CFF8}"/>
    <hyperlink ref="BG363" r:id="rId8280" display="https://www.daloopa.com/src/43305550" xr:uid="{52C472D4-D98F-49BF-BB86-68417C23FEC2}"/>
    <hyperlink ref="BH363" r:id="rId8281" display="https://www.daloopa.com/src/43302637" xr:uid="{AA10E232-DC6F-4248-BF88-35AD2DEA734B}"/>
    <hyperlink ref="BI363" r:id="rId8282" display="https://www.daloopa.com/src/43301765" xr:uid="{252D9A5F-B13C-4491-8657-E02485030B21}"/>
    <hyperlink ref="BJ363" r:id="rId8283" display="https://www.daloopa.com/src/43299089" xr:uid="{EFF214BB-C65F-4746-9A8A-E6B17307DF73}"/>
    <hyperlink ref="BK363" r:id="rId8284" display="https://www.daloopa.com/src/43297725" xr:uid="{504C41B7-2915-4BA8-8B97-DC54FC50748F}"/>
    <hyperlink ref="BL363" r:id="rId8285" display="https://www.daloopa.com/src/43297303" xr:uid="{378CC231-E6E6-4C36-A4DB-8A58882897D9}"/>
    <hyperlink ref="BM363" r:id="rId8286" display="https://www.daloopa.com/src/14161231" xr:uid="{DBEC3EEF-833F-498E-955F-030D88078CCD}"/>
    <hyperlink ref="BN363" r:id="rId8287" display="https://www.daloopa.com/src/46535299" xr:uid="{33A67C5A-7097-46DC-89C7-0AA0264FFCE1}"/>
    <hyperlink ref="BO363" r:id="rId8288" display="https://www.daloopa.com/src/66982583" xr:uid="{372275CC-1AD7-43AB-A1B1-56D5B4C95509}"/>
    <hyperlink ref="BP363" r:id="rId8289" display="https://www.daloopa.com/src/87394331" xr:uid="{6A1086FD-A686-4819-B2A0-5C16D8DEDC61}"/>
    <hyperlink ref="BQ363" r:id="rId8290" display="https://www.daloopa.com/src/113262703" xr:uid="{98D365DA-297E-41FE-B791-8F0C75969436}"/>
    <hyperlink ref="BR363" r:id="rId8291" display="https://www.daloopa.com/src/154249511" xr:uid="{B8F65BE5-C06E-42E9-A46A-6500DE52C563}"/>
    <hyperlink ref="A365" r:id="rId8292" xr:uid="{A61E8079-915A-4563-94F2-F3A954872C06}"/>
    <hyperlink ref="C365" r:id="rId8293" xr:uid="{F36EF0FB-9A68-42F3-9428-66A3EB4E34C0}"/>
    <hyperlink ref="E365" r:id="rId8294" display="https://www.daloopa.com/src/1566056" xr:uid="{06E86252-F929-4E63-A4F6-BFB72957A390}"/>
    <hyperlink ref="F365" r:id="rId8295" display="https://www.daloopa.com/src/1566208" xr:uid="{974D3786-3B94-4D22-AC86-211280B4434E}"/>
    <hyperlink ref="G365" r:id="rId8296" display="https://www.daloopa.com/src/1566304" xr:uid="{09D2FAA1-A518-4F41-B09C-5541ABAF9254}"/>
    <hyperlink ref="H365" r:id="rId8297" display="https://www.daloopa.com/src/1566371" xr:uid="{B2549DD2-DF43-4F86-A18A-5F9DA8EEF0E3}"/>
    <hyperlink ref="I365" r:id="rId8298" display="https://www.daloopa.com/src/1566437" xr:uid="{C13D9AB4-05DA-41D6-8F5F-5159ABAFC863}"/>
    <hyperlink ref="J365" r:id="rId8299" display="https://www.daloopa.com/src/1566557" xr:uid="{95497950-7F20-4037-AD3C-643C7BE87D2A}"/>
    <hyperlink ref="K365" r:id="rId8300" display="https://www.daloopa.com/src/1566614" xr:uid="{E7284DA6-8D79-4E36-9E15-B692F73AF71D}"/>
    <hyperlink ref="L365" r:id="rId8301" display="https://www.daloopa.com/src/1566650" xr:uid="{CE3DADB6-D490-4594-9EC8-7D74458993EA}"/>
    <hyperlink ref="M365" r:id="rId8302" display="https://www.daloopa.com/src/1566711" xr:uid="{10A83557-B5C0-4112-B937-414B02A97293}"/>
    <hyperlink ref="N365" r:id="rId8303" display="https://www.daloopa.com/src/1566767" xr:uid="{6180ECFF-025D-4BB8-8F61-95404A976300}"/>
    <hyperlink ref="O365" r:id="rId8304" display="https://www.daloopa.com/src/1566798" xr:uid="{14DB60F0-42CF-4878-AD05-A122AC5BC9ED}"/>
    <hyperlink ref="P365" r:id="rId8305" display="https://www.daloopa.com/src/1566854" xr:uid="{A3B35F8A-B6BD-415D-A30F-CA3815D90E80}"/>
    <hyperlink ref="Q365" r:id="rId8306" display="https://www.daloopa.com/src/1566920" xr:uid="{F8C8938A-186C-4137-9B0E-FC88CC434B52}"/>
    <hyperlink ref="R365" r:id="rId8307" display="https://www.daloopa.com/src/1566951" xr:uid="{A20C2A2E-BF88-4B18-85DA-E8BCE3E4F26D}"/>
    <hyperlink ref="S365" r:id="rId8308" display="https://www.daloopa.com/src/1567005" xr:uid="{6E7B310C-9101-4ECF-91AF-E51551671886}"/>
    <hyperlink ref="T365" r:id="rId8309" display="https://www.daloopa.com/src/1567160" xr:uid="{599281DE-6B7E-430D-AB1E-22643A0A39D3}"/>
    <hyperlink ref="U365" r:id="rId8310" display="https://www.daloopa.com/src/1567095" xr:uid="{0691B6D7-4EF1-483A-8F06-DE5397F32444}"/>
    <hyperlink ref="V365" r:id="rId8311" display="https://www.daloopa.com/src/1567187" xr:uid="{3FDB898B-232C-4B50-8324-30889D2BB166}"/>
    <hyperlink ref="W365" r:id="rId8312" display="https://www.daloopa.com/src/1567245" xr:uid="{4F1DA5B0-9BB2-4CC7-9B03-593B2019D2CB}"/>
    <hyperlink ref="X365" r:id="rId8313" display="https://www.daloopa.com/src/1567278" xr:uid="{8A210D8C-BF9D-4CAF-A7DF-69B1FB2049EC}"/>
    <hyperlink ref="Y365" r:id="rId8314" display="https://www.daloopa.com/src/1567415" xr:uid="{5CEEC791-966E-444D-8362-EDB8B99D99FB}"/>
    <hyperlink ref="Z365" r:id="rId8315" display="https://www.daloopa.com/src/1567447" xr:uid="{F17C05B0-E70A-4A69-AE05-2DAD61AF8C54}"/>
    <hyperlink ref="AA365" r:id="rId8316" display="https://www.daloopa.com/src/1567477" xr:uid="{06299A41-7FA5-4161-87DA-A41C926EA638}"/>
    <hyperlink ref="AB365" r:id="rId8317" display="https://www.daloopa.com/src/1567533" xr:uid="{42023BBE-4F39-49FF-AF34-BB50FDFF9C52}"/>
    <hyperlink ref="AC365" r:id="rId8318" display="https://www.daloopa.com/src/1567567" xr:uid="{603C4076-4672-40BF-AFB5-792464640ABB}"/>
    <hyperlink ref="AD365" r:id="rId8319" display="https://www.daloopa.com/src/1567604" xr:uid="{2351CABB-FBB0-404F-A0C9-CCFC30475272}"/>
    <hyperlink ref="AE365" r:id="rId8320" display="https://www.daloopa.com/src/1567669" xr:uid="{BDAAB2BC-A02F-4989-BE58-56E12CF45E02}"/>
    <hyperlink ref="AF365" r:id="rId8321" display="https://www.daloopa.com/src/2600175" xr:uid="{F7BF82C4-50FC-4F6B-A2D8-9F05436C20C2}"/>
    <hyperlink ref="AG365" r:id="rId8322" display="https://www.daloopa.com/src/4715276" xr:uid="{270AD4D6-4C17-4919-BBCF-5FF0860DD4A1}"/>
    <hyperlink ref="AH365" r:id="rId8323" display="https://www.daloopa.com/src/7961825" xr:uid="{FF1A9129-1E8C-41BF-9992-AFFE0BCA391C}"/>
    <hyperlink ref="AI365" r:id="rId8324" display="https://www.daloopa.com/src/10330734" xr:uid="{30E00A06-1340-4086-B55F-D8A0CF647C44}"/>
    <hyperlink ref="AJ365" r:id="rId8325" display="https://www.daloopa.com/src/14161201" xr:uid="{7973960E-BC0D-4BED-888A-F024C5850A6D}"/>
    <hyperlink ref="AK365" r:id="rId8326" display="https://www.daloopa.com/src/20882430" xr:uid="{A881760F-937B-4EA3-8307-10E20552D35B}"/>
    <hyperlink ref="AL365" r:id="rId8327" display="https://www.daloopa.com/src/32357760" xr:uid="{EE271951-EEEE-414B-BD56-5337AE894464}"/>
    <hyperlink ref="AM365" r:id="rId8328" display="https://www.daloopa.com/src/37971644" xr:uid="{ECC18EF8-8CD0-410D-BE94-8286F1F18D8B}"/>
    <hyperlink ref="AN365" r:id="rId8329" display="https://www.daloopa.com/src/46535386" xr:uid="{DB263002-D7AE-4A2D-906E-822082188786}"/>
    <hyperlink ref="AO365" r:id="rId8330" display="https://www.daloopa.com/src/53534271" xr:uid="{7D3F202D-EC5A-4C09-AAF7-7540DCBCAD73}"/>
    <hyperlink ref="AP365" r:id="rId8331" display="https://www.daloopa.com/src/58740278" xr:uid="{E84DF5FB-9391-4872-A786-BAB79797751D}"/>
    <hyperlink ref="AQ365" r:id="rId8332" display="https://www.daloopa.com/src/63033694" xr:uid="{0FFB34B2-C99D-4E42-BD33-D6ADE7477FE5}"/>
    <hyperlink ref="AR365" r:id="rId8333" display="https://www.daloopa.com/src/66978273" xr:uid="{9B34193D-6388-4694-9DE4-0FAF5CABD841}"/>
    <hyperlink ref="AS365" r:id="rId8334" display="https://www.daloopa.com/src/72081316" xr:uid="{84AA730A-DFB8-49E0-906D-0123677790FF}"/>
    <hyperlink ref="AT365" r:id="rId8335" display="https://www.daloopa.com/src/78018627" xr:uid="{2D71189C-07E3-4BC5-BE49-F3EB4F72CBE6}"/>
    <hyperlink ref="AU365" r:id="rId8336" display="https://www.daloopa.com/src/82224885" xr:uid="{2C3C2022-29DC-4F4B-950F-55262A6F62E1}"/>
    <hyperlink ref="AV365" r:id="rId8337" display="https://www.daloopa.com/src/87381657" xr:uid="{3A770886-D0AB-4261-918D-58DE6FDE630F}"/>
    <hyperlink ref="AW365" r:id="rId8338" display="https://www.daloopa.com/src/94491571" xr:uid="{8B5530D2-DB11-4E29-A074-7DC681874F5C}"/>
    <hyperlink ref="AX365" r:id="rId8339" display="https://www.daloopa.com/src/102328167" xr:uid="{8BCAC95E-7270-4F64-9733-5AC4404A8EE4}"/>
    <hyperlink ref="AY365" r:id="rId8340" display="https://www.daloopa.com/src/107679926" xr:uid="{2800BCF0-D013-4F9D-980A-A04754F60E3C}"/>
    <hyperlink ref="AZ365" r:id="rId8341" display="https://www.daloopa.com/src/113256780" xr:uid="{338A5696-D4EA-41FE-8981-5B7C92442883}"/>
    <hyperlink ref="BA365" r:id="rId8342" display="https://www.daloopa.com/src/125048943" xr:uid="{A3048B4D-ADB0-4FF8-A950-58F64F49D4C5}"/>
    <hyperlink ref="BB365" r:id="rId8343" display="https://www.daloopa.com/src/136428687" xr:uid="{BBB1BC5A-D634-4024-8AC0-C31D589EBE0C}"/>
    <hyperlink ref="BC365" r:id="rId8344" display="https://www.daloopa.com/src/144990514" xr:uid="{1D38AE97-864B-4A39-832B-DE35E1A9DDE4}"/>
    <hyperlink ref="BD365" r:id="rId8345" display="https://www.daloopa.com/src/154222594" xr:uid="{5980B04F-6FE8-4497-9997-B2FF316B35A2}"/>
    <hyperlink ref="BF365" r:id="rId8346" display="https://www.daloopa.com/src/43306464" xr:uid="{CD69D35F-8C55-4571-8797-69F02E6C1E16}"/>
    <hyperlink ref="BG365" r:id="rId8347" display="https://www.daloopa.com/src/43305549" xr:uid="{2781A95F-F2C4-4BA2-8E5C-70E6A7F92ED6}"/>
    <hyperlink ref="BH365" r:id="rId8348" display="https://www.daloopa.com/src/43302638" xr:uid="{14BC9771-5CFE-48CD-8651-07A20325A183}"/>
    <hyperlink ref="BI365" r:id="rId8349" display="https://www.daloopa.com/src/43301776" xr:uid="{C578F2D5-AD37-4D2F-BD70-5704E289D80F}"/>
    <hyperlink ref="BJ365" r:id="rId8350" display="https://www.daloopa.com/src/43299077" xr:uid="{4411EAF0-DBFF-4338-B125-42C7F5D28D17}"/>
    <hyperlink ref="BK365" r:id="rId8351" display="https://www.daloopa.com/src/43297711" xr:uid="{F8DAF769-6E5C-4FD6-9FBF-E2C00D638842}"/>
    <hyperlink ref="BL365" r:id="rId8352" display="https://www.daloopa.com/src/43297294" xr:uid="{C14F89F4-21A1-454D-9A6F-9C8C6A5801F3}"/>
    <hyperlink ref="BM365" r:id="rId8353" display="https://www.daloopa.com/src/14161232" xr:uid="{FC26497A-89D9-46B5-B991-56655F26E92C}"/>
    <hyperlink ref="BN365" r:id="rId8354" display="https://www.daloopa.com/src/46535313" xr:uid="{C132F56A-422B-4EF3-B7B4-ECD2408F0D96}"/>
    <hyperlink ref="BO365" r:id="rId8355" display="https://www.daloopa.com/src/66982582" xr:uid="{EA103C9E-2ECB-46F2-BB74-B18E2E6D34B1}"/>
    <hyperlink ref="BP365" r:id="rId8356" display="https://www.daloopa.com/src/87394306" xr:uid="{E0E781AF-265C-4771-8B58-E32615C867A4}"/>
    <hyperlink ref="BQ365" r:id="rId8357" display="https://www.daloopa.com/src/113262683" xr:uid="{79C020FA-A12F-4B89-BB03-25885C0EF92F}"/>
    <hyperlink ref="BR365" r:id="rId8358" display="https://www.daloopa.com/src/154249512" xr:uid="{3EA17FA9-CC50-421B-A6F9-EA1CA24D9DDD}"/>
    <hyperlink ref="A366" r:id="rId8359" xr:uid="{225E2A63-A04A-4093-9CE3-724A653D26DD}"/>
    <hyperlink ref="C366" r:id="rId8360" xr:uid="{0BD8174B-9771-4C93-AC56-C33731A14BCC}"/>
    <hyperlink ref="F366" r:id="rId8361" display="https://www.daloopa.com/src/1566209" xr:uid="{FEDC703F-5C5D-46D0-83E9-79163384D926}"/>
    <hyperlink ref="H366" r:id="rId8362" display="https://www.daloopa.com/src/1566372" xr:uid="{BBEFEAAF-199B-497D-AB4C-41A83E1405A8}"/>
    <hyperlink ref="BF366" r:id="rId8363" display="https://www.daloopa.com/src/43306467" xr:uid="{B2B3DDF1-FE7A-4248-9249-8E9AC0B7CF03}"/>
    <hyperlink ref="A367" r:id="rId8364" xr:uid="{446052AB-596E-4558-AAD8-F66530F0703F}"/>
    <hyperlink ref="C367" r:id="rId8365" xr:uid="{D832AF3C-A01E-45D6-AF99-A60E2B4F538A}"/>
    <hyperlink ref="E367" r:id="rId8366" display="https://www.daloopa.com/src/1566057" xr:uid="{997314B6-C292-4C56-BCDA-270E24916570}"/>
    <hyperlink ref="F367" r:id="rId8367" display="https://www.daloopa.com/src/1566210" xr:uid="{46A473E8-DF9F-4ED6-B00E-5171BCDEAF73}"/>
    <hyperlink ref="G367" r:id="rId8368" display="https://www.daloopa.com/src/1566305" xr:uid="{771CA6CC-45BB-424E-982A-75EDD351FBB4}"/>
    <hyperlink ref="H367" r:id="rId8369" display="https://www.daloopa.com/src/1566373" xr:uid="{9AA9A94E-32CB-4156-BBF9-3AF9A6B5FE7B}"/>
    <hyperlink ref="I367" r:id="rId8370" display="https://www.daloopa.com/src/1566438" xr:uid="{368E78C4-9900-4E0D-9DC0-BB2D94D1F796}"/>
    <hyperlink ref="J367" r:id="rId8371" display="https://www.daloopa.com/src/1566558" xr:uid="{E00737FD-3685-47DD-9DD7-EA9A6ECC9C27}"/>
    <hyperlink ref="K367" r:id="rId8372" display="https://www.daloopa.com/src/1566615" xr:uid="{8220F928-295A-4353-8E64-0EBE2084E796}"/>
    <hyperlink ref="L367" r:id="rId8373" display="https://www.daloopa.com/src/1566651" xr:uid="{D73ECB9A-6F9D-4A8E-B00B-7E2B69F1DB1F}"/>
    <hyperlink ref="M367" r:id="rId8374" display="https://www.daloopa.com/src/1566712" xr:uid="{7275D34B-F55A-411F-8D85-E24211E4B2C3}"/>
    <hyperlink ref="N367" r:id="rId8375" display="https://www.daloopa.com/src/1566768" xr:uid="{CE7156B7-74B9-46C4-AFB2-33E49E9318F9}"/>
    <hyperlink ref="O367" r:id="rId8376" display="https://www.daloopa.com/src/1566799" xr:uid="{6CBA57F3-6F7E-41B4-B564-48AB954070F2}"/>
    <hyperlink ref="P367" r:id="rId8377" display="https://www.daloopa.com/src/1566855" xr:uid="{116282B0-E131-4E6B-9236-9BE860FA04B9}"/>
    <hyperlink ref="Q367" r:id="rId8378" display="https://www.daloopa.com/src/1566921" xr:uid="{CD3E961E-ED79-4D06-8307-6A696B95409B}"/>
    <hyperlink ref="R367" r:id="rId8379" display="https://www.daloopa.com/src/1566952" xr:uid="{3ED7E0F7-79DE-44E7-A7C6-51F02CEA4778}"/>
    <hyperlink ref="S367" r:id="rId8380" display="https://www.daloopa.com/src/1567006" xr:uid="{D59EF85D-63A2-4D9C-B61F-75F593C09C35}"/>
    <hyperlink ref="T367" r:id="rId8381" display="https://www.daloopa.com/src/1567161" xr:uid="{80F238B3-3291-417F-9F9B-D7E17644C19B}"/>
    <hyperlink ref="U367" r:id="rId8382" display="https://www.daloopa.com/src/1567098" xr:uid="{577D2CCF-FE02-4B81-9F0B-11A22AA15839}"/>
    <hyperlink ref="V367" r:id="rId8383" display="https://www.daloopa.com/src/1567188" xr:uid="{6812C9AA-7485-458D-8F10-DD3A00B75574}"/>
    <hyperlink ref="W367" r:id="rId8384" display="https://www.daloopa.com/src/1567246" xr:uid="{BD12A7FF-1F6E-44EC-8674-B0091CF36300}"/>
    <hyperlink ref="X367" r:id="rId8385" display="https://www.daloopa.com/src/1567279" xr:uid="{8DE7D183-6AAF-4A05-ABFE-407FDBF227C5}"/>
    <hyperlink ref="Y367" r:id="rId8386" display="https://www.daloopa.com/src/1567416" xr:uid="{0977217F-5076-4E3C-A22B-9A3D0D18F5EC}"/>
    <hyperlink ref="Z367" r:id="rId8387" display="https://www.daloopa.com/src/1567448" xr:uid="{C9F45D15-EC1F-4B69-B2EF-D7B9EBF25A0B}"/>
    <hyperlink ref="AA367" r:id="rId8388" display="https://www.daloopa.com/src/1567478" xr:uid="{3C230E03-F823-49D0-8AB0-1AC3FD346C4D}"/>
    <hyperlink ref="AB367" r:id="rId8389" display="https://www.daloopa.com/src/1567534" xr:uid="{46DD226D-DEC0-47AB-82F2-12C8CB42BF30}"/>
    <hyperlink ref="AC367" r:id="rId8390" display="https://www.daloopa.com/src/1567568" xr:uid="{CED1BFAB-4589-4B40-88E8-22E03A2265DE}"/>
    <hyperlink ref="AD367" r:id="rId8391" display="https://www.daloopa.com/src/1567605" xr:uid="{4A307EE8-986D-4A3A-B114-36386DBB6831}"/>
    <hyperlink ref="AE367" r:id="rId8392" display="https://www.daloopa.com/src/1567670" xr:uid="{20CB269F-1AB2-4444-B248-52046D4D58E1}"/>
    <hyperlink ref="AF367" r:id="rId8393" display="https://www.daloopa.com/src/2600176" xr:uid="{DF2C2D5C-A592-4729-A258-2B579A66BA75}"/>
    <hyperlink ref="AG367" r:id="rId8394" display="https://www.daloopa.com/src/4715277" xr:uid="{79FDF3BE-0601-4B1E-B716-61BC2F8C6949}"/>
    <hyperlink ref="AH367" r:id="rId8395" display="https://www.daloopa.com/src/7961826" xr:uid="{EA7C69A6-95DE-4B2F-BA73-FC83608CDA79}"/>
    <hyperlink ref="AI367" r:id="rId8396" display="https://www.daloopa.com/src/10330737" xr:uid="{2CF7D839-4B6E-4876-AB16-1E45D8571890}"/>
    <hyperlink ref="AJ367" r:id="rId8397" display="https://www.daloopa.com/src/14161202" xr:uid="{701B2575-EDC9-431B-8BBE-CB13967F4290}"/>
    <hyperlink ref="AK367" r:id="rId8398" display="https://www.daloopa.com/src/20882447" xr:uid="{AF5FEBE8-2F60-4225-BB49-1967F7D285CB}"/>
    <hyperlink ref="AL367" r:id="rId8399" display="https://www.daloopa.com/src/32357758" xr:uid="{261E7680-76A0-4105-A1EB-6E82D7BDEA43}"/>
    <hyperlink ref="AM367" r:id="rId8400" display="https://www.daloopa.com/src/37971643" xr:uid="{34497E97-47E3-44F4-9E46-693824B7351C}"/>
    <hyperlink ref="AN367" r:id="rId8401" display="https://www.daloopa.com/src/46535379" xr:uid="{C79BBB24-86A2-48B6-B8C0-387F61088A1A}"/>
    <hyperlink ref="AO367" r:id="rId8402" display="https://www.daloopa.com/src/53534243" xr:uid="{F61BC775-AA98-46A8-97A2-43A91429F904}"/>
    <hyperlink ref="AP367" r:id="rId8403" display="https://www.daloopa.com/src/58740280" xr:uid="{3BDAE5A6-785B-4AFD-800E-5075C6EE1607}"/>
    <hyperlink ref="AQ367" r:id="rId8404" display="https://www.daloopa.com/src/63033691" xr:uid="{56D2E0AF-EC7A-4128-B0E1-EC9C8C11FFBE}"/>
    <hyperlink ref="AR367" r:id="rId8405" display="https://www.daloopa.com/src/66978262" xr:uid="{8D80DB4C-0DA6-4F3D-BFC4-3C2E3424A1C7}"/>
    <hyperlink ref="AS367" r:id="rId8406" display="https://www.daloopa.com/src/72081320" xr:uid="{34B2BEC2-7A70-4F0F-9258-B6C576245194}"/>
    <hyperlink ref="AT367" r:id="rId8407" display="https://www.daloopa.com/src/78018630" xr:uid="{2E81446C-1CA8-434C-8B1B-AD2DD82F4C66}"/>
    <hyperlink ref="AU367" r:id="rId8408" display="https://www.daloopa.com/src/82224887" xr:uid="{69E6A538-A9F6-4933-A5A1-46D237F5B64B}"/>
    <hyperlink ref="AV367" r:id="rId8409" display="https://www.daloopa.com/src/87381665" xr:uid="{DC37433A-BDC2-4490-97A4-B82A16D22DAA}"/>
    <hyperlink ref="AW367" r:id="rId8410" display="https://www.daloopa.com/src/94491547" xr:uid="{3AF304A4-9CDE-47EA-B843-3F606839A511}"/>
    <hyperlink ref="AX367" r:id="rId8411" display="https://www.daloopa.com/src/102328156" xr:uid="{93F2D500-D3E3-4F38-BB89-93E5A3D07EC5}"/>
    <hyperlink ref="AY367" r:id="rId8412" display="https://www.daloopa.com/src/107679924" xr:uid="{CF1771AE-5875-4A0F-8BD7-265D396BEB69}"/>
    <hyperlink ref="AZ367" r:id="rId8413" display="https://www.daloopa.com/src/113256768" xr:uid="{E230EE19-BECE-404C-BF68-A21176923593}"/>
    <hyperlink ref="BA367" r:id="rId8414" display="https://www.daloopa.com/src/125048944" xr:uid="{7E69041B-1057-4396-95B8-E084414B30C5}"/>
    <hyperlink ref="BB367" r:id="rId8415" display="https://www.daloopa.com/src/136428688" xr:uid="{2AFC6E1E-3F86-451C-A338-084087FDD0AA}"/>
    <hyperlink ref="BC367" r:id="rId8416" display="https://www.daloopa.com/src/144990515" xr:uid="{BB15FAF1-C319-4392-98AD-A212785ECC79}"/>
    <hyperlink ref="BD367" r:id="rId8417" display="https://www.daloopa.com/src/154222595" xr:uid="{BDBEFEE0-D712-4434-9BDB-998AD806746C}"/>
    <hyperlink ref="BF367" r:id="rId8418" display="https://www.daloopa.com/src/43306472" xr:uid="{A814337B-E1DD-4F06-958B-A5915E79CAEC}"/>
    <hyperlink ref="BG367" r:id="rId8419" display="https://www.daloopa.com/src/43305548" xr:uid="{C2E94F7B-52FF-4107-A082-7E0C1F2A5932}"/>
    <hyperlink ref="BH367" r:id="rId8420" display="https://www.daloopa.com/src/43302639" xr:uid="{EF1E4752-1D28-4A08-A1A5-EBEC78C48D8D}"/>
    <hyperlink ref="BI367" r:id="rId8421" display="https://www.daloopa.com/src/43301784" xr:uid="{25DB2BF7-2C5E-4763-90F6-29B6A46BF2E1}"/>
    <hyperlink ref="BJ367" r:id="rId8422" display="https://www.daloopa.com/src/43299078" xr:uid="{EE539FB8-65F4-4949-ADCE-B64843BBEED2}"/>
    <hyperlink ref="BK367" r:id="rId8423" display="https://www.daloopa.com/src/43297712" xr:uid="{D23B9237-0F61-43CC-8406-663FAFC1966E}"/>
    <hyperlink ref="BL367" r:id="rId8424" display="https://www.daloopa.com/src/43297304" xr:uid="{B38CBB45-2D79-4A6C-9E86-C9853FF9832F}"/>
    <hyperlink ref="BM367" r:id="rId8425" display="https://www.daloopa.com/src/14161233" xr:uid="{F6E09F14-E663-4055-A2AB-5D7456E50233}"/>
    <hyperlink ref="BN367" r:id="rId8426" display="https://www.daloopa.com/src/46535310" xr:uid="{4139680A-12B3-4307-9127-FD138C5B3A50}"/>
    <hyperlink ref="BO367" r:id="rId8427" display="https://www.daloopa.com/src/66982581" xr:uid="{F9B94C86-578F-41BC-B14D-9F00B99818B9}"/>
    <hyperlink ref="BP367" r:id="rId8428" display="https://www.daloopa.com/src/87394308" xr:uid="{FC75D057-0CC4-420A-B352-49B24F2EECD3}"/>
    <hyperlink ref="BQ367" r:id="rId8429" display="https://www.daloopa.com/src/113262698" xr:uid="{A1CFB9A9-E830-4C50-94A8-9EB5F9388607}"/>
    <hyperlink ref="BR367" r:id="rId8430" display="https://www.daloopa.com/src/154249513" xr:uid="{614699F8-2DF5-4C9F-A266-1788E2C051FF}"/>
    <hyperlink ref="A368" r:id="rId8431" xr:uid="{047411A2-E603-4170-81D6-27FD65FBA062}"/>
    <hyperlink ref="C368" r:id="rId8432" xr:uid="{FE74C555-E367-449A-A53E-20ED07DCA037}"/>
    <hyperlink ref="E368" r:id="rId8433" display="https://www.daloopa.com/src/1566058" xr:uid="{ADCB54E6-382C-4301-B49A-9B2C27B29684}"/>
    <hyperlink ref="F368" r:id="rId8434" display="https://www.daloopa.com/src/1566211" xr:uid="{1D8745CD-0167-4FC6-835C-E86C5B1D923E}"/>
    <hyperlink ref="G368" r:id="rId8435" display="https://www.daloopa.com/src/1566306" xr:uid="{BBA2E375-FAE5-442E-8912-DB55FF3695E7}"/>
    <hyperlink ref="H368" r:id="rId8436" display="https://www.daloopa.com/src/1566374" xr:uid="{7C252074-6355-4C0E-82A2-9D077633F114}"/>
    <hyperlink ref="I368" r:id="rId8437" display="https://www.daloopa.com/src/1566439" xr:uid="{B0FE2C38-AEDC-416D-8657-0BD3AB4B053F}"/>
    <hyperlink ref="J368" r:id="rId8438" display="https://www.daloopa.com/src/1566559" xr:uid="{5356749C-15E4-42A4-86E9-A5ECC8365A26}"/>
    <hyperlink ref="K368" r:id="rId8439" display="https://www.daloopa.com/src/1566616" xr:uid="{C0B8224A-819B-40B2-81D1-93FA1ED70FF5}"/>
    <hyperlink ref="L368" r:id="rId8440" display="https://www.daloopa.com/src/1566652" xr:uid="{4CA6C7E7-EC10-4A69-BAF3-8D8DB53B2AC3}"/>
    <hyperlink ref="M368" r:id="rId8441" display="https://www.daloopa.com/src/1566713" xr:uid="{A3FCEAEF-A2C8-4D5D-801B-EC2A6DAABBB4}"/>
    <hyperlink ref="N368" r:id="rId8442" display="https://www.daloopa.com/src/1566769" xr:uid="{990649ED-1336-42E0-979C-04FD4A01A772}"/>
    <hyperlink ref="O368" r:id="rId8443" display="https://www.daloopa.com/src/1566800" xr:uid="{13DCA1ED-4460-4396-AD17-C1F749F2BAD9}"/>
    <hyperlink ref="P368" r:id="rId8444" display="https://www.daloopa.com/src/1566856" xr:uid="{4545DBB7-749C-476F-ADEF-35EC08DA33A8}"/>
    <hyperlink ref="Q368" r:id="rId8445" display="https://www.daloopa.com/src/1566922" xr:uid="{FC7AF004-FBBF-4AFC-81E4-8CB1935ECE3D}"/>
    <hyperlink ref="R368" r:id="rId8446" display="https://www.daloopa.com/src/1566953" xr:uid="{11969A12-37EB-4DF2-9CB4-872320883EC5}"/>
    <hyperlink ref="S368" r:id="rId8447" display="https://www.daloopa.com/src/1567007" xr:uid="{6829BD26-2289-4FAF-A0EA-4AC502A22AB5}"/>
    <hyperlink ref="T368" r:id="rId8448" display="https://www.daloopa.com/src/1567162" xr:uid="{D9FF9410-F7DF-4E2B-9320-2EB02146095C}"/>
    <hyperlink ref="U368" r:id="rId8449" display="https://www.daloopa.com/src/1567099" xr:uid="{0AB3EE59-14DC-4100-BDA1-E21FCE6397FF}"/>
    <hyperlink ref="V368" r:id="rId8450" display="https://www.daloopa.com/src/1567189" xr:uid="{9EABA43A-2C3A-4741-9632-E4F5E251AD4D}"/>
    <hyperlink ref="W368" r:id="rId8451" display="https://www.daloopa.com/src/1567247" xr:uid="{A1C3F070-133A-48FF-BBE7-DB5DF82A9E77}"/>
    <hyperlink ref="X368" r:id="rId8452" display="https://www.daloopa.com/src/1567280" xr:uid="{63CD42DB-7004-4516-8C30-63A526C6C747}"/>
    <hyperlink ref="Y368" r:id="rId8453" display="https://www.daloopa.com/src/1567417" xr:uid="{D5BDC833-B6FE-4601-B439-E3B665A620C3}"/>
    <hyperlink ref="Z368" r:id="rId8454" display="https://www.daloopa.com/src/1567449" xr:uid="{DF8FE98C-7E93-4F77-B30C-8C813B245AD0}"/>
    <hyperlink ref="AA368" r:id="rId8455" display="https://www.daloopa.com/src/1567479" xr:uid="{7B9D402E-2E1A-4761-8978-7AE9CB86EC35}"/>
    <hyperlink ref="AB368" r:id="rId8456" display="https://www.daloopa.com/src/1567535" xr:uid="{05820F94-9F81-4F59-BE9B-287955A6D952}"/>
    <hyperlink ref="AC368" r:id="rId8457" display="https://www.daloopa.com/src/1567569" xr:uid="{157A5487-5647-4490-85DC-722DF1A34DD8}"/>
    <hyperlink ref="AD368" r:id="rId8458" display="https://www.daloopa.com/src/1567606" xr:uid="{08E924DC-AEBC-42FC-AA21-A3AD75997F21}"/>
    <hyperlink ref="AF368" r:id="rId8459" display="https://www.daloopa.com/src/2600177" xr:uid="{11F4A2A7-3911-4A3E-8D59-54FE8AD56D52}"/>
    <hyperlink ref="AG368" r:id="rId8460" display="https://www.daloopa.com/src/4715278" xr:uid="{13BC667A-419C-4002-83F7-9869F1F2C196}"/>
    <hyperlink ref="AH368" r:id="rId8461" display="https://www.daloopa.com/src/7961827" xr:uid="{8BA1550D-2209-408F-A9D0-490BCEF5DDF3}"/>
    <hyperlink ref="AI368" r:id="rId8462" display="https://www.daloopa.com/src/10330741" xr:uid="{981FF77E-7FF8-424E-8AC7-2E3337E13A27}"/>
    <hyperlink ref="AJ368" r:id="rId8463" display="https://www.daloopa.com/src/14161203" xr:uid="{1E185274-5EBA-4066-B14D-4DB14F5AF6CF}"/>
    <hyperlink ref="AK368" r:id="rId8464" display="https://www.daloopa.com/src/20882455" xr:uid="{D43F64E3-36EF-4E66-8D31-6EB1C52918AC}"/>
    <hyperlink ref="AL368" r:id="rId8465" display="https://www.daloopa.com/src/32357768" xr:uid="{93790BE7-E9A5-4CF4-B2F5-BA950ADDB430}"/>
    <hyperlink ref="AM368" r:id="rId8466" display="https://www.daloopa.com/src/37971652" xr:uid="{B4A84E85-9D15-4DD5-96B9-C129F5FD3124}"/>
    <hyperlink ref="AN368" r:id="rId8467" display="https://www.daloopa.com/src/46535372" xr:uid="{28429072-0AE5-4208-B9E0-7A9B364E6CAB}"/>
    <hyperlink ref="AO368" r:id="rId8468" display="https://www.daloopa.com/src/53534273" xr:uid="{837C5925-D3F9-4339-A996-B030E0639AE6}"/>
    <hyperlink ref="AP368" r:id="rId8469" display="https://www.daloopa.com/src/58740253" xr:uid="{58D691B0-5A43-4435-8E94-2562BFFD57E1}"/>
    <hyperlink ref="AQ368" r:id="rId8470" display="https://www.daloopa.com/src/63033684" xr:uid="{E2EE97E7-D5CF-45F6-B600-3AB1FC408AE2}"/>
    <hyperlink ref="AR368" r:id="rId8471" display="https://www.daloopa.com/src/66978265" xr:uid="{C4163C44-9411-4DA9-99FF-BDADD4F5FC29}"/>
    <hyperlink ref="AS368" r:id="rId8472" display="https://www.daloopa.com/src/72081319" xr:uid="{A1CA745D-7949-45F6-A70A-7D1445F4A25F}"/>
    <hyperlink ref="AT368" r:id="rId8473" display="https://www.daloopa.com/src/78018625" xr:uid="{FE395E33-812F-453F-802E-D5B4EC091172}"/>
    <hyperlink ref="AU368" r:id="rId8474" display="https://www.daloopa.com/src/82224888" xr:uid="{1160DFCC-6AB4-4D63-A946-D8403E169D7A}"/>
    <hyperlink ref="AV368" r:id="rId8475" display="https://www.daloopa.com/src/87381670" xr:uid="{EBB809EE-AACA-49AE-991F-EA0230C39EA4}"/>
    <hyperlink ref="AW368" r:id="rId8476" display="https://www.daloopa.com/src/94491561" xr:uid="{E486DDF0-56AB-418C-9B02-21A3AFB340AA}"/>
    <hyperlink ref="AX368" r:id="rId8477" display="https://www.daloopa.com/src/102328161" xr:uid="{B72FC824-F6BB-47C7-A8FF-992F066D6F8D}"/>
    <hyperlink ref="AY368" r:id="rId8478" display="https://www.daloopa.com/src/107679923" xr:uid="{EF7D8C8E-92BE-4EBA-AFD3-DB78D4507348}"/>
    <hyperlink ref="AZ368" r:id="rId8479" display="https://www.daloopa.com/src/113256769" xr:uid="{837E9B80-75BA-471E-9769-9A6695E89BCF}"/>
    <hyperlink ref="BA368" r:id="rId8480" display="https://www.daloopa.com/src/125048945" xr:uid="{0B1AB1E2-5325-4FF2-BECB-55B97D0B8059}"/>
    <hyperlink ref="BB368" r:id="rId8481" display="https://www.daloopa.com/src/136428689" xr:uid="{A2D4F452-3BB5-47A8-9BB1-9BBBD975C0BF}"/>
    <hyperlink ref="BC368" r:id="rId8482" display="https://www.daloopa.com/src/144990516" xr:uid="{BB9F8644-6AF6-4CF0-9A1E-7E5595A092AD}"/>
    <hyperlink ref="BD368" r:id="rId8483" display="https://www.daloopa.com/src/154222596" xr:uid="{0D5D5F0E-BE28-44FB-862E-C41C04D50788}"/>
    <hyperlink ref="BF368" r:id="rId8484" display="https://www.daloopa.com/src/43306474" xr:uid="{B9A6EEDB-CA95-4418-BAA7-E3C757046E12}"/>
    <hyperlink ref="BG368" r:id="rId8485" display="https://www.daloopa.com/src/43305553" xr:uid="{64A261C2-678D-44F8-8BA9-533D4723220E}"/>
    <hyperlink ref="BH368" r:id="rId8486" display="https://www.daloopa.com/src/43302618" xr:uid="{9D14BE19-ECF6-47B0-B906-0C253926CF82}"/>
    <hyperlink ref="BI368" r:id="rId8487" display="https://www.daloopa.com/src/43301771" xr:uid="{21BD16FD-6924-4D90-9FF9-20AB9D9498D2}"/>
    <hyperlink ref="BJ368" r:id="rId8488" display="https://www.daloopa.com/src/43299086" xr:uid="{9FBE0116-46B0-411B-804B-0E7DEA3F778A}"/>
    <hyperlink ref="BK368" r:id="rId8489" display="https://www.daloopa.com/src/43297715" xr:uid="{56028EF1-2B9D-4756-A32F-E8A7F984FB46}"/>
    <hyperlink ref="BL368" r:id="rId8490" display="https://www.daloopa.com/src/43297299" xr:uid="{FE5135E8-F7FC-458E-933B-00627D10D145}"/>
    <hyperlink ref="BM368" r:id="rId8491" display="https://www.daloopa.com/src/14161234" xr:uid="{10DE779C-FD47-40FA-A90F-A75C3D3486AC}"/>
    <hyperlink ref="BN368" r:id="rId8492" display="https://www.daloopa.com/src/46535297" xr:uid="{0626AE3E-0CDB-4914-B9E8-485A72879A46}"/>
    <hyperlink ref="BO368" r:id="rId8493" display="https://www.daloopa.com/src/66982580" xr:uid="{1A003BCD-E87A-4428-83B6-722A4006189C}"/>
    <hyperlink ref="BP368" r:id="rId8494" display="https://www.daloopa.com/src/87394309" xr:uid="{8E916505-6875-4D71-A852-248BC3A2AE59}"/>
    <hyperlink ref="BQ368" r:id="rId8495" display="https://www.daloopa.com/src/113262699" xr:uid="{85D0F8C1-33BF-4567-8BDD-C56F50FF9B07}"/>
    <hyperlink ref="BR368" r:id="rId8496" display="https://www.daloopa.com/src/154249514" xr:uid="{232B4A15-7E9C-4FC8-A213-F3DAEF377473}"/>
    <hyperlink ref="A369" r:id="rId8497" xr:uid="{0125D755-1DB9-45FA-AF4A-43D01B0737DC}"/>
    <hyperlink ref="C369" r:id="rId8498" xr:uid="{A3EB8EAD-6E8D-468B-A6E7-FF9BF1B6A2F1}"/>
    <hyperlink ref="AC369" r:id="rId8499" display="https://www.daloopa.com/src/1567570" xr:uid="{D3660497-60C8-4266-9F62-D6E582CB2AFC}"/>
    <hyperlink ref="AD369" r:id="rId8500" display="https://www.daloopa.com/src/1567607" xr:uid="{68DD2721-1D59-4768-B34D-6998A81B8B08}"/>
    <hyperlink ref="AE369" r:id="rId8501" display="https://www.daloopa.com/src/1567671" xr:uid="{096511D0-12D1-4251-8355-72FF1CCABF5D}"/>
    <hyperlink ref="A370" r:id="rId8502" xr:uid="{2ECE76D4-E3CB-43A4-87D6-C740406F050A}"/>
    <hyperlink ref="C370" r:id="rId8503" xr:uid="{47F3926B-AE5B-44DC-B473-E592A8D7F182}"/>
    <hyperlink ref="E370" r:id="rId8504" display="https://www.daloopa.com/src/1566059" xr:uid="{D43F946D-CDE9-4300-B8F8-7A6CE0F630EF}"/>
    <hyperlink ref="F370" r:id="rId8505" display="https://www.daloopa.com/src/1566212" xr:uid="{BF240DE9-E43F-40DB-A696-3D40C39C5C62}"/>
    <hyperlink ref="G370" r:id="rId8506" display="https://www.daloopa.com/src/1566307" xr:uid="{914773A9-8FBB-4CBA-BE84-A561F1226D0E}"/>
    <hyperlink ref="H370" r:id="rId8507" display="https://www.daloopa.com/src/1566375" xr:uid="{32860BA6-6347-40A1-BDC9-A56DA1D75BB6}"/>
    <hyperlink ref="I370" r:id="rId8508" display="https://www.daloopa.com/src/1566440" xr:uid="{EBF6F689-A223-423E-B441-C495595D22B8}"/>
    <hyperlink ref="J370" r:id="rId8509" display="https://www.daloopa.com/src/1566560" xr:uid="{B9BD351C-DC39-48E7-A884-0663324627C6}"/>
    <hyperlink ref="K370" r:id="rId8510" display="https://www.daloopa.com/src/1566617" xr:uid="{219DDFA4-E86D-476F-9739-22680A0E0E31}"/>
    <hyperlink ref="L370" r:id="rId8511" display="https://www.daloopa.com/src/1566653" xr:uid="{2C9519A6-CACD-4D91-AB76-6FB8CD7DE0F3}"/>
    <hyperlink ref="M370" r:id="rId8512" display="https://www.daloopa.com/src/1566714" xr:uid="{7477C795-CA9B-4C96-A486-4272D14EC2A8}"/>
    <hyperlink ref="N370" r:id="rId8513" display="https://www.daloopa.com/src/1566770" xr:uid="{C6DB8DB9-22D7-45E3-8DFD-0FAA009F4BC8}"/>
    <hyperlink ref="O370" r:id="rId8514" display="https://www.daloopa.com/src/1566801" xr:uid="{481DD5DC-0939-4EAE-ABAB-AF4531B4F0D5}"/>
    <hyperlink ref="P370" r:id="rId8515" display="https://www.daloopa.com/src/1566857" xr:uid="{351C8727-188B-41E9-B963-045579FDCDB9}"/>
    <hyperlink ref="Q370" r:id="rId8516" display="https://www.daloopa.com/src/1566923" xr:uid="{D8BAFEC9-74BF-444F-A2A6-7C479DCBF52A}"/>
    <hyperlink ref="R370" r:id="rId8517" display="https://www.daloopa.com/src/1566954" xr:uid="{344EDC8F-7F04-4A83-866B-9215A8CCD385}"/>
    <hyperlink ref="S370" r:id="rId8518" display="https://www.daloopa.com/src/1567008" xr:uid="{F1AA19F4-4D57-493A-82BB-330A050FCD1A}"/>
    <hyperlink ref="T370" r:id="rId8519" display="https://www.daloopa.com/src/1567163" xr:uid="{570D72B5-F9F3-4CBB-A8D1-32BD5B65B410}"/>
    <hyperlink ref="U370" r:id="rId8520" display="https://www.daloopa.com/src/1567100" xr:uid="{CBB7F6DF-C009-4A1D-9014-0D99F81A89E5}"/>
    <hyperlink ref="V370" r:id="rId8521" display="https://www.daloopa.com/src/1567190" xr:uid="{179F32E0-E070-449E-A820-590D910FC733}"/>
    <hyperlink ref="W370" r:id="rId8522" display="https://www.daloopa.com/src/1567248" xr:uid="{D0EB5AFC-DBA6-4455-96C8-9505CF47A78A}"/>
    <hyperlink ref="X370" r:id="rId8523" display="https://www.daloopa.com/src/1567281" xr:uid="{8B1086EF-C244-40CC-82C4-D17649B4A2C3}"/>
    <hyperlink ref="Y370" r:id="rId8524" display="https://www.daloopa.com/src/1567418" xr:uid="{97E1EFCC-049C-4FC1-9E00-46DE8C58E6B7}"/>
    <hyperlink ref="Z370" r:id="rId8525" display="https://www.daloopa.com/src/1567450" xr:uid="{6F7FE6D0-DBF0-4B67-8129-5ED974229382}"/>
    <hyperlink ref="AA370" r:id="rId8526" display="https://www.daloopa.com/src/1567480" xr:uid="{B496329E-2B5B-47F6-9E7A-7C1950E0963B}"/>
    <hyperlink ref="AB370" r:id="rId8527" display="https://www.daloopa.com/src/1567536" xr:uid="{F46E085A-7BDA-43AC-9F2D-D3B51D34C69D}"/>
    <hyperlink ref="AC370" r:id="rId8528" display="https://www.daloopa.com/src/1567571" xr:uid="{5A454C51-14B8-4623-B041-C719299C1D92}"/>
    <hyperlink ref="AD370" r:id="rId8529" display="https://www.daloopa.com/src/1567608" xr:uid="{0EC29B5E-13C3-4CC9-91FB-12B20CD11F9A}"/>
    <hyperlink ref="AE370" r:id="rId8530" display="https://www.daloopa.com/src/1567672" xr:uid="{82DE48B9-D186-48F7-A2FF-7C243C82B928}"/>
    <hyperlink ref="AF370" r:id="rId8531" display="https://www.daloopa.com/src/2600178" xr:uid="{E012C45D-3DB4-481F-963F-EBA466F77ACA}"/>
    <hyperlink ref="AG370" r:id="rId8532" display="https://www.daloopa.com/src/4715279" xr:uid="{4951AC85-5A7D-4A53-889F-10281EF45A11}"/>
    <hyperlink ref="AH370" r:id="rId8533" display="https://www.daloopa.com/src/7961828" xr:uid="{BC80299F-283F-4674-82E5-5A214E62A923}"/>
    <hyperlink ref="AI370" r:id="rId8534" display="https://www.daloopa.com/src/10330736" xr:uid="{2D07A8A6-54A5-4F47-ADD4-24F6DBD9FE90}"/>
    <hyperlink ref="AJ370" r:id="rId8535" display="https://www.daloopa.com/src/14161204" xr:uid="{32DFFC7B-5725-4B96-9C89-5F0D4C92E557}"/>
    <hyperlink ref="AK370" r:id="rId8536" display="https://www.daloopa.com/src/20882454" xr:uid="{971CABB5-2543-40DE-8097-17F5F18DEA80}"/>
    <hyperlink ref="AL370" r:id="rId8537" display="https://www.daloopa.com/src/32357752" xr:uid="{8C54F3A0-3534-42C1-A63D-9FFA86CD3BCF}"/>
    <hyperlink ref="AM370" r:id="rId8538" display="https://www.daloopa.com/src/37971651" xr:uid="{63820B3A-4B09-4F9D-B378-7B14425D9EB9}"/>
    <hyperlink ref="AN370" r:id="rId8539" display="https://www.daloopa.com/src/46535380" xr:uid="{8A90B4B9-BD29-4BE5-BAB0-5659ED828ACB}"/>
    <hyperlink ref="AO370" r:id="rId8540" display="https://www.daloopa.com/src/53534245" xr:uid="{9162DE02-976E-4DC8-8E47-8220EBA9292B}"/>
    <hyperlink ref="AP370" r:id="rId8541" display="https://www.daloopa.com/src/58740260" xr:uid="{4685C0F7-E6FF-49DC-9B9C-36D89D8B71C5}"/>
    <hyperlink ref="AQ370" r:id="rId8542" display="https://www.daloopa.com/src/63033686" xr:uid="{253D5F13-C8B2-4B16-AE97-E0F2342D6E6D}"/>
    <hyperlink ref="AR370" r:id="rId8543" display="https://www.daloopa.com/src/66978266" xr:uid="{747E5B0E-865B-45B7-BD3D-E74DD3C44776}"/>
    <hyperlink ref="AS370" r:id="rId8544" display="https://www.daloopa.com/src/72081297" xr:uid="{D6056A10-37E3-4E96-BA32-BEB55B98F20A}"/>
    <hyperlink ref="AT370" r:id="rId8545" display="https://www.daloopa.com/src/78018624" xr:uid="{92BA48C2-0D03-4395-9AB4-822402404F16}"/>
    <hyperlink ref="AU370" r:id="rId8546" display="https://www.daloopa.com/src/82224892" xr:uid="{867F3001-A811-4952-B941-DE642A6B49E2}"/>
    <hyperlink ref="AV370" r:id="rId8547" display="https://www.daloopa.com/src/87381671" xr:uid="{7A16DABA-5971-4FAF-93DE-A6CA70C054EC}"/>
    <hyperlink ref="AW370" r:id="rId8548" display="https://www.daloopa.com/src/94491565" xr:uid="{DBCE7F9A-A655-4A54-9A21-01F95BA359DF}"/>
    <hyperlink ref="AX370" r:id="rId8549" display="https://www.daloopa.com/src/102328160" xr:uid="{D631932A-6F79-4358-930C-890ECB0E0F25}"/>
    <hyperlink ref="AY370" r:id="rId8550" display="https://www.daloopa.com/src/107679921" xr:uid="{30736E67-4194-43E3-9EC6-EBB9B2C7C569}"/>
    <hyperlink ref="AZ370" r:id="rId8551" display="https://www.daloopa.com/src/113256772" xr:uid="{BF4CA127-DC16-49E2-9FB4-570E77984EF8}"/>
    <hyperlink ref="BA370" r:id="rId8552" display="https://www.daloopa.com/src/125048946" xr:uid="{FBE8EC8E-C9E6-4890-97C1-616ACE486657}"/>
    <hyperlink ref="BB370" r:id="rId8553" display="https://www.daloopa.com/src/136428690" xr:uid="{8F09235F-0800-4BF1-B92A-E130B89C72B4}"/>
    <hyperlink ref="BC370" r:id="rId8554" display="https://www.daloopa.com/src/144990517" xr:uid="{B34BC9C2-1682-403F-8982-FDBB8EABA61E}"/>
    <hyperlink ref="BD370" r:id="rId8555" display="https://www.daloopa.com/src/154222597" xr:uid="{7C67A0DA-4451-47B2-A0A5-6D48E17B40E1}"/>
    <hyperlink ref="BF370" r:id="rId8556" display="https://www.daloopa.com/src/43306471" xr:uid="{A13DA5CF-CC52-40D2-9642-4EA9BC1F5AA1}"/>
    <hyperlink ref="BG370" r:id="rId8557" display="https://www.daloopa.com/src/43305536" xr:uid="{F431C6BA-B83B-4991-86EC-12286052D45D}"/>
    <hyperlink ref="BH370" r:id="rId8558" display="https://www.daloopa.com/src/43302621" xr:uid="{F85D32A4-0A21-4133-AD93-47158778F1ED}"/>
    <hyperlink ref="BI370" r:id="rId8559" display="https://www.daloopa.com/src/43301774" xr:uid="{CB5CA879-3338-4197-A921-EEAA4304EE37}"/>
    <hyperlink ref="BJ370" r:id="rId8560" display="https://www.daloopa.com/src/43299090" xr:uid="{54A69E3D-BAA4-4E28-A899-1D055E2AB20E}"/>
    <hyperlink ref="BK370" r:id="rId8561" display="https://www.daloopa.com/src/43297716" xr:uid="{264495E5-F141-4FC4-A70C-393FEB257D7C}"/>
    <hyperlink ref="BL370" r:id="rId8562" display="https://www.daloopa.com/src/43297301" xr:uid="{734594B6-89BE-43A5-93B0-9A3BFE182DDE}"/>
    <hyperlink ref="BM370" r:id="rId8563" display="https://www.daloopa.com/src/14161235" xr:uid="{92B5A5BD-395A-4CF6-B78F-61456B6D82AA}"/>
    <hyperlink ref="BN370" r:id="rId8564" display="https://www.daloopa.com/src/46535288" xr:uid="{345C581F-1ED9-4B4B-A3E4-0E13E720F2D6}"/>
    <hyperlink ref="BO370" r:id="rId8565" display="https://www.daloopa.com/src/66982579" xr:uid="{B9A2D642-D6FF-4E90-9F16-378A53B0A49F}"/>
    <hyperlink ref="BP370" r:id="rId8566" display="https://www.daloopa.com/src/87394300" xr:uid="{860F3AA2-9523-4DE1-B789-061C3643CF66}"/>
    <hyperlink ref="BQ370" r:id="rId8567" display="https://www.daloopa.com/src/113262704" xr:uid="{347C13F3-53C2-4CC0-8E8A-5F8F6C283385}"/>
    <hyperlink ref="BR370" r:id="rId8568" display="https://www.daloopa.com/src/154249515" xr:uid="{F7F66091-4F36-447A-B8A4-49352D4E126C}"/>
    <hyperlink ref="A371" r:id="rId8569" xr:uid="{00EBAE04-A852-470A-ABFA-6A1EC356025F}"/>
    <hyperlink ref="C371" r:id="rId8570" xr:uid="{3D4148CD-692F-4FA8-BC82-5355E9E0349E}"/>
    <hyperlink ref="E371" r:id="rId8571" display="https://www.daloopa.com/src/1566060" xr:uid="{DADA3669-1264-4CBF-991E-B88443E3BA5F}"/>
    <hyperlink ref="F371" r:id="rId8572" display="https://www.daloopa.com/src/1566213" xr:uid="{0DCAEE50-A451-42DE-9E44-FFCF3E04CEB4}"/>
    <hyperlink ref="G371" r:id="rId8573" display="https://www.daloopa.com/src/1566308" xr:uid="{4DC0A54A-9BE3-4318-819D-84CBC9F0BB39}"/>
    <hyperlink ref="H371" r:id="rId8574" display="https://www.daloopa.com/src/1566376" xr:uid="{2069DF30-7875-452C-AD70-A8931ACEDC09}"/>
    <hyperlink ref="I371" r:id="rId8575" display="https://www.daloopa.com/src/1566441" xr:uid="{CCFB72F8-80D0-4654-88F9-4F7BF4CCDD12}"/>
    <hyperlink ref="J371" r:id="rId8576" display="https://www.daloopa.com/src/1566561" xr:uid="{96991031-BF66-4A60-8E9A-2FA0592773E2}"/>
    <hyperlink ref="K371" r:id="rId8577" display="https://www.daloopa.com/src/1566618" xr:uid="{7A8F5791-4743-450C-A48A-92B2431474D4}"/>
    <hyperlink ref="L371" r:id="rId8578" display="https://www.daloopa.com/src/1566654" xr:uid="{1377955B-66E5-4D58-9200-D6FCBC5A5CA8}"/>
    <hyperlink ref="M371" r:id="rId8579" display="https://www.daloopa.com/src/1566715" xr:uid="{38297C59-4D33-49CC-8126-1C789F90B906}"/>
    <hyperlink ref="N371" r:id="rId8580" display="https://www.daloopa.com/src/1566771" xr:uid="{6922AE19-841F-4F4F-9687-E43E31C4FD91}"/>
    <hyperlink ref="O371" r:id="rId8581" display="https://www.daloopa.com/src/1566802" xr:uid="{146D434D-A3B8-4F9B-BDBE-4ED206566841}"/>
    <hyperlink ref="P371" r:id="rId8582" display="https://www.daloopa.com/src/1566858" xr:uid="{8A5E2A14-818A-4B2F-982F-ECC82E19B747}"/>
    <hyperlink ref="Q371" r:id="rId8583" display="https://www.daloopa.com/src/1566924" xr:uid="{A333C2A7-B510-4465-8661-E01E679FD4E4}"/>
    <hyperlink ref="R371" r:id="rId8584" display="https://www.daloopa.com/src/1566955" xr:uid="{713A42BF-3B75-4744-9E80-B54FE2A4F25E}"/>
    <hyperlink ref="S371" r:id="rId8585" display="https://www.daloopa.com/src/1567009" xr:uid="{D92EF479-D6AB-4B7F-ADCC-D1527945A0E1}"/>
    <hyperlink ref="T371" r:id="rId8586" display="https://www.daloopa.com/src/1567164" xr:uid="{E625350F-2576-4DF7-8D55-40C4A80C79B1}"/>
    <hyperlink ref="U371" r:id="rId8587" display="https://www.daloopa.com/src/1567101" xr:uid="{D5CF07CD-E28F-42AB-A736-04FB52743E64}"/>
    <hyperlink ref="V371" r:id="rId8588" display="https://www.daloopa.com/src/1567191" xr:uid="{1D5B9287-3192-4B06-8A52-B24EFB505A50}"/>
    <hyperlink ref="W371" r:id="rId8589" display="https://www.daloopa.com/src/1567249" xr:uid="{16DC6FDD-FFA7-48DE-A816-229B25CF8933}"/>
    <hyperlink ref="X371" r:id="rId8590" display="https://www.daloopa.com/src/1567282" xr:uid="{56692C09-16FE-431A-8C1B-06D2EB6D9EEB}"/>
    <hyperlink ref="Y371" r:id="rId8591" display="https://www.daloopa.com/src/1567419" xr:uid="{C896710F-EDEB-4707-811F-CC67520134EE}"/>
    <hyperlink ref="Z371" r:id="rId8592" display="https://www.daloopa.com/src/1567451" xr:uid="{94D397A5-CE7E-4BA5-9C3C-59D82EFA5806}"/>
    <hyperlink ref="AA371" r:id="rId8593" display="https://www.daloopa.com/src/1567481" xr:uid="{E53025CB-2AEC-4427-A66C-77A749361940}"/>
    <hyperlink ref="AB371" r:id="rId8594" display="https://www.daloopa.com/src/1567537" xr:uid="{3A28E7E7-18C4-4AA8-B81F-C3E68795AC68}"/>
    <hyperlink ref="AC371" r:id="rId8595" display="https://www.daloopa.com/src/1567572" xr:uid="{5BEB2725-DAA5-430C-9183-714C3C3A27B7}"/>
    <hyperlink ref="AD371" r:id="rId8596" display="https://www.daloopa.com/src/1567609" xr:uid="{E9CCD4DA-95CE-4C94-B1B6-3297A9CCFFB1}"/>
    <hyperlink ref="AE371" r:id="rId8597" display="https://www.daloopa.com/src/1567673" xr:uid="{B9AB0935-C535-46FA-915B-0C93D90A9C8C}"/>
    <hyperlink ref="AF371" r:id="rId8598" display="https://www.daloopa.com/src/2600179" xr:uid="{9F015DF7-D84B-4D3F-8500-33D4676799AC}"/>
    <hyperlink ref="AG371" r:id="rId8599" display="https://www.daloopa.com/src/4715280" xr:uid="{5912F695-3CBB-49CE-A592-F885A8FD47A9}"/>
    <hyperlink ref="AH371" r:id="rId8600" display="https://www.daloopa.com/src/7961829" xr:uid="{ED7F8D20-2845-4FE1-9A9B-822617362D86}"/>
    <hyperlink ref="AI371" r:id="rId8601" display="https://www.daloopa.com/src/10330747" xr:uid="{D71E1623-0A06-401D-A152-298B479F0583}"/>
    <hyperlink ref="AJ371" r:id="rId8602" display="https://www.daloopa.com/src/14161205" xr:uid="{D5A03027-8756-40CF-8025-5A1E747CBDA6}"/>
    <hyperlink ref="AK371" r:id="rId8603" display="https://www.daloopa.com/src/20882453" xr:uid="{6C98140A-1278-4DDE-8EF4-B7FA203EEF35}"/>
    <hyperlink ref="AL371" r:id="rId8604" display="https://www.daloopa.com/src/32357747" xr:uid="{55586135-2041-4ED5-9174-42D4F5F738C5}"/>
    <hyperlink ref="AM371" r:id="rId8605" display="https://www.daloopa.com/src/37971641" xr:uid="{A6869FDA-29C1-40D5-89B3-195C89DBE87D}"/>
    <hyperlink ref="AN371" r:id="rId8606" display="https://www.daloopa.com/src/46535381" xr:uid="{ADDAFCFD-7A21-4BA9-A9AB-F3C6D6FA4AE7}"/>
    <hyperlink ref="AO371" r:id="rId8607" display="https://www.daloopa.com/src/53534250" xr:uid="{F38B2306-AF1B-40A2-BDDC-0BB0F41B88E2}"/>
    <hyperlink ref="AP371" r:id="rId8608" display="https://www.daloopa.com/src/58740259" xr:uid="{B81799E8-17E6-4494-9DD3-BFA38ED08725}"/>
    <hyperlink ref="AQ371" r:id="rId8609" display="https://www.daloopa.com/src/63033681" xr:uid="{8977B366-332D-434C-ABE1-2D0FF7D715A4}"/>
    <hyperlink ref="AR371" r:id="rId8610" display="https://www.daloopa.com/src/66978275" xr:uid="{6C6D6E7E-A1E7-47FD-A992-411DD2F96106}"/>
    <hyperlink ref="AS371" r:id="rId8611" display="https://www.daloopa.com/src/72081307" xr:uid="{B026C38E-C1CC-4FA7-9FD7-9D7EEAE2399C}"/>
    <hyperlink ref="AT371" r:id="rId8612" display="https://www.daloopa.com/src/78018623" xr:uid="{B5A709EF-27CB-43E4-9041-EF623BD970EE}"/>
    <hyperlink ref="AU371" r:id="rId8613" display="https://www.daloopa.com/src/82224890" xr:uid="{68923EB1-4C44-4119-9AF4-81E4861E9324}"/>
    <hyperlink ref="AV371" r:id="rId8614" display="https://www.daloopa.com/src/87381680" xr:uid="{2E9D5E3B-0486-4ADF-9DF7-EA82184FCCAF}"/>
    <hyperlink ref="BF371" r:id="rId8615" display="https://www.daloopa.com/src/43306475" xr:uid="{374DF56C-11CB-4929-ABA6-57EF6C3ABC6D}"/>
    <hyperlink ref="BG371" r:id="rId8616" display="https://www.daloopa.com/src/43305539" xr:uid="{C9163346-C7A6-4965-8A7E-EE8804D73EF1}"/>
    <hyperlink ref="BH371" r:id="rId8617" display="https://www.daloopa.com/src/43302622" xr:uid="{CBEFDB12-90E0-4E1E-AFB2-FF7B1E7F727D}"/>
    <hyperlink ref="BI371" r:id="rId8618" display="https://www.daloopa.com/src/43301768" xr:uid="{1EFBA4EA-4D46-4060-991D-456FA1FAD602}"/>
    <hyperlink ref="BJ371" r:id="rId8619" display="https://www.daloopa.com/src/43299088" xr:uid="{95DEB427-C6AF-4FA2-A080-81D88EF05A3A}"/>
    <hyperlink ref="BK371" r:id="rId8620" display="https://www.daloopa.com/src/43297717" xr:uid="{9C7A5035-1AEB-4615-967B-7CB575E5B725}"/>
    <hyperlink ref="BL371" r:id="rId8621" display="https://www.daloopa.com/src/43297300" xr:uid="{6A1FB361-F046-4E9E-ACEE-AC23FF4211BE}"/>
    <hyperlink ref="BM371" r:id="rId8622" display="https://www.daloopa.com/src/14161236" xr:uid="{C87C5693-FD32-4695-A7DA-BC86007E8D05}"/>
    <hyperlink ref="BN371" r:id="rId8623" display="https://www.daloopa.com/src/46535294" xr:uid="{C6E3AA0F-2206-48BA-8E74-B992F7A63076}"/>
    <hyperlink ref="BO371" r:id="rId8624" display="https://www.daloopa.com/src/66982558" xr:uid="{69598E9B-0AA5-4CDD-B280-1A5811DFC29E}"/>
    <hyperlink ref="BP371" r:id="rId8625" display="https://www.daloopa.com/src/87394310" xr:uid="{C8AF204C-0043-4C32-8665-16F9B27D0C69}"/>
    <hyperlink ref="A372" r:id="rId8626" xr:uid="{8ED5ED53-4710-4E9D-B92C-B3E075FAF98F}"/>
    <hyperlink ref="C372" r:id="rId8627" xr:uid="{F115517C-D4EF-4E7F-8EAF-B59E340572B9}"/>
    <hyperlink ref="E372" r:id="rId8628" display="https://www.daloopa.com/src/1566061" xr:uid="{3C7D74D2-1545-430D-A05B-8B5AF9890041}"/>
    <hyperlink ref="F372" r:id="rId8629" display="https://www.daloopa.com/src/1566214" xr:uid="{DCDE350B-C16E-4EB6-B17F-2F4153C052B1}"/>
    <hyperlink ref="G372" r:id="rId8630" display="https://www.daloopa.com/src/1566309" xr:uid="{5A1650C2-F97C-40EB-9F3D-237F3E1FFF5A}"/>
    <hyperlink ref="H372" r:id="rId8631" display="https://www.daloopa.com/src/1566377" xr:uid="{DA9A8A1D-E54F-474A-8E0C-EEC4C00D7135}"/>
    <hyperlink ref="I372" r:id="rId8632" display="https://www.daloopa.com/src/1566442" xr:uid="{310D78CF-F315-4C8D-B9A2-FEB8130B7292}"/>
    <hyperlink ref="J372" r:id="rId8633" display="https://www.daloopa.com/src/1566562" xr:uid="{EA0A37C2-A7F8-4C1D-AED4-F9533636EC4B}"/>
    <hyperlink ref="K372" r:id="rId8634" display="https://www.daloopa.com/src/1566619" xr:uid="{962DD6AE-94BC-4356-8F35-404B16D4A81F}"/>
    <hyperlink ref="L372" r:id="rId8635" display="https://www.daloopa.com/src/1566655" xr:uid="{C3BE205C-D5D3-4725-981D-4FC85D33D312}"/>
    <hyperlink ref="M372" r:id="rId8636" display="https://www.daloopa.com/src/1566716" xr:uid="{C0D226E1-C321-41FD-8525-5CE45C44F0A9}"/>
    <hyperlink ref="N372" r:id="rId8637" display="https://www.daloopa.com/src/1566772" xr:uid="{405EF609-4537-49E2-9E59-8BCFD13F84AA}"/>
    <hyperlink ref="O372" r:id="rId8638" display="https://www.daloopa.com/src/1566803" xr:uid="{45680D8D-7E88-4E93-89CA-9F1D325F4F69}"/>
    <hyperlink ref="P372" r:id="rId8639" display="https://www.daloopa.com/src/1566859" xr:uid="{7B3EB966-E72C-4A16-A0B0-DD7D8FB2C368}"/>
    <hyperlink ref="Q372" r:id="rId8640" display="https://www.daloopa.com/src/1566925" xr:uid="{1F853BAF-571D-4001-9E04-9608E7966C6A}"/>
    <hyperlink ref="R372" r:id="rId8641" display="https://www.daloopa.com/src/1566956" xr:uid="{F6DCE37C-280A-4825-BBA6-677FCEA9ED1F}"/>
    <hyperlink ref="S372" r:id="rId8642" display="https://www.daloopa.com/src/1567010" xr:uid="{D682B77E-4008-4792-BB36-99E52F9DF3D3}"/>
    <hyperlink ref="T372" r:id="rId8643" display="https://www.daloopa.com/src/1567165" xr:uid="{6514D3E6-ADED-4607-ADA8-ABD3C929F50F}"/>
    <hyperlink ref="U372" r:id="rId8644" display="https://www.daloopa.com/src/1567102" xr:uid="{1CA9B042-1AD7-4502-9D1F-C0CE162CA85B}"/>
    <hyperlink ref="V372" r:id="rId8645" display="https://www.daloopa.com/src/1567192" xr:uid="{E1415D42-6478-4D3A-92B3-DE1D8B40CE1D}"/>
    <hyperlink ref="W372" r:id="rId8646" display="https://www.daloopa.com/src/1567250" xr:uid="{CD8029A0-94BF-4265-A520-5BB55C8CC478}"/>
    <hyperlink ref="X372" r:id="rId8647" display="https://www.daloopa.com/src/1567283" xr:uid="{47195996-1762-487B-AF9C-DA637434F5CC}"/>
    <hyperlink ref="Y372" r:id="rId8648" display="https://www.daloopa.com/src/1567420" xr:uid="{0DDAFAE0-86A8-488F-B3A4-A4232F3BD903}"/>
    <hyperlink ref="Z372" r:id="rId8649" display="https://www.daloopa.com/src/1567452" xr:uid="{7371199C-9A31-45C4-96D2-C22D15DA7D95}"/>
    <hyperlink ref="AA372" r:id="rId8650" display="https://www.daloopa.com/src/1567482" xr:uid="{1D8D46E1-D6EC-4E05-9B5F-B8048F7916C6}"/>
    <hyperlink ref="AB372" r:id="rId8651" display="https://www.daloopa.com/src/1567538" xr:uid="{034D1F26-AE21-40E8-8DF4-ACA08ADB831F}"/>
    <hyperlink ref="AC372" r:id="rId8652" display="https://www.daloopa.com/src/1567573" xr:uid="{40DDBFC8-AC3D-4030-AD00-FC27B9EA240C}"/>
    <hyperlink ref="AD372" r:id="rId8653" display="https://www.daloopa.com/src/1567610" xr:uid="{9E7901BC-07E8-42FF-BE17-9F75DD924E5E}"/>
    <hyperlink ref="AE372" r:id="rId8654" display="https://www.daloopa.com/src/1567674" xr:uid="{A7A8E4C0-EE61-4CE6-94D9-FCCE3FF16294}"/>
    <hyperlink ref="AF372" r:id="rId8655" display="https://www.daloopa.com/src/2600180" xr:uid="{38E91D3E-3B39-473F-B5B9-801D3DAB36C9}"/>
    <hyperlink ref="AG372" r:id="rId8656" display="https://www.daloopa.com/src/4715281" xr:uid="{078300CE-B3B7-4B90-9969-9C75EF6B5DA1}"/>
    <hyperlink ref="AH372" r:id="rId8657" display="https://www.daloopa.com/src/7961830" xr:uid="{440AD2AF-E51E-4D9A-A37B-FC39DCBD18FA}"/>
    <hyperlink ref="AI372" r:id="rId8658" display="https://www.daloopa.com/src/10330735" xr:uid="{4FAC3C34-48B3-4F0E-AA49-1853DEA17264}"/>
    <hyperlink ref="AJ372" r:id="rId8659" display="https://www.daloopa.com/src/14161206" xr:uid="{DF9C5B24-8C77-4D3E-BCDF-172DD921C0E4}"/>
    <hyperlink ref="AK372" r:id="rId8660" display="https://www.daloopa.com/src/20882439" xr:uid="{7611B8EE-6828-404C-B118-01C1BED56FF0}"/>
    <hyperlink ref="AL372" r:id="rId8661" display="https://www.daloopa.com/src/32357770" xr:uid="{9C04FD14-865F-434D-8E26-DE125C19D844}"/>
    <hyperlink ref="AM372" r:id="rId8662" display="https://www.daloopa.com/src/37971629" xr:uid="{76BF8A78-00FC-4A53-AEB1-022C5EDB03EE}"/>
    <hyperlink ref="AN372" r:id="rId8663" display="https://www.daloopa.com/src/46535363" xr:uid="{D513B43B-2E94-4458-BEC4-2CB4F4317FBD}"/>
    <hyperlink ref="AO372" r:id="rId8664" display="https://www.daloopa.com/src/53534253" xr:uid="{A0FD5D33-E96C-4EAA-82C4-A51D2E3E5555}"/>
    <hyperlink ref="AP372" r:id="rId8665" display="https://www.daloopa.com/src/58740263" xr:uid="{053246F4-4D7D-49EC-8A4D-19AE31A0225A}"/>
    <hyperlink ref="AQ372" r:id="rId8666" display="https://www.daloopa.com/src/63033679" xr:uid="{8733EE71-5CFD-49D9-8071-6C358577A494}"/>
    <hyperlink ref="AR372" r:id="rId8667" display="https://www.daloopa.com/src/66978278" xr:uid="{8B0EEB63-5ADE-404C-AC49-31C495EAA38D}"/>
    <hyperlink ref="AS372" r:id="rId8668" display="https://www.daloopa.com/src/72081311" xr:uid="{382774F1-9BD8-49A3-9492-3AAE3D1C5FC5}"/>
    <hyperlink ref="AT372" r:id="rId8669" display="https://www.daloopa.com/src/78018629" xr:uid="{48CC5FB8-4019-4F0D-ABCE-E707550F211D}"/>
    <hyperlink ref="AU372" r:id="rId8670" display="https://www.daloopa.com/src/82224891" xr:uid="{6AEB2ACC-BE7B-4B06-A962-EDA0A489F3F2}"/>
    <hyperlink ref="AV372" r:id="rId8671" display="https://www.daloopa.com/src/87381661" xr:uid="{C09DDD1B-580B-43C9-B936-6E4FE615CEC0}"/>
    <hyperlink ref="AW372" r:id="rId8672" display="https://www.daloopa.com/src/94491551" xr:uid="{F2DD3487-3883-4CCD-A2DD-CE1106019C54}"/>
    <hyperlink ref="AX372" r:id="rId8673" display="https://www.daloopa.com/src/102328150" xr:uid="{4EE57F0F-84A0-4793-85D2-B4F986439A50}"/>
    <hyperlink ref="AY372" r:id="rId8674" display="https://www.daloopa.com/src/107679919" xr:uid="{580907C5-ACE6-424B-A921-8FBAE209EBA6}"/>
    <hyperlink ref="AZ372" r:id="rId8675" display="https://www.daloopa.com/src/113256766" xr:uid="{E28949D0-4768-4F05-A368-1E069B381F98}"/>
    <hyperlink ref="BA372" r:id="rId8676" display="https://www.daloopa.com/src/125048947" xr:uid="{AE132EE3-6E1C-45C9-B70F-340436AD311B}"/>
    <hyperlink ref="BB372" r:id="rId8677" display="https://www.daloopa.com/src/136428691" xr:uid="{31F3B79A-ECB6-47BD-984C-818DC3606D3F}"/>
    <hyperlink ref="BC372" r:id="rId8678" display="https://www.daloopa.com/src/144990518" xr:uid="{1E6DFB91-92DA-4258-AA47-F1C935610C0E}"/>
    <hyperlink ref="BD372" r:id="rId8679" display="https://www.daloopa.com/src/154222598" xr:uid="{782E2CD3-CE02-4DB0-85D3-6BC30C611927}"/>
    <hyperlink ref="BF372" r:id="rId8680" display="https://www.daloopa.com/src/43306473" xr:uid="{3EA0EA32-CE90-4D22-A35B-9C101F9BCC75}"/>
    <hyperlink ref="BG372" r:id="rId8681" display="https://www.daloopa.com/src/43305537" xr:uid="{724E0793-9AB9-4965-A53B-615044FBF106}"/>
    <hyperlink ref="BH372" r:id="rId8682" display="https://www.daloopa.com/src/43302623" xr:uid="{F9623BAA-F606-466A-A980-EEB00A3A7350}"/>
    <hyperlink ref="BI372" r:id="rId8683" display="https://www.daloopa.com/src/43301778" xr:uid="{1033348D-0101-49D9-B92D-8EEF3F403F53}"/>
    <hyperlink ref="BJ372" r:id="rId8684" display="https://www.daloopa.com/src/43299084" xr:uid="{4BA9214B-2F65-43C8-8DF9-F9753B485083}"/>
    <hyperlink ref="BK372" r:id="rId8685" display="https://www.daloopa.com/src/43297723" xr:uid="{89F6EBDE-907E-478F-ABBC-F7BE1F974C01}"/>
    <hyperlink ref="BL372" r:id="rId8686" display="https://www.daloopa.com/src/43297293" xr:uid="{6F3A981A-58BA-4C97-8A90-D2D97E6A672D}"/>
    <hyperlink ref="BM372" r:id="rId8687" display="https://www.daloopa.com/src/14161237" xr:uid="{3F487FC7-872D-490C-A430-81164E6C53A4}"/>
    <hyperlink ref="BN372" r:id="rId8688" display="https://www.daloopa.com/src/46535291" xr:uid="{BE6BC2A1-06E7-45BC-BD51-D1CA19D7BAFC}"/>
    <hyperlink ref="BO372" r:id="rId8689" display="https://www.daloopa.com/src/66982574" xr:uid="{FE19519D-CEE8-4211-AA06-B27C1B35EF45}"/>
    <hyperlink ref="BP372" r:id="rId8690" display="https://www.daloopa.com/src/87394311" xr:uid="{E231E7A2-1B20-4BE1-9F1A-8462F253CE4B}"/>
    <hyperlink ref="BQ372" r:id="rId8691" display="https://www.daloopa.com/src/113262706" xr:uid="{C2FAECA5-4880-4858-A250-6F791D2C3429}"/>
    <hyperlink ref="BR372" r:id="rId8692" display="https://www.daloopa.com/src/154249516" xr:uid="{739DA0A4-4E49-4D9D-ABB5-781409BD8688}"/>
    <hyperlink ref="A373" r:id="rId8693" xr:uid="{75BF0A78-906F-4D40-A894-FA46184045AD}"/>
    <hyperlink ref="C373" r:id="rId8694" xr:uid="{FF6BCD2D-1E91-41BF-A3BD-63E668F7040B}"/>
    <hyperlink ref="F373" r:id="rId8695" display="https://www.daloopa.com/src/1566215" xr:uid="{616F3178-1928-458A-B871-7DB996775460}"/>
    <hyperlink ref="G373" r:id="rId8696" display="https://www.daloopa.com/src/1566310" xr:uid="{AFB751F4-F004-410C-9403-24EFDA3DE549}"/>
    <hyperlink ref="H373" r:id="rId8697" display="https://www.daloopa.com/src/1566378" xr:uid="{77018A27-1DFA-4826-A0CA-D84A1B4C0131}"/>
    <hyperlink ref="J373" r:id="rId8698" display="https://www.daloopa.com/src/1566563" xr:uid="{8F5F91B1-8C81-4720-BAE5-CEA331BCD58A}"/>
    <hyperlink ref="K373" r:id="rId8699" display="https://www.daloopa.com/src/1566620" xr:uid="{751D6CAB-67D6-4D92-A13E-D40B5A9AC327}"/>
    <hyperlink ref="L373" r:id="rId8700" display="https://www.daloopa.com/src/1566656" xr:uid="{5ECE66E2-B2F8-45F5-B081-98DE00C64A6A}"/>
    <hyperlink ref="M373" r:id="rId8701" display="https://www.daloopa.com/src/1566717" xr:uid="{696FB510-D19C-4FD3-BF42-EE182E613A98}"/>
    <hyperlink ref="N373" r:id="rId8702" display="https://www.daloopa.com/src/1566773" xr:uid="{47623133-A9C0-4004-BF6B-5FF4E28E2709}"/>
    <hyperlink ref="O373" r:id="rId8703" display="https://www.daloopa.com/src/1566804" xr:uid="{D0E77DBF-2304-4A04-8CC9-196D5C64F9DC}"/>
    <hyperlink ref="P373" r:id="rId8704" display="https://www.daloopa.com/src/1566860" xr:uid="{436A30E1-60E6-447C-A216-419FD58D6926}"/>
    <hyperlink ref="Q373" r:id="rId8705" display="https://www.daloopa.com/src/1566926" xr:uid="{3D374759-9FFD-4F2F-A9C4-D0384F6C99D0}"/>
    <hyperlink ref="R373" r:id="rId8706" display="https://www.daloopa.com/src/1566957" xr:uid="{E436E4EC-1DC2-4549-944B-8B7C06EACD83}"/>
    <hyperlink ref="S373" r:id="rId8707" display="https://www.daloopa.com/src/1567011" xr:uid="{B82DEFE1-61D9-4218-916F-64F1C4E2D5EA}"/>
    <hyperlink ref="T373" r:id="rId8708" display="https://www.daloopa.com/src/1567166" xr:uid="{FF3B05D1-BBD1-4102-A3F7-6E0222946057}"/>
    <hyperlink ref="U373" r:id="rId8709" display="https://www.daloopa.com/src/1567103" xr:uid="{6C1A2D0A-8DE8-48C6-B9F5-F3C9C19C9198}"/>
    <hyperlink ref="V373" r:id="rId8710" display="https://www.daloopa.com/src/1567193" xr:uid="{1DD385BE-2587-4A1F-86FC-9070857D222B}"/>
    <hyperlink ref="W373" r:id="rId8711" display="https://www.daloopa.com/src/1567251" xr:uid="{47AEA897-08F8-449E-BEF5-D55A3E725316}"/>
    <hyperlink ref="X373" r:id="rId8712" display="https://www.daloopa.com/src/1567284" xr:uid="{45D9FE75-CABD-4F61-A08A-446F1E18168A}"/>
    <hyperlink ref="Y373" r:id="rId8713" display="https://www.daloopa.com/src/1567421" xr:uid="{5B43E3A4-37AD-47EE-ADC0-F59282B9ABFD}"/>
    <hyperlink ref="AA373" r:id="rId8714" display="https://www.daloopa.com/src/1567483" xr:uid="{83EEF0F1-F486-4B1D-AAA3-A68E78C7D4FB}"/>
    <hyperlink ref="AB373" r:id="rId8715" display="https://www.daloopa.com/src/1567539" xr:uid="{A9130D24-03EA-4A76-9271-6C80B9061E5E}"/>
    <hyperlink ref="AC373" r:id="rId8716" display="https://www.daloopa.com/src/1567574" xr:uid="{384469BB-35D5-401D-9701-F3AFABBBFF76}"/>
    <hyperlink ref="AD373" r:id="rId8717" display="https://www.daloopa.com/src/1567611" xr:uid="{D9AB4F88-9361-415E-B7C9-209685DBDBB5}"/>
    <hyperlink ref="AE373" r:id="rId8718" display="https://www.daloopa.com/src/1567675" xr:uid="{41BEB120-CEE3-4912-85F1-A45D11BA0FA5}"/>
    <hyperlink ref="AF373" r:id="rId8719" display="https://www.daloopa.com/src/2600181" xr:uid="{050B5508-9034-4A02-8288-B5FF8604C677}"/>
    <hyperlink ref="AG373" r:id="rId8720" display="https://www.daloopa.com/src/4715282" xr:uid="{9D65E7CD-CB77-4790-9E99-7B75EF3A443B}"/>
    <hyperlink ref="AH373" r:id="rId8721" display="https://www.daloopa.com/src/7961831" xr:uid="{A0C493BA-4D13-40E9-9A4D-4AC096806D35}"/>
    <hyperlink ref="AI373" r:id="rId8722" display="https://www.daloopa.com/src/10330738" xr:uid="{AD4BE706-E4FC-494A-94B5-0821C75C4EEC}"/>
    <hyperlink ref="AJ373" r:id="rId8723" display="https://www.daloopa.com/src/14161207" xr:uid="{DB2BAC45-ABFB-47E8-9CD3-1513D24B2E7C}"/>
    <hyperlink ref="AK373" r:id="rId8724" display="https://www.daloopa.com/src/20882431" xr:uid="{EFDCB8E1-19C2-46C5-B7DE-52E21BF2F1EB}"/>
    <hyperlink ref="AL373" r:id="rId8725" display="https://www.daloopa.com/src/32357754" xr:uid="{73D4A128-EE92-4216-8E54-2FB26335D408}"/>
    <hyperlink ref="AM373" r:id="rId8726" display="https://www.daloopa.com/src/37971650" xr:uid="{818F000D-D8BD-4A73-BBE3-87C21B1746A6}"/>
    <hyperlink ref="AN373" r:id="rId8727" display="https://www.daloopa.com/src/46535374" xr:uid="{9932AED8-F07C-47B1-8A4B-7029D46A9635}"/>
    <hyperlink ref="AO373" r:id="rId8728" display="https://www.daloopa.com/src/53534252" xr:uid="{27507A2C-7525-48B5-AF66-4AFC49110331}"/>
    <hyperlink ref="AP373" r:id="rId8729" display="https://www.daloopa.com/src/58740258" xr:uid="{53E5934E-EBFF-4ACE-9429-8835D3021F4F}"/>
    <hyperlink ref="AQ373" r:id="rId8730" display="https://www.daloopa.com/src/63033680" xr:uid="{6D44B683-2B10-418B-9957-AF3A982012A7}"/>
    <hyperlink ref="BF373" r:id="rId8731" display="https://www.daloopa.com/src/43306444" xr:uid="{FA57E26E-2695-4F78-B422-6AFED9AE8ABC}"/>
    <hyperlink ref="BG373" r:id="rId8732" display="https://www.daloopa.com/src/43305540" xr:uid="{E3BD47C7-CABF-472F-AB26-E4BB9169B004}"/>
    <hyperlink ref="BH373" r:id="rId8733" display="https://www.daloopa.com/src/43302620" xr:uid="{045DB6CE-ED2A-493D-B3D6-088DD45A0FE8}"/>
    <hyperlink ref="BI373" r:id="rId8734" display="https://www.daloopa.com/src/43301770" xr:uid="{BE4A5F11-8004-4F50-B7A3-CFAFC51EA7BD}"/>
    <hyperlink ref="BJ373" r:id="rId8735" display="https://www.daloopa.com/src/43299091" xr:uid="{1D74E340-E561-4265-8C0C-1ABFBA0FD692}"/>
    <hyperlink ref="BK373" r:id="rId8736" display="https://www.daloopa.com/src/43297727" xr:uid="{D14EEAF4-06B6-4AB6-8234-751D276FB756}"/>
    <hyperlink ref="BL373" r:id="rId8737" display="https://www.daloopa.com/src/43297298" xr:uid="{CFAC8C69-F4EF-4B77-8D4B-D517AD88E93A}"/>
    <hyperlink ref="BM373" r:id="rId8738" display="https://www.daloopa.com/src/14161238" xr:uid="{571D7FC9-628C-41BE-A756-FE548A11E341}"/>
    <hyperlink ref="BN373" r:id="rId8739" display="https://www.daloopa.com/src/46535302" xr:uid="{B3C59F11-3D7A-4C1A-B72D-BEDE89B43C80}"/>
    <hyperlink ref="A374" r:id="rId8740" xr:uid="{00B2BC6D-A71D-4AD6-B51B-DDD7C9C9B932}"/>
    <hyperlink ref="C374" r:id="rId8741" xr:uid="{1973ABD4-A31F-46E6-979D-98FB092A104C}"/>
    <hyperlink ref="AC374" r:id="rId8742" display="https://www.daloopa.com/src/1567575" xr:uid="{FF8C0073-17F1-4EEC-ADD3-B65DB2235809}"/>
    <hyperlink ref="AD374" r:id="rId8743" display="https://www.daloopa.com/src/1567612" xr:uid="{ED096E78-63DF-423A-9036-6D9B1A5F6437}"/>
    <hyperlink ref="AE374" r:id="rId8744" display="https://www.daloopa.com/src/1567676" xr:uid="{DEE8FE69-4FF8-40C2-983D-C4A2F9287374}"/>
    <hyperlink ref="A375" r:id="rId8745" xr:uid="{B80AFB22-F056-4EBA-92CA-86DACB83E628}"/>
    <hyperlink ref="C375" r:id="rId8746" xr:uid="{9F32A3BE-1874-416F-8FCA-ED0B2DADDCA1}"/>
    <hyperlink ref="E375" r:id="rId8747" display="https://www.daloopa.com/src/1566062" xr:uid="{E4BEDF86-F568-4BE0-91C1-093E773E77F8}"/>
    <hyperlink ref="F375" r:id="rId8748" display="https://www.daloopa.com/src/1566216" xr:uid="{19CEA907-C7F9-48C7-A180-F28EE7641469}"/>
    <hyperlink ref="G375" r:id="rId8749" display="https://www.daloopa.com/src/1566311" xr:uid="{5CE7F8E6-B361-4FD8-809D-44A0E71B354B}"/>
    <hyperlink ref="H375" r:id="rId8750" display="https://www.daloopa.com/src/1566379" xr:uid="{07E35E0B-A443-4666-AA13-C64EFDC9FC3E}"/>
    <hyperlink ref="I375" r:id="rId8751" display="https://www.daloopa.com/src/1566443" xr:uid="{729DBFEC-A660-404B-ACD2-1F5C479939B2}"/>
    <hyperlink ref="J375" r:id="rId8752" display="https://www.daloopa.com/src/1566564" xr:uid="{53D88E58-F3C3-4EAD-957E-6E70BACDF52F}"/>
    <hyperlink ref="K375" r:id="rId8753" display="https://www.daloopa.com/src/1566621" xr:uid="{5C4AF554-7E15-478C-B0E2-0A0F685BFD95}"/>
    <hyperlink ref="L375" r:id="rId8754" display="https://www.daloopa.com/src/1566657" xr:uid="{00FB8D94-3873-4193-A5B4-83B505FD63A4}"/>
    <hyperlink ref="M375" r:id="rId8755" display="https://www.daloopa.com/src/1566718" xr:uid="{CA33BAC4-87B9-4906-95E8-BDFF0B0E4612}"/>
    <hyperlink ref="N375" r:id="rId8756" display="https://www.daloopa.com/src/1566774" xr:uid="{4091F30C-0B95-4E47-8C65-F23959267B0A}"/>
    <hyperlink ref="O375" r:id="rId8757" display="https://www.daloopa.com/src/1566805" xr:uid="{FF0068D5-24EB-45AB-B9A1-BE2EF6F0EB2B}"/>
    <hyperlink ref="P375" r:id="rId8758" display="https://www.daloopa.com/src/1566861" xr:uid="{107D777F-01EA-4A91-8A3C-B18CB25C360A}"/>
    <hyperlink ref="Q375" r:id="rId8759" display="https://www.daloopa.com/src/1566927" xr:uid="{8996769D-167F-4A33-8BA9-6851100AEF93}"/>
    <hyperlink ref="R375" r:id="rId8760" display="https://www.daloopa.com/src/1566958" xr:uid="{C91C017B-05EA-4D7F-8B22-CD5491F65964}"/>
    <hyperlink ref="S375" r:id="rId8761" display="https://www.daloopa.com/src/1567012" xr:uid="{E09EF383-EC82-4CC5-8853-4C43E870DEE0}"/>
    <hyperlink ref="T375" r:id="rId8762" display="https://www.daloopa.com/src/1567167" xr:uid="{67CE5BBD-31BD-430B-8462-31726EECBCE7}"/>
    <hyperlink ref="U375" r:id="rId8763" display="https://www.daloopa.com/src/1567104" xr:uid="{61B2783E-EC76-4C19-9EF9-E33099AEFAB6}"/>
    <hyperlink ref="V375" r:id="rId8764" display="https://www.daloopa.com/src/1567194" xr:uid="{3B230693-E31F-4500-8BBC-3F98016935AC}"/>
    <hyperlink ref="W375" r:id="rId8765" display="https://www.daloopa.com/src/1567252" xr:uid="{567ACB25-9FCD-4851-B481-8006493FAB46}"/>
    <hyperlink ref="X375" r:id="rId8766" display="https://www.daloopa.com/src/1567285" xr:uid="{C8AAD57A-E555-4994-9376-5458061BD9EB}"/>
    <hyperlink ref="Y375" r:id="rId8767" display="https://www.daloopa.com/src/1567422" xr:uid="{E9224467-8002-467C-96DD-6D3793BE7645}"/>
    <hyperlink ref="Z375" r:id="rId8768" display="https://www.daloopa.com/src/1567453" xr:uid="{F8B2658D-110F-417A-A409-FC8282E84803}"/>
    <hyperlink ref="AA375" r:id="rId8769" display="https://www.daloopa.com/src/1567484" xr:uid="{FB711D9E-5268-498B-B9EA-62F16E0E61B2}"/>
    <hyperlink ref="AB375" r:id="rId8770" display="https://www.daloopa.com/src/1567540" xr:uid="{5420711F-7258-4D58-9840-E97578AAB98D}"/>
    <hyperlink ref="AC375" r:id="rId8771" display="https://www.daloopa.com/src/1567576" xr:uid="{9249EF50-6320-47A7-A5F1-656B2E247544}"/>
    <hyperlink ref="AD375" r:id="rId8772" display="https://www.daloopa.com/src/1567613" xr:uid="{1014E313-21F8-4058-86BB-3C50520607D8}"/>
    <hyperlink ref="AE375" r:id="rId8773" display="https://www.daloopa.com/src/1567677" xr:uid="{7C375928-E5BE-46E5-8B27-0C2EA97ADE75}"/>
    <hyperlink ref="AF375" r:id="rId8774" display="https://www.daloopa.com/src/2600182" xr:uid="{17BE2F53-957F-4646-A8A9-5B9B2D330819}"/>
    <hyperlink ref="AG375" r:id="rId8775" display="https://www.daloopa.com/src/4715283" xr:uid="{EB9C02D2-9C79-4D67-AE70-1474521C5D56}"/>
    <hyperlink ref="AH375" r:id="rId8776" display="https://www.daloopa.com/src/7961832" xr:uid="{0AD9E2E3-EF1A-4197-A07D-E3CD6A394160}"/>
    <hyperlink ref="AI375" r:id="rId8777" display="https://www.daloopa.com/src/10330739" xr:uid="{ED268FDC-C301-46A8-907E-BF9987C90FA7}"/>
    <hyperlink ref="AJ375" r:id="rId8778" display="https://www.daloopa.com/src/14161208" xr:uid="{E4FAF742-293F-47F1-8366-3F37B8D7CF6D}"/>
    <hyperlink ref="AK375" r:id="rId8779" display="https://www.daloopa.com/src/20882432" xr:uid="{698F22D0-F971-4F5F-A28D-08642583647E}"/>
    <hyperlink ref="AL375" r:id="rId8780" display="https://www.daloopa.com/src/32357749" xr:uid="{D90BC394-EFE5-4CDF-8E41-D977A57840B3}"/>
    <hyperlink ref="AM375" r:id="rId8781" display="https://www.daloopa.com/src/37971649" xr:uid="{83EF0DB2-51B4-4E85-9CEF-5C5112CB197E}"/>
    <hyperlink ref="AN375" r:id="rId8782" display="https://www.daloopa.com/src/46535375" xr:uid="{5A4992D8-A581-43B3-90B4-017A42A7CE61}"/>
    <hyperlink ref="AO375" r:id="rId8783" display="https://www.daloopa.com/src/53534248" xr:uid="{C55C0F94-82AD-4DE2-9470-94B91A2EF0FE}"/>
    <hyperlink ref="AP375" r:id="rId8784" display="https://www.daloopa.com/src/58740282" xr:uid="{52807F83-CCAF-4CE7-9C16-76EFE63F82B3}"/>
    <hyperlink ref="AQ375" r:id="rId8785" display="https://www.daloopa.com/src/63033676" xr:uid="{F7607F1F-8A30-4CAA-90A3-F9CB4D734408}"/>
    <hyperlink ref="AR375" r:id="rId8786" display="https://www.daloopa.com/src/66978267" xr:uid="{C3BC64FB-EEB8-405D-998C-FFCFDB02BEF8}"/>
    <hyperlink ref="AS375" r:id="rId8787" display="https://www.daloopa.com/src/72081309" xr:uid="{16595456-6CBB-4013-B718-B26C5BB7DCCB}"/>
    <hyperlink ref="AT375" r:id="rId8788" display="https://www.daloopa.com/src/78018626" xr:uid="{70E54F79-E8E6-4A34-BA6B-FC8440045D01}"/>
    <hyperlink ref="AU375" r:id="rId8789" display="https://www.daloopa.com/src/82224893" xr:uid="{07C18BD8-0145-4011-B652-C6A8DBEBB0D7}"/>
    <hyperlink ref="AV375" r:id="rId8790" display="https://www.daloopa.com/src/87381662" xr:uid="{37271DAE-B6BC-4983-9471-588EAC7F0B2D}"/>
    <hyperlink ref="AW375" r:id="rId8791" display="https://www.daloopa.com/src/94491560" xr:uid="{D61E5E13-00B7-423E-B689-875E5BCF531A}"/>
    <hyperlink ref="AX375" r:id="rId8792" display="https://www.daloopa.com/src/102328159" xr:uid="{44D0D2D8-E5E7-493C-8B19-295DCA831A70}"/>
    <hyperlink ref="AY375" r:id="rId8793" display="https://www.daloopa.com/src/107679917" xr:uid="{6916F71C-9510-4D2B-935B-43B8C382F142}"/>
    <hyperlink ref="AZ375" r:id="rId8794" display="https://www.daloopa.com/src/113256767" xr:uid="{FA417BB5-2155-45C7-BCF6-299FD7F9D852}"/>
    <hyperlink ref="BA375" r:id="rId8795" display="https://www.daloopa.com/src/125048948" xr:uid="{5F6402A5-B05B-422B-A8FD-16B661F3F842}"/>
    <hyperlink ref="BB375" r:id="rId8796" display="https://www.daloopa.com/src/136428692" xr:uid="{6E32F3A1-8055-403B-A24B-F7E08EF92796}"/>
    <hyperlink ref="BC375" r:id="rId8797" display="https://www.daloopa.com/src/144990519" xr:uid="{419F5ECF-598A-45F5-8BC3-F4DBF720F653}"/>
    <hyperlink ref="BD375" r:id="rId8798" display="https://www.daloopa.com/src/154222599" xr:uid="{B083D7C6-4E9A-4FA2-A41E-86107A076888}"/>
    <hyperlink ref="BF375" r:id="rId8799" display="https://www.daloopa.com/src/43306447" xr:uid="{E865F5AA-5A5D-42EC-BBFD-5744B1FD5B61}"/>
    <hyperlink ref="BG375" r:id="rId8800" display="https://www.daloopa.com/src/43305538" xr:uid="{F93EC002-95B8-4927-9E3E-6B531AE3ABD3}"/>
    <hyperlink ref="BH375" r:id="rId8801" display="https://www.daloopa.com/src/43302629" xr:uid="{E0251AE1-7938-47EA-9A47-5A1807746580}"/>
    <hyperlink ref="BI375" r:id="rId8802" display="https://www.daloopa.com/src/43301788" xr:uid="{C56B5F74-346E-4F93-A931-68D8D08D30FD}"/>
    <hyperlink ref="BJ375" r:id="rId8803" display="https://www.daloopa.com/src/43299080" xr:uid="{34373BFF-CAE3-4597-9BD9-FB1076DFD2A2}"/>
    <hyperlink ref="BK375" r:id="rId8804" display="https://www.daloopa.com/src/43297722" xr:uid="{515657B0-E28A-4325-928D-ECF2003E7D09}"/>
    <hyperlink ref="BL375" r:id="rId8805" display="https://www.daloopa.com/src/43297296" xr:uid="{5B41E984-4305-4A22-A386-B6DAD2801D22}"/>
    <hyperlink ref="BM375" r:id="rId8806" display="https://www.daloopa.com/src/14161239" xr:uid="{E5DCCDBA-5A2E-418B-9C27-5D2CDF8E2FE7}"/>
    <hyperlink ref="BN375" r:id="rId8807" display="https://www.daloopa.com/src/46535303" xr:uid="{78BBD8DF-8671-4E75-A320-FD7DBF72EC7F}"/>
    <hyperlink ref="BO375" r:id="rId8808" display="https://www.daloopa.com/src/66982556" xr:uid="{8008FA11-C10A-42D5-987A-6DE8207101F1}"/>
    <hyperlink ref="BP375" r:id="rId8809" display="https://www.daloopa.com/src/87394312" xr:uid="{32952542-C8AE-4F20-B365-F38D81E92290}"/>
    <hyperlink ref="BQ375" r:id="rId8810" display="https://www.daloopa.com/src/113262686" xr:uid="{06B52D14-6657-4056-B60C-B733A1F220D0}"/>
    <hyperlink ref="BR375" r:id="rId8811" display="https://www.daloopa.com/src/154249517" xr:uid="{CF275EB5-4E23-476F-A2C9-290F0240BBC6}"/>
    <hyperlink ref="A376" r:id="rId8812" xr:uid="{1211B8C9-B92D-44D0-8CD9-A73565EE6081}"/>
    <hyperlink ref="C376" r:id="rId8813" xr:uid="{E865700B-3DEA-4D23-821E-93D8131A8B3A}"/>
    <hyperlink ref="E376" r:id="rId8814" display="https://www.daloopa.com/src/1566063" xr:uid="{08421A9C-574A-4BFB-A310-ECCB29EEE88C}"/>
    <hyperlink ref="F376" r:id="rId8815" display="https://www.daloopa.com/src/1566217" xr:uid="{E6DF9900-A3D3-4506-BCDB-625502032A7A}"/>
    <hyperlink ref="G376" r:id="rId8816" display="https://www.daloopa.com/src/1566312" xr:uid="{34BCE805-F6B9-409E-93E9-5CD995B0F786}"/>
    <hyperlink ref="H376" r:id="rId8817" display="https://www.daloopa.com/src/1566380" xr:uid="{BA8BFDA8-C18C-49A7-A777-6DCDDE295B4F}"/>
    <hyperlink ref="I376" r:id="rId8818" display="https://www.daloopa.com/src/1566444" xr:uid="{C851B7BD-1B42-4003-B7AD-24E2EC3D023A}"/>
    <hyperlink ref="J376" r:id="rId8819" display="https://www.daloopa.com/src/1566565" xr:uid="{866A0EE7-2E05-4825-AB9E-C1100CB8516D}"/>
    <hyperlink ref="K376" r:id="rId8820" display="https://www.daloopa.com/src/1566622" xr:uid="{D0250FA8-754E-4C25-AA8D-99EE158014B6}"/>
    <hyperlink ref="L376" r:id="rId8821" display="https://www.daloopa.com/src/1566658" xr:uid="{E18D1C29-879F-4E78-85AB-DF63383A593D}"/>
    <hyperlink ref="M376" r:id="rId8822" display="https://www.daloopa.com/src/1566719" xr:uid="{042F6A4B-77AB-44FD-80CB-76F45B321B42}"/>
    <hyperlink ref="N376" r:id="rId8823" display="https://www.daloopa.com/src/1566775" xr:uid="{A72F7CB7-25F3-4DB2-8CB9-57AF6F38F05D}"/>
    <hyperlink ref="O376" r:id="rId8824" display="https://www.daloopa.com/src/1566806" xr:uid="{24E7204B-17F7-4113-9852-9C31221BD182}"/>
    <hyperlink ref="P376" r:id="rId8825" display="https://www.daloopa.com/src/1566862" xr:uid="{DD5EFFBD-1FE1-4A63-A77B-5C17E5A4F8C3}"/>
    <hyperlink ref="Q376" r:id="rId8826" display="https://www.daloopa.com/src/1566928" xr:uid="{B9E19A64-1F4F-4AE5-AE15-307D2E023F24}"/>
    <hyperlink ref="R376" r:id="rId8827" display="https://www.daloopa.com/src/1566959" xr:uid="{DD756F85-29BE-44C6-8DE2-4B77A6A11B96}"/>
    <hyperlink ref="S376" r:id="rId8828" display="https://www.daloopa.com/src/1567013" xr:uid="{E1CDFB7F-4D10-4EBA-ACEB-57DDDB51DB83}"/>
    <hyperlink ref="T376" r:id="rId8829" display="https://www.daloopa.com/src/1567168" xr:uid="{6B381272-248D-4C4C-A3DA-B92D79B8CCFB}"/>
    <hyperlink ref="U376" r:id="rId8830" display="https://www.daloopa.com/src/1567105" xr:uid="{2406CDC7-992F-43B9-BB39-52DB2447DD82}"/>
    <hyperlink ref="V376" r:id="rId8831" display="https://www.daloopa.com/src/1567195" xr:uid="{936D9BF9-1422-480A-A46F-0A11C498509E}"/>
    <hyperlink ref="W376" r:id="rId8832" display="https://www.daloopa.com/src/1567253" xr:uid="{B4A0C25F-A6A4-40F9-BC01-D9A9F9BB5D73}"/>
    <hyperlink ref="X376" r:id="rId8833" display="https://www.daloopa.com/src/1567286" xr:uid="{1F68F88C-26E4-43D5-9060-F4EFE784B6B3}"/>
    <hyperlink ref="Y376" r:id="rId8834" display="https://www.daloopa.com/src/1567423" xr:uid="{51CF3C1D-9B6C-4EAF-93B4-A7B56F0BF450}"/>
    <hyperlink ref="Z376" r:id="rId8835" display="https://www.daloopa.com/src/1567454" xr:uid="{FE9816F5-6FD3-490D-821D-AF5F42642E5C}"/>
    <hyperlink ref="AA376" r:id="rId8836" display="https://www.daloopa.com/src/1567485" xr:uid="{C459AF55-4C41-4949-8B73-4BD60DF81734}"/>
    <hyperlink ref="AB376" r:id="rId8837" display="https://www.daloopa.com/src/1567541" xr:uid="{209FC138-C941-4559-BB54-72468D7A00FF}"/>
    <hyperlink ref="AC376" r:id="rId8838" display="https://www.daloopa.com/src/1567577" xr:uid="{EDA097C4-2C2F-4433-8A4B-4D07ADEA3F72}"/>
    <hyperlink ref="AD376" r:id="rId8839" display="https://www.daloopa.com/src/1567614" xr:uid="{99911807-640E-4847-B781-3E0227CCABC5}"/>
    <hyperlink ref="AE376" r:id="rId8840" display="https://www.daloopa.com/src/1567678" xr:uid="{8D5EE2ED-883C-4E72-AB7F-CFA74E31AFC7}"/>
    <hyperlink ref="AF376" r:id="rId8841" display="https://www.daloopa.com/src/2600183" xr:uid="{7C6041BD-87FF-49D8-A752-380D08D8E7A6}"/>
    <hyperlink ref="AG376" r:id="rId8842" display="https://www.daloopa.com/src/4715284" xr:uid="{139A16D8-414B-4A36-9425-890668B558E0}"/>
    <hyperlink ref="AH376" r:id="rId8843" display="https://www.daloopa.com/src/7961833" xr:uid="{48119648-BA1B-41F5-B2BF-71FB0AF21CD9}"/>
    <hyperlink ref="AI376" r:id="rId8844" display="https://www.daloopa.com/src/10330760" xr:uid="{414E2666-7105-4AD8-A8C6-4A6CA8BFEF2E}"/>
    <hyperlink ref="AJ376" r:id="rId8845" display="https://www.daloopa.com/src/14161209" xr:uid="{FC7859EC-69A8-4304-8BB4-03BD5F6DD6FE}"/>
    <hyperlink ref="AK376" r:id="rId8846" display="https://www.daloopa.com/src/20882433" xr:uid="{697FF3B2-8CE7-4F81-AA99-A05F4CA364C4}"/>
    <hyperlink ref="AL376" r:id="rId8847" display="https://www.daloopa.com/src/32357761" xr:uid="{5707DA1E-37D2-4A23-A67A-A09259C0B785}"/>
    <hyperlink ref="AM376" r:id="rId8848" display="https://www.daloopa.com/src/37971630" xr:uid="{2674EDA5-83B7-4D99-ACB2-B4812AFD9763}"/>
    <hyperlink ref="AN376" r:id="rId8849" display="https://www.daloopa.com/src/46535390" xr:uid="{3FB868B4-DD41-4B05-BF6B-E9E387564642}"/>
    <hyperlink ref="AO376" r:id="rId8850" display="https://www.daloopa.com/src/53534264" xr:uid="{9946640A-F710-4BC9-932F-AB7EDC751E6D}"/>
    <hyperlink ref="AP376" r:id="rId8851" display="https://www.daloopa.com/src/58740264" xr:uid="{22A2E5D3-3897-40B9-B6AA-618960A58337}"/>
    <hyperlink ref="AQ376" r:id="rId8852" display="https://www.daloopa.com/src/63033689" xr:uid="{0981FC96-ECEB-479A-B008-B8D5444FC943}"/>
    <hyperlink ref="AR376" r:id="rId8853" display="https://www.daloopa.com/src/66978283" xr:uid="{010EE334-E0F5-429C-8648-7A43A8C21249}"/>
    <hyperlink ref="AS376" r:id="rId8854" display="https://www.daloopa.com/src/72081300" xr:uid="{FA676556-24CD-49EA-BE6F-070709C34E8D}"/>
    <hyperlink ref="AT376" r:id="rId8855" display="https://www.daloopa.com/src/78018628" xr:uid="{850096C8-B6CF-42A8-B4BE-445529FEDC61}"/>
    <hyperlink ref="AU376" r:id="rId8856" display="https://www.daloopa.com/src/82224870" xr:uid="{963FE433-DF94-4B59-90BA-7377AB78470E}"/>
    <hyperlink ref="AV376" r:id="rId8857" display="https://www.daloopa.com/src/87381663" xr:uid="{ED0BB5F9-B851-455A-B193-2C05076FC974}"/>
    <hyperlink ref="AW376" r:id="rId8858" display="https://www.daloopa.com/src/94491562" xr:uid="{AB0B97B8-4014-4A0B-AF80-2999B95403AB}"/>
    <hyperlink ref="AX376" r:id="rId8859" display="https://www.daloopa.com/src/102328148" xr:uid="{D7907F5D-C2A4-4FBB-9E97-A664CC1508AA}"/>
    <hyperlink ref="AY376" r:id="rId8860" display="https://www.daloopa.com/src/107679936" xr:uid="{DF4319DF-EE73-4EAC-BE50-B8FD81166B7E}"/>
    <hyperlink ref="AZ376" r:id="rId8861" display="https://www.daloopa.com/src/113256781" xr:uid="{E3EC8F5E-E04A-4E11-90A1-39CECB869676}"/>
    <hyperlink ref="BA376" r:id="rId8862" display="https://www.daloopa.com/src/125048949" xr:uid="{7709ABEA-1AEC-43D0-B87C-F47281E93F77}"/>
    <hyperlink ref="BB376" r:id="rId8863" display="https://www.daloopa.com/src/136428693" xr:uid="{DDF04CFC-687E-4C47-BE29-AA835BAA2932}"/>
    <hyperlink ref="BC376" r:id="rId8864" display="https://www.daloopa.com/src/144990520" xr:uid="{ED2598EF-11E1-425F-8092-DFAEDDBE9C7F}"/>
    <hyperlink ref="BD376" r:id="rId8865" display="https://www.daloopa.com/src/154222600" xr:uid="{D261BE19-4568-4656-BA4F-640DB5327510}"/>
    <hyperlink ref="BF376" r:id="rId8866" display="https://www.daloopa.com/src/43306445" xr:uid="{2953C80A-8C74-4303-9A8D-4F45263235CD}"/>
    <hyperlink ref="BG376" r:id="rId8867" display="https://www.daloopa.com/src/43305541" xr:uid="{53278318-9545-4F8F-83D6-26F1C8C4FFF7}"/>
    <hyperlink ref="BH376" r:id="rId8868" display="https://www.daloopa.com/src/43302626" xr:uid="{BE6BF555-6F51-411C-8B83-3005CC462EC5}"/>
    <hyperlink ref="BI376" r:id="rId8869" display="https://www.daloopa.com/src/43301773" xr:uid="{A3969DE5-17B3-4D88-B4BD-20990E73AD5A}"/>
    <hyperlink ref="BJ376" r:id="rId8870" display="https://www.daloopa.com/src/43299076" xr:uid="{F88E601D-BA66-41A5-A521-C4B39B448E21}"/>
    <hyperlink ref="BK376" r:id="rId8871" display="https://www.daloopa.com/src/43297721" xr:uid="{C11BC107-E108-4D0E-BA42-CCCD4439E06A}"/>
    <hyperlink ref="BL376" r:id="rId8872" display="https://www.daloopa.com/src/43297297" xr:uid="{2B01631B-C17F-4B55-B531-8A43B2AB9368}"/>
    <hyperlink ref="BM376" r:id="rId8873" display="https://www.daloopa.com/src/14161240" xr:uid="{B6383D3E-90E1-4C37-85C7-0481BA7E41B6}"/>
    <hyperlink ref="BN376" r:id="rId8874" display="https://www.daloopa.com/src/46535314" xr:uid="{A9815669-75B5-4413-B6BD-77A70F506413}"/>
    <hyperlink ref="BO376" r:id="rId8875" display="https://www.daloopa.com/src/66982560" xr:uid="{AAA631BE-26E0-4227-BF35-536094537151}"/>
    <hyperlink ref="BP376" r:id="rId8876" display="https://www.daloopa.com/src/87394314" xr:uid="{ED8B3449-2B6C-464E-8F1D-45CC692A492C}"/>
    <hyperlink ref="BQ376" r:id="rId8877" display="https://www.daloopa.com/src/113262684" xr:uid="{70A88132-94FB-4609-A7BE-8F8F9E1301F7}"/>
    <hyperlink ref="BR376" r:id="rId8878" display="https://www.daloopa.com/src/154249518" xr:uid="{C01E8F6C-77D1-4F60-9D84-73D59D620B1B}"/>
    <hyperlink ref="A379" r:id="rId8879" xr:uid="{B6FD5094-AFBE-4941-80E5-0F56CFAF6C79}"/>
    <hyperlink ref="C379" r:id="rId8880" xr:uid="{242E8D0E-4A92-4EE5-AAE5-6BB2C75A2C51}"/>
    <hyperlink ref="E379" r:id="rId8881" display="https://www.daloopa.com/src/1566064" xr:uid="{9DAA6894-9C88-495C-9986-47DECF32E4F5}"/>
    <hyperlink ref="F379" r:id="rId8882" display="https://www.daloopa.com/src/1566218" xr:uid="{824FF4A2-623A-4170-9CC7-AE4ECE65B9EB}"/>
    <hyperlink ref="G379" r:id="rId8883" display="https://www.daloopa.com/src/1566313" xr:uid="{1E3CA574-6FD9-4C1B-ABF9-74AC4C136321}"/>
    <hyperlink ref="H379" r:id="rId8884" display="https://www.daloopa.com/src/1566381" xr:uid="{B319A49D-BFAE-4BAA-87F7-DC199EAD4E13}"/>
    <hyperlink ref="I379" r:id="rId8885" display="https://www.daloopa.com/src/1566445" xr:uid="{D91B8560-B776-4742-AD0D-D97952D262E3}"/>
    <hyperlink ref="J379" r:id="rId8886" display="https://www.daloopa.com/src/1566566" xr:uid="{937D2BA5-673C-475E-A761-D237D2956D93}"/>
    <hyperlink ref="K379" r:id="rId8887" display="https://www.daloopa.com/src/1566623" xr:uid="{B5718FDE-F7AF-41AF-96C4-5C904801F143}"/>
    <hyperlink ref="L379" r:id="rId8888" display="https://www.daloopa.com/src/1566659" xr:uid="{DB11DC1A-78B6-4AC2-9E4E-D4352972A80E}"/>
    <hyperlink ref="M379" r:id="rId8889" display="https://www.daloopa.com/src/1566720" xr:uid="{0DA28F8B-BD33-4EB3-BFDA-02B2EC33ED4A}"/>
    <hyperlink ref="N379" r:id="rId8890" display="https://www.daloopa.com/src/1566776" xr:uid="{B2EC8330-C536-4494-A630-796C4262BDB8}"/>
    <hyperlink ref="O379" r:id="rId8891" display="https://www.daloopa.com/src/1566807" xr:uid="{4228385A-E93A-4A9B-B925-2E537849912A}"/>
    <hyperlink ref="P379" r:id="rId8892" display="https://www.daloopa.com/src/1566863" xr:uid="{4D0CCC99-83DA-4397-8DD5-EA2DA7AA464D}"/>
    <hyperlink ref="Q379" r:id="rId8893" display="https://www.daloopa.com/src/1566929" xr:uid="{361AC856-2D67-4A67-9E51-D84B23016636}"/>
    <hyperlink ref="R379" r:id="rId8894" display="https://www.daloopa.com/src/1566960" xr:uid="{B8509E1B-377B-41E6-A45E-63C1C4B20796}"/>
    <hyperlink ref="S379" r:id="rId8895" display="https://www.daloopa.com/src/1567014" xr:uid="{8C2C2760-5EAA-4801-A19C-BA02D468ED67}"/>
    <hyperlink ref="T379" r:id="rId8896" display="https://www.daloopa.com/src/1567169" xr:uid="{0F5D34C4-1FF7-414C-BFCD-7B4CFEC57F2C}"/>
    <hyperlink ref="U379" r:id="rId8897" display="https://www.daloopa.com/src/1567106" xr:uid="{AD3B5504-86A4-4CF7-A99F-7CFB0E78BB06}"/>
    <hyperlink ref="V379" r:id="rId8898" display="https://www.daloopa.com/src/1567196" xr:uid="{3B0DB303-A617-4E76-833A-1617D8D8ED89}"/>
    <hyperlink ref="W379" r:id="rId8899" display="https://www.daloopa.com/src/1567254" xr:uid="{01C1F4A5-B3AC-4FA6-A08C-95B4EB25253A}"/>
    <hyperlink ref="X379" r:id="rId8900" display="https://www.daloopa.com/src/1567287" xr:uid="{6EE2CF23-A543-45F5-A2C5-ED6C656BFBA7}"/>
    <hyperlink ref="Y379" r:id="rId8901" display="https://www.daloopa.com/src/1567424" xr:uid="{051A69CC-036E-408B-86BA-1291C39547F2}"/>
    <hyperlink ref="Z379" r:id="rId8902" display="https://www.daloopa.com/src/1567455" xr:uid="{72ED17ED-C358-40CE-ADBC-66DC9CE3EBD6}"/>
    <hyperlink ref="AA379" r:id="rId8903" display="https://www.daloopa.com/src/1567486" xr:uid="{346459E0-BC88-4C99-A57E-621F00E13250}"/>
    <hyperlink ref="AB379" r:id="rId8904" display="https://www.daloopa.com/src/1567542" xr:uid="{F638E313-845C-44D6-8F8E-D20954D2CD14}"/>
    <hyperlink ref="AC379" r:id="rId8905" display="https://www.daloopa.com/src/1567578" xr:uid="{B69F83D5-85A3-4700-941E-92F20FAEC872}"/>
    <hyperlink ref="AD379" r:id="rId8906" display="https://www.daloopa.com/src/1567615" xr:uid="{0504FD62-05B9-4E4B-AFF8-FAA519D5D2C4}"/>
    <hyperlink ref="AE379" r:id="rId8907" display="https://www.daloopa.com/src/1567679" xr:uid="{6FB59507-4FBF-48B8-9D32-A6F122AA1CF4}"/>
    <hyperlink ref="AF379" r:id="rId8908" display="https://www.daloopa.com/src/2600184" xr:uid="{9EE13E13-68F3-461F-AD9D-6FAF743A3D59}"/>
    <hyperlink ref="AG379" r:id="rId8909" display="https://www.daloopa.com/src/4715285" xr:uid="{EA27A4DD-BEBA-4977-9012-BD9D8C17700D}"/>
    <hyperlink ref="AH379" r:id="rId8910" display="https://www.daloopa.com/src/7961834" xr:uid="{526DCB75-BB75-4199-B66E-E76DBB8AA335}"/>
    <hyperlink ref="AI379" r:id="rId8911" display="https://www.daloopa.com/src/10330758" xr:uid="{B1F5BB3D-A0E2-4EFB-B885-35655516E8F7}"/>
    <hyperlink ref="AJ379" r:id="rId8912" display="https://www.daloopa.com/src/14161210" xr:uid="{5F2DE722-B74A-411E-93BE-726B80BC2722}"/>
    <hyperlink ref="AK379" r:id="rId8913" display="https://www.daloopa.com/src/20882434" xr:uid="{97380B3B-F9BA-4FD6-B4F8-570DEB0E9719}"/>
    <hyperlink ref="AL379" r:id="rId8914" display="https://www.daloopa.com/src/32357759" xr:uid="{3FB272CF-56B5-406C-8D2D-1CBB48C91D1E}"/>
    <hyperlink ref="AM379" r:id="rId8915" display="https://www.daloopa.com/src/37971656" xr:uid="{E603895E-E18A-48BF-82B4-012DAAC72115}"/>
    <hyperlink ref="AN379" r:id="rId8916" display="https://www.daloopa.com/src/46535384" xr:uid="{7D08746E-D4AE-45EA-A94A-B2E9F1874D4B}"/>
    <hyperlink ref="AO379" r:id="rId8917" display="https://www.daloopa.com/src/53534270" xr:uid="{E18402A6-C25C-438B-BA09-DF2FBF128292}"/>
    <hyperlink ref="AP379" r:id="rId8918" display="https://www.daloopa.com/src/58740265" xr:uid="{CF0E2AB0-1C6A-4EF8-B156-034808AC7849}"/>
    <hyperlink ref="AQ379" r:id="rId8919" display="https://www.daloopa.com/src/63033685" xr:uid="{B9CC9805-02F8-41AF-998A-7DE397148869}"/>
    <hyperlink ref="AR379" r:id="rId8920" display="https://www.daloopa.com/src/66978279" xr:uid="{63086835-676B-4DBF-9E78-370B90732593}"/>
    <hyperlink ref="AS379" r:id="rId8921" display="https://www.daloopa.com/src/72081296" xr:uid="{F86A7ED0-A68C-470F-9C16-3F9B8EAC665E}"/>
    <hyperlink ref="AT379" r:id="rId8922" display="https://www.daloopa.com/src/78018631" xr:uid="{32D25775-61EB-4D48-AF6B-7FBF07566685}"/>
    <hyperlink ref="AU379" r:id="rId8923" display="https://www.daloopa.com/src/82224898" xr:uid="{0C51FFEA-CB1F-428E-863B-DCE2250B0C3E}"/>
    <hyperlink ref="AV379" r:id="rId8924" display="https://www.daloopa.com/src/87381684" xr:uid="{246F8327-FFE2-486A-A6D3-4599703D66FC}"/>
    <hyperlink ref="AW379" r:id="rId8925" display="https://www.daloopa.com/src/94491553" xr:uid="{C7E7A32C-E693-4694-B1BE-C0CD3F1FA3F3}"/>
    <hyperlink ref="AX379" r:id="rId8926" display="https://www.daloopa.com/src/102328168" xr:uid="{C753B8A8-4113-413D-848A-8E297F6C68CE}"/>
    <hyperlink ref="AY379" r:id="rId8927" display="https://www.daloopa.com/src/107679915" xr:uid="{9633012E-5C98-4AA0-A6C1-3A591B8D0117}"/>
    <hyperlink ref="AZ379" r:id="rId8928" display="https://www.daloopa.com/src/113256782" xr:uid="{839EA088-62FE-4BC7-BD22-4382C30805A3}"/>
    <hyperlink ref="BA379" r:id="rId8929" display="https://www.daloopa.com/src/125048950" xr:uid="{C7985F5F-9131-4673-B2D6-7E5CCDD480AF}"/>
    <hyperlink ref="BB379" r:id="rId8930" display="https://www.daloopa.com/src/136428694" xr:uid="{CBDFF288-9366-450A-82D8-1991D291D914}"/>
    <hyperlink ref="BC379" r:id="rId8931" display="https://www.daloopa.com/src/144990521" xr:uid="{D9EB66F8-4A7E-4F62-B1FF-46764154C148}"/>
    <hyperlink ref="BD379" r:id="rId8932" display="https://www.daloopa.com/src/154222601" xr:uid="{2ACBAAC7-D278-4D5D-9267-404A90313B9C}"/>
    <hyperlink ref="BF379" r:id="rId8933" display="https://www.daloopa.com/src/43306452" xr:uid="{465B99F4-A18F-47C7-B77D-0B83AE9A2B3B}"/>
    <hyperlink ref="BG379" r:id="rId8934" display="https://www.daloopa.com/src/43305543" xr:uid="{6C3A86D6-5D8E-40FA-A33D-B387BDBB086A}"/>
    <hyperlink ref="BH379" r:id="rId8935" display="https://www.daloopa.com/src/43302628" xr:uid="{98C6AE84-67BA-4A2E-BF77-13A65C0CF0D5}"/>
    <hyperlink ref="BI379" r:id="rId8936" display="https://www.daloopa.com/src/43301766" xr:uid="{085EDDCB-CB99-4FED-A2CD-05B6B2483A49}"/>
    <hyperlink ref="BJ379" r:id="rId8937" display="https://www.daloopa.com/src/43299063" xr:uid="{655B1F52-0E24-4AE1-A428-5B00BC42D76F}"/>
    <hyperlink ref="BK379" r:id="rId8938" display="https://www.daloopa.com/src/43297704" xr:uid="{B0EA72A4-3166-4776-BE42-16D213C6154F}"/>
    <hyperlink ref="BL379" r:id="rId8939" display="https://www.daloopa.com/src/43297307" xr:uid="{9FE3E29E-E7FB-42D3-8A32-306952C53A0B}"/>
    <hyperlink ref="BM379" r:id="rId8940" display="https://www.daloopa.com/src/14161241" xr:uid="{5FDA908B-C999-4761-800A-60D68B20DE4D}"/>
    <hyperlink ref="BN379" r:id="rId8941" display="https://www.daloopa.com/src/46535306" xr:uid="{5B4B6FA6-0ED9-4BDF-8563-F3FBA4C16587}"/>
    <hyperlink ref="BO379" r:id="rId8942" display="https://www.daloopa.com/src/66982568" xr:uid="{F0E81AEF-7520-49CD-86E2-AF1D931B9528}"/>
    <hyperlink ref="BP379" r:id="rId8943" display="https://www.daloopa.com/src/87394301" xr:uid="{75284641-6A1B-4AB9-A82E-75969605B263}"/>
    <hyperlink ref="BQ379" r:id="rId8944" display="https://www.daloopa.com/src/113262685" xr:uid="{1DB5B6A6-D48B-4354-88D1-A0AFB803B7BB}"/>
    <hyperlink ref="BR379" r:id="rId8945" display="https://www.daloopa.com/src/154249519" xr:uid="{77F60788-5CF0-4C00-AFDA-86DBB4CAB20F}"/>
    <hyperlink ref="A380" r:id="rId8946" xr:uid="{B6119ABA-C3E5-4F70-9D14-9BBECAF4E9A7}"/>
    <hyperlink ref="C380" r:id="rId8947" xr:uid="{093000E8-491D-4264-8315-E7981A667C39}"/>
    <hyperlink ref="AO380" r:id="rId8948" display="https://www.daloopa.com/src/53534255" xr:uid="{6005F119-F479-47C9-A08C-AF7A7BEC0682}"/>
    <hyperlink ref="AP380" r:id="rId8949" display="https://www.daloopa.com/src/58740257" xr:uid="{57FFE582-4B04-40DA-87F6-3EBE6FDF6F9F}"/>
    <hyperlink ref="AQ380" r:id="rId8950" display="https://www.daloopa.com/src/63033682" xr:uid="{B4885075-D4BD-4889-9A0E-0E7D54F9B6ED}"/>
    <hyperlink ref="AR380" r:id="rId8951" display="https://www.daloopa.com/src/66978259" xr:uid="{3E7A352D-DD46-475E-AD92-F3BBA9CD6464}"/>
    <hyperlink ref="AS380" r:id="rId8952" display="https://www.daloopa.com/src/72081313" xr:uid="{D271708B-6AE7-4A7B-9779-7563506916EA}"/>
    <hyperlink ref="AT380" r:id="rId8953" display="https://www.daloopa.com/src/78018632" xr:uid="{509C6936-1E3B-4405-B879-E6860DEFF0AA}"/>
    <hyperlink ref="AU380" r:id="rId8954" display="https://www.daloopa.com/src/82224889" xr:uid="{F4E5F1ED-6DF3-4E56-B5AD-EA1E4108B987}"/>
    <hyperlink ref="AV380" r:id="rId8955" display="https://www.daloopa.com/src/87381664" xr:uid="{184F79AE-87DA-481C-9D59-521BFE8D77A1}"/>
    <hyperlink ref="BO380" r:id="rId8956" display="https://www.daloopa.com/src/66982578" xr:uid="{77EDAA71-3272-42FA-AF0E-86A51DB2577B}"/>
    <hyperlink ref="BP380" r:id="rId8957" display="https://www.daloopa.com/src/87394323" xr:uid="{F5088475-68E4-4AF5-8078-474399E4DA36}"/>
    <hyperlink ref="A381" r:id="rId8958" xr:uid="{F3FC2AAA-29FF-452A-BFFE-942AFFEA396B}"/>
    <hyperlink ref="C381" r:id="rId8959" xr:uid="{D6260702-FC15-475F-A9E3-65FB55E55FE6}"/>
    <hyperlink ref="E381" r:id="rId8960" display="https://www.daloopa.com/src/1566065" xr:uid="{75BD03A0-4219-4C5E-92CA-CB2943D72E20}"/>
    <hyperlink ref="F381" r:id="rId8961" display="https://www.daloopa.com/src/1566219" xr:uid="{83AB5C9D-2E39-45F6-A661-52A7F5710AC7}"/>
    <hyperlink ref="G381" r:id="rId8962" display="https://www.daloopa.com/src/1566314" xr:uid="{A80A9C36-B5BD-4F3D-82DD-ADE62F10AC8C}"/>
    <hyperlink ref="H381" r:id="rId8963" display="https://www.daloopa.com/src/1566382" xr:uid="{AC897DC2-6A7C-436D-ACB3-F44B2D322E7F}"/>
    <hyperlink ref="I381" r:id="rId8964" display="https://www.daloopa.com/src/1566446" xr:uid="{3C84BE55-0E57-4C20-9BE6-E787BAAD46B0}"/>
    <hyperlink ref="J381" r:id="rId8965" display="https://www.daloopa.com/src/1566567" xr:uid="{79E00954-53F7-46F7-BA1D-3FD591973F47}"/>
    <hyperlink ref="K381" r:id="rId8966" display="https://www.daloopa.com/src/1566624" xr:uid="{9D2E51A1-256E-4BC1-AE47-16CE4BB623CF}"/>
    <hyperlink ref="L381" r:id="rId8967" display="https://www.daloopa.com/src/1566660" xr:uid="{6F4E9109-3BC4-47B7-AD2B-752234B83F1F}"/>
    <hyperlink ref="M381" r:id="rId8968" display="https://www.daloopa.com/src/1566721" xr:uid="{2775A124-AAEA-4C73-BFBB-E778D53DF0C7}"/>
    <hyperlink ref="N381" r:id="rId8969" display="https://www.daloopa.com/src/1566777" xr:uid="{0024AA57-C94D-406B-9C89-F53D8412CC5D}"/>
    <hyperlink ref="O381" r:id="rId8970" display="https://www.daloopa.com/src/1566808" xr:uid="{26FE380B-ECE3-4E41-AFFC-5E1A9E947DE5}"/>
    <hyperlink ref="P381" r:id="rId8971" display="https://www.daloopa.com/src/1566864" xr:uid="{E7ECCD27-F52D-4EB2-A5B4-E454B86F47DF}"/>
    <hyperlink ref="Q381" r:id="rId8972" display="https://www.daloopa.com/src/1566930" xr:uid="{1439BF64-EBF6-4AD9-8964-AA07484C361A}"/>
    <hyperlink ref="R381" r:id="rId8973" display="https://www.daloopa.com/src/1566961" xr:uid="{70E48D75-5A55-470D-AAA8-9FFB4B1714ED}"/>
    <hyperlink ref="S381" r:id="rId8974" display="https://www.daloopa.com/src/1567015" xr:uid="{D7DF0E53-2F9F-4038-9EA5-559FABB136E0}"/>
    <hyperlink ref="T381" r:id="rId8975" display="https://www.daloopa.com/src/1567170" xr:uid="{C38B3BDD-6C9B-4426-80F3-07F90F14BFDD}"/>
    <hyperlink ref="U381" r:id="rId8976" display="https://www.daloopa.com/src/1567107" xr:uid="{843CB16A-160A-4CC6-9257-7A831B9229FF}"/>
    <hyperlink ref="V381" r:id="rId8977" display="https://www.daloopa.com/src/1567197" xr:uid="{F10C704C-E809-4AD4-B1DA-AC37ACD9931D}"/>
    <hyperlink ref="W381" r:id="rId8978" display="https://www.daloopa.com/src/1567255" xr:uid="{E912F03B-221D-488F-A378-99270878FB3F}"/>
    <hyperlink ref="X381" r:id="rId8979" display="https://www.daloopa.com/src/1567288" xr:uid="{F766E16D-AE62-461B-8067-F2CAB1053D4A}"/>
    <hyperlink ref="Y381" r:id="rId8980" display="https://www.daloopa.com/src/1567425" xr:uid="{7E98A761-C9ED-4A8F-A717-A81EF2403D41}"/>
    <hyperlink ref="Z381" r:id="rId8981" display="https://www.daloopa.com/src/1567456" xr:uid="{11627577-F6E9-4490-8A6B-285119BC70B8}"/>
    <hyperlink ref="AA381" r:id="rId8982" display="https://www.daloopa.com/src/1567487" xr:uid="{2F27AE3A-556B-4FA5-8EFF-220181522E31}"/>
    <hyperlink ref="AB381" r:id="rId8983" display="https://www.daloopa.com/src/1567543" xr:uid="{CDE2C36B-C9C7-46DE-951A-FA43F559EF26}"/>
    <hyperlink ref="AC381" r:id="rId8984" display="https://www.daloopa.com/src/1567579" xr:uid="{443C6692-4FEB-4785-88E0-58E0955D2841}"/>
    <hyperlink ref="AD381" r:id="rId8985" display="https://www.daloopa.com/src/1567616" xr:uid="{5422240F-73AC-4EAF-B5F2-A205899EE3A1}"/>
    <hyperlink ref="AE381" r:id="rId8986" display="https://www.daloopa.com/src/1567680" xr:uid="{97FFDD1A-3AAF-454E-B978-40DCD3622667}"/>
    <hyperlink ref="AF381" r:id="rId8987" display="https://www.daloopa.com/src/2600185" xr:uid="{95FD88AC-629E-4504-B327-B1F46D526B9A}"/>
    <hyperlink ref="AG381" r:id="rId8988" display="https://www.daloopa.com/src/4715286" xr:uid="{B519CBB6-1449-4DFA-95E6-1590F2BA760A}"/>
    <hyperlink ref="AH381" r:id="rId8989" display="https://www.daloopa.com/src/7961835" xr:uid="{842838F2-F1F0-4BA0-AF2D-4579580001A6}"/>
    <hyperlink ref="AI381" r:id="rId8990" display="https://www.daloopa.com/src/10330749" xr:uid="{87F96FE1-B7D7-4D40-ACCB-5E7BFA079002}"/>
    <hyperlink ref="AJ381" r:id="rId8991" display="https://www.daloopa.com/src/14161211" xr:uid="{CCF27523-99A7-4353-B23D-A50AA8616659}"/>
    <hyperlink ref="AK381" r:id="rId8992" display="https://www.daloopa.com/src/20882435" xr:uid="{46A4BC03-6F2A-48BD-9518-CC35D16B0B19}"/>
    <hyperlink ref="AL381" r:id="rId8993" display="https://www.daloopa.com/src/32357755" xr:uid="{45CCDDE3-ED53-4816-96EA-045569D22F61}"/>
    <hyperlink ref="AM381" r:id="rId8994" display="https://www.daloopa.com/src/37971655" xr:uid="{6DB6519E-C65D-4C7D-962F-2C58F393B1E7}"/>
    <hyperlink ref="AN381" r:id="rId8995" display="https://www.daloopa.com/src/46535385" xr:uid="{A34BEE6F-A366-427D-A067-D76D5B264558}"/>
    <hyperlink ref="AO381" r:id="rId8996" display="https://www.daloopa.com/src/53534262" xr:uid="{213B262D-E4BE-458C-BB7B-B4E45AFC7F7D}"/>
    <hyperlink ref="AP381" r:id="rId8997" display="https://www.daloopa.com/src/58740266" xr:uid="{D5E72C72-C89C-4842-B42F-8B2939883007}"/>
    <hyperlink ref="AQ381" r:id="rId8998" display="https://www.daloopa.com/src/63033697" xr:uid="{C08CE9C6-58D5-43D8-8D92-0F602173F986}"/>
    <hyperlink ref="AR381" r:id="rId8999" display="https://www.daloopa.com/src/66978277" xr:uid="{B1B31E08-1C7D-4632-831C-324BD5B2C7B8}"/>
    <hyperlink ref="AS381" r:id="rId9000" display="https://www.daloopa.com/src/72081312" xr:uid="{22533CB6-2EBF-4DDA-BC39-97CB1F33DE5E}"/>
    <hyperlink ref="AT381" r:id="rId9001" display="https://www.daloopa.com/src/78018602" xr:uid="{F14D07E7-B069-46F7-B332-4AC87C4BA93C}"/>
    <hyperlink ref="AU381" r:id="rId9002" display="https://www.daloopa.com/src/82224899" xr:uid="{859BD8C6-F142-4649-8A17-7E24803ED1B1}"/>
    <hyperlink ref="AV381" r:id="rId9003" display="https://www.daloopa.com/src/87381682" xr:uid="{217A8F2E-1539-4049-B0F4-C05D969D1C47}"/>
    <hyperlink ref="AW381" r:id="rId9004" display="https://www.daloopa.com/src/94491555" xr:uid="{020D747D-9D3E-4703-AC7D-EA1E2B5B0E04}"/>
    <hyperlink ref="AX381" r:id="rId9005" display="https://www.daloopa.com/src/102328166" xr:uid="{DCBCB513-1262-4208-B9B6-9A49F56E282E}"/>
    <hyperlink ref="AY381" r:id="rId9006" display="https://www.daloopa.com/src/107679914" xr:uid="{3BDF6A69-083F-4282-8F7A-672635B127E6}"/>
    <hyperlink ref="AZ381" r:id="rId9007" display="https://www.daloopa.com/src/113256775" xr:uid="{4A9E9365-B9C9-4219-8852-7494476A3A06}"/>
    <hyperlink ref="BA381" r:id="rId9008" display="https://www.daloopa.com/src/125048951" xr:uid="{548DE926-C361-4583-B518-BB0FD1989D84}"/>
    <hyperlink ref="BB381" r:id="rId9009" display="https://www.daloopa.com/src/136428695" xr:uid="{334F520D-CEED-46B8-8CC5-3631B7B56F36}"/>
    <hyperlink ref="BC381" r:id="rId9010" display="https://www.daloopa.com/src/144990522" xr:uid="{18644A08-6ABD-4E30-8EE4-85452C26E521}"/>
    <hyperlink ref="BD381" r:id="rId9011" display="https://www.daloopa.com/src/154222602" xr:uid="{E5982FF4-57EA-4763-BFDB-18697442ABA0}"/>
    <hyperlink ref="BF381" r:id="rId9012" display="https://www.daloopa.com/src/43306448" xr:uid="{DC756FF0-B987-44A6-B480-4F43F36D7CD1}"/>
    <hyperlink ref="BG381" r:id="rId9013" display="https://www.daloopa.com/src/43305542" xr:uid="{E9A9E0D3-7970-4055-9D92-E3952DBCFCC2}"/>
    <hyperlink ref="BH381" r:id="rId9014" display="https://www.daloopa.com/src/43302630" xr:uid="{AE4B7905-0A10-455D-AF5C-1B9227CF2B94}"/>
    <hyperlink ref="BI381" r:id="rId9015" display="https://www.daloopa.com/src/43301775" xr:uid="{98CC6CFE-CD41-4132-92F9-26AD0ECA9131}"/>
    <hyperlink ref="BJ381" r:id="rId9016" display="https://www.daloopa.com/src/43299081" xr:uid="{41D433C3-7785-4839-BD62-07D39773F15A}"/>
    <hyperlink ref="BK381" r:id="rId9017" display="https://www.daloopa.com/src/43297701" xr:uid="{D47D0157-6C17-42E9-91E1-3BDA2115B26A}"/>
    <hyperlink ref="BL381" r:id="rId9018" display="https://www.daloopa.com/src/43297317" xr:uid="{A18538E3-9526-44AD-B3BA-530D73D11C0B}"/>
    <hyperlink ref="BM381" r:id="rId9019" display="https://www.daloopa.com/src/14161242" xr:uid="{ED2E27FF-A471-474C-8842-DE00FB1FEC05}"/>
    <hyperlink ref="BN381" r:id="rId9020" display="https://www.daloopa.com/src/46535305" xr:uid="{7905CA2E-34F2-4664-97E9-162FD2513895}"/>
    <hyperlink ref="BO381" r:id="rId9021" display="https://www.daloopa.com/src/66982563" xr:uid="{B720829D-0B88-44DA-9DF5-C6C7ACC6429E}"/>
    <hyperlink ref="BP381" r:id="rId9022" display="https://www.daloopa.com/src/87394320" xr:uid="{D55C8CED-ED3D-4DDC-92DF-DA87719A7AFF}"/>
    <hyperlink ref="BQ381" r:id="rId9023" display="https://www.daloopa.com/src/113262688" xr:uid="{17845207-91E9-4771-A3A1-28017B14C9A6}"/>
    <hyperlink ref="BR381" r:id="rId9024" display="https://www.daloopa.com/src/154249520" xr:uid="{34B731F2-2541-4663-82F8-CE012B6623F8}"/>
    <hyperlink ref="A382" r:id="rId9025" xr:uid="{E297E0CC-1CE9-438E-8A7E-9EEFC9152B8F}"/>
    <hyperlink ref="C382" r:id="rId9026" xr:uid="{8BF71C36-49CA-4910-97D3-7C02991DFFAA}"/>
    <hyperlink ref="E382" r:id="rId9027" display="https://www.daloopa.com/src/1566066" xr:uid="{CAE1385B-E944-4719-BB2E-AC6C8451E3D1}"/>
    <hyperlink ref="F382" r:id="rId9028" display="https://www.daloopa.com/src/1566220" xr:uid="{61C7EC09-55DC-4A27-AB59-8F39DE893EF4}"/>
    <hyperlink ref="G382" r:id="rId9029" display="https://www.daloopa.com/src/1566315" xr:uid="{1F87D266-4A7E-4FC5-A969-E3AAA56071A2}"/>
    <hyperlink ref="H382" r:id="rId9030" display="https://www.daloopa.com/src/1566383" xr:uid="{2ABF355B-FBE9-409F-8554-BE98EA0AB2F4}"/>
    <hyperlink ref="I382" r:id="rId9031" display="https://www.daloopa.com/src/1566447" xr:uid="{667D2265-D756-4B2C-8095-E0E214522718}"/>
    <hyperlink ref="J382" r:id="rId9032" display="https://www.daloopa.com/src/1566568" xr:uid="{CD90EB9C-653E-45EB-B44C-12AFE2753C4F}"/>
    <hyperlink ref="K382" r:id="rId9033" display="https://www.daloopa.com/src/1566625" xr:uid="{4B91AA8E-AE4E-464A-88F5-460F85C52BEE}"/>
    <hyperlink ref="L382" r:id="rId9034" display="https://www.daloopa.com/src/1566661" xr:uid="{205E628C-AD9F-4F99-9A37-5DBEBD28941F}"/>
    <hyperlink ref="M382" r:id="rId9035" display="https://www.daloopa.com/src/1566722" xr:uid="{95C8555A-F0FA-4187-A4E2-9EBF0916BF0C}"/>
    <hyperlink ref="N382" r:id="rId9036" display="https://www.daloopa.com/src/1566778" xr:uid="{01D1CA0F-BD11-49F5-B67E-3CB47243E7B9}"/>
    <hyperlink ref="O382" r:id="rId9037" display="https://www.daloopa.com/src/1566809" xr:uid="{A5BD115E-AEDE-4498-9DF7-3BFC76DE8E6A}"/>
    <hyperlink ref="P382" r:id="rId9038" display="https://www.daloopa.com/src/1566865" xr:uid="{D95E4BB9-FA0C-4409-854A-4760644D951D}"/>
    <hyperlink ref="Q382" r:id="rId9039" display="https://www.daloopa.com/src/1566931" xr:uid="{4A858BC3-6D03-438B-A1EA-B4AE2A9DAA06}"/>
    <hyperlink ref="R382" r:id="rId9040" display="https://www.daloopa.com/src/1566962" xr:uid="{CF74F80C-AACC-4A09-B63F-CC1C287FA6D7}"/>
    <hyperlink ref="S382" r:id="rId9041" display="https://www.daloopa.com/src/1567016" xr:uid="{10A7EFC4-1F0D-4BF1-954C-74F43DC85065}"/>
    <hyperlink ref="T382" r:id="rId9042" display="https://www.daloopa.com/src/1567171" xr:uid="{87AE2077-36B5-4DC7-BD79-513FFDAE1615}"/>
    <hyperlink ref="U382" r:id="rId9043" display="https://www.daloopa.com/src/1567108" xr:uid="{E7D93DB7-2ABA-4C59-A80C-E24E3C030E53}"/>
    <hyperlink ref="V382" r:id="rId9044" display="https://www.daloopa.com/src/1567198" xr:uid="{11C6328C-0993-4715-BA54-CA9DE94F64EA}"/>
    <hyperlink ref="W382" r:id="rId9045" display="https://www.daloopa.com/src/1567256" xr:uid="{EE069753-1B79-49E5-A253-B5145FD18C4F}"/>
    <hyperlink ref="X382" r:id="rId9046" display="https://www.daloopa.com/src/1567289" xr:uid="{DE058B3E-62EA-4AFF-B3AA-D6D490E47C6E}"/>
    <hyperlink ref="Y382" r:id="rId9047" display="https://www.daloopa.com/src/1567426" xr:uid="{EE8FBF4E-4E93-4C2B-BBFF-FA9845FDFAD7}"/>
    <hyperlink ref="Z382" r:id="rId9048" display="https://www.daloopa.com/src/1567457" xr:uid="{39B502E3-DB2A-45A6-B54D-E618E914BD2F}"/>
    <hyperlink ref="AA382" r:id="rId9049" display="https://www.daloopa.com/src/1567488" xr:uid="{4134E4F8-5C34-4D6E-8996-0F27C1CF9BA6}"/>
    <hyperlink ref="AB382" r:id="rId9050" display="https://www.daloopa.com/src/1567544" xr:uid="{D0C749D3-4DC4-4B7D-AB81-B9C440975B58}"/>
    <hyperlink ref="AC382" r:id="rId9051" display="https://www.daloopa.com/src/1567580" xr:uid="{88A14A83-92D0-4F09-89D3-0E57BD9DBAC5}"/>
    <hyperlink ref="AD382" r:id="rId9052" display="https://www.daloopa.com/src/1567617" xr:uid="{8D5F3193-5AF9-449F-AF4F-0F852D4FAFAC}"/>
    <hyperlink ref="AE382" r:id="rId9053" display="https://www.daloopa.com/src/1567681" xr:uid="{89417732-7232-4ECA-BB90-59E95BB30720}"/>
    <hyperlink ref="AF382" r:id="rId9054" display="https://www.daloopa.com/src/2600186" xr:uid="{BF63249F-13FE-49EC-98B1-0FCF962CBD05}"/>
    <hyperlink ref="AG382" r:id="rId9055" display="https://www.daloopa.com/src/4715287" xr:uid="{325209D9-6848-4396-8DA1-233C1D7AA82A}"/>
    <hyperlink ref="AH382" r:id="rId9056" display="https://www.daloopa.com/src/7961836" xr:uid="{AF0DE1F0-37EB-4F36-A0B8-02620E4406C2}"/>
    <hyperlink ref="AI382" r:id="rId9057" display="https://www.daloopa.com/src/10330759" xr:uid="{4FEEE57B-47C1-40E6-BB2A-4762A82E4F0C}"/>
    <hyperlink ref="AJ382" r:id="rId9058" display="https://www.daloopa.com/src/14161212" xr:uid="{378DD64E-B0C5-4D72-8C89-CE74B50F8377}"/>
    <hyperlink ref="AK382" r:id="rId9059" display="https://www.daloopa.com/src/20882448" xr:uid="{8A00F7F1-5444-46F6-B037-EBCBE52B2974}"/>
    <hyperlink ref="AL382" r:id="rId9060" display="https://www.daloopa.com/src/32357767" xr:uid="{5E1322B8-2CE6-420E-98BB-D6B7B017377F}"/>
    <hyperlink ref="AM382" r:id="rId9061" display="https://www.daloopa.com/src/37971631" xr:uid="{C9E05330-EC0A-4EFE-9FBD-A5DA8F425B52}"/>
    <hyperlink ref="AN382" r:id="rId9062" display="https://www.daloopa.com/src/46535391" xr:uid="{AD6ED86C-CEED-4423-800A-010E7EDA3F47}"/>
    <hyperlink ref="AO382" r:id="rId9063" display="https://www.daloopa.com/src/53534272" xr:uid="{BDA19FF6-ED24-4855-9CAD-F535AE33E355}"/>
    <hyperlink ref="AP382" r:id="rId9064" display="https://www.daloopa.com/src/58740267" xr:uid="{1BCFA584-6D3F-4B41-A659-B82E7B998B48}"/>
    <hyperlink ref="AQ382" r:id="rId9065" display="https://www.daloopa.com/src/63033688" xr:uid="{476BB834-5E47-4097-AA26-CCE62157E890}"/>
    <hyperlink ref="AR382" r:id="rId9066" display="https://www.daloopa.com/src/66978282" xr:uid="{1FB346C7-86A2-4BEA-AB65-A7112C5BBFA6}"/>
    <hyperlink ref="BF382" r:id="rId9067" display="https://www.daloopa.com/src/43306453" xr:uid="{449BA5ED-508D-41BE-9999-57F9C3395DCC}"/>
    <hyperlink ref="BG382" r:id="rId9068" display="https://www.daloopa.com/src/43305569" xr:uid="{1C259100-9070-44D7-BBBA-FD8F43C1E7EB}"/>
    <hyperlink ref="BH382" r:id="rId9069" display="https://www.daloopa.com/src/43302627" xr:uid="{BE53FD79-2372-4F48-9118-F49DC555588E}"/>
    <hyperlink ref="BI382" r:id="rId9070" display="https://www.daloopa.com/src/43301782" xr:uid="{0FBE90B2-1C82-44B2-9CAE-8C3D72157FC0}"/>
    <hyperlink ref="BJ382" r:id="rId9071" display="https://www.daloopa.com/src/43299079" xr:uid="{A7969C08-A2A7-4FC9-B85B-911E37D76B19}"/>
    <hyperlink ref="BK382" r:id="rId9072" display="https://www.daloopa.com/src/43297720" xr:uid="{C05E3D49-56A1-49AA-9EC5-2C89032BE6CD}"/>
    <hyperlink ref="BL382" r:id="rId9073" display="https://www.daloopa.com/src/43297320" xr:uid="{1BF63FB3-D654-44D6-A10E-78DF34FCB916}"/>
    <hyperlink ref="BM382" r:id="rId9074" display="https://www.daloopa.com/src/14161243" xr:uid="{E7CB839F-CAF6-4923-9A64-36956454E545}"/>
    <hyperlink ref="BN382" r:id="rId9075" display="https://www.daloopa.com/src/46535317" xr:uid="{9E9B2638-0971-4038-82D0-4C21CCE23507}"/>
    <hyperlink ref="BO382" r:id="rId9076" display="https://www.daloopa.com/src/66982571" xr:uid="{66B43D49-9978-4851-80A0-AFB21AA931D3}"/>
    <hyperlink ref="A383" r:id="rId9077" xr:uid="{C7AD70A7-7D69-4354-83A7-6EB4C304C602}"/>
    <hyperlink ref="C383" r:id="rId9078" xr:uid="{9A06DABC-E501-48EF-99C9-DFA9FE56C534}"/>
    <hyperlink ref="BD383" r:id="rId9079" display="https://www.daloopa.com/src/154222605" xr:uid="{784D0273-41ED-4501-8643-F95EFA24A9C1}"/>
    <hyperlink ref="BR383" r:id="rId9080" display="https://www.daloopa.com/src/154249523" xr:uid="{C9A253F3-58E6-40A7-842D-34E4674E9285}"/>
    <hyperlink ref="A384" r:id="rId9081" xr:uid="{3D537FDC-700D-4E20-ABED-822124330333}"/>
    <hyperlink ref="C384" r:id="rId9082" xr:uid="{C874845A-E918-48D1-8279-8F9CE3F16BFC}"/>
    <hyperlink ref="E384" r:id="rId9083" display="https://www.daloopa.com/src/1566067" xr:uid="{C8EC10E0-7DAB-4541-A17C-E9719721804A}"/>
    <hyperlink ref="F384" r:id="rId9084" display="https://www.daloopa.com/src/1566221" xr:uid="{98709DEC-9E4A-4C76-B00C-13CE9DD45626}"/>
    <hyperlink ref="G384" r:id="rId9085" display="https://www.daloopa.com/src/1566316" xr:uid="{E23C3304-8BC6-4C15-80DC-C599258BA6BD}"/>
    <hyperlink ref="H384" r:id="rId9086" display="https://www.daloopa.com/src/1566384" xr:uid="{F8D82FF7-2E60-41D1-8866-84307A54D505}"/>
    <hyperlink ref="I384" r:id="rId9087" display="https://www.daloopa.com/src/1566448" xr:uid="{592D22FE-C889-474B-9D04-C5BB8181CE1E}"/>
    <hyperlink ref="J384" r:id="rId9088" display="https://www.daloopa.com/src/1566569" xr:uid="{97C973E5-D38C-4F81-AA11-EBB0A104086D}"/>
    <hyperlink ref="K384" r:id="rId9089" display="https://www.daloopa.com/src/1566626" xr:uid="{440B490E-E8A7-49D8-AF04-2F86C834C857}"/>
    <hyperlink ref="L384" r:id="rId9090" display="https://www.daloopa.com/src/1566662" xr:uid="{E2CEB062-ACC4-4383-9A70-AA8A8ADFAB28}"/>
    <hyperlink ref="M384" r:id="rId9091" display="https://www.daloopa.com/src/1566723" xr:uid="{C92E1DAF-2D17-4955-BB1E-1FCCFD4B8916}"/>
    <hyperlink ref="N384" r:id="rId9092" display="https://www.daloopa.com/src/1566779" xr:uid="{E7224A66-F7F9-4542-AD22-F078FAE5496D}"/>
    <hyperlink ref="O384" r:id="rId9093" display="https://www.daloopa.com/src/1566810" xr:uid="{B92B8D6D-F597-4A72-80D2-927800B8ED47}"/>
    <hyperlink ref="P384" r:id="rId9094" display="https://www.daloopa.com/src/1566866" xr:uid="{4BCD3FCC-9284-4F48-8CA5-A0BE7733B0EE}"/>
    <hyperlink ref="Q384" r:id="rId9095" display="https://www.daloopa.com/src/1566932" xr:uid="{35FE4E90-4E0F-4F0B-9E51-2ECC39C9CF07}"/>
    <hyperlink ref="R384" r:id="rId9096" display="https://www.daloopa.com/src/1566963" xr:uid="{8FB14BCF-F193-4137-B9FA-4852EF5815DD}"/>
    <hyperlink ref="S384" r:id="rId9097" display="https://www.daloopa.com/src/1567017" xr:uid="{DD0F57AE-5F97-4443-8E79-6D3EA66E2876}"/>
    <hyperlink ref="T384" r:id="rId9098" display="https://www.daloopa.com/src/1567172" xr:uid="{A5B2242D-744A-4027-A1DC-C028D52750F0}"/>
    <hyperlink ref="U384" r:id="rId9099" display="https://www.daloopa.com/src/1567109" xr:uid="{F201FF20-D0AE-49B5-8C98-1B2F9F2E9A75}"/>
    <hyperlink ref="V384" r:id="rId9100" display="https://www.daloopa.com/src/1567199" xr:uid="{F1BABCFD-87A1-4361-86F0-18ED51B47BB8}"/>
    <hyperlink ref="W384" r:id="rId9101" display="https://www.daloopa.com/src/1567257" xr:uid="{86CBC6C8-49BF-4425-A1C6-8675E40950D1}"/>
    <hyperlink ref="X384" r:id="rId9102" display="https://www.daloopa.com/src/1567290" xr:uid="{8DE35776-CC28-4CCF-BE5F-9DA90A48BBE4}"/>
    <hyperlink ref="Y384" r:id="rId9103" display="https://www.daloopa.com/src/1567427" xr:uid="{49FC372D-C4DE-4494-B7E7-B58A8321070B}"/>
    <hyperlink ref="Z384" r:id="rId9104" display="https://www.daloopa.com/src/1567458" xr:uid="{4683DA18-A824-45DF-AD10-0209DF01F533}"/>
    <hyperlink ref="AA384" r:id="rId9105" display="https://www.daloopa.com/src/1567489" xr:uid="{CDE44AAD-3B67-4A0E-B7AF-E71446FD99D0}"/>
    <hyperlink ref="AB384" r:id="rId9106" display="https://www.daloopa.com/src/1567545" xr:uid="{307CD376-870A-489F-82A9-DBBC0B679CE6}"/>
    <hyperlink ref="AC384" r:id="rId9107" display="https://www.daloopa.com/src/1567581" xr:uid="{E7CE2E7D-2E14-4CAD-A4B6-C48CB180B7A6}"/>
    <hyperlink ref="AD384" r:id="rId9108" display="https://www.daloopa.com/src/1567618" xr:uid="{0B55BA8B-F048-4ADE-90E8-D1DA8D387905}"/>
    <hyperlink ref="AE384" r:id="rId9109" display="https://www.daloopa.com/src/1567682" xr:uid="{171087BD-98C1-40A3-AAE7-1C87E4D5C1E4}"/>
    <hyperlink ref="AF384" r:id="rId9110" display="https://www.daloopa.com/src/2600187" xr:uid="{0191C44C-4C07-4D4B-AEB9-92D6C8AEA3CB}"/>
    <hyperlink ref="AG384" r:id="rId9111" display="https://www.daloopa.com/src/4715288" xr:uid="{3FEA95B6-4BDB-439F-8B1B-A995596A17C4}"/>
    <hyperlink ref="AH384" r:id="rId9112" display="https://www.daloopa.com/src/7961837" xr:uid="{23323627-27A7-4502-92C3-94E5324F9C4C}"/>
    <hyperlink ref="AI384" r:id="rId9113" display="https://www.daloopa.com/src/10330732" xr:uid="{2F75EF32-E52E-4C3F-90C5-9E69B9A77CC9}"/>
    <hyperlink ref="AJ384" r:id="rId9114" display="https://www.daloopa.com/src/14161213" xr:uid="{FD08970E-8B4B-49A5-B861-1F8F80D08061}"/>
    <hyperlink ref="AK384" r:id="rId9115" display="https://www.daloopa.com/src/20882450" xr:uid="{847D2712-E452-436F-93B3-F212EB3D688E}"/>
    <hyperlink ref="AL384" r:id="rId9116" display="https://www.daloopa.com/src/32357769" xr:uid="{4AC13C5D-FAD2-4300-B280-F7EBADB1FFD9}"/>
    <hyperlink ref="AM384" r:id="rId9117" display="https://www.daloopa.com/src/37971634" xr:uid="{48428BB8-A6ED-4B65-90F6-838F85504F79}"/>
    <hyperlink ref="AN384" r:id="rId9118" display="https://www.daloopa.com/src/46535366" xr:uid="{5BE9C231-33DD-4C6E-821B-68CFB7E17F66}"/>
    <hyperlink ref="AO384" r:id="rId9119" display="https://www.daloopa.com/src/53534249" xr:uid="{5D44F4D1-4E1F-49A4-8081-EE2903F0FD4C}"/>
    <hyperlink ref="AP384" r:id="rId9120" display="https://www.daloopa.com/src/58740256" xr:uid="{4DD0C1E4-E458-4533-A20C-0CF59E7FA84C}"/>
    <hyperlink ref="AQ384" r:id="rId9121" display="https://www.daloopa.com/src/63033675" xr:uid="{22A6FBEB-4AEA-4BDE-A6AB-998818D67BC8}"/>
    <hyperlink ref="AR384" r:id="rId9122" display="https://www.daloopa.com/src/66978276" xr:uid="{7F352AB3-312D-4543-AF8A-CBACD04E5EF8}"/>
    <hyperlink ref="BF384" r:id="rId9123" display="https://www.daloopa.com/src/43306451" xr:uid="{E5B5B6B5-EE8E-434B-A5F4-6CE03FFE9A01}"/>
    <hyperlink ref="BG384" r:id="rId9124" display="https://www.daloopa.com/src/43305568" xr:uid="{976FEA99-45E8-43EE-8317-39C43EC6B652}"/>
    <hyperlink ref="BH384" r:id="rId9125" display="https://www.daloopa.com/src/43302619" xr:uid="{F47C4A92-5AFC-41AC-9035-0AD7AEFE0182}"/>
    <hyperlink ref="BI384" r:id="rId9126" display="https://www.daloopa.com/src/43301786" xr:uid="{EFD79A80-0EFD-4DD2-B66E-8E0E2799CDE8}"/>
    <hyperlink ref="BJ384" r:id="rId9127" display="https://www.daloopa.com/src/43299075" xr:uid="{48266F87-B1B1-45B5-894D-2C604BD91BB4}"/>
    <hyperlink ref="BK384" r:id="rId9128" display="https://www.daloopa.com/src/43297719" xr:uid="{3A8E21CC-05E7-4351-8F44-A91170271C99}"/>
    <hyperlink ref="BL384" r:id="rId9129" display="https://www.daloopa.com/src/43297318" xr:uid="{6EBA753E-A5A5-4F4D-9AD1-F86FC22E1C25}"/>
    <hyperlink ref="BM384" r:id="rId9130" display="https://www.daloopa.com/src/14161244" xr:uid="{475FE085-F036-449A-9D87-9D5C82279A0B}"/>
    <hyperlink ref="BN384" r:id="rId9131" display="https://www.daloopa.com/src/46535316" xr:uid="{14CF3983-08B5-49AB-B08E-87EEC196C5A5}"/>
    <hyperlink ref="BO384" r:id="rId9132" display="https://www.daloopa.com/src/66982572" xr:uid="{149ED425-451F-4A66-9990-7D3BBEF3022A}"/>
    <hyperlink ref="A385" r:id="rId9133" xr:uid="{C7C4C76C-5FD8-4D77-A359-FF93EF6B71DC}"/>
    <hyperlink ref="C385" r:id="rId9134" xr:uid="{A00F837F-2A32-4482-B5B2-D9124493F1EF}"/>
    <hyperlink ref="AS385" r:id="rId9135" display="https://www.daloopa.com/src/72081308" xr:uid="{770E54D6-CC78-4791-9BD0-C84BD78B27BA}"/>
    <hyperlink ref="AT385" r:id="rId9136" display="https://www.daloopa.com/src/78018605" xr:uid="{1CF6A775-06EA-4567-B2AA-CD58C802AE63}"/>
    <hyperlink ref="AU385" r:id="rId9137" display="https://www.daloopa.com/src/82224871" xr:uid="{8EB84411-6D65-4E98-AE3A-595B0F265DF6}"/>
    <hyperlink ref="AV385" r:id="rId9138" display="https://www.daloopa.com/src/87381666" xr:uid="{E41CFA01-999A-49E2-A83F-D292FF3EB669}"/>
    <hyperlink ref="AW385" r:id="rId9139" display="https://www.daloopa.com/src/94491566" xr:uid="{F6714ADD-7806-4EDF-A0B7-AD2D6A780A86}"/>
    <hyperlink ref="AX385" r:id="rId9140" display="https://www.daloopa.com/src/102328143" xr:uid="{854C70FC-4DAB-411E-BB66-DB8302307A5C}"/>
    <hyperlink ref="AY385" r:id="rId9141" display="https://www.daloopa.com/src/107679931" xr:uid="{C9B20708-397C-4BDF-92D3-41967F6DFF00}"/>
    <hyperlink ref="AZ385" r:id="rId9142" display="https://www.daloopa.com/src/113256778" xr:uid="{20DD0B44-A665-46C1-B31A-05752CCC02E3}"/>
    <hyperlink ref="BA385" r:id="rId9143" display="https://www.daloopa.com/src/125048952" xr:uid="{395C5AF6-1CB8-4892-93B1-D33FCBDDD00A}"/>
    <hyperlink ref="BB385" r:id="rId9144" display="https://www.daloopa.com/src/136428696" xr:uid="{C633308B-9A40-4B15-97DE-06991667B27B}"/>
    <hyperlink ref="BC385" r:id="rId9145" display="https://www.daloopa.com/src/144990523" xr:uid="{849D7D38-6A2C-427C-9D8F-1602804CD83A}"/>
    <hyperlink ref="BD385" r:id="rId9146" display="https://www.daloopa.com/src/154222603" xr:uid="{35FFFD3E-42FD-4C98-8CFA-DEF352A2BC6B}"/>
    <hyperlink ref="BP385" r:id="rId9147" display="https://www.daloopa.com/src/87394321" xr:uid="{8C9ECD26-7103-4426-BECB-B2CC2B556442}"/>
    <hyperlink ref="BQ385" r:id="rId9148" display="https://www.daloopa.com/src/113262690" xr:uid="{D497B9C1-B31E-4BC7-A02B-B9510E89703B}"/>
    <hyperlink ref="BR385" r:id="rId9149" display="https://www.daloopa.com/src/154249521" xr:uid="{15C97EAC-12B9-4F21-8B0C-E9365B2028E2}"/>
    <hyperlink ref="A386" r:id="rId9150" xr:uid="{7184F05D-86A6-4230-8680-8035913CD525}"/>
    <hyperlink ref="C386" r:id="rId9151" xr:uid="{A303CAB7-7A7B-49C6-926D-24E83B3EAA23}"/>
    <hyperlink ref="AI386" r:id="rId9152" display="https://www.daloopa.com/src/10330757" xr:uid="{41DCFF01-2FD3-4290-9D33-79FB1F3997B8}"/>
    <hyperlink ref="AJ386" r:id="rId9153" display="https://www.daloopa.com/src/14161214" xr:uid="{DD3B0BF4-957E-4CE6-A8CE-A42FE98AFB13}"/>
    <hyperlink ref="AM386" r:id="rId9154" display="https://www.daloopa.com/src/37971640" xr:uid="{A6FD4101-A6D0-4795-AE72-1F7E59508D72}"/>
    <hyperlink ref="AN386" r:id="rId9155" display="https://www.daloopa.com/src/46535376" xr:uid="{848B5098-20E0-4D9D-AFFE-9C30A9CC5D7F}"/>
    <hyperlink ref="BM386" r:id="rId9156" display="https://www.daloopa.com/src/14161245" xr:uid="{3DE0DD78-7A7C-4270-93D3-B5974FF48CC0}"/>
    <hyperlink ref="BN386" r:id="rId9157" display="https://www.daloopa.com/src/46535298" xr:uid="{07D030F7-CB02-4132-B1B3-E5CA3668ECF6}"/>
    <hyperlink ref="BO386" r:id="rId9158" display="https://www.daloopa.com/src/66982557" xr:uid="{99D064FA-74A4-4632-97A5-176329215E22}"/>
    <hyperlink ref="A387" r:id="rId9159" xr:uid="{45E23CED-6D84-40C9-BB0D-B0B0DC9FACFB}"/>
    <hyperlink ref="C387" r:id="rId9160" xr:uid="{33B5DF4F-BCE4-4DB0-9910-EC94F3A46D57}"/>
    <hyperlink ref="F387" r:id="rId9161" display="https://www.daloopa.com/src/1566222" xr:uid="{C812B853-A2CC-43F5-B54F-D9807060AD8E}"/>
    <hyperlink ref="BB387" r:id="rId9162" display="https://www.daloopa.com/src/136428697" xr:uid="{A95F26AC-3637-409C-AF13-A6972BBED003}"/>
    <hyperlink ref="BC387" r:id="rId9163" display="https://www.daloopa.com/src/144990524" xr:uid="{895DBBEA-07F2-4A02-8E4A-5A73909C09F3}"/>
    <hyperlink ref="BD387" r:id="rId9164" display="https://www.daloopa.com/src/154222606" xr:uid="{1E5AF045-215F-4E2E-9828-7B0CC63E9E46}"/>
    <hyperlink ref="BF387" r:id="rId9165" display="https://www.daloopa.com/src/43306446" xr:uid="{BFBE9B8D-5744-4505-B7F5-A4FA2B0665E3}"/>
    <hyperlink ref="BR387" r:id="rId9166" display="https://www.daloopa.com/src/154249524" xr:uid="{B24B1A25-7499-4566-8638-E23131FF8B3A}"/>
    <hyperlink ref="A388" r:id="rId9167" xr:uid="{7EB184BA-12F6-4987-8A05-0A9F47906E66}"/>
    <hyperlink ref="C388" r:id="rId9168" xr:uid="{63018F87-F8C9-4386-BB35-093CF5A2CFF4}"/>
    <hyperlink ref="BB388" r:id="rId9169" display="https://www.daloopa.com/src/136428698" xr:uid="{42853792-5951-425B-91EF-EFECCDACF6CA}"/>
    <hyperlink ref="BC388" r:id="rId9170" display="https://www.daloopa.com/src/144990525" xr:uid="{3D34396A-B60C-49A3-B6BA-B051213193A2}"/>
    <hyperlink ref="BD388" r:id="rId9171" display="https://www.daloopa.com/src/154222604" xr:uid="{0A74BF32-EB8F-439F-8FED-C25DB15E16C4}"/>
    <hyperlink ref="BR388" r:id="rId9172" display="https://www.daloopa.com/src/154249522" xr:uid="{54ED81D6-D88E-4C71-A942-9E7802D1FECC}"/>
    <hyperlink ref="A389" r:id="rId9173" xr:uid="{718D90A2-C4A8-4561-A807-C72B5EDD7966}"/>
    <hyperlink ref="C389" r:id="rId9174" xr:uid="{C6C4FE11-8568-49B2-82A2-4384EF8B006C}"/>
    <hyperlink ref="E389" r:id="rId9175" display="https://www.daloopa.com/src/1566068" xr:uid="{F8E404AF-1373-4571-A647-1B452A48F984}"/>
    <hyperlink ref="F389" r:id="rId9176" display="https://www.daloopa.com/src/1566223" xr:uid="{FAD9CCAA-D696-4AEF-A5DF-5C96C9500F76}"/>
    <hyperlink ref="G389" r:id="rId9177" display="https://www.daloopa.com/src/1566317" xr:uid="{D35BB69D-14D7-44CD-A3DD-377BD69DBB6C}"/>
    <hyperlink ref="H389" r:id="rId9178" display="https://www.daloopa.com/src/1566385" xr:uid="{05A090F1-D5E6-4EC8-875F-8EF6D6B7645A}"/>
    <hyperlink ref="J389" r:id="rId9179" display="https://www.daloopa.com/src/1566570" xr:uid="{1D1B5B2E-53DF-460A-BCF4-622B41CBF3E9}"/>
    <hyperlink ref="K389" r:id="rId9180" display="https://www.daloopa.com/src/1566627" xr:uid="{94935FAD-1CAB-4D89-AB12-0CE510AEC60C}"/>
    <hyperlink ref="L389" r:id="rId9181" display="https://www.daloopa.com/src/1566663" xr:uid="{88AACF21-CB73-4B9B-BF38-D289A091D73B}"/>
    <hyperlink ref="M389" r:id="rId9182" display="https://www.daloopa.com/src/1566724" xr:uid="{8658B6D0-9ACC-4791-95DC-40B4A51E5EB4}"/>
    <hyperlink ref="N389" r:id="rId9183" display="https://www.daloopa.com/src/1566780" xr:uid="{65C1B6F1-F7F9-4F36-A3CC-E6BD6E00F34C}"/>
    <hyperlink ref="O389" r:id="rId9184" display="https://www.daloopa.com/src/1566811" xr:uid="{E262ED7E-0F99-4059-B890-561E6482B7CA}"/>
    <hyperlink ref="P389" r:id="rId9185" display="https://www.daloopa.com/src/1566867" xr:uid="{B7BD4C24-808A-4C7F-96B1-879772EE7B7C}"/>
    <hyperlink ref="Q389" r:id="rId9186" display="https://www.daloopa.com/src/1566933" xr:uid="{08D8F0B8-89D1-4557-A32D-D98D2305FC7B}"/>
    <hyperlink ref="R389" r:id="rId9187" display="https://www.daloopa.com/src/1566964" xr:uid="{702BD8D4-7C1E-4DDF-A47F-23502BF3F5E4}"/>
    <hyperlink ref="S389" r:id="rId9188" display="https://www.daloopa.com/src/1567018" xr:uid="{3664B112-0737-4BDF-B211-AC02CD7E0C2D}"/>
    <hyperlink ref="T389" r:id="rId9189" display="https://www.daloopa.com/src/1567173" xr:uid="{38EA089A-49C3-43E4-AF0D-4229B62B20C0}"/>
    <hyperlink ref="V389" r:id="rId9190" display="https://www.daloopa.com/src/1567200" xr:uid="{27E5F5F0-D45F-4788-9B3F-BCDFB50376B2}"/>
    <hyperlink ref="W389" r:id="rId9191" display="https://www.daloopa.com/src/1567258" xr:uid="{88F2A95C-F182-45D7-973A-DADEC496699C}"/>
    <hyperlink ref="X389" r:id="rId9192" display="https://www.daloopa.com/src/1567291" xr:uid="{638FFF1F-BE3C-4F4F-9FC0-27590AC634DB}"/>
    <hyperlink ref="Y389" r:id="rId9193" display="https://www.daloopa.com/src/1567428" xr:uid="{37915FDC-9B31-4F75-9ECC-396A97E89B43}"/>
    <hyperlink ref="Z389" r:id="rId9194" display="https://www.daloopa.com/src/1567459" xr:uid="{4480714D-99C9-433F-BA29-B4CCCCD5B25D}"/>
    <hyperlink ref="AA389" r:id="rId9195" display="https://www.daloopa.com/src/1567490" xr:uid="{01A7CE10-0FEB-49A4-811A-FE826A2E3A41}"/>
    <hyperlink ref="AF389" r:id="rId9196" display="https://www.daloopa.com/src/2600188" xr:uid="{A480764D-4B96-441D-97EF-1B48C722FDAD}"/>
    <hyperlink ref="AG389" r:id="rId9197" display="https://www.daloopa.com/src/4715289" xr:uid="{BFCCD264-4DE1-4098-9527-C88ECE5B1549}"/>
    <hyperlink ref="AH389" r:id="rId9198" display="https://www.daloopa.com/src/7961838" xr:uid="{6D29C0CF-E846-4DDF-BFEB-17786DD44063}"/>
    <hyperlink ref="AI389" r:id="rId9199" display="https://www.daloopa.com/src/10330740" xr:uid="{B94B0CFD-5211-4084-9342-A24C7F2D48AF}"/>
    <hyperlink ref="AJ389" r:id="rId9200" display="https://www.daloopa.com/src/14161215" xr:uid="{8262345A-D76A-4C8E-9CB3-A3785F73C393}"/>
    <hyperlink ref="AL389" r:id="rId9201" display="https://www.daloopa.com/src/32357771" xr:uid="{760CC5DD-F1B1-4AC4-B30E-8B866C88823E}"/>
    <hyperlink ref="AM389" r:id="rId9202" display="https://www.daloopa.com/src/37971647" xr:uid="{4EB1861F-CB49-4585-8385-2C429B7DF13B}"/>
    <hyperlink ref="AN389" r:id="rId9203" display="https://www.daloopa.com/src/46535370" xr:uid="{E167216D-E30D-4337-BF9F-CBCBDEBBB6AF}"/>
    <hyperlink ref="AO389" r:id="rId9204" display="https://www.daloopa.com/src/53534244" xr:uid="{E8C3C9AF-59A6-4FAD-A975-19C5C1D7A427}"/>
    <hyperlink ref="AP389" r:id="rId9205" display="https://www.daloopa.com/src/58740276" xr:uid="{4ED603F6-4770-4C22-B346-E2C568A0E66B}"/>
    <hyperlink ref="AQ389" r:id="rId9206" display="https://www.daloopa.com/src/63033687" xr:uid="{64606808-EAF7-4D23-B6AB-18DAA61E91BF}"/>
    <hyperlink ref="AR389" r:id="rId9207" display="https://www.daloopa.com/src/66978280" xr:uid="{19DF7257-105A-42C4-915F-4750013D264B}"/>
    <hyperlink ref="AS389" r:id="rId9208" display="https://www.daloopa.com/src/72081305" xr:uid="{0E46C2E2-591A-43F8-9635-DA046842C24B}"/>
    <hyperlink ref="AT389" r:id="rId9209" display="https://www.daloopa.com/src/78018603" xr:uid="{C6ACA4FE-8E10-41E5-94EF-A02BA50FD43A}"/>
    <hyperlink ref="AU389" r:id="rId9210" display="https://www.daloopa.com/src/82224874" xr:uid="{8C50C16A-DB47-4AE2-8572-08DE84CAF41C}"/>
    <hyperlink ref="AV389" r:id="rId9211" display="https://www.daloopa.com/src/87381667" xr:uid="{DCC88D88-93E5-4F97-86B3-E38D762D16F8}"/>
    <hyperlink ref="AW389" r:id="rId9212" display="https://www.daloopa.com/src/94491564" xr:uid="{C6258284-47A9-4750-A317-E4D508AEE91C}"/>
    <hyperlink ref="AX389" r:id="rId9213" display="https://www.daloopa.com/src/102328155" xr:uid="{8DF2A3C6-DB20-44FB-A424-24427735B9F6}"/>
    <hyperlink ref="AY389" r:id="rId9214" display="https://www.daloopa.com/src/107679934" xr:uid="{327ECB12-5439-4713-9F6B-F08B2E633585}"/>
    <hyperlink ref="AZ389" r:id="rId9215" display="https://www.daloopa.com/src/113256770" xr:uid="{342F1AE0-94E0-443F-97B9-A61BDEF75D91}"/>
    <hyperlink ref="BA389" r:id="rId9216" display="https://www.daloopa.com/src/125048953" xr:uid="{2A0237F4-4E1B-495F-8B54-B4063F34459B}"/>
    <hyperlink ref="BB389" r:id="rId9217" display="https://www.daloopa.com/src/136428699" xr:uid="{AF798411-EB92-4DB0-8877-216E76BD007A}"/>
    <hyperlink ref="BC389" r:id="rId9218" display="https://www.daloopa.com/src/144990526" xr:uid="{8539DB78-C827-4050-AB79-5D21A6E057C6}"/>
    <hyperlink ref="BD389" r:id="rId9219" display="https://www.daloopa.com/src/154222607" xr:uid="{2815F4F0-9C2E-4F1F-81A8-D5C02315AA92}"/>
    <hyperlink ref="BF389" r:id="rId9220" display="https://www.daloopa.com/src/43306450" xr:uid="{730AD7CB-5D06-493D-B635-523C77E0DBE2}"/>
    <hyperlink ref="BG389" r:id="rId9221" display="https://www.daloopa.com/src/43305567" xr:uid="{50BCDB3E-86A2-4708-9ABA-7507E80EE833}"/>
    <hyperlink ref="BH389" r:id="rId9222" display="https://www.daloopa.com/src/43302625" xr:uid="{AB668DB4-BA3C-4A74-AB45-A25C59E6EC78}"/>
    <hyperlink ref="BI389" r:id="rId9223" display="https://www.daloopa.com/src/43301780" xr:uid="{D093C789-B4CF-4CA9-AFCF-757421134706}"/>
    <hyperlink ref="BJ389" r:id="rId9224" display="https://www.daloopa.com/src/43299074" xr:uid="{1F60FA40-78A9-4F4B-8AFA-AD34439D2809}"/>
    <hyperlink ref="BK389" r:id="rId9225" display="https://www.daloopa.com/src/43297718" xr:uid="{D9613463-46B1-4B1D-83F0-329B20EB5732}"/>
    <hyperlink ref="BL389" r:id="rId9226" display="https://www.daloopa.com/src/43297319" xr:uid="{0471A373-2598-45C6-BBF9-B9F71AE7B50E}"/>
    <hyperlink ref="BM389" r:id="rId9227" display="https://www.daloopa.com/src/14161246" xr:uid="{E0BAEF07-B5F5-4838-98A8-040CA270B4BF}"/>
    <hyperlink ref="BN389" r:id="rId9228" display="https://www.daloopa.com/src/46535290" xr:uid="{530F7F3C-EF02-4E14-8EC9-93A725EE40BF}"/>
    <hyperlink ref="BO389" r:id="rId9229" display="https://www.daloopa.com/src/66982566" xr:uid="{DE6334AF-8B87-4CB6-8F71-8DA2B7322611}"/>
    <hyperlink ref="BP389" r:id="rId9230" display="https://www.daloopa.com/src/87394307" xr:uid="{B03DF294-FB5B-410E-BBDE-D0E56258136B}"/>
    <hyperlink ref="BQ389" r:id="rId9231" display="https://www.daloopa.com/src/113262700" xr:uid="{ACDE4387-6D96-4577-ADB1-14DA0717C8B6}"/>
    <hyperlink ref="BR389" r:id="rId9232" display="https://www.daloopa.com/src/154249525" xr:uid="{98633C6F-A2A4-4A88-A1C3-0B6241909069}"/>
    <hyperlink ref="A390" r:id="rId9233" xr:uid="{DB769807-7DC4-4449-8F00-A7C4C234DDDA}"/>
    <hyperlink ref="C390" r:id="rId9234" xr:uid="{A2AD6ADC-B389-4809-8B53-51563046E758}"/>
    <hyperlink ref="E390" r:id="rId9235" display="https://www.daloopa.com/src/1566069" xr:uid="{6EBB1CBF-8F37-4EA7-8C79-B80C4D5D9242}"/>
    <hyperlink ref="F390" r:id="rId9236" display="https://www.daloopa.com/src/1566224" xr:uid="{ABC69A09-D90B-48B1-99B6-6B9C67EB28AA}"/>
    <hyperlink ref="H390" r:id="rId9237" display="https://www.daloopa.com/src/1566386" xr:uid="{83423FC9-2018-46A7-8D01-D152E40EE164}"/>
    <hyperlink ref="K390" r:id="rId9238" display="https://www.daloopa.com/src/1566628" xr:uid="{B13CCC76-CB8D-4DF0-B2CE-271B18ABCF84}"/>
    <hyperlink ref="L390" r:id="rId9239" display="https://www.daloopa.com/src/1566664" xr:uid="{32AA0224-2201-42E5-801A-F54F6753EDE4}"/>
    <hyperlink ref="M390" r:id="rId9240" display="https://www.daloopa.com/src/1566725" xr:uid="{136BF092-6D6D-4362-B01C-2F485855D38B}"/>
    <hyperlink ref="N390" r:id="rId9241" display="https://www.daloopa.com/src/1566781" xr:uid="{EF478C8E-65CA-4938-9843-F0B43E5A5CA2}"/>
    <hyperlink ref="O390" r:id="rId9242" display="https://www.daloopa.com/src/1566812" xr:uid="{46C41EAE-AE9F-4120-8B61-055C8D982BBE}"/>
    <hyperlink ref="P390" r:id="rId9243" display="https://www.daloopa.com/src/1566868" xr:uid="{36818D17-A9F5-4E53-B639-5EB7E8B9A1D2}"/>
    <hyperlink ref="Q390" r:id="rId9244" display="https://www.daloopa.com/src/1566934" xr:uid="{F53EF282-A6C8-4E69-9733-02879362C39E}"/>
    <hyperlink ref="R390" r:id="rId9245" display="https://www.daloopa.com/src/1566965" xr:uid="{890DEB98-B4FE-4982-B505-3AD606965394}"/>
    <hyperlink ref="S390" r:id="rId9246" display="https://www.daloopa.com/src/1567019" xr:uid="{650FE34A-17F6-44F9-8374-365043949B53}"/>
    <hyperlink ref="T390" r:id="rId9247" display="https://www.daloopa.com/src/1567174" xr:uid="{3380DF8D-AF0E-4362-B36D-18DBDAD8CC53}"/>
    <hyperlink ref="U390" r:id="rId9248" display="https://www.daloopa.com/src/1567110" xr:uid="{2098F003-4E9F-4195-AEDC-1BBE9B0A88DC}"/>
    <hyperlink ref="V390" r:id="rId9249" display="https://www.daloopa.com/src/1567201" xr:uid="{77701ADD-34DC-4315-9729-CEDF2D0E10AD}"/>
    <hyperlink ref="W390" r:id="rId9250" display="https://www.daloopa.com/src/1567259" xr:uid="{C8C1F3C1-CD3E-4355-897D-8633807434E2}"/>
    <hyperlink ref="X390" r:id="rId9251" display="https://www.daloopa.com/src/1567292" xr:uid="{7BC867A8-4624-47F9-A368-1C26AEFE07AC}"/>
    <hyperlink ref="BF390" r:id="rId9252" display="https://www.daloopa.com/src/43306449" xr:uid="{FE21D717-1271-4944-B973-919D98E7650F}"/>
    <hyperlink ref="BG390" r:id="rId9253" display="https://www.daloopa.com/src/43305566" xr:uid="{C42D12D0-1AB1-4D79-8E5A-FBADCCC285C2}"/>
    <hyperlink ref="BH390" r:id="rId9254" display="https://www.daloopa.com/src/43302624" xr:uid="{43E3A139-F28D-4E2E-B978-176AAF05A9E6}"/>
    <hyperlink ref="BI390" r:id="rId9255" display="https://www.daloopa.com/src/43301777" xr:uid="{2007A3D8-EA4A-49F2-A720-9F3B570E343C}"/>
    <hyperlink ref="BJ390" r:id="rId9256" display="https://www.daloopa.com/src/43299087" xr:uid="{07DFE8B1-E896-45DF-A433-C3673661A338}"/>
    <hyperlink ref="A391" r:id="rId9257" xr:uid="{272C198A-D3ED-457A-B997-E7AB3E691E71}"/>
    <hyperlink ref="C391" r:id="rId9258" xr:uid="{1F59E078-107D-484C-9F11-F13E97AE7D03}"/>
    <hyperlink ref="I391" r:id="rId9259" display="https://www.daloopa.com/src/1566449" xr:uid="{475BAA9F-03CB-42FF-BDBA-F7CEF90C4FD5}"/>
    <hyperlink ref="J391" r:id="rId9260" display="https://www.daloopa.com/src/1566571" xr:uid="{1020F116-5F8C-4F00-AACD-9E7CFDCEFA98}"/>
    <hyperlink ref="K391" r:id="rId9261" display="https://www.daloopa.com/src/1566629" xr:uid="{C52D7A2C-BA59-4C0D-B2A1-330A6AC95750}"/>
    <hyperlink ref="Y391" r:id="rId9262" display="https://www.daloopa.com/src/1567429" xr:uid="{A14A6FAB-8F1F-4C47-9B10-A23CBB77A75C}"/>
    <hyperlink ref="AA391" r:id="rId9263" display="https://www.daloopa.com/src/1567491" xr:uid="{6108CE43-4782-4FA4-B9CC-4FB385974FCE}"/>
    <hyperlink ref="AB391" r:id="rId9264" display="https://www.daloopa.com/src/1567546" xr:uid="{84B1D404-0874-4BC4-A688-22F2E27C183D}"/>
    <hyperlink ref="AC391" r:id="rId9265" display="https://www.daloopa.com/src/1567582" xr:uid="{69A56B2E-8DC7-41ED-B92C-A2293F2F4899}"/>
    <hyperlink ref="AD391" r:id="rId9266" display="https://www.daloopa.com/src/1567619" xr:uid="{6903E8B0-7020-47CA-912C-CAE2AD750E11}"/>
    <hyperlink ref="AE391" r:id="rId9267" display="https://www.daloopa.com/src/1567683" xr:uid="{A33644BE-33D7-4990-8D71-1945E757119A}"/>
    <hyperlink ref="AG391" r:id="rId9268" display="https://www.daloopa.com/src/4715290" xr:uid="{766EFBEF-D349-4967-AB06-4B069834EBCF}"/>
    <hyperlink ref="AH391" r:id="rId9269" display="https://www.daloopa.com/src/7961839" xr:uid="{8DAD38ED-15D6-448F-8BE8-80C223E6ACB4}"/>
    <hyperlink ref="AI391" r:id="rId9270" display="https://www.daloopa.com/src/10330744" xr:uid="{FF9C45DB-10C3-4F9C-9210-AE5CBE696D4D}"/>
    <hyperlink ref="AJ391" r:id="rId9271" display="https://www.daloopa.com/src/14161216" xr:uid="{FA8733DD-F3A6-43FF-A566-9908DD9425E8}"/>
    <hyperlink ref="AK391" r:id="rId9272" display="https://www.daloopa.com/src/20882428" xr:uid="{CBA9F3A7-55BC-4727-B204-DA385709AC3E}"/>
    <hyperlink ref="AL391" r:id="rId9273" display="https://www.daloopa.com/src/32357748" xr:uid="{5D451963-21F3-4EA3-A96E-855E3E0FBE0F}"/>
    <hyperlink ref="AM391" r:id="rId9274" display="https://www.daloopa.com/src/37971642" xr:uid="{17DA5396-99C9-435D-B267-89A940EAB82F}"/>
    <hyperlink ref="AN391" r:id="rId9275" display="https://www.daloopa.com/src/46535373" xr:uid="{03B44295-966C-4DF1-A101-CCD1ABDA9628}"/>
    <hyperlink ref="AO391" r:id="rId9276" display="https://www.daloopa.com/src/53534254" xr:uid="{59CD85DF-7099-4B03-AC1A-35B26B1D6420}"/>
    <hyperlink ref="AP391" r:id="rId9277" display="https://www.daloopa.com/src/58740255" xr:uid="{7329E802-CD24-4778-A56C-CF72E0307B88}"/>
    <hyperlink ref="AQ391" r:id="rId9278" display="https://www.daloopa.com/src/63033683" xr:uid="{10FB144D-1515-47B0-ADF5-3C31836C6087}"/>
    <hyperlink ref="AR391" r:id="rId9279" display="https://www.daloopa.com/src/66978261" xr:uid="{DB50E3AB-A856-4728-866F-9903C5467E80}"/>
    <hyperlink ref="AS391" r:id="rId9280" display="https://www.daloopa.com/src/72081306" xr:uid="{47F62AF7-BBB3-4587-84C5-CC093282C197}"/>
    <hyperlink ref="AT391" r:id="rId9281" display="https://www.daloopa.com/src/78018606" xr:uid="{BD9E7D40-2C4F-4AA4-BB07-FC06857430C1}"/>
    <hyperlink ref="AU391" r:id="rId9282" display="https://www.daloopa.com/src/82224876" xr:uid="{A40C28DB-35DC-4BB6-95D4-82A145F1D1FE}"/>
    <hyperlink ref="AV391" r:id="rId9283" display="https://www.daloopa.com/src/87381669" xr:uid="{D6CA7A94-42CC-4510-8BB6-E892DA29CEA1}"/>
    <hyperlink ref="AX391" r:id="rId9284" display="https://www.daloopa.com/src/102328157" xr:uid="{D337E8E4-B8A0-4A87-BB6A-86BEB1F129CF}"/>
    <hyperlink ref="AY391" r:id="rId9285" display="https://www.daloopa.com/src/107679933" xr:uid="{E6C6D70E-9195-496D-87FE-BEFE65E91B86}"/>
    <hyperlink ref="AZ391" r:id="rId9286" display="https://www.daloopa.com/src/113256774" xr:uid="{0DF69AAB-4387-4DE8-B545-A855D05F685F}"/>
    <hyperlink ref="BB391" r:id="rId9287" display="https://www.daloopa.com/src/136428700" xr:uid="{D25FF69E-83A8-4865-8ADF-2BA46D1B71D4}"/>
    <hyperlink ref="BC391" r:id="rId9288" display="https://www.daloopa.com/src/144990527" xr:uid="{31DBB1D5-06FA-42BF-B573-0836C8BD57F5}"/>
    <hyperlink ref="BD391" r:id="rId9289" display="https://www.daloopa.com/src/154222608" xr:uid="{BCD10798-8328-4EB2-ADDB-B8D91EFA66F0}"/>
    <hyperlink ref="BG391" r:id="rId9290" display="https://www.daloopa.com/src/43305565" xr:uid="{26F4C0D0-2B64-4CFF-AB1C-9F569F180409}"/>
    <hyperlink ref="BK391" r:id="rId9291" display="https://www.daloopa.com/src/43297726" xr:uid="{302D1A72-1157-4FB2-B8FA-2A674A2BEF8E}"/>
    <hyperlink ref="BL391" r:id="rId9292" display="https://www.daloopa.com/src/43297323" xr:uid="{FCEAAF56-E49A-4628-9EB2-DCF88607BB0B}"/>
    <hyperlink ref="BM391" r:id="rId9293" display="https://www.daloopa.com/src/14161247" xr:uid="{A530D8B3-4D28-456B-94D9-2CE17F231C64}"/>
    <hyperlink ref="BN391" r:id="rId9294" display="https://www.daloopa.com/src/46535293" xr:uid="{DB5FD36E-5F0B-4DDD-992A-DD095DD48885}"/>
    <hyperlink ref="BO391" r:id="rId9295" display="https://www.daloopa.com/src/66982559" xr:uid="{9B087B6E-CFC0-4FBB-9E47-E2FC917B9FE8}"/>
    <hyperlink ref="BP391" r:id="rId9296" display="https://www.daloopa.com/src/87394317" xr:uid="{F9AAFE58-C9C4-4CC6-98FF-B030ADC753EF}"/>
    <hyperlink ref="BQ391" r:id="rId9297" display="https://www.daloopa.com/src/113262705" xr:uid="{8568BF9F-A64B-4D99-8B8D-E9979E98B87C}"/>
    <hyperlink ref="BR391" r:id="rId9298" display="https://www.daloopa.com/src/154249526" xr:uid="{2E893602-C9F9-4273-A260-57A4F0208CAC}"/>
    <hyperlink ref="A392" r:id="rId9299" xr:uid="{9F3A162E-1AC1-49F6-8DD3-60402BEC9092}"/>
    <hyperlink ref="C392" r:id="rId9300" xr:uid="{28DA4E6F-F33A-4A2E-ADF0-6792419DE5D7}"/>
    <hyperlink ref="E392" r:id="rId9301" display="https://www.daloopa.com/src/1566070" xr:uid="{D65473F6-44E3-4F59-8F52-AC039AB237EA}"/>
    <hyperlink ref="F392" r:id="rId9302" display="https://www.daloopa.com/src/1566225" xr:uid="{1EC27FC4-F12A-48DD-9754-B0C8A33FD9D5}"/>
    <hyperlink ref="G392" r:id="rId9303" display="https://www.daloopa.com/src/1566318" xr:uid="{0600BE27-9E09-4368-BC31-B6FBDA356F31}"/>
    <hyperlink ref="H392" r:id="rId9304" display="https://www.daloopa.com/src/1566387" xr:uid="{0DC3B484-713A-498B-ABA3-E3A6DFB86192}"/>
    <hyperlink ref="I392" r:id="rId9305" display="https://www.daloopa.com/src/1566450" xr:uid="{4C96819A-D4C9-49AD-B643-628AB57EBE18}"/>
    <hyperlink ref="J392" r:id="rId9306" display="https://www.daloopa.com/src/1566572" xr:uid="{87245927-1E65-4E84-AEB1-6016F7260C50}"/>
    <hyperlink ref="K392" r:id="rId9307" display="https://www.daloopa.com/src/1566630" xr:uid="{55ED05A5-49C7-473E-843D-99A47DF70082}"/>
    <hyperlink ref="L392" r:id="rId9308" display="https://www.daloopa.com/src/1566665" xr:uid="{3F5E4218-B862-40B2-8348-0818FA60216F}"/>
    <hyperlink ref="M392" r:id="rId9309" display="https://www.daloopa.com/src/1566726" xr:uid="{C3EC987E-8C47-4462-B807-152B28BBEF2C}"/>
    <hyperlink ref="N392" r:id="rId9310" display="https://www.daloopa.com/src/1566782" xr:uid="{B6E38DE0-B577-4C8E-B2E3-8D8970B93A25}"/>
    <hyperlink ref="O392" r:id="rId9311" display="https://www.daloopa.com/src/1566813" xr:uid="{3FDA8777-9090-4D51-955A-9FE5D31D2A73}"/>
    <hyperlink ref="P392" r:id="rId9312" display="https://www.daloopa.com/src/1566869" xr:uid="{E64361C4-7F32-431D-A445-FDAEB77F8A1B}"/>
    <hyperlink ref="Q392" r:id="rId9313" display="https://www.daloopa.com/src/1566935" xr:uid="{3995CE7B-0958-409E-AE31-B537618FE6C6}"/>
    <hyperlink ref="R392" r:id="rId9314" display="https://www.daloopa.com/src/1566966" xr:uid="{1D789A2B-7611-429E-B1F0-4BB48583B1E2}"/>
    <hyperlink ref="S392" r:id="rId9315" display="https://www.daloopa.com/src/1567020" xr:uid="{8AB39AA4-0A3E-49C7-B603-ABA1F1D8FD63}"/>
    <hyperlink ref="T392" r:id="rId9316" display="https://www.daloopa.com/src/1567175" xr:uid="{2DED41F9-FFBF-4E5D-9AF6-44E622CF3091}"/>
    <hyperlink ref="U392" r:id="rId9317" display="https://www.daloopa.com/src/1567111" xr:uid="{0EFF133C-F625-4780-A55A-CC1E6905D1F5}"/>
    <hyperlink ref="V392" r:id="rId9318" display="https://www.daloopa.com/src/1567202" xr:uid="{6072B5A7-A774-488D-9D1E-95A84538A8E0}"/>
    <hyperlink ref="W392" r:id="rId9319" display="https://www.daloopa.com/src/1567260" xr:uid="{F8167674-B6B1-4774-A5F2-B44633FB2747}"/>
    <hyperlink ref="X392" r:id="rId9320" display="https://www.daloopa.com/src/1567293" xr:uid="{5432C21C-5D05-480B-BF38-3EA529DAC414}"/>
    <hyperlink ref="Y392" r:id="rId9321" display="https://www.daloopa.com/src/1567430" xr:uid="{078AF658-0C78-4C33-9683-83DE65E7939B}"/>
    <hyperlink ref="Z392" r:id="rId9322" display="https://www.daloopa.com/src/1567460" xr:uid="{E73E0309-F1C8-4FA0-BE7A-210D86DA0B9E}"/>
    <hyperlink ref="AA392" r:id="rId9323" display="https://www.daloopa.com/src/1567492" xr:uid="{77D5E20C-EA1B-4A28-A3FB-FD0D6FD356F6}"/>
    <hyperlink ref="AB392" r:id="rId9324" display="https://www.daloopa.com/src/1567547" xr:uid="{1724DF7D-B73A-4A73-A82F-3CE86A21F15D}"/>
    <hyperlink ref="AC392" r:id="rId9325" display="https://www.daloopa.com/src/1567583" xr:uid="{DE662C2B-2858-4882-B002-D62D80CA9DD4}"/>
    <hyperlink ref="AD392" r:id="rId9326" display="https://www.daloopa.com/src/1567620" xr:uid="{D606DCA7-CE00-4B2D-80A6-83A994E2AA12}"/>
    <hyperlink ref="AE392" r:id="rId9327" display="https://www.daloopa.com/src/1567684" xr:uid="{9C4736C2-C14D-4332-AF67-35CD11394F26}"/>
    <hyperlink ref="AF392" r:id="rId9328" display="https://www.daloopa.com/src/2600189" xr:uid="{7F45DABE-93E4-4846-BE1E-EDD40206DB22}"/>
    <hyperlink ref="AG392" r:id="rId9329" display="https://www.daloopa.com/src/4715291" xr:uid="{074FA520-577C-4529-B26A-9D365404A743}"/>
    <hyperlink ref="AH392" r:id="rId9330" display="https://www.daloopa.com/src/7961840" xr:uid="{9008838B-2938-4C57-9336-1DB36D95C8C2}"/>
    <hyperlink ref="AI392" r:id="rId9331" display="https://www.daloopa.com/src/10330748" xr:uid="{28D07353-EC87-43CE-8E7F-CF39B81327C4}"/>
    <hyperlink ref="AJ392" r:id="rId9332" display="https://www.daloopa.com/src/14161217" xr:uid="{072E2B68-A1A5-455F-B5D1-3C8839F0DC99}"/>
    <hyperlink ref="AK392" r:id="rId9333" display="https://www.daloopa.com/src/20882436" xr:uid="{A3A1893A-0D13-470B-A321-5F438CDCAA52}"/>
    <hyperlink ref="AL392" r:id="rId9334" display="https://www.daloopa.com/src/32357764" xr:uid="{6A8C0568-E1CD-4310-92EC-139F553E0FD5}"/>
    <hyperlink ref="AM392" r:id="rId9335" display="https://www.daloopa.com/src/37971632" xr:uid="{319B35FC-9B60-4702-BCB7-677C24F54768}"/>
    <hyperlink ref="AN392" r:id="rId9336" display="https://www.daloopa.com/src/46535364" xr:uid="{40D0DBB1-5C48-43C4-B560-EDFC31B12E44}"/>
    <hyperlink ref="AO392" r:id="rId9337" display="https://www.daloopa.com/src/53534267" xr:uid="{87BCD92C-D662-451E-90B1-0D84CAC1ED22}"/>
    <hyperlink ref="AP392" r:id="rId9338" display="https://www.daloopa.com/src/58740268" xr:uid="{46975B77-00AA-4785-8BC0-2C9D72FBDB46}"/>
    <hyperlink ref="AQ392" r:id="rId9339" display="https://www.daloopa.com/src/63033695" xr:uid="{FC8FF6A8-9EEB-4D26-BE7F-A526907C7212}"/>
    <hyperlink ref="AR392" r:id="rId9340" display="https://www.daloopa.com/src/66978281" xr:uid="{A794C97C-1286-406F-949A-987D6A952D89}"/>
    <hyperlink ref="AS392" r:id="rId9341" display="https://www.daloopa.com/src/72081302" xr:uid="{3BD2F66A-36A8-4849-82A2-6D4FA700ACA1}"/>
    <hyperlink ref="AT392" r:id="rId9342" display="https://www.daloopa.com/src/78018604" xr:uid="{28AC8AD0-462F-4CDB-BBB2-3E4F0A7DCCFD}"/>
    <hyperlink ref="AU392" r:id="rId9343" display="https://www.daloopa.com/src/82224894" xr:uid="{372CD2B0-9E35-4F04-BFF3-88CA044B2A20}"/>
    <hyperlink ref="AV392" r:id="rId9344" display="https://www.daloopa.com/src/87381683" xr:uid="{46542480-8259-4762-A399-AB1051286ABD}"/>
    <hyperlink ref="AW392" r:id="rId9345" display="https://www.daloopa.com/src/94491548" xr:uid="{BB1EE46C-12CD-4F70-8C85-3E348B20D129}"/>
    <hyperlink ref="AX392" r:id="rId9346" display="https://www.daloopa.com/src/102328169" xr:uid="{34EC5DF9-BA74-4025-BE15-D40F4A58D5DD}"/>
    <hyperlink ref="AY392" r:id="rId9347" display="https://www.daloopa.com/src/107679929" xr:uid="{69DDB614-36EF-4862-9152-AFAE7C539890}"/>
    <hyperlink ref="AZ392" r:id="rId9348" display="https://www.daloopa.com/src/113256776" xr:uid="{E9B41BB7-E330-4AA9-ABFB-9CC41B4CEF27}"/>
    <hyperlink ref="BA392" r:id="rId9349" display="https://www.daloopa.com/src/125048954" xr:uid="{D0DA55AA-1553-495A-8580-0397AFD89381}"/>
    <hyperlink ref="BB392" r:id="rId9350" display="https://www.daloopa.com/src/136428701" xr:uid="{E67D3483-6334-4155-83E0-33234B008CD8}"/>
    <hyperlink ref="BC392" r:id="rId9351" display="https://www.daloopa.com/src/144990528" xr:uid="{3D316E89-1D08-41F2-BA5F-22477048C7EA}"/>
    <hyperlink ref="BD392" r:id="rId9352" display="https://www.daloopa.com/src/154222609" xr:uid="{0EE2BDA1-6262-4293-8AFD-9959DF9336F3}"/>
    <hyperlink ref="BF392" r:id="rId9353" display="https://www.daloopa.com/src/43306458" xr:uid="{283222B5-EA25-441D-8479-CD50B6442E75}"/>
    <hyperlink ref="BG392" r:id="rId9354" display="https://www.daloopa.com/src/43305564" xr:uid="{C48A2E75-3973-4590-83BD-08B0DDAE677B}"/>
    <hyperlink ref="BH392" r:id="rId9355" display="https://www.daloopa.com/src/43302642" xr:uid="{A14BE413-AE27-4DEE-BF29-C961781515C6}"/>
    <hyperlink ref="BI392" r:id="rId9356" display="https://www.daloopa.com/src/43301769" xr:uid="{C92AFD87-3518-4E10-BE8D-EB1B176679D3}"/>
    <hyperlink ref="BJ392" r:id="rId9357" display="https://www.daloopa.com/src/43299072" xr:uid="{D227E613-3E02-4E57-ACEC-8FE850064BE0}"/>
    <hyperlink ref="BK392" r:id="rId9358" display="https://www.daloopa.com/src/43297705" xr:uid="{0E9CE2F8-E963-4DDF-8D04-1FB13420D3D2}"/>
    <hyperlink ref="BL392" r:id="rId9359" display="https://www.daloopa.com/src/43297314" xr:uid="{7A471F8C-E0BE-425F-B344-15B40929FFE1}"/>
    <hyperlink ref="BM392" r:id="rId9360" display="https://www.daloopa.com/src/14161248" xr:uid="{0FC9A2AB-1F9C-475C-B519-32E00227E274}"/>
    <hyperlink ref="BN392" r:id="rId9361" display="https://www.daloopa.com/src/46535311" xr:uid="{10ABAE68-36AB-4603-B3C0-B8A819CB7146}"/>
    <hyperlink ref="BO392" r:id="rId9362" display="https://www.daloopa.com/src/66982565" xr:uid="{4275DA4E-02DF-4640-97C4-51B7B5A0D50D}"/>
    <hyperlink ref="BP392" r:id="rId9363" display="https://www.daloopa.com/src/87394303" xr:uid="{3A6470BC-21ED-4ACE-83E7-ECE68F38F9FE}"/>
    <hyperlink ref="BQ392" r:id="rId9364" display="https://www.daloopa.com/src/113262687" xr:uid="{A1D3FFC7-F2E3-4217-AEEB-F0121BDA4454}"/>
    <hyperlink ref="BR392" r:id="rId9365" display="https://www.daloopa.com/src/154249527" xr:uid="{D906FB51-1AB1-4A9E-ACB3-47128E5C7C1E}"/>
    <hyperlink ref="A395" r:id="rId9366" xr:uid="{7E8256B8-98D1-44BE-B2D5-25DC4684E4FC}"/>
    <hyperlink ref="C395" r:id="rId9367" xr:uid="{4A17C213-98EE-4C0E-9EA0-12BF18D072D3}"/>
    <hyperlink ref="H395" r:id="rId9368" display="https://www.daloopa.com/src/1566388" xr:uid="{11754036-7A06-45E2-AA0F-4202B992392C}"/>
    <hyperlink ref="BF395" r:id="rId9369" display="https://www.daloopa.com/src/43306460" xr:uid="{62EB4D0F-AC45-42BA-9703-BFA04F62901C}"/>
    <hyperlink ref="A396" r:id="rId9370" xr:uid="{BC902846-7B98-4915-BC5A-E122E4827EEF}"/>
    <hyperlink ref="C396" r:id="rId9371" xr:uid="{B3492F48-80D3-4981-BF27-58FF44DD7F6C}"/>
    <hyperlink ref="E396" r:id="rId9372" display="https://www.daloopa.com/src/1566071" xr:uid="{EF515D9D-AE34-4785-98C1-783A43D3A81F}"/>
    <hyperlink ref="F396" r:id="rId9373" display="https://www.daloopa.com/src/1566226" xr:uid="{7ADE20F9-22DF-43E0-9913-21709FC846C2}"/>
    <hyperlink ref="G396" r:id="rId9374" display="https://www.daloopa.com/src/1566319" xr:uid="{2FA3FA37-CD87-4A6F-B629-F659C4C9BB8D}"/>
    <hyperlink ref="H396" r:id="rId9375" display="https://www.daloopa.com/src/1566389" xr:uid="{F1C5BE84-815A-4D4F-8FBB-9D2758871211}"/>
    <hyperlink ref="I396" r:id="rId9376" display="https://www.daloopa.com/src/1566451" xr:uid="{8D316BAC-B6F2-417E-814B-8C7F569D35B3}"/>
    <hyperlink ref="L396" r:id="rId9377" display="https://www.daloopa.com/src/1566666" xr:uid="{24CF29B2-72C8-4370-BE0E-4A29F3B3AC00}"/>
    <hyperlink ref="M396" r:id="rId9378" display="https://www.daloopa.com/src/1566727" xr:uid="{505CEA14-2D46-4DC3-848B-712FB18A9EFD}"/>
    <hyperlink ref="N396" r:id="rId9379" display="https://www.daloopa.com/src/1566783" xr:uid="{56CE9314-FA30-4BCC-B20A-E0B8D72ACFFC}"/>
    <hyperlink ref="O396" r:id="rId9380" display="https://www.daloopa.com/src/1566814" xr:uid="{1CAC7A0F-3A1C-4EFC-BFCB-695AEE51C17F}"/>
    <hyperlink ref="U396" r:id="rId9381" display="https://www.daloopa.com/src/1567112" xr:uid="{5C6DA3B6-0CA8-4510-8D75-02163EF11C7F}"/>
    <hyperlink ref="V396" r:id="rId9382" display="https://www.daloopa.com/src/1567203" xr:uid="{E28C795D-9282-4DAC-B695-E822941D5369}"/>
    <hyperlink ref="W396" r:id="rId9383" display="https://www.daloopa.com/src/1567261" xr:uid="{657125C7-8436-4258-AE41-762CE5DC2B00}"/>
    <hyperlink ref="X396" r:id="rId9384" display="https://www.daloopa.com/src/1567294" xr:uid="{97A17A60-73CA-4ED4-9DD1-3F7136D1E481}"/>
    <hyperlink ref="Y396" r:id="rId9385" display="https://www.daloopa.com/src/1567431" xr:uid="{1EE5F006-2E29-4741-8AAD-4AEBC280C0A4}"/>
    <hyperlink ref="Z396" r:id="rId9386" display="https://www.daloopa.com/src/1567461" xr:uid="{96435467-7D97-4B7D-9BE3-72359DA23174}"/>
    <hyperlink ref="AA396" r:id="rId9387" display="https://www.daloopa.com/src/1567493" xr:uid="{241C2043-19E4-43DE-B0A9-E847C26EA8FB}"/>
    <hyperlink ref="AB396" r:id="rId9388" display="https://www.daloopa.com/src/1567548" xr:uid="{ACE81C2D-B68D-4359-87C8-DDD61B928259}"/>
    <hyperlink ref="AC396" r:id="rId9389" display="https://www.daloopa.com/src/1567584" xr:uid="{9DA24BD2-8214-4250-82A9-FADA948895B5}"/>
    <hyperlink ref="AD396" r:id="rId9390" display="https://www.daloopa.com/src/1567621" xr:uid="{505E0FD7-9B67-4EC8-84CE-010B64B4162C}"/>
    <hyperlink ref="AE396" r:id="rId9391" display="https://www.daloopa.com/src/1567685" xr:uid="{BE16AEB7-CB9F-4AC7-B0E8-D71FC6F22325}"/>
    <hyperlink ref="AF396" r:id="rId9392" display="https://www.daloopa.com/src/2600190" xr:uid="{0C410A01-6439-497E-8A66-F3B99D218851}"/>
    <hyperlink ref="AG396" r:id="rId9393" display="https://www.daloopa.com/src/4715292" xr:uid="{24614D95-01F0-4D2D-B583-78BC5CDFBA09}"/>
    <hyperlink ref="AH396" r:id="rId9394" display="https://www.daloopa.com/src/7961841" xr:uid="{54A07CAE-3E3A-4A14-88A9-DE7C5D1DB0D6}"/>
    <hyperlink ref="AI396" r:id="rId9395" display="https://www.daloopa.com/src/10330755" xr:uid="{8ADF2014-C4E0-4D58-A2B8-453B336029EA}"/>
    <hyperlink ref="AJ396" r:id="rId9396" display="https://www.daloopa.com/src/14161218" xr:uid="{23F80302-9B3F-49BC-9453-E48089E8734A}"/>
    <hyperlink ref="AK396" r:id="rId9397" display="https://www.daloopa.com/src/20882437" xr:uid="{C107B4B0-4417-44A4-98F8-19F9578AC2C0}"/>
    <hyperlink ref="AL396" r:id="rId9398" display="https://www.daloopa.com/src/32357765" xr:uid="{07C227B5-C4A9-4D62-8142-BB755F1D858C}"/>
    <hyperlink ref="AM396" r:id="rId9399" display="https://www.daloopa.com/src/37971658" xr:uid="{58BD8A7E-AEBE-4C47-B16A-F41C62E3EA3D}"/>
    <hyperlink ref="AN396" r:id="rId9400" display="https://www.daloopa.com/src/46535383" xr:uid="{12B4C1AC-FAAC-4917-85FA-7AB36D83CC6C}"/>
    <hyperlink ref="AO396" r:id="rId9401" display="https://www.daloopa.com/src/53534242" xr:uid="{8DB34493-BDB8-4736-BBBE-A41D6B2077FC}"/>
    <hyperlink ref="AP396" r:id="rId9402" display="https://www.daloopa.com/src/58740269" xr:uid="{7228108E-B124-4952-89A2-5A1F9D51DCD6}"/>
    <hyperlink ref="AQ396" r:id="rId9403" display="https://www.daloopa.com/src/63033705" xr:uid="{51CB77DB-7392-4F19-996F-E02A5EBF7773}"/>
    <hyperlink ref="AR396" r:id="rId9404" display="https://www.daloopa.com/src/66978284" xr:uid="{D85EA61D-C9DF-4619-80C3-DBF1376203EA}"/>
    <hyperlink ref="AS396" r:id="rId9405" display="https://www.daloopa.com/src/72081299" xr:uid="{74D9E427-481B-4AC4-B882-006C647BEB86}"/>
    <hyperlink ref="AT396" r:id="rId9406" display="https://www.daloopa.com/src/78018609" xr:uid="{75E77900-B2CF-447D-990A-2CD2C504ADE6}"/>
    <hyperlink ref="AU396" r:id="rId9407" display="https://www.daloopa.com/src/82224895" xr:uid="{D4262068-08BB-4A6A-AC48-7D63B6C9530D}"/>
    <hyperlink ref="AV396" r:id="rId9408" display="https://www.daloopa.com/src/87381686" xr:uid="{FC3FAC6B-D929-4449-9193-AAEA49EB475C}"/>
    <hyperlink ref="AW396" r:id="rId9409" display="https://www.daloopa.com/src/94491554" xr:uid="{33001644-689F-46FF-B9A8-5B20A748F303}"/>
    <hyperlink ref="AX396" r:id="rId9410" display="https://www.daloopa.com/src/102328163" xr:uid="{37F39675-607A-45BF-9274-4A3166654547}"/>
    <hyperlink ref="AY396" r:id="rId9411" display="https://www.daloopa.com/src/107679927" xr:uid="{135A67C2-D4F4-420E-A314-C2B9871E7144}"/>
    <hyperlink ref="AZ396" r:id="rId9412" display="https://www.daloopa.com/src/113256790" xr:uid="{A0AB677C-D1F6-4D29-82B5-11A41E32BC03}"/>
    <hyperlink ref="BA396" r:id="rId9413" display="https://www.daloopa.com/src/125048955" xr:uid="{B79E054F-251E-4BED-BF12-F42244CA20C0}"/>
    <hyperlink ref="BB396" r:id="rId9414" display="https://www.daloopa.com/src/136428702" xr:uid="{EAE57D9E-686F-4BBC-A255-6D4435F294F0}"/>
    <hyperlink ref="BC396" r:id="rId9415" display="https://www.daloopa.com/src/144990529" xr:uid="{C177107C-801A-48F2-B8A5-6E2E440D88E7}"/>
    <hyperlink ref="BD396" r:id="rId9416" display="https://www.daloopa.com/src/154222610" xr:uid="{CC3FD890-A82D-4BBC-AE6B-4BF411FBF58E}"/>
    <hyperlink ref="BF396" r:id="rId9417" display="https://www.daloopa.com/src/43306459" xr:uid="{70AD9FC3-FF1F-43A3-93D8-DCA1EFB98C62}"/>
    <hyperlink ref="BG396" r:id="rId9418" display="https://www.daloopa.com/src/43305563" xr:uid="{9CD28B1C-4009-4A22-A8D0-1A19D0F73EAD}"/>
    <hyperlink ref="BH396" r:id="rId9419" display="https://www.daloopa.com/src/43302640" xr:uid="{22CF6612-EF4B-42B7-82FD-79DFF388621A}"/>
    <hyperlink ref="BJ396" r:id="rId9420" display="https://www.daloopa.com/src/43299071" xr:uid="{D9282232-DBC5-4770-AB58-C6BD20D6418E}"/>
    <hyperlink ref="BK396" r:id="rId9421" display="https://www.daloopa.com/src/43297708" xr:uid="{707B5975-E4D9-441B-A9D5-EB820DEDFE04}"/>
    <hyperlink ref="BL396" r:id="rId9422" display="https://www.daloopa.com/src/43297315" xr:uid="{CA6BA6A6-6094-483D-91E7-420F3DBB1C8A}"/>
    <hyperlink ref="BM396" r:id="rId9423" display="https://www.daloopa.com/src/14161249" xr:uid="{85C8620B-3085-4358-BCEA-1134465CEBA9}"/>
    <hyperlink ref="BN396" r:id="rId9424" display="https://www.daloopa.com/src/46535309" xr:uid="{492DA019-C584-4DE2-BDBE-9E8F45AD9D42}"/>
    <hyperlink ref="BO396" r:id="rId9425" display="https://www.daloopa.com/src/66982569" xr:uid="{69141B13-4D1C-4DA6-8AA9-05EBA6E0F787}"/>
    <hyperlink ref="BP396" r:id="rId9426" display="https://www.daloopa.com/src/87394304" xr:uid="{FA9769F8-0315-4B43-A1BC-235E92FEF420}"/>
    <hyperlink ref="BQ396" r:id="rId9427" display="https://www.daloopa.com/src/113262693" xr:uid="{A6A86EB2-9020-4654-8F83-8A9BFDFEA64F}"/>
    <hyperlink ref="BR396" r:id="rId9428" display="https://www.daloopa.com/src/154249528" xr:uid="{19BC871E-D6F0-4B5D-A5E8-06A2C28E4476}"/>
    <hyperlink ref="A397" r:id="rId9429" xr:uid="{80B87ECD-ADED-4894-A089-BE589919F9FC}"/>
    <hyperlink ref="C397" r:id="rId9430" xr:uid="{7AB3E775-055D-4762-803F-94FFDB653D1C}"/>
    <hyperlink ref="E397" r:id="rId9431" display="https://www.daloopa.com/src/1566072" xr:uid="{ABA21AA5-48CA-4A5D-9839-DE7B4E4EB536}"/>
    <hyperlink ref="F397" r:id="rId9432" display="https://www.daloopa.com/src/1566227" xr:uid="{02C75292-A19B-401D-A202-FF9B6B3B2545}"/>
    <hyperlink ref="G397" r:id="rId9433" display="https://www.daloopa.com/src/1566320" xr:uid="{77F6C8C1-957C-4506-97EC-21E466735196}"/>
    <hyperlink ref="H397" r:id="rId9434" display="https://www.daloopa.com/src/1566390" xr:uid="{6C1E53F3-8CBA-469E-9C91-C15876599797}"/>
    <hyperlink ref="I397" r:id="rId9435" display="https://www.daloopa.com/src/1566452" xr:uid="{806D6DB3-3251-4AF8-A87C-3A04559B658D}"/>
    <hyperlink ref="J397" r:id="rId9436" display="https://www.daloopa.com/src/1566573" xr:uid="{A95D358B-2CEC-4B28-AC19-53FD404154DB}"/>
    <hyperlink ref="K397" r:id="rId9437" display="https://www.daloopa.com/src/1566631" xr:uid="{0BFD4064-E091-4370-8A87-C6BCDDAAC790}"/>
    <hyperlink ref="L397" r:id="rId9438" display="https://www.daloopa.com/src/1566667" xr:uid="{F6A69942-E29C-48AE-8BF2-BEDEA0D349CC}"/>
    <hyperlink ref="BF397" r:id="rId9439" display="https://www.daloopa.com/src/43306455" xr:uid="{4BF468D4-42ED-4F54-AF37-2C095C9C5E22}"/>
    <hyperlink ref="BG397" r:id="rId9440" display="https://www.daloopa.com/src/43305562" xr:uid="{7CCAA332-C83F-400D-983D-6AB74507DB27}"/>
    <hyperlink ref="A398" r:id="rId9441" xr:uid="{438B7C63-20FB-4F5F-97FE-152EBD39E591}"/>
    <hyperlink ref="C398" r:id="rId9442" xr:uid="{44188165-676E-4CC3-9E7E-45BA912BC765}"/>
    <hyperlink ref="G398" r:id="rId9443" display="https://www.daloopa.com/src/1566321" xr:uid="{1BDCDFD0-FC5E-404C-9F16-39E008F69906}"/>
    <hyperlink ref="BF398" r:id="rId9444" display="https://www.daloopa.com/src/43306454" xr:uid="{0BF3DBC8-C918-430A-B180-AB3C3583B8F0}"/>
    <hyperlink ref="A399" r:id="rId9445" xr:uid="{92AD31FD-7465-4BF8-8621-3F66D9106567}"/>
    <hyperlink ref="C399" r:id="rId9446" xr:uid="{B21237F3-EA78-4CA0-BC24-ACA04F1F32FA}"/>
    <hyperlink ref="AQ399" r:id="rId9447" display="https://www.daloopa.com/src/63033702" xr:uid="{D89CFE50-5A0E-465C-9C6C-FE9647DF165A}"/>
    <hyperlink ref="AT399" r:id="rId9448" display="https://www.daloopa.com/src/78018608" xr:uid="{ECEA00CE-42D9-4635-8124-F740A9106F4D}"/>
    <hyperlink ref="AY399" r:id="rId9449" display="https://www.daloopa.com/src/107679913" xr:uid="{DAE8EE21-B09A-465F-B5F0-7D7B1BBE1FE9}"/>
    <hyperlink ref="BD399" r:id="rId9450" display="https://www.daloopa.com/src/154222612" xr:uid="{9D069D9B-C9B0-4BEE-B99D-E65201456EA2}"/>
    <hyperlink ref="BO399" r:id="rId9451" display="https://www.daloopa.com/src/66982575" xr:uid="{0CAC9C05-8458-4729-8F5C-CADA529714DC}"/>
    <hyperlink ref="BP399" r:id="rId9452" display="https://www.daloopa.com/src/87394313" xr:uid="{45EFBD59-A449-448E-85E7-716BB4AD4EF2}"/>
    <hyperlink ref="BQ399" r:id="rId9453" display="https://www.daloopa.com/src/113262695" xr:uid="{3758DC64-F007-4744-9F5E-39AE71F421B3}"/>
    <hyperlink ref="BR399" r:id="rId9454" display="https://www.daloopa.com/src/154249531" xr:uid="{DD6F5D21-80E3-4CC0-AF1D-7AD90C1C3494}"/>
    <hyperlink ref="A400" r:id="rId9455" xr:uid="{E7780307-8B4D-41B6-8199-D50FC6BF808C}"/>
    <hyperlink ref="C400" r:id="rId9456" xr:uid="{DE630694-1641-42F7-8092-FA9471B7551E}"/>
    <hyperlink ref="E400" r:id="rId9457" display="https://www.daloopa.com/src/1566073" xr:uid="{97A3F5D2-882D-4A7B-A075-EBD6440A1C77}"/>
    <hyperlink ref="F400" r:id="rId9458" display="https://www.daloopa.com/src/1566228" xr:uid="{3B86404B-454E-4AF6-BA93-11478585F89C}"/>
    <hyperlink ref="G400" r:id="rId9459" display="https://www.daloopa.com/src/1566322" xr:uid="{5CF590ED-4A3E-475A-AFB1-05DC27F4F57D}"/>
    <hyperlink ref="H400" r:id="rId9460" display="https://www.daloopa.com/src/1566391" xr:uid="{D1016032-87A1-4EB8-B973-5D90E6CBEF7C}"/>
    <hyperlink ref="I400" r:id="rId9461" display="https://www.daloopa.com/src/1566453" xr:uid="{91E5A969-FBEC-4841-A60A-F06B36B22DC4}"/>
    <hyperlink ref="J400" r:id="rId9462" display="https://www.daloopa.com/src/1566574" xr:uid="{FF869FA0-0986-49B6-B824-96600065882F}"/>
    <hyperlink ref="K400" r:id="rId9463" display="https://www.daloopa.com/src/1566632" xr:uid="{03920523-5AB1-4EC9-BF95-9C0CFE1D4CB7}"/>
    <hyperlink ref="L400" r:id="rId9464" display="https://www.daloopa.com/src/1566668" xr:uid="{1EA18C3C-FC13-4443-9E47-573207D61FA6}"/>
    <hyperlink ref="M400" r:id="rId9465" display="https://www.daloopa.com/src/1566728" xr:uid="{BC6B6633-C266-460F-A151-BF4947A9039C}"/>
    <hyperlink ref="N400" r:id="rId9466" display="https://www.daloopa.com/src/1566784" xr:uid="{006A5321-4B34-4CDC-B57E-5BFE6BF46068}"/>
    <hyperlink ref="O400" r:id="rId9467" display="https://www.daloopa.com/src/1566815" xr:uid="{A8A06F4B-AA11-42D8-8F41-7A36B14B2888}"/>
    <hyperlink ref="P400" r:id="rId9468" display="https://www.daloopa.com/src/1566870" xr:uid="{09E1F44F-36CC-4184-8742-69138EBA9764}"/>
    <hyperlink ref="Q400" r:id="rId9469" display="https://www.daloopa.com/src/1566936" xr:uid="{C0F3EEBD-A552-4DB3-B4B8-0927E99C5782}"/>
    <hyperlink ref="BF400" r:id="rId9470" display="https://www.daloopa.com/src/43306457" xr:uid="{07D2A467-A6E0-46BE-87C6-EF04132987C9}"/>
    <hyperlink ref="BG400" r:id="rId9471" display="https://www.daloopa.com/src/43305561" xr:uid="{882A5DB8-3ABE-47BE-9350-F21D5B60D29E}"/>
    <hyperlink ref="BH400" r:id="rId9472" display="https://www.daloopa.com/src/43302641" xr:uid="{CDE33873-7A74-4A42-9717-B92A8C5AA598}"/>
    <hyperlink ref="BI400" r:id="rId9473" display="https://www.daloopa.com/src/43301779" xr:uid="{0CE8C99D-157F-4CBE-B140-A550E7AD58F8}"/>
    <hyperlink ref="A401" r:id="rId9474" xr:uid="{99CBDE9D-B7E5-4CBE-BDC9-061A8A04E9EE}"/>
    <hyperlink ref="C401" r:id="rId9475" xr:uid="{79EF9D1B-2BC5-42CE-8838-A7093F72DADC}"/>
    <hyperlink ref="E401" r:id="rId9476" display="https://www.daloopa.com/src/1566074" xr:uid="{74BE852B-A907-41BE-B151-15DDBA77EC43}"/>
    <hyperlink ref="F401" r:id="rId9477" display="https://www.daloopa.com/src/1566229" xr:uid="{67A3CF44-2418-4D21-84B4-CBDB744B754F}"/>
    <hyperlink ref="G401" r:id="rId9478" display="https://www.daloopa.com/src/1566323" xr:uid="{BCF807F0-AD80-4A79-90DB-BAF581D8D4DB}"/>
    <hyperlink ref="H401" r:id="rId9479" display="https://www.daloopa.com/src/1566392" xr:uid="{9A8DA7D3-8E59-4AC7-8866-2563D917258F}"/>
    <hyperlink ref="I401" r:id="rId9480" display="https://www.daloopa.com/src/1566454" xr:uid="{8F5FD8B1-2B1D-471C-B713-0210F119772F}"/>
    <hyperlink ref="J401" r:id="rId9481" display="https://www.daloopa.com/src/1566575" xr:uid="{0CC1CB03-37D7-4B55-B1ED-1A79F62512F5}"/>
    <hyperlink ref="K401" r:id="rId9482" display="https://www.daloopa.com/src/1566633" xr:uid="{2D288A93-099E-4139-A530-0DBEC772B5E4}"/>
    <hyperlink ref="L401" r:id="rId9483" display="https://www.daloopa.com/src/1566669" xr:uid="{48D92ED2-2D3F-478F-844F-BE87D6596FAC}"/>
    <hyperlink ref="M401" r:id="rId9484" display="https://www.daloopa.com/src/1566729" xr:uid="{A8761134-7B4F-49C6-9891-05801D237F69}"/>
    <hyperlink ref="N401" r:id="rId9485" display="https://www.daloopa.com/src/1566785" xr:uid="{83D3192F-ABB3-4086-AAF7-34D41CE55C59}"/>
    <hyperlink ref="O401" r:id="rId9486" display="https://www.daloopa.com/src/1566816" xr:uid="{E9929461-757A-44FB-9951-CC20D4724991}"/>
    <hyperlink ref="P401" r:id="rId9487" display="https://www.daloopa.com/src/1566871" xr:uid="{C4747D9C-01DB-4810-A413-516561FF4925}"/>
    <hyperlink ref="Q401" r:id="rId9488" display="https://www.daloopa.com/src/1566937" xr:uid="{9889EA94-FC31-4BF0-BCA7-618AC22EEC0F}"/>
    <hyperlink ref="R401" r:id="rId9489" display="https://www.daloopa.com/src/1566967" xr:uid="{6C173C0D-649C-4850-A59A-9A86272B3587}"/>
    <hyperlink ref="S401" r:id="rId9490" display="https://www.daloopa.com/src/1567021" xr:uid="{F9AC82A5-FA87-4133-87A1-A4110ACE0988}"/>
    <hyperlink ref="BF401" r:id="rId9491" display="https://www.daloopa.com/src/43306456" xr:uid="{BF75B9A9-F310-4897-A8F8-C97AF528E3C5}"/>
    <hyperlink ref="BG401" r:id="rId9492" display="https://www.daloopa.com/src/43305560" xr:uid="{F84590D3-9992-453E-B8C9-3224A9F2A90D}"/>
    <hyperlink ref="BH401" r:id="rId9493" display="https://www.daloopa.com/src/43302643" xr:uid="{9A30FA6E-5A0A-4A45-84D7-127F0F30EBF3}"/>
    <hyperlink ref="A402" r:id="rId9494" xr:uid="{391C1C91-A1FE-476C-B7FB-75ED667A563A}"/>
    <hyperlink ref="C402" r:id="rId9495" xr:uid="{7E0657C1-D0FE-4652-A8AC-2F7118A07302}"/>
    <hyperlink ref="U402" r:id="rId9496" display="https://www.daloopa.com/src/1567113" xr:uid="{FD3AA638-36F7-4A41-AF14-820EC83C3512}"/>
    <hyperlink ref="V402" r:id="rId9497" display="https://www.daloopa.com/src/1567204" xr:uid="{5772AAE3-E10A-4B92-AAF2-3CDFC61E813D}"/>
    <hyperlink ref="W402" r:id="rId9498" display="https://www.daloopa.com/src/1567262" xr:uid="{0DC4B27F-3AD4-4BFF-AC76-6D4560400AA3}"/>
    <hyperlink ref="X402" r:id="rId9499" display="https://www.daloopa.com/src/1567295" xr:uid="{35D21BA0-C99F-44B6-AFB6-24EA5143F254}"/>
    <hyperlink ref="Y402" r:id="rId9500" display="https://www.daloopa.com/src/1567432" xr:uid="{00791FD7-2D90-4876-BFE9-DDE453ED3F43}"/>
    <hyperlink ref="Z402" r:id="rId9501" display="https://www.daloopa.com/src/1567462" xr:uid="{C5010E54-9683-414F-84B0-43CD0A8607D9}"/>
    <hyperlink ref="AA402" r:id="rId9502" display="https://www.daloopa.com/src/1567494" xr:uid="{170B2819-497E-4A93-A518-498FDB2AA315}"/>
    <hyperlink ref="AB402" r:id="rId9503" display="https://www.daloopa.com/src/1567549" xr:uid="{68009437-3EA3-4051-A34D-8DA83BB2AA79}"/>
    <hyperlink ref="AC402" r:id="rId9504" display="https://www.daloopa.com/src/1567585" xr:uid="{1670CA10-0090-489E-A8E0-49DF7740AFD7}"/>
    <hyperlink ref="AD402" r:id="rId9505" display="https://www.daloopa.com/src/1567622" xr:uid="{10D47249-EB95-46F3-B272-0CAB7A74F062}"/>
    <hyperlink ref="AE402" r:id="rId9506" display="https://www.daloopa.com/src/1567686" xr:uid="{424B5C11-01EA-4321-AED2-0097FA1BFE1F}"/>
    <hyperlink ref="AF402" r:id="rId9507" display="https://www.daloopa.com/src/2600191" xr:uid="{455EECF2-4FD8-4F6E-9852-E55943FFCE69}"/>
    <hyperlink ref="AG402" r:id="rId9508" display="https://www.daloopa.com/src/4715293" xr:uid="{FAAAD481-9126-491E-9C6E-2D8D11162750}"/>
    <hyperlink ref="AH402" r:id="rId9509" display="https://www.daloopa.com/src/7961842" xr:uid="{B0CFB853-4152-4F6D-9309-1AEDFDF61D88}"/>
    <hyperlink ref="AI402" r:id="rId9510" display="https://www.daloopa.com/src/10330753" xr:uid="{65757F98-BA39-48C2-812C-DBE32048A9A7}"/>
    <hyperlink ref="AJ402" r:id="rId9511" display="https://www.daloopa.com/src/14161219" xr:uid="{B591034A-AFF3-48BF-B153-45FBD2ABDE54}"/>
    <hyperlink ref="AK402" r:id="rId9512" display="https://www.daloopa.com/src/20882438" xr:uid="{BB13D87A-79FD-43E4-BA1E-7040DF0EAE40}"/>
    <hyperlink ref="AL402" r:id="rId9513" display="https://www.daloopa.com/src/32357763" xr:uid="{F15EB14D-59A0-4D88-B36C-106A671D9ED6}"/>
    <hyperlink ref="AM402" r:id="rId9514" display="https://www.daloopa.com/src/37971653" xr:uid="{4EC7445C-57F1-4DD8-B74B-77AD381024B0}"/>
    <hyperlink ref="AN402" r:id="rId9515" display="https://www.daloopa.com/src/46535388" xr:uid="{7EDB8103-886D-428D-B51F-1F90517B7205}"/>
    <hyperlink ref="AO402" r:id="rId9516" display="https://www.daloopa.com/src/53534268" xr:uid="{392A479E-5648-46F4-A68E-4C3B758A34E2}"/>
    <hyperlink ref="AP402" r:id="rId9517" display="https://www.daloopa.com/src/58740273" xr:uid="{09C505F0-C190-4B6F-888A-DD3559154F48}"/>
    <hyperlink ref="AQ402" r:id="rId9518" display="https://www.daloopa.com/src/63033704" xr:uid="{4FB98040-D5AB-4B00-B8A3-4BABAE7581AA}"/>
    <hyperlink ref="AR402" r:id="rId9519" display="https://www.daloopa.com/src/66978285" xr:uid="{E5423B24-EBC4-4C85-B6C6-A5C488B7B16B}"/>
    <hyperlink ref="AS402" r:id="rId9520" display="https://www.daloopa.com/src/72081298" xr:uid="{C0DCF2C7-9844-4924-B953-C649DB51B8A0}"/>
    <hyperlink ref="AT402" r:id="rId9521" display="https://www.daloopa.com/src/78018607" xr:uid="{7264E044-335A-4763-9D1F-75CB272EA048}"/>
    <hyperlink ref="AU402" r:id="rId9522" display="https://www.daloopa.com/src/82224897" xr:uid="{0FAA6B20-2BDB-44CA-9682-EFE90BE4A0DF}"/>
    <hyperlink ref="AV402" r:id="rId9523" display="https://www.daloopa.com/src/87381685" xr:uid="{F4B29DF1-801B-4B5C-9046-AE1AE5EB39F3}"/>
    <hyperlink ref="AW402" r:id="rId9524" display="https://www.daloopa.com/src/94491552" xr:uid="{4A3F084B-5840-4343-A56A-8A6FDAFA25A6}"/>
    <hyperlink ref="AX402" r:id="rId9525" display="https://www.daloopa.com/src/102328165" xr:uid="{487DE18B-04DB-4BD8-B996-CB628AF30950}"/>
    <hyperlink ref="AY402" r:id="rId9526" display="https://www.daloopa.com/src/107679925" xr:uid="{35BE1EBA-2918-43F9-BBD9-EDA933CDCA5E}"/>
    <hyperlink ref="BA402" r:id="rId9527" display="https://www.daloopa.com/src/125048956" xr:uid="{AC0D8B39-8904-43F3-98B1-47FC0B3DBCE0}"/>
    <hyperlink ref="BB402" r:id="rId9528" display="https://www.daloopa.com/src/136428703" xr:uid="{8E0B277F-5E31-48B9-905D-5507575E9507}"/>
    <hyperlink ref="BC402" r:id="rId9529" display="https://www.daloopa.com/src/144990530" xr:uid="{32D39D3D-EF17-4302-B25C-E6B9789AB2C1}"/>
    <hyperlink ref="BJ402" r:id="rId9530" display="https://www.daloopa.com/src/43299066" xr:uid="{C8759F04-87C3-41AF-93F9-DB28827AE808}"/>
    <hyperlink ref="BK402" r:id="rId9531" display="https://www.daloopa.com/src/43297702" xr:uid="{01997B15-A6CB-4F5A-968C-E855E2A76C04}"/>
    <hyperlink ref="BL402" r:id="rId9532" display="https://www.daloopa.com/src/43297316" xr:uid="{ED1A74E6-84FC-4E48-9A60-A98116A0A541}"/>
    <hyperlink ref="BM402" r:id="rId9533" display="https://www.daloopa.com/src/14161250" xr:uid="{35CCB908-FC79-4630-9516-D916E17C9E66}"/>
    <hyperlink ref="BN402" r:id="rId9534" display="https://www.daloopa.com/src/46535307" xr:uid="{E8E88E36-2DA7-4C0F-8F9D-8C71A3D1D261}"/>
    <hyperlink ref="BO402" r:id="rId9535" display="https://www.daloopa.com/src/66982567" xr:uid="{846D557A-6A1C-4B61-85D8-E36599634D6A}"/>
    <hyperlink ref="BP402" r:id="rId9536" display="https://www.daloopa.com/src/87394305" xr:uid="{FDDE13D0-1CFA-4A7D-B50A-3218E43D76C1}"/>
    <hyperlink ref="BQ402" r:id="rId9537" display="https://www.daloopa.com/src/113262692" xr:uid="{D4F3B608-1C1B-4539-90D2-D4B3536AD1AA}"/>
    <hyperlink ref="BR402" r:id="rId9538" display="https://www.daloopa.com/src/154249529" xr:uid="{E0EB6AE4-75A8-44AA-B629-64B8D4301CF1}"/>
    <hyperlink ref="A403" r:id="rId9539" xr:uid="{68FB114F-9119-4CDA-B969-D68B07EDE3A4}"/>
    <hyperlink ref="C403" r:id="rId9540" xr:uid="{EC7EC663-FFF8-44EF-B1A7-FC8A3A46C895}"/>
    <hyperlink ref="AC403" r:id="rId9541" display="https://www.daloopa.com/src/1567586" xr:uid="{9DD76A37-26AE-458F-B56B-532D089417E0}"/>
    <hyperlink ref="AD403" r:id="rId9542" display="https://www.daloopa.com/src/1567623" xr:uid="{8C2DF392-B43D-46E1-8825-EE100B49992F}"/>
    <hyperlink ref="AE403" r:id="rId9543" display="https://www.daloopa.com/src/1567687" xr:uid="{DE4C817E-3F3C-44B6-9B74-76E4ECEA684C}"/>
    <hyperlink ref="AF403" r:id="rId9544" display="https://www.daloopa.com/src/2600192" xr:uid="{26222A4B-F5BC-43D9-8379-10CBAED3AE09}"/>
    <hyperlink ref="AG403" r:id="rId9545" display="https://www.daloopa.com/src/4715294" xr:uid="{CFB6471D-4325-49D5-AE68-2ECBD2EDCFA4}"/>
    <hyperlink ref="AH403" r:id="rId9546" display="https://www.daloopa.com/src/7961843" xr:uid="{CD0C6F10-989B-43F5-BEC0-BCE43DC3F46E}"/>
    <hyperlink ref="AI403" r:id="rId9547" display="https://www.daloopa.com/src/10330733" xr:uid="{D9CBD6F3-BA89-4FDA-81FB-98114F8B115D}"/>
    <hyperlink ref="AJ403" r:id="rId9548" display="https://www.daloopa.com/src/14161220" xr:uid="{D066D62F-8E44-4A05-8D5B-36CF1DF5DB0D}"/>
    <hyperlink ref="AK403" r:id="rId9549" display="https://www.daloopa.com/src/20882451" xr:uid="{6218F7BB-7E4E-43F3-89F5-8227108BC2C1}"/>
    <hyperlink ref="AL403" r:id="rId9550" display="https://www.daloopa.com/src/32357772" xr:uid="{50C0922F-26B4-412A-9155-A1100660CA8D}"/>
    <hyperlink ref="AM403" r:id="rId9551" display="https://www.daloopa.com/src/37971639" xr:uid="{BBAF5B18-9EF3-48D7-A1B7-730BBDA0B210}"/>
    <hyperlink ref="AN403" r:id="rId9552" display="https://www.daloopa.com/src/46535369" xr:uid="{EB129630-D2FF-468A-A653-3262C2737435}"/>
    <hyperlink ref="AO403" r:id="rId9553" display="https://www.daloopa.com/src/53534256" xr:uid="{CE90A42C-22A3-4F42-815A-660C38E872CE}"/>
    <hyperlink ref="AP403" r:id="rId9554" display="https://www.daloopa.com/src/58740277" xr:uid="{3D5A350B-256D-4772-BE7D-961254CCA25F}"/>
    <hyperlink ref="AQ403" r:id="rId9555" display="https://www.daloopa.com/src/63033701" xr:uid="{D7D9B879-A9B8-4698-94D5-8C7E8546C669}"/>
    <hyperlink ref="AR403" r:id="rId9556" display="https://www.daloopa.com/src/66978286" xr:uid="{CDC38E6B-E05B-4E74-A609-297597A0FA69}"/>
    <hyperlink ref="AS403" r:id="rId9557" display="https://www.daloopa.com/src/72081304" xr:uid="{C4EA03AE-A1FF-425E-8924-FDBB082360CF}"/>
    <hyperlink ref="AT403" r:id="rId9558" display="https://www.daloopa.com/src/78018610" xr:uid="{8CE15B6A-425B-498F-8DF9-41DF3486E0EF}"/>
    <hyperlink ref="AU403" r:id="rId9559" display="https://www.daloopa.com/src/82224875" xr:uid="{C8607357-7EE3-45E0-BCF4-F13ABF361C98}"/>
    <hyperlink ref="AV403" r:id="rId9560" display="https://www.daloopa.com/src/87381673" xr:uid="{FABCF743-50BA-4A4A-B98B-B2DD6F5EDFB8}"/>
    <hyperlink ref="AW403" r:id="rId9561" display="https://www.daloopa.com/src/94491558" xr:uid="{8633465C-83BB-419F-BDD9-3938D5C3A217}"/>
    <hyperlink ref="AX403" r:id="rId9562" display="https://www.daloopa.com/src/102328153" xr:uid="{4FF0DF07-4886-4936-BF5B-E9FC96E12E19}"/>
    <hyperlink ref="AY403" r:id="rId9563" display="https://www.daloopa.com/src/107679920" xr:uid="{D2BBA140-5518-4C62-9C3E-DB878C31E546}"/>
    <hyperlink ref="AZ403" r:id="rId9564" display="https://www.daloopa.com/src/113256787" xr:uid="{65516192-033B-4C7F-B33C-DB89067EB9C5}"/>
    <hyperlink ref="BA403" r:id="rId9565" display="https://www.daloopa.com/src/125048958" xr:uid="{8DA2CE4D-84CD-41D4-9BD6-1749F1F20B4A}"/>
    <hyperlink ref="BB403" r:id="rId9566" display="https://www.daloopa.com/src/136428705" xr:uid="{E9A22E47-18A9-4FE2-BF52-E444C4B5B203}"/>
    <hyperlink ref="BC403" r:id="rId9567" display="https://www.daloopa.com/src/144990532" xr:uid="{C70CBD2A-3124-42B6-9463-24F9757B8C43}"/>
    <hyperlink ref="BD403" r:id="rId9568" display="https://www.daloopa.com/src/154222613" xr:uid="{1D193C22-B4D4-4ED1-A86C-7F8068E51D54}"/>
    <hyperlink ref="BL403" r:id="rId9569" display="https://www.daloopa.com/src/43297313" xr:uid="{463B10C1-4BAA-490A-A629-7BC0481D9E8B}"/>
    <hyperlink ref="BM403" r:id="rId9570" display="https://www.daloopa.com/src/14161251" xr:uid="{73BE9DAB-7DF2-44F0-9704-F16A1DA8FCE8}"/>
    <hyperlink ref="BN403" r:id="rId9571" display="https://www.daloopa.com/src/46535296" xr:uid="{FF719550-8ECE-44F9-BB81-78D075F835E4}"/>
    <hyperlink ref="BO403" r:id="rId9572" display="https://www.daloopa.com/src/66982576" xr:uid="{3764FC3C-46C9-4413-B5E5-8F543145B9B1}"/>
    <hyperlink ref="BP403" r:id="rId9573" display="https://www.daloopa.com/src/87394315" xr:uid="{54E1C2DC-58C2-49B0-BCDD-59B929FB01EA}"/>
    <hyperlink ref="BQ403" r:id="rId9574" display="https://www.daloopa.com/src/113262694" xr:uid="{A62DFEF4-E957-4FED-841B-5D2EF3FA4E5A}"/>
    <hyperlink ref="BR403" r:id="rId9575" display="https://www.daloopa.com/src/154249532" xr:uid="{64BEA511-61DF-4E64-BAF9-AD7AAFFCF45C}"/>
    <hyperlink ref="A404" r:id="rId9576" xr:uid="{49B08FEE-4337-491D-AFDC-661F52EA2A16}"/>
    <hyperlink ref="C404" r:id="rId9577" xr:uid="{7C0DD5E2-8784-4ABE-8474-CB6DFFDA077D}"/>
    <hyperlink ref="AB404" r:id="rId9578" display="https://www.daloopa.com/src/1567550" xr:uid="{9DB090AC-614B-4E22-B355-4E516F6E1CCD}"/>
    <hyperlink ref="AC404" r:id="rId9579" display="https://www.daloopa.com/src/1567587" xr:uid="{080120C6-5B2D-48ED-AB35-ECF9A62726B9}"/>
    <hyperlink ref="AD404" r:id="rId9580" display="https://www.daloopa.com/src/1567624" xr:uid="{5FF02192-E88B-44F7-ACDC-035B8C7373ED}"/>
    <hyperlink ref="AE404" r:id="rId9581" display="https://www.daloopa.com/src/1567688" xr:uid="{0F73BDFB-AFD2-48E4-8E2B-00E15FC522A1}"/>
    <hyperlink ref="AF404" r:id="rId9582" display="https://www.daloopa.com/src/2600193" xr:uid="{F486791B-95F4-4A76-91F3-8D4269B60CCE}"/>
    <hyperlink ref="AG404" r:id="rId9583" display="https://www.daloopa.com/src/4715295" xr:uid="{B99907A4-C33D-468F-A589-A3E2CE47ADFE}"/>
    <hyperlink ref="AH404" r:id="rId9584" display="https://www.daloopa.com/src/7961844" xr:uid="{DA9149B7-8291-4C6E-A7FE-F6A59BC18C9D}"/>
    <hyperlink ref="AI404" r:id="rId9585" display="https://www.daloopa.com/src/10330742" xr:uid="{9C48893B-14CF-4D26-AF2C-2D5CD750DA00}"/>
    <hyperlink ref="AJ404" r:id="rId9586" display="https://www.daloopa.com/src/14161221" xr:uid="{107F1C54-0D72-4C5E-A926-76B71EC2C0D5}"/>
    <hyperlink ref="AK404" r:id="rId9587" display="https://www.daloopa.com/src/20882452" xr:uid="{BCF252D8-5A01-4B8E-AF1C-A9CB8D0298F2}"/>
    <hyperlink ref="AL404" r:id="rId9588" display="https://www.daloopa.com/src/32357753" xr:uid="{5C5BB60E-B15A-453F-8112-D352F3552998}"/>
    <hyperlink ref="AM404" r:id="rId9589" display="https://www.daloopa.com/src/37971648" xr:uid="{F6CA7A7D-F97B-4D6B-89EC-CBEB28E63932}"/>
    <hyperlink ref="AO404" r:id="rId9590" display="https://www.daloopa.com/src/53534251" xr:uid="{DD672105-C33C-4C20-84F9-CD572A4A3ED5}"/>
    <hyperlink ref="AP404" r:id="rId9591" display="https://www.daloopa.com/src/58740254" xr:uid="{836A6540-EA09-4D3D-9893-E6985D01FAE5}"/>
    <hyperlink ref="AQ404" r:id="rId9592" display="https://www.daloopa.com/src/63033699" xr:uid="{9049F982-0567-474F-90A7-9D35B6E2B831}"/>
    <hyperlink ref="BK404" r:id="rId9593" display="https://www.daloopa.com/src/43297709" xr:uid="{00E6A455-6D36-4B3D-AD57-D183834B5F4A}"/>
    <hyperlink ref="BL404" r:id="rId9594" display="https://www.daloopa.com/src/43297312" xr:uid="{FE0CB91A-635B-42B5-8842-823FC6E54A98}"/>
    <hyperlink ref="BM404" r:id="rId9595" display="https://www.daloopa.com/src/14161252" xr:uid="{9AB52C88-E1C5-4D23-874C-4071D05BCE96}"/>
    <hyperlink ref="BN404" r:id="rId9596" display="https://www.daloopa.com/src/46535301" xr:uid="{9AFB1C8E-D89F-4145-B082-8CB00C7242D3}"/>
    <hyperlink ref="A405" r:id="rId9597" xr:uid="{075EE155-8FD5-4D32-B2F6-D09F6C4884F4}"/>
    <hyperlink ref="C405" r:id="rId9598" xr:uid="{1C7645BF-1895-4508-97BC-C0F74B91D51E}"/>
    <hyperlink ref="AW405" r:id="rId9599" display="https://www.daloopa.com/src/94491556" xr:uid="{ECE223BE-C92C-4984-A592-BE591C9DFF40}"/>
    <hyperlink ref="AX405" r:id="rId9600" display="https://www.daloopa.com/src/102328171" xr:uid="{1F98EB78-ACAE-400D-B8F3-E79E810E4D37}"/>
    <hyperlink ref="AY405" r:id="rId9601" display="https://www.daloopa.com/src/107679928" xr:uid="{06DD762B-6D76-4716-B51B-28E8E51C93CE}"/>
    <hyperlink ref="AZ405" r:id="rId9602" display="https://www.daloopa.com/src/113256792" xr:uid="{801CA5CB-DA26-4FF4-A230-77A9F7129413}"/>
    <hyperlink ref="BA405" r:id="rId9603" display="https://www.daloopa.com/src/125048957" xr:uid="{F062279B-684B-4F36-B3F9-FAAECCEC2C4C}"/>
    <hyperlink ref="BB405" r:id="rId9604" display="https://www.daloopa.com/src/136428704" xr:uid="{9253E787-BB03-4426-9C18-8884B98AA7E5}"/>
    <hyperlink ref="BC405" r:id="rId9605" display="https://www.daloopa.com/src/144990531" xr:uid="{CA3FADF1-FA2C-4DD3-9CDA-45BE43E40C36}"/>
    <hyperlink ref="BD405" r:id="rId9606" display="https://www.daloopa.com/src/154222611" xr:uid="{28518DC3-84DC-4128-B45A-1697573DBD83}"/>
    <hyperlink ref="BQ405" r:id="rId9607" display="https://www.daloopa.com/src/113262691" xr:uid="{D4D36FA2-E9BB-4C4B-81CB-73E6B1A33A25}"/>
    <hyperlink ref="BR405" r:id="rId9608" display="https://www.daloopa.com/src/154249530" xr:uid="{870B526D-1725-49C2-A205-4B64C91EE669}"/>
    <hyperlink ref="A406" r:id="rId9609" xr:uid="{ED9CF7A8-3818-4A1A-B5DC-04C241AB5C38}"/>
    <hyperlink ref="C406" r:id="rId9610" xr:uid="{AAFC84A1-2C10-4496-8993-73358E355EB8}"/>
    <hyperlink ref="Q406" r:id="rId9611" display="https://www.daloopa.com/src/1566938" xr:uid="{7EE68182-364B-4B0D-8F18-2607220ADC19}"/>
    <hyperlink ref="R406" r:id="rId9612" display="https://www.daloopa.com/src/1566968" xr:uid="{533D26F7-DAEE-4F28-8EF5-CAD7B3E36BBC}"/>
    <hyperlink ref="S406" r:id="rId9613" display="https://www.daloopa.com/src/1567022" xr:uid="{F7CA30B0-3591-4C76-A0C2-C7F80B7DE8AC}"/>
    <hyperlink ref="T406" r:id="rId9614" display="https://www.daloopa.com/src/1567176" xr:uid="{9BBE9810-CC76-458E-AAFF-827653D44054}"/>
    <hyperlink ref="U406" r:id="rId9615" display="https://www.daloopa.com/src/1567114" xr:uid="{B2F3E90D-9104-49EC-9679-528F7B054544}"/>
    <hyperlink ref="V406" r:id="rId9616" display="https://www.daloopa.com/src/1567205" xr:uid="{0AE04C3D-9C13-477E-A476-95F1A35CF54C}"/>
    <hyperlink ref="W406" r:id="rId9617" display="https://www.daloopa.com/src/1567263" xr:uid="{1D05F6D0-E2D9-407C-8D64-EF6A4DF0B8C2}"/>
    <hyperlink ref="X406" r:id="rId9618" display="https://www.daloopa.com/src/1567296" xr:uid="{4D1C80D4-E594-4B1B-93F6-A4E2977782C0}"/>
    <hyperlink ref="Y406" r:id="rId9619" display="https://www.daloopa.com/src/1567433" xr:uid="{6F84E54C-1D9D-42B3-9821-8C0686FBA465}"/>
    <hyperlink ref="Z406" r:id="rId9620" display="https://www.daloopa.com/src/1567463" xr:uid="{A941A474-5127-4F7F-B0F2-D68BDFC2FDA6}"/>
    <hyperlink ref="AA406" r:id="rId9621" display="https://www.daloopa.com/src/1567495" xr:uid="{F9C289E7-07F4-419F-9A27-C4E4B7307C65}"/>
    <hyperlink ref="AB406" r:id="rId9622" display="https://www.daloopa.com/src/1567551" xr:uid="{7B56F7C4-37B3-4C12-9C1E-E7C07ED9926B}"/>
    <hyperlink ref="AC406" r:id="rId9623" display="https://www.daloopa.com/src/1567588" xr:uid="{107BE45E-3960-4523-AC18-7D1B8085C08C}"/>
    <hyperlink ref="AD406" r:id="rId9624" display="https://www.daloopa.com/src/1567625" xr:uid="{8D826766-FAC6-4B3C-A4AA-9358FC6972E3}"/>
    <hyperlink ref="AE406" r:id="rId9625" display="https://www.daloopa.com/src/1567689" xr:uid="{4AB9543B-DB9B-465C-962D-A6B238C706B5}"/>
    <hyperlink ref="AF406" r:id="rId9626" display="https://www.daloopa.com/src/2600194" xr:uid="{38955E43-DAE1-478B-8122-2CA0F6A12C29}"/>
    <hyperlink ref="AG406" r:id="rId9627" display="https://www.daloopa.com/src/4715296" xr:uid="{726F6C3F-F0E6-46EA-B737-E396223069D0}"/>
    <hyperlink ref="AH406" r:id="rId9628" display="https://www.daloopa.com/src/7961845" xr:uid="{6C4BD7AF-7239-4C51-8A26-C71E8B460CF4}"/>
    <hyperlink ref="AI406" r:id="rId9629" display="https://www.daloopa.com/src/10330745" xr:uid="{8CCABAC0-1399-466B-8B95-1D1F6B9628B9}"/>
    <hyperlink ref="AK406" r:id="rId9630" display="https://www.daloopa.com/src/20882429" xr:uid="{553E39BA-0E30-4717-913D-F948F0EFA168}"/>
    <hyperlink ref="AL406" r:id="rId9631" display="https://www.daloopa.com/src/32357746" xr:uid="{BE3CBBFE-E1E9-4306-891B-A7A386E317D1}"/>
    <hyperlink ref="AO406" r:id="rId9632" display="https://www.daloopa.com/src/53534247" xr:uid="{62EA7750-9501-4131-8510-CE991D4EA912}"/>
    <hyperlink ref="AP406" r:id="rId9633" display="https://www.daloopa.com/src/58740262" xr:uid="{D220545B-0957-4316-973F-B9116955BC7F}"/>
    <hyperlink ref="AQ406" r:id="rId9634" display="https://www.daloopa.com/src/63033698" xr:uid="{4445319F-15F2-4E1C-AE5A-AAC56D6C14BE}"/>
    <hyperlink ref="AR406" r:id="rId9635" display="https://www.daloopa.com/src/66978289" xr:uid="{5658A343-B451-433F-AD32-A9FC2E06BD85}"/>
    <hyperlink ref="AS406" r:id="rId9636" display="https://www.daloopa.com/src/72081310" xr:uid="{6C79D5A4-5D81-415C-999F-F84D68164392}"/>
    <hyperlink ref="AT406" r:id="rId9637" display="https://www.daloopa.com/src/78018612" xr:uid="{573CAFA1-1D75-450E-81A6-592B3130DB25}"/>
    <hyperlink ref="AU406" r:id="rId9638" display="https://www.daloopa.com/src/82224877" xr:uid="{77752B13-E155-4FBB-8606-E83F07BCF936}"/>
    <hyperlink ref="AV406" r:id="rId9639" display="https://www.daloopa.com/src/87381674" xr:uid="{EDA455D1-513E-4AB8-BB04-BD5E0C5E5D67}"/>
    <hyperlink ref="AW406" r:id="rId9640" display="https://www.daloopa.com/src/94491557" xr:uid="{04A9F308-1D76-422A-92AC-9460F9AFE410}"/>
    <hyperlink ref="AX406" r:id="rId9641" display="https://www.daloopa.com/src/102328152" xr:uid="{48AE4A26-5DB8-489D-8EB9-C53ADD2DCFED}"/>
    <hyperlink ref="AY406" r:id="rId9642" display="https://www.daloopa.com/src/107679916" xr:uid="{077011F0-9390-424D-A2FD-4507D9EC26CE}"/>
    <hyperlink ref="AZ406" r:id="rId9643" display="https://www.daloopa.com/src/113256788" xr:uid="{9847EB17-1B3A-4446-B1BC-8543F5983BBB}"/>
    <hyperlink ref="BA406" r:id="rId9644" display="https://www.daloopa.com/src/125048963" xr:uid="{545DC996-D5E2-4F1A-A86F-8716B505BCF7}"/>
    <hyperlink ref="BB406" r:id="rId9645" display="https://www.daloopa.com/src/136428706" xr:uid="{77B7A8F9-0976-40A1-8593-AD12DF37E4CC}"/>
    <hyperlink ref="BC406" r:id="rId9646" display="https://www.daloopa.com/src/144990533" xr:uid="{490C8119-5636-4178-9C36-704CEFD35C19}"/>
    <hyperlink ref="BD406" r:id="rId9647" display="https://www.daloopa.com/src/154222614" xr:uid="{6DD21010-2606-4919-AFC1-69F54ED4B790}"/>
    <hyperlink ref="BI406" r:id="rId9648" display="https://www.daloopa.com/src/43301767" xr:uid="{73AA8E84-3B9E-4642-B7BF-CF4DEA9F2A91}"/>
    <hyperlink ref="BJ406" r:id="rId9649" display="https://www.daloopa.com/src/43299085" xr:uid="{56D7AD0A-C44D-4C66-AA47-D7A59BD66021}"/>
    <hyperlink ref="BK406" r:id="rId9650" display="https://www.daloopa.com/src/43297728" xr:uid="{D63140C1-F1EC-4495-B9C8-0D9EC6B517F2}"/>
    <hyperlink ref="BL406" r:id="rId9651" display="https://www.daloopa.com/src/43297321" xr:uid="{4D666E7C-C747-4052-A455-51155A57D1D5}"/>
    <hyperlink ref="BM406" r:id="rId9652" display="https://www.daloopa.com/src/14161253" xr:uid="{74CCBB66-1191-4BF1-A60A-655B7F54DBCB}"/>
    <hyperlink ref="BN406" r:id="rId9653" display="https://www.daloopa.com/src/46535295" xr:uid="{9DEAF516-972D-4E79-AFBD-6CF3A4F6F47C}"/>
    <hyperlink ref="BO406" r:id="rId9654" display="https://www.daloopa.com/src/66982577" xr:uid="{D9895FE3-15EE-4F3A-A909-E6A43AA09DDE}"/>
    <hyperlink ref="BP406" r:id="rId9655" display="https://www.daloopa.com/src/87394319" xr:uid="{6CB5D3AE-F2A6-45BE-8E8E-5CD4F1717817}"/>
    <hyperlink ref="BQ406" r:id="rId9656" display="https://www.daloopa.com/src/113262702" xr:uid="{F583AA6E-9D40-45EB-88FE-D30306AF9C3F}"/>
    <hyperlink ref="BR406" r:id="rId9657" display="https://www.daloopa.com/src/154249533" xr:uid="{D1579854-DCB4-4F19-AFD5-CCD6FF2A5921}"/>
    <hyperlink ref="A407" r:id="rId9658" xr:uid="{3BD9C4D1-0612-48BB-8254-0424B9D5CCA4}"/>
    <hyperlink ref="C407" r:id="rId9659" xr:uid="{BF8B7CF6-01E4-491E-B5C7-5EA1C2770702}"/>
    <hyperlink ref="E407" r:id="rId9660" display="https://www.daloopa.com/src/1566075" xr:uid="{93F25257-FF2A-4E23-97A0-0191CBA7D229}"/>
    <hyperlink ref="F407" r:id="rId9661" display="https://www.daloopa.com/src/1566230" xr:uid="{74DE6A1F-5082-4068-8765-456B00A602B4}"/>
    <hyperlink ref="G407" r:id="rId9662" display="https://www.daloopa.com/src/1566324" xr:uid="{456E0975-335F-40E6-95FB-FE6D1631C82B}"/>
    <hyperlink ref="H407" r:id="rId9663" display="https://www.daloopa.com/src/1566393" xr:uid="{A562F738-7681-4917-A868-D7E78FF736FC}"/>
    <hyperlink ref="I407" r:id="rId9664" display="https://www.daloopa.com/src/1566455" xr:uid="{83B2BC33-B746-43F1-BF4D-541589DC7739}"/>
    <hyperlink ref="J407" r:id="rId9665" display="https://www.daloopa.com/src/1566576" xr:uid="{57FCDDCB-D54B-41AA-AA53-A46ED5880A58}"/>
    <hyperlink ref="K407" r:id="rId9666" display="https://www.daloopa.com/src/1566634" xr:uid="{1A717FE2-7F2A-42FF-B8C7-A47443DEF563}"/>
    <hyperlink ref="L407" r:id="rId9667" display="https://www.daloopa.com/src/1566670" xr:uid="{FE8D82FE-F1C0-4E7E-BD19-23F20EB78567}"/>
    <hyperlink ref="M407" r:id="rId9668" display="https://www.daloopa.com/src/1566730" xr:uid="{408D182C-1CA2-4F46-832F-F629CE8BB403}"/>
    <hyperlink ref="N407" r:id="rId9669" display="https://www.daloopa.com/src/1566786" xr:uid="{5FEC638A-296E-4F73-8140-714AC3B7DBB6}"/>
    <hyperlink ref="O407" r:id="rId9670" display="https://www.daloopa.com/src/1566817" xr:uid="{51B031E3-BC8C-4D87-8821-5F0A710D5C59}"/>
    <hyperlink ref="P407" r:id="rId9671" display="https://www.daloopa.com/src/1566872" xr:uid="{9D0BC9F8-BA9A-4E2D-AF1C-9701467FD038}"/>
    <hyperlink ref="Q407" r:id="rId9672" display="https://www.daloopa.com/src/1566939" xr:uid="{C9F0B9ED-FD0A-434E-B28B-77724D0F4795}"/>
    <hyperlink ref="R407" r:id="rId9673" display="https://www.daloopa.com/src/1566969" xr:uid="{6FADCF53-73C6-4A75-8127-A0F2EECC3C1D}"/>
    <hyperlink ref="S407" r:id="rId9674" display="https://www.daloopa.com/src/1567023" xr:uid="{460F3840-58DF-4DA0-9AA7-CF32112D5A3B}"/>
    <hyperlink ref="T407" r:id="rId9675" display="https://www.daloopa.com/src/1567177" xr:uid="{681A4288-636B-4DC2-9765-A33496684D7A}"/>
    <hyperlink ref="U407" r:id="rId9676" display="https://www.daloopa.com/src/1567115" xr:uid="{C74125FF-5EE7-40BB-AF93-100BBBD37FEB}"/>
    <hyperlink ref="V407" r:id="rId9677" display="https://www.daloopa.com/src/1567206" xr:uid="{08802C50-CA3E-4A1C-96C3-FB21D751EA12}"/>
    <hyperlink ref="W407" r:id="rId9678" display="https://www.daloopa.com/src/1567264" xr:uid="{AC307652-3912-4604-A7DB-13447777B96A}"/>
    <hyperlink ref="X407" r:id="rId9679" display="https://www.daloopa.com/src/1567297" xr:uid="{FB6FE5FC-6494-48A8-92F9-0317E2F5F35C}"/>
    <hyperlink ref="Y407" r:id="rId9680" display="https://www.daloopa.com/src/1567434" xr:uid="{290BD6F4-3788-43AD-92BD-0B0FF265C423}"/>
    <hyperlink ref="Z407" r:id="rId9681" display="https://www.daloopa.com/src/1567464" xr:uid="{B417B8E8-C67F-4225-BF44-0D73F48A0965}"/>
    <hyperlink ref="AA407" r:id="rId9682" display="https://www.daloopa.com/src/1567496" xr:uid="{BD13886C-8257-4743-BC1D-122C34FA1F31}"/>
    <hyperlink ref="AB407" r:id="rId9683" display="https://www.daloopa.com/src/1567552" xr:uid="{4ADCE058-7932-4B47-9522-558136299F59}"/>
    <hyperlink ref="AC407" r:id="rId9684" display="https://www.daloopa.com/src/1567589" xr:uid="{0A8850F9-DD71-423B-AC4A-DF5EED24A286}"/>
    <hyperlink ref="AD407" r:id="rId9685" display="https://www.daloopa.com/src/1567626" xr:uid="{B78D2661-E8A9-4777-A46B-199DEF65F691}"/>
    <hyperlink ref="AE407" r:id="rId9686" display="https://www.daloopa.com/src/1567690" xr:uid="{2E8BB57A-BF77-46DA-A35C-1FD37FB735F6}"/>
    <hyperlink ref="AF407" r:id="rId9687" display="https://www.daloopa.com/src/2600195" xr:uid="{697C91DB-52F0-4F03-B447-A6B75BC42BA4}"/>
    <hyperlink ref="AG407" r:id="rId9688" display="https://www.daloopa.com/src/4715297" xr:uid="{020D4E3F-609F-4637-8C3B-D93672E2726C}"/>
    <hyperlink ref="AH407" r:id="rId9689" display="https://www.daloopa.com/src/7961846" xr:uid="{B4F2BBED-8A57-4FFC-ACFA-6136EC807F02}"/>
    <hyperlink ref="AI407" r:id="rId9690" display="https://www.daloopa.com/src/10330752" xr:uid="{16EA020D-72EF-4D14-99E8-17C9BF6D6223}"/>
    <hyperlink ref="AJ407" r:id="rId9691" display="https://www.daloopa.com/src/14161222" xr:uid="{99DAD333-B37C-4400-B90B-C4E6B5D69718}"/>
    <hyperlink ref="AK407" r:id="rId9692" display="https://www.daloopa.com/src/20882440" xr:uid="{5CD073C7-39C2-45FD-8A46-BC2C4B49C4BC}"/>
    <hyperlink ref="AL407" r:id="rId9693" display="https://www.daloopa.com/src/32357762" xr:uid="{4DA7A12F-17BA-400D-92D6-88871560910B}"/>
    <hyperlink ref="AM407" r:id="rId9694" display="https://www.daloopa.com/src/37971654" xr:uid="{3F79CF58-7810-426E-99C9-09DB4D71EACE}"/>
    <hyperlink ref="AN407" r:id="rId9695" display="https://www.daloopa.com/src/46535389" xr:uid="{2524F9E4-36C6-4560-987F-15C18C247054}"/>
    <hyperlink ref="AO407" r:id="rId9696" display="https://www.daloopa.com/src/53534263" xr:uid="{0CD06058-3737-4038-AFCF-88E0A41EC07C}"/>
    <hyperlink ref="AP407" r:id="rId9697" display="https://www.daloopa.com/src/58740274" xr:uid="{D488AFA3-F7B2-412F-8796-4760FD2A66BF}"/>
    <hyperlink ref="AQ407" r:id="rId9698" display="https://www.daloopa.com/src/63033703" xr:uid="{2EF4E35D-095F-48C6-8475-ACBBF0D72604}"/>
    <hyperlink ref="AR407" r:id="rId9699" display="https://www.daloopa.com/src/66978288" xr:uid="{A72909E6-9CC2-45B2-B75A-6FBAF835BFF4}"/>
    <hyperlink ref="AS407" r:id="rId9700" display="https://www.daloopa.com/src/72081324" xr:uid="{52EBDB84-1EA6-44A5-AEDD-8727BC21BC9E}"/>
    <hyperlink ref="AT407" r:id="rId9701" display="https://www.daloopa.com/src/78018611" xr:uid="{C8F0D941-59DA-4FED-82D0-6DE51D52DB07}"/>
    <hyperlink ref="AU407" r:id="rId9702" display="https://www.daloopa.com/src/82224896" xr:uid="{C60E4BB2-3D88-4947-87E3-A5FB2F49BE73}"/>
    <hyperlink ref="AV407" r:id="rId9703" display="https://www.daloopa.com/src/87381687" xr:uid="{1613FCB2-62A1-458F-A2D7-06FB3F5DBAD6}"/>
    <hyperlink ref="AW407" r:id="rId9704" display="https://www.daloopa.com/src/94491550" xr:uid="{7BFBA3CA-973D-42D8-835E-53CD5FE8C9FD}"/>
    <hyperlink ref="AX407" r:id="rId9705" display="https://www.daloopa.com/src/102328164" xr:uid="{C9008548-856E-4023-A772-19CB7ACFE6A2}"/>
    <hyperlink ref="AY407" r:id="rId9706" display="https://www.daloopa.com/src/107679911" xr:uid="{5C921C4D-3453-4FD4-9B48-546FCCB12CE6}"/>
    <hyperlink ref="AZ407" r:id="rId9707" display="https://www.daloopa.com/src/113256793" xr:uid="{E0C3D94D-F14F-4EE5-9D07-73CF4E4988C3}"/>
    <hyperlink ref="BA407" r:id="rId9708" display="https://www.daloopa.com/src/125048959" xr:uid="{0376FEF5-B69F-4B5F-8F2A-4C348A1B0656}"/>
    <hyperlink ref="BB407" r:id="rId9709" display="https://www.daloopa.com/src/136428707" xr:uid="{11922AB8-FABA-4D04-8BB3-B43E8FF1AD17}"/>
    <hyperlink ref="BC407" r:id="rId9710" display="https://www.daloopa.com/src/144990534" xr:uid="{198A561F-A9A5-428C-ACE1-CB197ED1F28C}"/>
    <hyperlink ref="BD407" r:id="rId9711" display="https://www.daloopa.com/src/154222615" xr:uid="{F8DA919C-6ECB-49AB-B004-645E1776F924}"/>
    <hyperlink ref="BF407" r:id="rId9712" display="https://www.daloopa.com/src/43306477" xr:uid="{8FA226B9-DB2C-4005-BB5A-BD9885B0B045}"/>
    <hyperlink ref="BG407" r:id="rId9713" display="https://www.daloopa.com/src/43305559" xr:uid="{BB3B2708-7920-4735-A333-78C5338D4E30}"/>
    <hyperlink ref="BH407" r:id="rId9714" display="https://www.daloopa.com/src/43302644" xr:uid="{8A9706F7-2798-4718-90B6-4569C7BC7E48}"/>
    <hyperlink ref="BI407" r:id="rId9715" display="https://www.daloopa.com/src/43301781" xr:uid="{A52ABC36-62D9-4E88-9830-EEB43548AB33}"/>
    <hyperlink ref="BJ407" r:id="rId9716" display="https://www.daloopa.com/src/43299082" xr:uid="{170B139C-048D-48AA-8F49-EA202F230C7F}"/>
    <hyperlink ref="BK407" r:id="rId9717" display="https://www.daloopa.com/src/43297703" xr:uid="{948DA6A6-5EFF-4C4F-A498-B2EA3B2A4EA7}"/>
    <hyperlink ref="BL407" r:id="rId9718" display="https://www.daloopa.com/src/43297311" xr:uid="{2B2FF4AA-3DFD-4C8E-9CA0-3B3F815D16B9}"/>
    <hyperlink ref="BM407" r:id="rId9719" display="https://www.daloopa.com/src/14161254" xr:uid="{ABC61D33-5808-42B6-82EA-D7849A71A0ED}"/>
    <hyperlink ref="BN407" r:id="rId9720" display="https://www.daloopa.com/src/46535304" xr:uid="{F9225406-680E-4442-8458-6969F6BB29D9}"/>
    <hyperlink ref="BO407" r:id="rId9721" display="https://www.daloopa.com/src/66982561" xr:uid="{1D0E64F6-B4AE-484D-842C-9E8D9F77D828}"/>
    <hyperlink ref="BP407" r:id="rId9722" display="https://www.daloopa.com/src/87394302" xr:uid="{7E23CF3A-D31B-4B05-8967-8A27B164FAE7}"/>
    <hyperlink ref="BQ407" r:id="rId9723" display="https://www.daloopa.com/src/113262696" xr:uid="{AC5F730A-24A2-425B-B143-B69B3BA42E03}"/>
    <hyperlink ref="BR407" r:id="rId9724" display="https://www.daloopa.com/src/154249534" xr:uid="{394768CB-0B78-4A21-915F-40C5D95B7B80}"/>
    <hyperlink ref="A409" r:id="rId9725" xr:uid="{4A6706B9-706E-4236-B6FA-A61E2147C3DA}"/>
    <hyperlink ref="C409" r:id="rId9726" xr:uid="{D1A1A689-594F-4133-A544-84D45753CB7F}"/>
    <hyperlink ref="E409" r:id="rId9727" display="https://www.daloopa.com/src/1566076" xr:uid="{21541544-6DFA-4B9C-8961-B74EE3CAADA4}"/>
    <hyperlink ref="F409" r:id="rId9728" display="https://www.daloopa.com/src/1566231" xr:uid="{B6826E91-9C14-4A4C-A99A-078BAED20D07}"/>
    <hyperlink ref="G409" r:id="rId9729" display="https://www.daloopa.com/src/1566325" xr:uid="{F0EB4233-8569-403A-A77E-456645273308}"/>
    <hyperlink ref="H409" r:id="rId9730" display="https://www.daloopa.com/src/1566394" xr:uid="{F50FF675-CE4B-46C8-B9E7-9D8E942029E4}"/>
    <hyperlink ref="J409" r:id="rId9731" display="https://www.daloopa.com/src/1566577" xr:uid="{693034B1-F473-463B-9437-B504FC46C2DB}"/>
    <hyperlink ref="K409" r:id="rId9732" display="https://www.daloopa.com/src/1566635" xr:uid="{9F2B9757-14B8-4E20-A7FC-0300A0BF4D00}"/>
    <hyperlink ref="L409" r:id="rId9733" display="https://www.daloopa.com/src/1566671" xr:uid="{0928CF3D-D827-4062-9855-2A29D6472D72}"/>
    <hyperlink ref="M409" r:id="rId9734" display="https://www.daloopa.com/src/1566731" xr:uid="{3C650431-A6EF-4BEC-842B-AEFB8E3027A7}"/>
    <hyperlink ref="N409" r:id="rId9735" display="https://www.daloopa.com/src/1566787" xr:uid="{67D33266-6286-4C0A-9275-B88946AA29CF}"/>
    <hyperlink ref="O409" r:id="rId9736" display="https://www.daloopa.com/src/1566818" xr:uid="{985AE51D-2CFA-4060-88D7-93320E81F682}"/>
    <hyperlink ref="P409" r:id="rId9737" display="https://www.daloopa.com/src/1566873" xr:uid="{411CE257-CFD3-48B0-AFB3-F040F999D9A9}"/>
    <hyperlink ref="Q409" r:id="rId9738" display="https://www.daloopa.com/src/1566940" xr:uid="{5036F0EE-7FEA-4773-B0E3-9F46C83CF529}"/>
    <hyperlink ref="R409" r:id="rId9739" display="https://www.daloopa.com/src/1566970" xr:uid="{BAEDE860-7A39-49A3-8D0B-229903654593}"/>
    <hyperlink ref="S409" r:id="rId9740" display="https://www.daloopa.com/src/1567024" xr:uid="{D7210954-7A5D-4E68-B19C-342C942B2173}"/>
    <hyperlink ref="T409" r:id="rId9741" display="https://www.daloopa.com/src/1567178" xr:uid="{EFE5A1A8-6A90-4CA3-8792-6445B0B66B4C}"/>
    <hyperlink ref="U409" r:id="rId9742" display="https://www.daloopa.com/src/1567116" xr:uid="{D07F3224-2F63-421A-B75B-F665B0810759}"/>
    <hyperlink ref="V409" r:id="rId9743" display="https://www.daloopa.com/src/1567207" xr:uid="{B5DC7DF3-796D-4F66-8ABB-FCF5C64D674A}"/>
    <hyperlink ref="W409" r:id="rId9744" display="https://www.daloopa.com/src/1567265" xr:uid="{CCBE9558-8AD4-4359-99AA-029EC258860D}"/>
    <hyperlink ref="X409" r:id="rId9745" display="https://www.daloopa.com/src/1567298" xr:uid="{4096A584-E8B0-4B73-8EBC-196EF6F9FDDE}"/>
    <hyperlink ref="Y409" r:id="rId9746" display="https://www.daloopa.com/src/1567435" xr:uid="{2972FFB2-1FA5-4147-9608-9EDFA805DA46}"/>
    <hyperlink ref="Z409" r:id="rId9747" display="https://www.daloopa.com/src/1567465" xr:uid="{8D7D1511-1B4C-42A2-AD05-D44C69110A59}"/>
    <hyperlink ref="AA409" r:id="rId9748" display="https://www.daloopa.com/src/1567497" xr:uid="{04B84ACC-732D-4A21-AAC2-8F4B96BA363D}"/>
    <hyperlink ref="AB409" r:id="rId9749" display="https://www.daloopa.com/src/1567553" xr:uid="{4A8B5A22-6046-4813-8692-0A98FD044F2C}"/>
    <hyperlink ref="AC409" r:id="rId9750" display="https://www.daloopa.com/src/1567590" xr:uid="{A5599F9D-16E1-4BF8-95AE-65F2E7EB6944}"/>
    <hyperlink ref="AD409" r:id="rId9751" display="https://www.daloopa.com/src/1567627" xr:uid="{AE1D280C-1A5F-4AEB-B1EA-8BD774F1A5F8}"/>
    <hyperlink ref="AE409" r:id="rId9752" display="https://www.daloopa.com/src/1567691" xr:uid="{D322D3F6-6F5B-4288-9EEE-A95A2B90CB20}"/>
    <hyperlink ref="AF409" r:id="rId9753" display="https://www.daloopa.com/src/2600196" xr:uid="{7BB24FB7-77E5-46EA-8D38-C9F50D45A989}"/>
    <hyperlink ref="AG409" r:id="rId9754" display="https://www.daloopa.com/src/4715298" xr:uid="{B7121F2E-7C6D-4165-AE08-9CBBB455AD3B}"/>
    <hyperlink ref="AH409" r:id="rId9755" display="https://www.daloopa.com/src/7961847" xr:uid="{5B03E8CE-774B-4F30-A687-9B8E644052FC}"/>
    <hyperlink ref="AI409" r:id="rId9756" display="https://www.daloopa.com/src/10330743" xr:uid="{F9AE3CAC-F4F0-41DC-958B-61C95451265B}"/>
    <hyperlink ref="AJ409" r:id="rId9757" display="https://www.daloopa.com/src/14161223" xr:uid="{AEC7D6D1-4C0A-4996-B238-2BC4896522DC}"/>
    <hyperlink ref="AK409" r:id="rId9758" display="https://www.daloopa.com/src/20882444" xr:uid="{0EA3B7C5-C35E-41BE-92B8-80CB2D68D2F2}"/>
    <hyperlink ref="AL409" r:id="rId9759" display="https://www.daloopa.com/src/32357751" xr:uid="{8AFAC4F1-09A9-4ED7-8F63-729A9958627E}"/>
    <hyperlink ref="AM409" r:id="rId9760" display="https://www.daloopa.com/src/37971638" xr:uid="{CB8447C7-FD29-47C9-B7C2-BFC40730A9ED}"/>
    <hyperlink ref="AN409" r:id="rId9761" display="https://www.daloopa.com/src/46535371" xr:uid="{4A4E59FC-3A8D-45D8-B9E1-522735D27FA6}"/>
    <hyperlink ref="AO409" r:id="rId9762" display="https://www.daloopa.com/src/53534246" xr:uid="{F26A93E3-CF41-49AB-A975-43A6E023E1EB}"/>
    <hyperlink ref="AP409" r:id="rId9763" display="https://www.daloopa.com/src/58740279" xr:uid="{6FF32DCB-B21F-4B94-A7AA-5B495FC05028}"/>
    <hyperlink ref="AQ409" r:id="rId9764" display="https://www.daloopa.com/src/63033700" xr:uid="{FC259C47-18BC-4A53-9FBD-37A954BE7086}"/>
    <hyperlink ref="AR409" r:id="rId9765" display="https://www.daloopa.com/src/66978260" xr:uid="{3F9C369D-492B-47F2-B057-9F63D501BD36}"/>
    <hyperlink ref="AS409" r:id="rId9766" display="https://www.daloopa.com/src/72081314" xr:uid="{64A84352-F22D-4B49-867F-630349B6AE22}"/>
    <hyperlink ref="AT409" r:id="rId9767" display="https://www.daloopa.com/src/78018613" xr:uid="{DBB38DAA-EE1F-443C-8616-C5BF987B06D9}"/>
    <hyperlink ref="AU409" r:id="rId9768" display="https://www.daloopa.com/src/82224872" xr:uid="{CE0A80AE-B36C-4CED-9818-A1CC702919CE}"/>
    <hyperlink ref="AV409" r:id="rId9769" display="https://www.daloopa.com/src/87381676" xr:uid="{9A8BA6C0-6627-44CF-A6C1-BB45C61786A5}"/>
    <hyperlink ref="AW409" r:id="rId9770" display="https://www.daloopa.com/src/94491559" xr:uid="{79581809-4844-4929-8C3E-3CC17EB17824}"/>
    <hyperlink ref="AX409" r:id="rId9771" display="https://www.daloopa.com/src/102328151" xr:uid="{AC04A695-1E11-4137-8F44-4F3FCA3185AD}"/>
    <hyperlink ref="AY409" r:id="rId9772" display="https://www.daloopa.com/src/107679918" xr:uid="{987CA439-4C9D-4163-A8C9-0B7D242C0520}"/>
    <hyperlink ref="AZ409" r:id="rId9773" display="https://www.daloopa.com/src/113256785" xr:uid="{B42596FE-7688-4E9D-95BC-068A573330DD}"/>
    <hyperlink ref="BA409" r:id="rId9774" display="https://www.daloopa.com/src/125053142" xr:uid="{D36B9EAE-FD0F-4A40-9E1B-9014ADECA170}"/>
    <hyperlink ref="BB409" r:id="rId9775" display="https://www.daloopa.com/src/136428708" xr:uid="{C1B1B6A6-E3CE-43E3-9E7C-ECCFCEC249AD}"/>
    <hyperlink ref="BC409" r:id="rId9776" display="https://www.daloopa.com/src/144990535" xr:uid="{4306037D-C20C-4398-AB79-A2AB14166042}"/>
    <hyperlink ref="BD409" r:id="rId9777" display="https://www.daloopa.com/src/154222616" xr:uid="{E4E125E0-AD9D-4DB6-88D4-C156A30BF886}"/>
    <hyperlink ref="BF409" r:id="rId9778" display="https://www.daloopa.com/src/43306476" xr:uid="{6D0F09FF-434D-4C1E-B1A5-F4D259EB4AB8}"/>
    <hyperlink ref="BG409" r:id="rId9779" display="https://www.daloopa.com/src/43305558" xr:uid="{10294CE7-2B15-49C6-BB38-420DF1C82D2D}"/>
    <hyperlink ref="BH409" r:id="rId9780" display="https://www.daloopa.com/src/43302645" xr:uid="{8CFDDE6E-D10B-4966-A327-3D1BBABB363C}"/>
    <hyperlink ref="BI409" r:id="rId9781" display="https://www.daloopa.com/src/43301772" xr:uid="{2D1DB119-18C2-4FFC-8AF5-68FF4E6BCB68}"/>
    <hyperlink ref="BJ409" r:id="rId9782" display="https://www.daloopa.com/src/43299083" xr:uid="{56CACE78-DCE7-4870-8772-67C6C85E1D15}"/>
    <hyperlink ref="BK409" r:id="rId9783" display="https://www.daloopa.com/src/43297714" xr:uid="{CA30F5ED-2736-41D7-82C8-96E24D076930}"/>
    <hyperlink ref="BL409" r:id="rId9784" display="https://www.daloopa.com/src/43297322" xr:uid="{BEE4DFC0-2698-4CC4-BEC6-A718258C5744}"/>
    <hyperlink ref="BM409" r:id="rId9785" display="https://www.daloopa.com/src/14161255" xr:uid="{56258500-E5B0-4CEA-AA7B-7CE0E962179E}"/>
    <hyperlink ref="BN409" r:id="rId9786" display="https://www.daloopa.com/src/46535292" xr:uid="{2695E733-EC56-43FC-B573-FCBA90092E1E}"/>
    <hyperlink ref="BO409" r:id="rId9787" display="https://www.daloopa.com/src/66982573" xr:uid="{87D6A084-58B2-4E8E-9623-6C1C11D295D7}"/>
    <hyperlink ref="BP409" r:id="rId9788" display="https://www.daloopa.com/src/87394324" xr:uid="{FA3B7809-9312-46CC-B798-8E2116C00AAC}"/>
    <hyperlink ref="BQ409" r:id="rId9789" display="https://www.daloopa.com/src/113262701" xr:uid="{AF91913F-5EA8-4F28-9418-E4E395C4E73A}"/>
    <hyperlink ref="BR409" r:id="rId9790" display="https://www.daloopa.com/src/154249535" xr:uid="{82363565-E5D7-4B29-A7C0-E69AB44AACA5}"/>
    <hyperlink ref="A410" r:id="rId9791" xr:uid="{61DC5468-9E12-4E8F-B7FA-BA5D5EBAB16E}"/>
    <hyperlink ref="C410" r:id="rId9792" xr:uid="{4F164AF8-39FC-42BF-8531-E0ADC1E6EA54}"/>
    <hyperlink ref="E410" r:id="rId9793" display="https://www.daloopa.com/src/1566077" xr:uid="{476BA53F-483F-4D95-9358-F5B2912E513C}"/>
    <hyperlink ref="F410" r:id="rId9794" display="https://www.daloopa.com/src/1566232" xr:uid="{16EF2AF7-3D19-4FA5-97D6-0EE68BF7CCE0}"/>
    <hyperlink ref="G410" r:id="rId9795" display="https://www.daloopa.com/src/1566326" xr:uid="{82FEEBA3-39F3-4CCF-A5FC-1A3B6B1AB795}"/>
    <hyperlink ref="H410" r:id="rId9796" display="https://www.daloopa.com/src/1566395" xr:uid="{DF0B6AFB-49F8-457D-939C-31B40180396D}"/>
    <hyperlink ref="I410" r:id="rId9797" display="https://www.daloopa.com/src/1566456" xr:uid="{23686FAA-CF14-424C-AF43-BDA30AE33F55}"/>
    <hyperlink ref="J410" r:id="rId9798" display="https://www.daloopa.com/src/1566578" xr:uid="{82869687-A113-4542-A7AA-BC855E97955B}"/>
    <hyperlink ref="K410" r:id="rId9799" display="https://www.daloopa.com/src/1566636" xr:uid="{D9870844-BBCB-456B-AAAC-3A2EA34CA5C0}"/>
    <hyperlink ref="L410" r:id="rId9800" display="https://www.daloopa.com/src/1566672" xr:uid="{A709ECF5-9F73-475B-9B06-7DE7D58B1862}"/>
    <hyperlink ref="M410" r:id="rId9801" display="https://www.daloopa.com/src/1566732" xr:uid="{FAC700DE-B74B-4CBC-B7A7-8B1CA1D42E5C}"/>
    <hyperlink ref="N410" r:id="rId9802" display="https://www.daloopa.com/src/1566788" xr:uid="{CE3E170E-6F14-4034-A9DE-84981BA67E56}"/>
    <hyperlink ref="O410" r:id="rId9803" display="https://www.daloopa.com/src/1566819" xr:uid="{0E242E37-82E8-4347-902F-B0DCDDB467DA}"/>
    <hyperlink ref="P410" r:id="rId9804" display="https://www.daloopa.com/src/1566874" xr:uid="{B4802A58-6E6D-4EFB-958F-FDE7F8398091}"/>
    <hyperlink ref="Q410" r:id="rId9805" display="https://www.daloopa.com/src/1566941" xr:uid="{9EA3B823-E1A5-445E-80B0-1713E9620D1B}"/>
    <hyperlink ref="R410" r:id="rId9806" display="https://www.daloopa.com/src/1566971" xr:uid="{2F77BC57-4134-4E4D-9EB2-57936F1ECB07}"/>
    <hyperlink ref="S410" r:id="rId9807" display="https://www.daloopa.com/src/1567025" xr:uid="{083DB28C-96C1-4222-AA7D-E951ADEF931A}"/>
    <hyperlink ref="T410" r:id="rId9808" display="https://www.daloopa.com/src/1567179" xr:uid="{B7530609-1FA5-451C-94C1-F49A0B8BC164}"/>
    <hyperlink ref="U410" r:id="rId9809" display="https://www.daloopa.com/src/1567117" xr:uid="{26DAC46C-823E-4F96-ADD2-5D23AB1F2717}"/>
    <hyperlink ref="V410" r:id="rId9810" display="https://www.daloopa.com/src/1567208" xr:uid="{7EC349A1-83E0-4E85-B3CB-46A80BE9A619}"/>
    <hyperlink ref="W410" r:id="rId9811" display="https://www.daloopa.com/src/1567266" xr:uid="{2C52151C-49F9-402B-9B84-B1F2A3718E60}"/>
    <hyperlink ref="X410" r:id="rId9812" display="https://www.daloopa.com/src/1567299" xr:uid="{DB1BD712-F4E9-452E-90B2-40F3DE5516BB}"/>
    <hyperlink ref="Y410" r:id="rId9813" display="https://www.daloopa.com/src/1567436" xr:uid="{1A28B804-20B4-43F1-B96F-4F2CB1A63D36}"/>
    <hyperlink ref="Z410" r:id="rId9814" display="https://www.daloopa.com/src/1567466" xr:uid="{07E5314B-AB4B-40CC-A1F4-AFE2225D1389}"/>
    <hyperlink ref="AA410" r:id="rId9815" display="https://www.daloopa.com/src/1567498" xr:uid="{19794BAB-86EE-4B23-A7FF-6586CE3D6929}"/>
    <hyperlink ref="AB410" r:id="rId9816" display="https://www.daloopa.com/src/1567554" xr:uid="{428D2E73-D8D7-498C-A4A7-CD83D2CC6E35}"/>
    <hyperlink ref="AC410" r:id="rId9817" display="https://www.daloopa.com/src/1567591" xr:uid="{D02CEE7F-8D77-41C4-8846-789620BB5DD7}"/>
    <hyperlink ref="AD410" r:id="rId9818" display="https://www.daloopa.com/src/1567628" xr:uid="{A990B519-144A-4572-A85A-01F32608CEA7}"/>
    <hyperlink ref="AE410" r:id="rId9819" display="https://www.daloopa.com/src/1567692" xr:uid="{82477DD6-FD48-49E1-9792-8E32D84776F8}"/>
    <hyperlink ref="AF410" r:id="rId9820" display="https://www.daloopa.com/src/2600197" xr:uid="{B69B98F2-8222-4491-88F3-0486C8B53CB9}"/>
    <hyperlink ref="AG410" r:id="rId9821" display="https://www.daloopa.com/src/4715299" xr:uid="{0B45E3F0-FF8A-47F8-A084-405640811D78}"/>
    <hyperlink ref="AH410" r:id="rId9822" display="https://www.daloopa.com/src/7961848" xr:uid="{906B295C-C72A-4F94-94E1-19C6F739C36A}"/>
    <hyperlink ref="AI410" r:id="rId9823" display="https://www.daloopa.com/src/10330756" xr:uid="{70469B87-2278-4ADA-9280-733CD7840BF4}"/>
    <hyperlink ref="AJ410" r:id="rId9824" display="https://www.daloopa.com/src/14161224" xr:uid="{EDE18E75-88F6-4EA0-9DDA-439B907A1663}"/>
    <hyperlink ref="AK410" r:id="rId9825" display="https://www.daloopa.com/src/20882446" xr:uid="{AC404DBB-B636-418F-ADD1-D5025557F1EC}"/>
    <hyperlink ref="AL410" r:id="rId9826" display="https://www.daloopa.com/src/32357757" xr:uid="{CC5D8A02-734C-48E7-93DA-5C15D1A01C23}"/>
    <hyperlink ref="AM410" r:id="rId9827" display="https://www.daloopa.com/src/37971657" xr:uid="{AF37CCEA-60B4-4C4B-BBCF-2BA66FAD2DC2}"/>
    <hyperlink ref="AN410" r:id="rId9828" display="https://www.daloopa.com/src/46535368" xr:uid="{99F07B75-0D9A-4D91-B42C-B64F60E38AA1}"/>
    <hyperlink ref="AO410" r:id="rId9829" display="https://www.daloopa.com/src/53534269" xr:uid="{92B2F923-3E55-48F6-9F42-8117296375CB}"/>
    <hyperlink ref="AP410" r:id="rId9830" display="https://www.daloopa.com/src/58740272" xr:uid="{46EBA3D5-75DB-4128-BDF8-CE20DF0564AF}"/>
    <hyperlink ref="AQ410" r:id="rId9831" display="https://www.daloopa.com/src/63033706" xr:uid="{6E18F4B8-8C3D-4F72-B6ED-D19FDD3AEDF2}"/>
    <hyperlink ref="AR410" r:id="rId9832" display="https://www.daloopa.com/src/66978290" xr:uid="{9B7B8A85-324B-407A-947F-93C12B2FE8AA}"/>
    <hyperlink ref="AS410" r:id="rId9833" display="https://www.daloopa.com/src/72081325" xr:uid="{E8864FE8-9FB6-45C3-ADA7-3FEF5B108DB7}"/>
    <hyperlink ref="AT410" r:id="rId9834" display="https://www.daloopa.com/src/78018614" xr:uid="{C59C2F7A-3CA9-4F1A-BD3C-9678D4227912}"/>
    <hyperlink ref="AU410" r:id="rId9835" display="https://www.daloopa.com/src/82224873" xr:uid="{B97287AA-781B-46A0-95BA-49F10629D676}"/>
    <hyperlink ref="AV410" r:id="rId9836" display="https://www.daloopa.com/src/87381677" xr:uid="{A03ED365-5592-42D2-B648-6E28355A1FB5}"/>
    <hyperlink ref="AW410" r:id="rId9837" display="https://www.daloopa.com/src/94491549" xr:uid="{83741933-F8CD-4C93-9130-6D1DE89837C7}"/>
    <hyperlink ref="AX410" r:id="rId9838" display="https://www.daloopa.com/src/102328154" xr:uid="{B2FFFD12-9E9A-4320-91B5-83C80D2B1ED4}"/>
    <hyperlink ref="AY410" r:id="rId9839" display="https://www.daloopa.com/src/107679938" xr:uid="{2FDBF7CA-366F-4677-AF5E-38FC5F913F23}"/>
    <hyperlink ref="AZ410" r:id="rId9840" display="https://www.daloopa.com/src/113256786" xr:uid="{E8DB0BED-7483-4056-910A-F423FB7CD5CD}"/>
    <hyperlink ref="BA410" r:id="rId9841" display="https://www.daloopa.com/src/125048960" xr:uid="{81A864A0-A97C-464A-888D-B553280C92DE}"/>
    <hyperlink ref="BB410" r:id="rId9842" display="https://www.daloopa.com/src/136428709" xr:uid="{9C781642-6A09-4EBE-B902-7D13532914F6}"/>
    <hyperlink ref="BC410" r:id="rId9843" display="https://www.daloopa.com/src/144990536" xr:uid="{52085BB4-0E37-4B4A-82BE-2C3469FAD074}"/>
    <hyperlink ref="BD410" r:id="rId9844" display="https://www.daloopa.com/src/154222617" xr:uid="{DB5BF374-2FEA-4EBC-8532-96E9829DC6F7}"/>
    <hyperlink ref="BF410" r:id="rId9845" display="https://www.daloopa.com/src/43306478" xr:uid="{C7E3B5F9-5906-4C55-9A40-48675A73218E}"/>
    <hyperlink ref="BG410" r:id="rId9846" display="https://www.daloopa.com/src/43305557" xr:uid="{456990FB-7E96-4B14-935D-AFC8ABB7CE1D}"/>
    <hyperlink ref="BH410" r:id="rId9847" display="https://www.daloopa.com/src/43302646" xr:uid="{205E99A6-E049-44F2-A75F-3795AE2E233B}"/>
    <hyperlink ref="BI410" r:id="rId9848" display="https://www.daloopa.com/src/43301785" xr:uid="{62BF5E98-9FA9-4DAC-945D-3C0915B898B1}"/>
    <hyperlink ref="BJ410" r:id="rId9849" display="https://www.daloopa.com/src/43299070" xr:uid="{42B4A375-AC8A-4EF6-9092-D31A990A1C44}"/>
    <hyperlink ref="BK410" r:id="rId9850" display="https://www.daloopa.com/src/43297710" xr:uid="{02DC9701-FF4D-4C69-9AED-2ED63AC94084}"/>
    <hyperlink ref="BL410" r:id="rId9851" display="https://www.daloopa.com/src/43297310" xr:uid="{FD7CFED1-59D8-4994-9D22-F32F97A63E06}"/>
    <hyperlink ref="BM410" r:id="rId9852" display="https://www.daloopa.com/src/14161256" xr:uid="{A4E3AE96-E9AA-4283-89C1-451AF488AE92}"/>
    <hyperlink ref="BN410" r:id="rId9853" display="https://www.daloopa.com/src/46535308" xr:uid="{4CE8611A-1683-4985-8066-E9BAAB47441E}"/>
    <hyperlink ref="BO410" r:id="rId9854" display="https://www.daloopa.com/src/66982564" xr:uid="{322BAB88-A5B1-48B0-BFB9-7FEB9FE076BC}"/>
    <hyperlink ref="BP410" r:id="rId9855" display="https://www.daloopa.com/src/87394318" xr:uid="{CD8B2214-87CB-4F7F-84E2-630CE046A4C5}"/>
    <hyperlink ref="BQ410" r:id="rId9856" display="https://www.daloopa.com/src/113262689" xr:uid="{E1549314-C7BC-4D9B-990E-7B821D3E6303}"/>
    <hyperlink ref="BR410" r:id="rId9857" display="https://www.daloopa.com/src/154249536" xr:uid="{0ED550B7-F42B-456A-A315-0967072938A0}"/>
    <hyperlink ref="A412" r:id="rId9858" xr:uid="{173B2D61-81E4-4708-A94F-C30FD59578B5}"/>
    <hyperlink ref="C412" r:id="rId9859" xr:uid="{95CE2CE5-B713-4059-87D2-3CFD8DEF6CCA}"/>
    <hyperlink ref="E412" r:id="rId9860" display="https://www.daloopa.com/src/1566078" xr:uid="{77772217-193E-4314-949A-17B26F8E40DE}"/>
    <hyperlink ref="F412" r:id="rId9861" display="https://www.daloopa.com/src/1566233" xr:uid="{FC2F6900-5054-49AE-96E1-3A5C71030B89}"/>
    <hyperlink ref="G412" r:id="rId9862" display="https://www.daloopa.com/src/1566327" xr:uid="{4A449ADE-250A-46E3-A8B4-57E3EB5F6AAF}"/>
    <hyperlink ref="H412" r:id="rId9863" display="https://www.daloopa.com/src/1566396" xr:uid="{1FECCF68-C6DC-47CE-BA42-DB83F1672D70}"/>
    <hyperlink ref="I412" r:id="rId9864" display="https://www.daloopa.com/src/1566457" xr:uid="{945A93B0-066F-437E-ACE2-E714CD53E847}"/>
    <hyperlink ref="J412" r:id="rId9865" display="https://www.daloopa.com/src/1566579" xr:uid="{888BA2B9-0EEE-4D2B-99B1-3067F1F3503F}"/>
    <hyperlink ref="K412" r:id="rId9866" display="https://www.daloopa.com/src/1566637" xr:uid="{D708C2B8-FB4A-428E-A7E6-E0A159440816}"/>
    <hyperlink ref="L412" r:id="rId9867" display="https://www.daloopa.com/src/1566673" xr:uid="{5F82B62D-6432-428A-9851-E1B82685742D}"/>
    <hyperlink ref="M412" r:id="rId9868" display="https://www.daloopa.com/src/1566733" xr:uid="{E76668BD-6DFE-461D-B18E-B1C3C2445946}"/>
    <hyperlink ref="N412" r:id="rId9869" display="https://www.daloopa.com/src/1566789" xr:uid="{4A8941B3-CA54-4DDC-8D9D-D919458C4276}"/>
    <hyperlink ref="O412" r:id="rId9870" display="https://www.daloopa.com/src/1566820" xr:uid="{94B79B5F-0EDC-4122-A963-5D4317CCED9D}"/>
    <hyperlink ref="P412" r:id="rId9871" display="https://www.daloopa.com/src/1566875" xr:uid="{3AB1D62C-398C-4439-9CA3-89EE813A921A}"/>
    <hyperlink ref="Q412" r:id="rId9872" display="https://www.daloopa.com/src/1566942" xr:uid="{EFC5B9D3-FC18-45EC-83A7-C9853A31B838}"/>
    <hyperlink ref="R412" r:id="rId9873" display="https://www.daloopa.com/src/1566972" xr:uid="{0DAA39E3-9231-427C-9810-91BC1866BEF8}"/>
    <hyperlink ref="S412" r:id="rId9874" display="https://www.daloopa.com/src/1567026" xr:uid="{69F81FA8-F582-4C0E-8DB1-4F446EE03746}"/>
    <hyperlink ref="T412" r:id="rId9875" display="https://www.daloopa.com/src/1567180" xr:uid="{7F1734E7-EF84-4D07-BE64-91D300E843B8}"/>
    <hyperlink ref="U412" r:id="rId9876" display="https://www.daloopa.com/src/1567118" xr:uid="{DFCDD5F4-68A8-46D6-86AE-BEA0DE15AA6B}"/>
    <hyperlink ref="V412" r:id="rId9877" display="https://www.daloopa.com/src/1567209" xr:uid="{D7E94136-ABE6-4A35-A1FD-51416FB11BF3}"/>
    <hyperlink ref="W412" r:id="rId9878" display="https://www.daloopa.com/src/1567267" xr:uid="{36C08DFF-AD3D-4718-AB19-07AF858C6939}"/>
    <hyperlink ref="X412" r:id="rId9879" display="https://www.daloopa.com/src/1567300" xr:uid="{4E7987BA-EC43-40E9-BBBC-D93E89C04082}"/>
    <hyperlink ref="Y412" r:id="rId9880" display="https://www.daloopa.com/src/1567437" xr:uid="{DF3653B6-8636-472E-9810-985C975B4C10}"/>
    <hyperlink ref="Z412" r:id="rId9881" display="https://www.daloopa.com/src/1567467" xr:uid="{F8521AFF-33B0-418A-8529-33DFE2B8A98C}"/>
    <hyperlink ref="AA412" r:id="rId9882" display="https://www.daloopa.com/src/1567499" xr:uid="{ADAF908E-A87A-40B2-B50E-1DA7232BF436}"/>
    <hyperlink ref="AB412" r:id="rId9883" display="https://www.daloopa.com/src/1567555" xr:uid="{9EC1C953-588F-48B8-BAA5-F10493115E59}"/>
    <hyperlink ref="AC412" r:id="rId9884" display="https://www.daloopa.com/src/1567592" xr:uid="{5D7AB241-9A13-4C8D-9440-7C70E5FFAE89}"/>
    <hyperlink ref="AD412" r:id="rId9885" display="https://www.daloopa.com/src/1567629" xr:uid="{93FCAC8F-FB6B-48FD-9647-81D311995F47}"/>
    <hyperlink ref="AE412" r:id="rId9886" display="https://www.daloopa.com/src/1567693" xr:uid="{FECC0E3B-EDFE-424A-B0AA-5EA3798DEB4F}"/>
    <hyperlink ref="AF412" r:id="rId9887" display="https://www.daloopa.com/src/2600198" xr:uid="{159B3B6D-9DC0-42A0-8108-81D2FD623199}"/>
    <hyperlink ref="AG412" r:id="rId9888" display="https://www.daloopa.com/src/4715300" xr:uid="{440E704C-297E-4228-BD0F-2B72D2695617}"/>
    <hyperlink ref="AH412" r:id="rId9889" display="https://www.daloopa.com/src/7961849" xr:uid="{B49C74E8-1291-4176-8AB9-E88BB583EB5A}"/>
    <hyperlink ref="AI412" r:id="rId9890" display="https://www.daloopa.com/src/10330750" xr:uid="{C55391E5-601C-43F4-A5C9-67A640B0E3E2}"/>
    <hyperlink ref="AJ412" r:id="rId9891" display="https://www.daloopa.com/src/14161225" xr:uid="{BE9B0491-BF2A-46CB-BE19-1D42BBBE725D}"/>
    <hyperlink ref="AK412" r:id="rId9892" display="https://www.daloopa.com/src/20882441" xr:uid="{85B7E6B1-A9D0-4825-8C49-19E556AA3DFB}"/>
    <hyperlink ref="AL412" r:id="rId9893" display="https://www.daloopa.com/src/32357756" xr:uid="{BE95255C-23C2-4E63-AE51-FF7B5F32935B}"/>
    <hyperlink ref="AM412" r:id="rId9894" display="https://www.daloopa.com/src/37971635" xr:uid="{95C8E270-CAEA-46E1-99B2-574B72D9F214}"/>
    <hyperlink ref="AN412" r:id="rId9895" display="https://www.daloopa.com/src/46535392" xr:uid="{719D2005-D401-409D-B410-9EFFA40415A9}"/>
    <hyperlink ref="AO412" r:id="rId9896" display="https://www.daloopa.com/src/53534266" xr:uid="{121C08AA-CB1E-448F-AA8D-7D22312FCFC4}"/>
    <hyperlink ref="AP412" r:id="rId9897" display="https://www.daloopa.com/src/58740271" xr:uid="{27394535-666C-4FA0-83D2-B0429B77F229}"/>
    <hyperlink ref="AQ412" r:id="rId9898" display="https://www.daloopa.com/src/63033707" xr:uid="{675A2ECE-A130-4778-AC0C-861DD0FEC9EA}"/>
    <hyperlink ref="AR412" r:id="rId9899" display="https://www.daloopa.com/src/66978287" xr:uid="{238A5DDB-BA3D-4408-A1B8-6F41343A1297}"/>
    <hyperlink ref="AS412" r:id="rId9900" display="https://www.daloopa.com/src/72081303" xr:uid="{091BC4F1-832E-447E-B15C-88CCC104186B}"/>
    <hyperlink ref="AT412" r:id="rId9901" display="https://www.daloopa.com/src/78018615" xr:uid="{1FBA571E-FB68-44B6-8C84-593EDAD2E609}"/>
    <hyperlink ref="AU412" r:id="rId9902" display="https://www.daloopa.com/src/82224878" xr:uid="{901C1989-AA94-447F-88C2-A44ACAF17107}"/>
    <hyperlink ref="AV412" r:id="rId9903" display="https://www.daloopa.com/src/87381678" xr:uid="{BFF18AD3-E2A5-4E1F-B411-C490FB3430E8}"/>
    <hyperlink ref="AW412" r:id="rId9904" display="https://www.daloopa.com/src/94491567" xr:uid="{472D67CE-BF7D-4117-83F2-443F23F85E03}"/>
    <hyperlink ref="AX412" r:id="rId9905" display="https://www.daloopa.com/src/102328144" xr:uid="{2EA92D8F-45C1-48D0-94E4-5C61BB1FD0AD}"/>
    <hyperlink ref="AY412" r:id="rId9906" display="https://www.daloopa.com/src/107679937" xr:uid="{F44C6580-F549-4CFB-965F-03757DABF63C}"/>
    <hyperlink ref="AZ412" r:id="rId9907" display="https://www.daloopa.com/src/113256791" xr:uid="{A136F2FC-13A0-41D0-8C7F-4FF38B77C993}"/>
    <hyperlink ref="BA412" r:id="rId9908" display="https://www.daloopa.com/src/125048961" xr:uid="{C888F006-39D3-43A5-9D67-D46A9AC10154}"/>
    <hyperlink ref="BB412" r:id="rId9909" display="https://www.daloopa.com/src/136428710" xr:uid="{D4873848-B902-4829-BE5F-5DBABD6D0692}"/>
    <hyperlink ref="BC412" r:id="rId9910" display="https://www.daloopa.com/src/144990537" xr:uid="{2940624F-EFEA-4DD4-B9CF-0FCA30FE50C1}"/>
    <hyperlink ref="BD412" r:id="rId9911" display="https://www.daloopa.com/src/154222618" xr:uid="{0EB1F473-C7AF-465F-AEC8-D3C727711E13}"/>
    <hyperlink ref="BF412" r:id="rId9912" display="https://www.daloopa.com/src/43306480" xr:uid="{ABA27101-0C09-4064-9C82-2BD3C17AFA8B}"/>
    <hyperlink ref="BG412" r:id="rId9913" display="https://www.daloopa.com/src/43305556" xr:uid="{BF754188-25F4-46C0-BB6A-BB40DEA45CA5}"/>
    <hyperlink ref="BH412" r:id="rId9914" display="https://www.daloopa.com/src/43302648" xr:uid="{EB697760-1165-4118-B7DA-82A64A5FBF33}"/>
    <hyperlink ref="BI412" r:id="rId9915" display="https://www.daloopa.com/src/43301787" xr:uid="{D00D22B2-0D75-4A2C-B2C7-2E5EE3F30D33}"/>
    <hyperlink ref="BJ412" r:id="rId9916" display="https://www.daloopa.com/src/43299064" xr:uid="{49B838B7-C942-4D76-B965-1B5A5B46ECA4}"/>
    <hyperlink ref="BK412" r:id="rId9917" display="https://www.daloopa.com/src/43297730" xr:uid="{2C1CFC49-111B-4065-B2DF-B4270C176AD2}"/>
    <hyperlink ref="BL412" r:id="rId9918" display="https://www.daloopa.com/src/43297309" xr:uid="{DB217FE6-D7FF-4807-B08E-0F2FA065CFF2}"/>
    <hyperlink ref="BM412" r:id="rId9919" display="https://www.daloopa.com/src/14161257" xr:uid="{4A5D2781-8EE3-42AB-AC80-8F509DF6FB8D}"/>
    <hyperlink ref="BN412" r:id="rId9920" display="https://www.daloopa.com/src/46535315" xr:uid="{C842AB47-91D0-49A6-B513-F2FFBC7F6E83}"/>
    <hyperlink ref="BO412" r:id="rId9921" display="https://www.daloopa.com/src/66982562" xr:uid="{85C81E3E-D01C-4739-A653-97D84D465E6B}"/>
    <hyperlink ref="BP412" r:id="rId9922" display="https://www.daloopa.com/src/87394316" xr:uid="{1369ADBE-6F20-4400-AE43-8A0F54C99D7B}"/>
    <hyperlink ref="BQ412" r:id="rId9923" display="https://www.daloopa.com/src/113262697" xr:uid="{27771D7A-B960-464D-AA03-2C53D5B9BC3E}"/>
    <hyperlink ref="BR412" r:id="rId9924" display="https://www.daloopa.com/src/154249537" xr:uid="{5D24C0F5-8D80-4E8F-AF91-E05D01EFF6E1}"/>
    <hyperlink ref="A413" r:id="rId9925" xr:uid="{46D1F674-E5AB-490B-B89C-25DC917D04F3}"/>
    <hyperlink ref="C413" r:id="rId9926" xr:uid="{01417AC0-F2F3-4E61-9A0F-33DAA3BC5EAA}"/>
    <hyperlink ref="E413" r:id="rId9927" display="https://www.daloopa.com/src/1566079" xr:uid="{BC66FBAC-56AD-44E0-BC14-B88A82E240A9}"/>
    <hyperlink ref="F413" r:id="rId9928" display="https://www.daloopa.com/src/1566234" xr:uid="{1EF8722D-B99B-417E-BF2B-3E9D39AD424B}"/>
    <hyperlink ref="G413" r:id="rId9929" display="https://www.daloopa.com/src/1566328" xr:uid="{AB01FF60-FE83-4238-9CCA-80F3458FA573}"/>
    <hyperlink ref="H413" r:id="rId9930" display="https://www.daloopa.com/src/1566397" xr:uid="{57C26B60-2ECA-4435-AA94-D6CD8303471C}"/>
    <hyperlink ref="I413" r:id="rId9931" display="https://www.daloopa.com/src/1566458" xr:uid="{823B58B5-6955-42C3-A4C4-DC9A94854CB5}"/>
    <hyperlink ref="J413" r:id="rId9932" display="https://www.daloopa.com/src/1566580" xr:uid="{814B6F49-A350-42EA-AE80-0AA1D34A3913}"/>
    <hyperlink ref="K413" r:id="rId9933" display="https://www.daloopa.com/src/1566638" xr:uid="{BC57EB97-FD52-464F-B1ED-53D1285D9E7F}"/>
    <hyperlink ref="L413" r:id="rId9934" display="https://www.daloopa.com/src/1566674" xr:uid="{2FCEE440-33A6-420A-8782-7764DFBEAD2F}"/>
    <hyperlink ref="M413" r:id="rId9935" display="https://www.daloopa.com/src/1566734" xr:uid="{DDA27935-707B-4509-8373-6AE37A62AA75}"/>
    <hyperlink ref="N413" r:id="rId9936" display="https://www.daloopa.com/src/1566790" xr:uid="{B261B81B-B1C8-4879-953A-B07932B5A92F}"/>
    <hyperlink ref="O413" r:id="rId9937" display="https://www.daloopa.com/src/1566821" xr:uid="{8FBA0F86-D606-4239-84A7-E6B92D7C68C4}"/>
    <hyperlink ref="P413" r:id="rId9938" display="https://www.daloopa.com/src/1566876" xr:uid="{D30B9E20-ACD7-48F9-A57C-4068099D1C7C}"/>
    <hyperlink ref="Q413" r:id="rId9939" display="https://www.daloopa.com/src/1566943" xr:uid="{E98F4DAB-5946-4BBA-8218-CAF9BB7C5033}"/>
    <hyperlink ref="R413" r:id="rId9940" display="https://www.daloopa.com/src/1566973" xr:uid="{D03F5267-807E-4C9A-961F-108BCB921567}"/>
    <hyperlink ref="S413" r:id="rId9941" display="https://www.daloopa.com/src/1567027" xr:uid="{EF8B0675-B233-4D0C-B2D6-5FBE64A1F97F}"/>
    <hyperlink ref="T413" r:id="rId9942" display="https://www.daloopa.com/src/1567181" xr:uid="{124ACF6D-AC07-47A2-AF42-7515E4A1CB0E}"/>
    <hyperlink ref="U413" r:id="rId9943" display="https://www.daloopa.com/src/1567119" xr:uid="{7FBE9B1F-3806-479C-B147-353FD341AEC6}"/>
    <hyperlink ref="V413" r:id="rId9944" display="https://www.daloopa.com/src/1567210" xr:uid="{1F957B97-8A37-420F-A08F-A95DFBE45269}"/>
    <hyperlink ref="W413" r:id="rId9945" display="https://www.daloopa.com/src/1567268" xr:uid="{C90D4301-2C8C-4ED1-9C22-149430A1E6C5}"/>
    <hyperlink ref="X413" r:id="rId9946" display="https://www.daloopa.com/src/1567301" xr:uid="{182EEEBB-0033-42E9-8876-73C90D74E2F1}"/>
    <hyperlink ref="Y413" r:id="rId9947" display="https://www.daloopa.com/src/1567438" xr:uid="{F6312EDD-5084-488F-9F5A-2F18E5A3D5AC}"/>
    <hyperlink ref="Z413" r:id="rId9948" display="https://www.daloopa.com/src/1567468" xr:uid="{D2C3548C-CAD3-4BE1-AFB6-01C97FCC9E7B}"/>
    <hyperlink ref="AA413" r:id="rId9949" display="https://www.daloopa.com/src/1567500" xr:uid="{6159FD5B-9393-4357-87AD-038D0149DB16}"/>
    <hyperlink ref="AB413" r:id="rId9950" display="https://www.daloopa.com/src/1567556" xr:uid="{99E124F3-B22A-4C69-8489-2F20D23608E7}"/>
    <hyperlink ref="AC413" r:id="rId9951" display="https://www.daloopa.com/src/1567593" xr:uid="{5975B675-9F92-4B5F-AE76-0AC33F47C935}"/>
    <hyperlink ref="AD413" r:id="rId9952" display="https://www.daloopa.com/src/1567630" xr:uid="{66F8AC28-D408-4BD3-A5B2-AAA5454E79D7}"/>
    <hyperlink ref="AE413" r:id="rId9953" display="https://www.daloopa.com/src/1567694" xr:uid="{B6F0C1AF-62F9-4A60-BDAB-E43AFBE22EE0}"/>
    <hyperlink ref="AF413" r:id="rId9954" display="https://www.daloopa.com/src/2600199" xr:uid="{0BA88E91-AAD9-45E4-87EA-3C6A92805780}"/>
    <hyperlink ref="AG413" r:id="rId9955" display="https://www.daloopa.com/src/4715301" xr:uid="{BE4105CD-6C8F-44AF-91DE-846649CA1E3A}"/>
    <hyperlink ref="AH413" r:id="rId9956" display="https://www.daloopa.com/src/7961850" xr:uid="{7351AB42-64C1-4420-8F75-6DA1F0D98206}"/>
    <hyperlink ref="AI413" r:id="rId9957" display="https://www.daloopa.com/src/10330751" xr:uid="{19CE74C0-76ED-4C97-8E01-BCD238353CF7}"/>
    <hyperlink ref="AJ413" r:id="rId9958" display="https://www.daloopa.com/src/14161226" xr:uid="{896F49AE-9924-41C6-A0F0-29E78F67D09A}"/>
    <hyperlink ref="AK413" r:id="rId9959" display="https://www.daloopa.com/src/20882442" xr:uid="{10B3D027-0851-4BCD-8B63-FBE3593A6D69}"/>
    <hyperlink ref="AL413" r:id="rId9960" display="https://www.daloopa.com/src/32357766" xr:uid="{23C33A95-1209-428A-AB0B-31AA439D39AF}"/>
    <hyperlink ref="AM413" r:id="rId9961" display="https://www.daloopa.com/src/37971659" xr:uid="{7722FDDF-BBDD-4909-B810-9B6F533443E1}"/>
    <hyperlink ref="AN413" r:id="rId9962" display="https://www.daloopa.com/src/46535387" xr:uid="{E96B1E3D-4D3C-4F57-BD94-B05A4E19C7C5}"/>
    <hyperlink ref="AO413" r:id="rId9963" display="https://www.daloopa.com/src/53534265" xr:uid="{E7B66762-722A-45F7-A8AB-51BED82DCC1C}"/>
    <hyperlink ref="AP413" r:id="rId9964" display="https://www.daloopa.com/src/58740270" xr:uid="{986D4A4F-1EB0-40F2-8ECC-BC3F70DEDECA}"/>
    <hyperlink ref="AQ413" r:id="rId9965" display="https://www.daloopa.com/src/63033708" xr:uid="{4E22253B-990C-4E26-8EC9-69FFA4C268D2}"/>
    <hyperlink ref="AR413" r:id="rId9966" display="https://www.daloopa.com/src/66978291" xr:uid="{DD209EEA-89E1-4029-8ECF-628F2A1352F6}"/>
    <hyperlink ref="AS413" r:id="rId9967" display="https://www.daloopa.com/src/72081301" xr:uid="{EB3524C1-96A5-4AEF-AD77-439F2AFDB998}"/>
    <hyperlink ref="AT413" r:id="rId9968" display="https://www.daloopa.com/src/78018616" xr:uid="{FFF4E7B1-128B-4D32-A02D-C2F2CF74CD65}"/>
    <hyperlink ref="AU413" r:id="rId9969" display="https://www.daloopa.com/src/82224879" xr:uid="{A13CB971-A2AB-41ED-9859-384B313C5CAD}"/>
    <hyperlink ref="AV413" r:id="rId9970" display="https://www.daloopa.com/src/87381679" xr:uid="{C85259B6-1F2A-479A-A774-32B338456572}"/>
    <hyperlink ref="AW413" r:id="rId9971" display="https://www.daloopa.com/src/94491563" xr:uid="{9E3813FB-4EA1-4527-9058-BCD6998BD2E3}"/>
    <hyperlink ref="AX413" r:id="rId9972" display="https://www.daloopa.com/src/102328149" xr:uid="{363EB93B-4DBF-4D4F-8E65-172E2FA9AD39}"/>
    <hyperlink ref="AY413" r:id="rId9973" display="https://www.daloopa.com/src/107679939" xr:uid="{3738E50D-5F26-4098-AD9F-4E3F87F292FF}"/>
    <hyperlink ref="AZ413" r:id="rId9974" display="https://www.daloopa.com/src/113256789" xr:uid="{6D6B9322-3C22-4989-9AB8-09AA23F17B7F}"/>
    <hyperlink ref="BA413" r:id="rId9975" display="https://www.daloopa.com/src/125048962" xr:uid="{EDD71968-0A2C-4B50-8B7E-0A59FAA68E2E}"/>
    <hyperlink ref="BB413" r:id="rId9976" display="https://www.daloopa.com/src/136428711" xr:uid="{A35B7C15-4D44-4E46-98F1-C125C94DAAFA}"/>
    <hyperlink ref="BC413" r:id="rId9977" display="https://www.daloopa.com/src/144990538" xr:uid="{54D15CEB-68A9-4E9B-B67E-304A11EB90B6}"/>
    <hyperlink ref="BD413" r:id="rId9978" display="https://www.daloopa.com/src/154222619" xr:uid="{4AF96CB5-6480-4710-B063-2053EFBA56D3}"/>
    <hyperlink ref="BF413" r:id="rId9979" display="https://www.daloopa.com/src/43306479" xr:uid="{CF8C56DA-7901-4987-83C7-F1785370A4B6}"/>
    <hyperlink ref="BG413" r:id="rId9980" display="https://www.daloopa.com/src/43305555" xr:uid="{BA54AE16-A884-4390-8102-281D9E34FBC6}"/>
    <hyperlink ref="BH413" r:id="rId9981" display="https://www.daloopa.com/src/43302647" xr:uid="{2A240912-F9B1-4DCF-8812-FC92835EC107}"/>
    <hyperlink ref="BI413" r:id="rId9982" display="https://www.daloopa.com/src/43301783" xr:uid="{52001ED0-75BA-4391-9523-D01C4547E7B6}"/>
    <hyperlink ref="BJ413" r:id="rId9983" display="https://www.daloopa.com/src/43299068" xr:uid="{7A93A47E-A2DD-49C3-8252-7A4D499C5D4A}"/>
    <hyperlink ref="BK413" r:id="rId9984" display="https://www.daloopa.com/src/43297729" xr:uid="{280E465C-2267-449A-B29E-504695C53AA2}"/>
    <hyperlink ref="BL413" r:id="rId9985" display="https://www.daloopa.com/src/43297308" xr:uid="{16EF184F-8671-4666-A68B-E36873232950}"/>
    <hyperlink ref="BM413" r:id="rId9986" display="https://www.daloopa.com/src/14161258" xr:uid="{382C774A-C46E-425F-8151-B11684262802}"/>
    <hyperlink ref="BN413" r:id="rId9987" display="https://www.daloopa.com/src/46535312" xr:uid="{9670CB5B-E60A-42D6-A0C4-F5C04AB9E076}"/>
    <hyperlink ref="BO413" r:id="rId9988" display="https://www.daloopa.com/src/66982570" xr:uid="{2F3D4B5A-1DF7-4313-AE45-0BD197C0118C}"/>
    <hyperlink ref="BP413" r:id="rId9989" display="https://www.daloopa.com/src/87394322" xr:uid="{00DD85F2-EF13-4B9B-B893-6E6573F41E82}"/>
    <hyperlink ref="BQ413" r:id="rId9990" display="https://www.daloopa.com/src/113262682" xr:uid="{D182447A-2691-4575-873A-EA78F0676DDE}"/>
    <hyperlink ref="BR413" r:id="rId9991" display="https://www.daloopa.com/src/154249538" xr:uid="{68E06650-CF67-48EA-A44B-609576000A2E}"/>
    <hyperlink ref="A417" r:id="rId9992" xr:uid="{FB6317AF-A468-42B9-959C-9A219C880FD7}"/>
    <hyperlink ref="C417" r:id="rId9993" xr:uid="{26BC1DE6-4D3D-4633-8F85-64245CBB8E6F}"/>
    <hyperlink ref="E417" r:id="rId9994" display="https://www.daloopa.com/src/1568438" xr:uid="{0AAB0E50-8FA5-4CDC-8A17-F32BDB5BA5D0}"/>
    <hyperlink ref="F417" r:id="rId9995" display="https://www.daloopa.com/src/1568413" xr:uid="{8E1CECE9-4A91-4D3E-9DD6-B1C67675C7D2}"/>
    <hyperlink ref="G417" r:id="rId9996" display="https://www.daloopa.com/src/1568405" xr:uid="{1BAEB1BE-94B2-4768-83F6-E10E593F03BE}"/>
    <hyperlink ref="H417" r:id="rId9997" display="https://www.daloopa.com/src/1568396" xr:uid="{E2063310-05FF-4B52-BD13-3DB45F6F1931}"/>
    <hyperlink ref="I417" r:id="rId9998" display="https://www.daloopa.com/src/1568388" xr:uid="{46B4291B-3B7D-425C-B32E-2C1A51E9A22A}"/>
    <hyperlink ref="J417" r:id="rId9999" display="https://www.daloopa.com/src/1568375" xr:uid="{F0036504-2D77-48B0-8979-86F591BEDED7}"/>
    <hyperlink ref="K417" r:id="rId10000" display="https://www.daloopa.com/src/1568356" xr:uid="{0C61FD05-49B4-4F5E-8229-EE267CB294AC}"/>
    <hyperlink ref="L417" r:id="rId10001" display="https://www.daloopa.com/src/1568209" xr:uid="{08858FD6-C2B3-4660-9C8C-5C25C6C8090E}"/>
    <hyperlink ref="M417" r:id="rId10002" display="https://www.daloopa.com/src/1568125" xr:uid="{51D0C02F-6B7F-48A2-B383-EDD80A66C769}"/>
    <hyperlink ref="N417" r:id="rId10003" display="https://www.daloopa.com/src/1568110" xr:uid="{0AD30BB0-2359-44AC-B504-939C925A0335}"/>
    <hyperlink ref="O417" r:id="rId10004" display="https://www.daloopa.com/src/1568095" xr:uid="{4E44EC45-6FCF-4988-BADB-F9CE21C3B181}"/>
    <hyperlink ref="P417" r:id="rId10005" display="https://www.daloopa.com/src/1568080" xr:uid="{72F13B96-5DE8-482F-BA58-BCBC8AD97C4D}"/>
    <hyperlink ref="Q417" r:id="rId10006" display="https://www.daloopa.com/src/1568077" xr:uid="{9064CA63-725A-413B-9E6C-9F5F48DB206F}"/>
    <hyperlink ref="AB417" r:id="rId10007" display="https://www.daloopa.com/src/1567889" xr:uid="{AE882485-5081-49FD-B8EF-05EEE67BDC69}"/>
    <hyperlink ref="AC417" r:id="rId10008" display="https://www.daloopa.com/src/1567856" xr:uid="{28EF9D41-B147-475A-A0DB-905CCD1553EA}"/>
    <hyperlink ref="AD417" r:id="rId10009" display="https://www.daloopa.com/src/1567852" xr:uid="{32403661-F6AA-46F3-AAD8-94023721169F}"/>
    <hyperlink ref="AE417" r:id="rId10010" display="https://www.daloopa.com/src/1567838" xr:uid="{7FAE5323-9FE4-4331-9795-E395E6013790}"/>
    <hyperlink ref="AS417" r:id="rId10011" display="https://www.daloopa.com/src/72081744" xr:uid="{CCAD4566-CB67-43EB-9BD4-7E41F2DFA231}"/>
    <hyperlink ref="AU417" r:id="rId10012" display="https://www.daloopa.com/src/82225322" xr:uid="{82AD7CD7-84D1-4E61-8106-992D8E4875FC}"/>
    <hyperlink ref="AV417" r:id="rId10013" display="https://www.daloopa.com/src/87388690" xr:uid="{3B315454-513D-4F8C-BEDA-A65A921F9F74}"/>
    <hyperlink ref="AW417" r:id="rId10014" display="https://www.daloopa.com/src/94492194" xr:uid="{EA542825-ECBF-431E-B749-E443E7F0CFA8}"/>
    <hyperlink ref="AX417" r:id="rId10015" display="https://www.daloopa.com/src/102328599" xr:uid="{1F2DA018-95F6-45CE-A473-7898A2B32CD2}"/>
    <hyperlink ref="AY417" r:id="rId10016" display="https://www.daloopa.com/src/107680825" xr:uid="{8489FE69-5CA0-47A3-9412-892B4A1975FC}"/>
    <hyperlink ref="AZ417" r:id="rId10017" display="https://www.daloopa.com/src/113256918" xr:uid="{FA3A2B5E-71B4-47FD-B529-41E919235A1B}"/>
    <hyperlink ref="BA417" r:id="rId10018" display="https://www.daloopa.com/src/145796234" xr:uid="{38DF1089-CB08-4262-A35A-C3C82A6D4684}"/>
    <hyperlink ref="BB417" r:id="rId10019" display="https://www.daloopa.com/src/145796239" xr:uid="{C54835F2-EF16-4841-94F0-A605A4A89160}"/>
    <hyperlink ref="BC417" r:id="rId10020" display="https://www.daloopa.com/src/145795018" xr:uid="{6CDED8ED-C2A2-4698-A5E9-2B450FEC9176}"/>
    <hyperlink ref="BF417" r:id="rId10021" display="https://www.daloopa.com/src/43316239" xr:uid="{9FCD22C5-E8CA-4B83-8A6A-5F60EECD6A6C}"/>
    <hyperlink ref="BG417" r:id="rId10022" display="https://www.daloopa.com/src/43316125" xr:uid="{D599CFF2-821C-4ED7-A806-ACAAB9C2FAE1}"/>
    <hyperlink ref="BH417" r:id="rId10023" display="https://www.daloopa.com/src/43315932" xr:uid="{FFBB82A1-05FF-47BF-B3B8-77B95997E432}"/>
    <hyperlink ref="BI417" r:id="rId10024" display="https://www.daloopa.com/src/43315782" xr:uid="{CE659D2A-3106-43D6-A2D0-15F9810556F8}"/>
    <hyperlink ref="BK417" r:id="rId10025" display="https://www.daloopa.com/src/43314236" xr:uid="{D5664B15-0B7E-4205-8F76-7E4A5B2A5193}"/>
    <hyperlink ref="BP417" r:id="rId10026" display="https://www.daloopa.com/src/87397715" xr:uid="{CC7BD21A-C54A-4D94-BE9F-6FF038A28FF8}"/>
    <hyperlink ref="BQ417" r:id="rId10027" display="https://www.daloopa.com/src/113262757" xr:uid="{6D1A88D2-519E-4E55-A702-309A4613134A}"/>
    <hyperlink ref="BR417" r:id="rId10028" display="https://www.daloopa.com/src/154358643" xr:uid="{864FD00E-0C60-4203-8B6A-765B73E0F74D}"/>
    <hyperlink ref="A418" r:id="rId10029" xr:uid="{A84F3B03-63E7-4286-BE5C-F6178CBA77A9}"/>
    <hyperlink ref="C418" r:id="rId10030" xr:uid="{7CA66E17-5784-4B02-BF80-2F7684572F98}"/>
    <hyperlink ref="E418" r:id="rId10031" display="https://www.daloopa.com/src/1568439" xr:uid="{74FD7B6A-3AEC-4DBB-94D4-8944E2EF5157}"/>
    <hyperlink ref="F418" r:id="rId10032" display="https://www.daloopa.com/src/1568414" xr:uid="{B8100707-52C3-4EF2-9EE5-0E0DC7310105}"/>
    <hyperlink ref="G418" r:id="rId10033" display="https://www.daloopa.com/src/1568406" xr:uid="{AD4C2B0E-9A00-4CE4-B197-6C40558A772C}"/>
    <hyperlink ref="H418" r:id="rId10034" display="https://www.daloopa.com/src/1568397" xr:uid="{1EE8BAB1-BDF0-4D0D-B0E6-5BE9337AFD36}"/>
    <hyperlink ref="I418" r:id="rId10035" display="https://www.daloopa.com/src/1568389" xr:uid="{1EAE3B5C-29CC-446D-9BF8-ED08E206D0B7}"/>
    <hyperlink ref="J418" r:id="rId10036" display="https://www.daloopa.com/src/1568376" xr:uid="{61A29915-2D42-4C54-BA3C-F8DFE4848FB1}"/>
    <hyperlink ref="K418" r:id="rId10037" display="https://www.daloopa.com/src/1568357" xr:uid="{CB876564-0757-4A2F-97FA-C7CBD1794520}"/>
    <hyperlink ref="L418" r:id="rId10038" display="https://www.daloopa.com/src/1568210" xr:uid="{A8D943F0-5072-493D-AA81-432C2BC916C3}"/>
    <hyperlink ref="M418" r:id="rId10039" display="https://www.daloopa.com/src/1568126" xr:uid="{97F3693D-FBF5-40E8-A328-DA3D58CA9D4C}"/>
    <hyperlink ref="N418" r:id="rId10040" display="https://www.daloopa.com/src/1568111" xr:uid="{1EBDB31F-0C33-486A-B9A5-093E4022F3CD}"/>
    <hyperlink ref="O418" r:id="rId10041" display="https://www.daloopa.com/src/1568096" xr:uid="{0DA9E6B6-46A1-41AB-B3A1-515899FAABCF}"/>
    <hyperlink ref="P418" r:id="rId10042" display="https://www.daloopa.com/src/1568081" xr:uid="{2E865192-867C-4D83-A90E-0E6779A82431}"/>
    <hyperlink ref="Q418" r:id="rId10043" display="https://www.daloopa.com/src/1568078" xr:uid="{6D193D5F-A643-4B74-A19E-C0318DBDED9E}"/>
    <hyperlink ref="R418" r:id="rId10044" display="https://www.daloopa.com/src/1568063" xr:uid="{CC0DAF12-B50C-4989-95C8-D60580D626F4}"/>
    <hyperlink ref="S418" r:id="rId10045" display="https://www.daloopa.com/src/1568048" xr:uid="{14726748-2AF2-449C-94B2-F6A773F2CC24}"/>
    <hyperlink ref="T418" r:id="rId10046" display="https://www.daloopa.com/src/1568022" xr:uid="{7A026243-CA05-4DE3-96BD-1E5794E1CD69}"/>
    <hyperlink ref="U418" r:id="rId10047" display="https://www.daloopa.com/src/1568020" xr:uid="{9F8662D1-2EEF-4262-BB89-69CC2944A095}"/>
    <hyperlink ref="V418" r:id="rId10048" display="https://www.daloopa.com/src/1567975" xr:uid="{E9370930-942F-4559-B9C3-BE6C1EAA6B55}"/>
    <hyperlink ref="W418" r:id="rId10049" display="https://www.daloopa.com/src/1567951" xr:uid="{976F108A-A5DE-4FE1-9620-BB59E225CD6D}"/>
    <hyperlink ref="X418" r:id="rId10050" display="https://www.daloopa.com/src/1567939" xr:uid="{404F6C78-4737-4F5E-AF8D-652FE2BE2E81}"/>
    <hyperlink ref="Y418" r:id="rId10051" display="https://www.daloopa.com/src/1567916" xr:uid="{044E2A16-54BA-4FE2-B3E6-9E5A81C991ED}"/>
    <hyperlink ref="Z418" r:id="rId10052" display="https://www.daloopa.com/src/1567904" xr:uid="{593575F0-7729-40E4-8202-92AB61512823}"/>
    <hyperlink ref="AA418" r:id="rId10053" display="https://www.daloopa.com/src/1567893" xr:uid="{ADFE1099-1598-4376-9438-78FC6DA73AB3}"/>
    <hyperlink ref="AB418" r:id="rId10054" display="https://www.daloopa.com/src/1567890" xr:uid="{1312320C-5A9E-4BFA-A267-FBDD5ADFEFA3}"/>
    <hyperlink ref="AC418" r:id="rId10055" display="https://www.daloopa.com/src/1567857" xr:uid="{BE9B0667-F90E-4EFD-AC97-7C0ACC8DC23A}"/>
    <hyperlink ref="AD418" r:id="rId10056" display="https://www.daloopa.com/src/1567853" xr:uid="{03C9C065-9459-4890-80B1-6B10B1E6CE51}"/>
    <hyperlink ref="AE418" r:id="rId10057" display="https://www.daloopa.com/src/1567839" xr:uid="{C6FFF156-C1EF-4683-B5D2-39ECD0A5A1FC}"/>
    <hyperlink ref="AF418" r:id="rId10058" display="https://www.daloopa.com/src/2600204" xr:uid="{0D11BE06-E37B-43AE-B4F5-657B94CADD3F}"/>
    <hyperlink ref="AG418" r:id="rId10059" display="https://www.daloopa.com/src/4715306" xr:uid="{D26DB4E8-9030-4054-B46A-4ABF52730651}"/>
    <hyperlink ref="AH418" r:id="rId10060" display="https://www.daloopa.com/src/7961855" xr:uid="{3F6992AA-0F73-474B-B0B8-BA27B28CCC66}"/>
    <hyperlink ref="AI418" r:id="rId10061" display="https://www.daloopa.com/src/10330831" xr:uid="{CEFEB6BD-223F-4744-850F-D00E49F39847}"/>
    <hyperlink ref="AJ418" r:id="rId10062" display="https://www.daloopa.com/src/14161294" xr:uid="{95401ED8-F271-4B77-809E-FC5393E52D9B}"/>
    <hyperlink ref="AK418" r:id="rId10063" display="https://www.daloopa.com/src/20882474" xr:uid="{174A91A6-6703-4098-9C8B-68186E3E67B5}"/>
    <hyperlink ref="AL418" r:id="rId10064" display="https://www.daloopa.com/src/32357795" xr:uid="{74444077-0F25-4D3E-9BF7-F4072AAC6A83}"/>
    <hyperlink ref="AM418" r:id="rId10065" display="https://www.daloopa.com/src/37971797" xr:uid="{E425D05A-7AD4-49D2-A500-32B419CC0DDE}"/>
    <hyperlink ref="AN418" r:id="rId10066" display="https://www.daloopa.com/src/46535709" xr:uid="{AC80A04C-A416-4998-9182-C357CFDD22B6}"/>
    <hyperlink ref="AO418" r:id="rId10067" display="https://www.daloopa.com/src/53534287" xr:uid="{BA603E2D-38D2-416D-926C-391E5155F66C}"/>
    <hyperlink ref="AP418" r:id="rId10068" display="https://www.daloopa.com/src/58740428" xr:uid="{59963624-9E2A-4CF2-913B-8EE6D2A3B51C}"/>
    <hyperlink ref="AQ418" r:id="rId10069" display="https://www.daloopa.com/src/63033814" xr:uid="{865172F9-2C2C-48AB-9ED7-B2C3BCACC121}"/>
    <hyperlink ref="AR418" r:id="rId10070" display="https://www.daloopa.com/src/66978608" xr:uid="{32632A1E-FE38-4568-93C8-9E1F4C1B7554}"/>
    <hyperlink ref="AS418" r:id="rId10071" display="https://www.daloopa.com/src/72081746" xr:uid="{6CE3BA3D-12FC-40C7-A9DA-A11146111F2F}"/>
    <hyperlink ref="AT418" r:id="rId10072" display="https://www.daloopa.com/src/78019413" xr:uid="{2EE3E4E3-3AFB-4113-8D6A-08FFBBB9634F}"/>
    <hyperlink ref="AU418" r:id="rId10073" display="https://www.daloopa.com/src/82225321" xr:uid="{7205E4D8-9B38-42C0-884B-734EDE0C6390}"/>
    <hyperlink ref="AV418" r:id="rId10074" display="https://www.daloopa.com/src/87388689" xr:uid="{D27EB4E3-4BE1-4CA5-B3BD-5DA83E5FF520}"/>
    <hyperlink ref="AW418" r:id="rId10075" display="https://www.daloopa.com/src/94492193" xr:uid="{74462BD5-DDA0-417F-BA8A-BF5578472159}"/>
    <hyperlink ref="AX418" r:id="rId10076" display="https://www.daloopa.com/src/102328598" xr:uid="{8711BD35-027C-4C20-A7CA-20770F9465CB}"/>
    <hyperlink ref="AY418" r:id="rId10077" display="https://www.daloopa.com/src/107680828" xr:uid="{BD14FFEB-EB18-4162-9BAC-1AE97A5661F0}"/>
    <hyperlink ref="AZ418" r:id="rId10078" display="https://www.daloopa.com/src/113256917" xr:uid="{C2CE556E-331A-462D-AB0A-DC0C137E5235}"/>
    <hyperlink ref="BA418" r:id="rId10079" display="https://www.daloopa.com/src/125054175" xr:uid="{00CD851B-2DF0-42BC-891B-2D62412BCD04}"/>
    <hyperlink ref="BB418" r:id="rId10080" display="https://www.daloopa.com/src/136426840" xr:uid="{3B724B04-B78F-442B-BF43-7CBAABD8FE0A}"/>
    <hyperlink ref="BC418" r:id="rId10081" display="https://www.daloopa.com/src/144972181" xr:uid="{B2ABE0C2-4B2F-4F0F-B58C-64D71F705A27}"/>
    <hyperlink ref="BD418" r:id="rId10082" display="https://www.daloopa.com/src/154216193" xr:uid="{25D53FE3-8FE5-428E-9F32-8C05163653BC}"/>
    <hyperlink ref="BF418" r:id="rId10083" display="https://www.daloopa.com/src/43316240" xr:uid="{DB17E308-E931-4EF4-8DA0-13661191F3EC}"/>
    <hyperlink ref="BG418" r:id="rId10084" display="https://www.daloopa.com/src/43316126" xr:uid="{5D02FFC3-8289-40D3-8996-A4811FBAE6B3}"/>
    <hyperlink ref="BH418" r:id="rId10085" display="https://www.daloopa.com/src/43315931" xr:uid="{0E47CD7D-9492-4A43-8BEB-4282669062C0}"/>
    <hyperlink ref="BI418" r:id="rId10086" display="https://www.daloopa.com/src/43315781" xr:uid="{04DFFC37-8C12-45CB-AD3C-3061D7A10103}"/>
    <hyperlink ref="BJ418" r:id="rId10087" display="https://www.daloopa.com/src/43314811" xr:uid="{ADF2B3C3-70DA-4B45-9799-E6062558193E}"/>
    <hyperlink ref="BK418" r:id="rId10088" display="https://www.daloopa.com/src/43314237" xr:uid="{207B9C46-96B1-4C48-8770-8AEDAE16D6E2}"/>
    <hyperlink ref="BL418" r:id="rId10089" display="https://www.daloopa.com/src/43313926" xr:uid="{70A7060D-BEA8-4CE1-8547-47221751F726}"/>
    <hyperlink ref="BM418" r:id="rId10090" display="https://www.daloopa.com/src/14161297" xr:uid="{B3AC2095-A818-402C-A8AD-41B8603FF620}"/>
    <hyperlink ref="BN418" r:id="rId10091" display="https://www.daloopa.com/src/46535688" xr:uid="{F259DC88-CECD-4413-98F1-E954071B6DE4}"/>
    <hyperlink ref="BO418" r:id="rId10092" display="https://www.daloopa.com/src/66982745" xr:uid="{3DE4F7F9-A5D8-4CB7-A613-A354A1E407F2}"/>
    <hyperlink ref="BP418" r:id="rId10093" display="https://www.daloopa.com/src/87397716" xr:uid="{18B798DA-5A9A-40C3-BE56-64209C7DC4C7}"/>
    <hyperlink ref="BQ418" r:id="rId10094" display="https://www.daloopa.com/src/113262756" xr:uid="{097B176B-FC7E-4A38-B3F6-5CDC00E2CCCF}"/>
    <hyperlink ref="BR418" r:id="rId10095" display="https://www.daloopa.com/src/154251293" xr:uid="{C0E9FCA5-F444-47A3-B108-B978F564ED6B}"/>
    <hyperlink ref="A420" r:id="rId10096" xr:uid="{8200FF22-905E-4E3F-8B88-CCBA4AEB1038}"/>
    <hyperlink ref="C420" r:id="rId10097" xr:uid="{3961249E-4CC3-454C-B4D4-77EE83AA0EFC}"/>
    <hyperlink ref="F420" r:id="rId10098" display="https://www.daloopa.com/src/1568415" xr:uid="{F00364CA-876D-4D11-88F0-3AA216E554B7}"/>
    <hyperlink ref="H420" r:id="rId10099" display="https://www.daloopa.com/src/1568398" xr:uid="{48AA821F-F020-445A-860C-54404A0FACE4}"/>
    <hyperlink ref="J420" r:id="rId10100" display="https://www.daloopa.com/src/1568377" xr:uid="{4CDF172C-FD28-48B9-B694-08AF53D2A77E}"/>
    <hyperlink ref="K420" r:id="rId10101" display="https://www.daloopa.com/src/1568358" xr:uid="{7AF2E474-68F3-47F7-B85C-4322CC9D938A}"/>
    <hyperlink ref="BF420" r:id="rId10102" display="https://www.daloopa.com/src/43316242" xr:uid="{775A9BBE-10CF-40DD-8A6B-41882F859706}"/>
    <hyperlink ref="BG420" r:id="rId10103" display="https://www.daloopa.com/src/43316127" xr:uid="{15DB3658-D96F-4536-B69D-F93BEBEA7967}"/>
    <hyperlink ref="BH420" r:id="rId10104" display="https://www.daloopa.com/src/43315929" xr:uid="{25B5ED03-5B34-4EA3-86A7-61D789CB3A93}"/>
    <hyperlink ref="A422" r:id="rId10105" xr:uid="{EE719D3A-8C12-4CAA-A76F-3E9BA6A91459}"/>
    <hyperlink ref="C422" r:id="rId10106" xr:uid="{8C2D736B-95EA-4909-A096-629D4BE40AB8}"/>
    <hyperlink ref="E422" r:id="rId10107" display="https://www.daloopa.com/src/1568440" xr:uid="{AB345663-0D00-4FE0-9A21-BE3E71BA0B69}"/>
    <hyperlink ref="F422" r:id="rId10108" display="https://www.daloopa.com/src/1568416" xr:uid="{F943444E-AD6E-48E5-BE3C-0AA86495BF8D}"/>
    <hyperlink ref="G422" r:id="rId10109" display="https://www.daloopa.com/src/1568407" xr:uid="{5A40291A-957F-4B2E-951C-23E4C3A82F12}"/>
    <hyperlink ref="H422" r:id="rId10110" display="https://www.daloopa.com/src/1568399" xr:uid="{1882AB21-7A68-485F-A9EE-2C993736FDEB}"/>
    <hyperlink ref="I422" r:id="rId10111" display="https://www.daloopa.com/src/1568390" xr:uid="{E306DE2B-3D97-4E02-A0EE-D17D06F7293D}"/>
    <hyperlink ref="J422" r:id="rId10112" display="https://www.daloopa.com/src/1568378" xr:uid="{7726E3B9-D8DC-4AB9-BE59-3BD38A3131DA}"/>
    <hyperlink ref="K422" r:id="rId10113" display="https://www.daloopa.com/src/1568359" xr:uid="{571851E3-6950-4036-A1DD-4960CBB41C96}"/>
    <hyperlink ref="L422" r:id="rId10114" display="https://www.daloopa.com/src/1568211" xr:uid="{A54427E4-ECD6-4C49-8EB1-27C49A3FF74A}"/>
    <hyperlink ref="M422" r:id="rId10115" display="https://www.daloopa.com/src/1568127" xr:uid="{1D22EDAB-6A27-4428-AAE5-D1DC0BFD594B}"/>
    <hyperlink ref="N422" r:id="rId10116" display="https://www.daloopa.com/src/1568112" xr:uid="{86D0E637-6503-4F97-8DE9-9AF3C277A8D5}"/>
    <hyperlink ref="O422" r:id="rId10117" display="https://www.daloopa.com/src/1568097" xr:uid="{BD355820-744C-4120-A8C3-803BB9F1DB2F}"/>
    <hyperlink ref="P422" r:id="rId10118" display="https://www.daloopa.com/src/1568082" xr:uid="{8D715A87-7DB6-43CB-BA47-CED5FA224953}"/>
    <hyperlink ref="Q422" r:id="rId10119" display="https://www.daloopa.com/src/1568079" xr:uid="{25B9DA4B-541A-4B1B-AFEF-16DB00A707CC}"/>
    <hyperlink ref="R422" r:id="rId10120" display="https://www.daloopa.com/src/1568064" xr:uid="{F65E6EDB-9BC8-44B9-A398-6162DE9C20EB}"/>
    <hyperlink ref="S422" r:id="rId10121" display="https://www.daloopa.com/src/1568049" xr:uid="{0DF3DDEF-7CCD-4EA9-940B-1502D6AAB599}"/>
    <hyperlink ref="T422" r:id="rId10122" display="https://www.daloopa.com/src/1568023" xr:uid="{A3FE7467-8662-424F-B407-70F3EF3E5B9B}"/>
    <hyperlink ref="U422" r:id="rId10123" display="https://www.daloopa.com/src/1568021" xr:uid="{5376482F-AEB8-494B-A25A-C7E023C7370B}"/>
    <hyperlink ref="V422" r:id="rId10124" display="https://www.daloopa.com/src/1567976" xr:uid="{BA912B94-58B7-4304-AFBF-07CF4EE2D167}"/>
    <hyperlink ref="W422" r:id="rId10125" display="https://www.daloopa.com/src/1567952" xr:uid="{ADC69B2D-0444-4D2B-AAA8-250F1E9DDA3A}"/>
    <hyperlink ref="X422" r:id="rId10126" display="https://www.daloopa.com/src/1567940" xr:uid="{3085B413-B152-45F7-9899-341882B172E3}"/>
    <hyperlink ref="Y422" r:id="rId10127" display="https://www.daloopa.com/src/1567917" xr:uid="{1811DB72-996D-4015-B479-DAF2A3EDE2A7}"/>
    <hyperlink ref="Z422" r:id="rId10128" display="https://www.daloopa.com/src/1567905" xr:uid="{8BF19F87-7FDD-4F48-9E45-F7174D24AC52}"/>
    <hyperlink ref="AA422" r:id="rId10129" display="https://www.daloopa.com/src/1567894" xr:uid="{D511D38C-BACB-4AE5-97A1-2983AA0A88BB}"/>
    <hyperlink ref="AB422" r:id="rId10130" display="https://www.daloopa.com/src/1567891" xr:uid="{0A1A30D8-8F54-42D2-A0C3-A53DD265EF1F}"/>
    <hyperlink ref="BF422" r:id="rId10131" display="https://www.daloopa.com/src/43316243" xr:uid="{99FDC1AC-1E64-4718-9D8F-68CC8423ED84}"/>
    <hyperlink ref="BG422" r:id="rId10132" display="https://www.daloopa.com/src/43316128" xr:uid="{930B9B71-3379-4BDB-A701-EF6B11DE3E72}"/>
    <hyperlink ref="BH422" r:id="rId10133" display="https://www.daloopa.com/src/43315930" xr:uid="{0A41017B-A43F-4405-A3B9-B2DE83BBEED2}"/>
    <hyperlink ref="BI422" r:id="rId10134" display="https://www.daloopa.com/src/43315780" xr:uid="{923D0F91-17E6-459A-A569-4B4B7CE3DD5F}"/>
    <hyperlink ref="BJ422" r:id="rId10135" display="https://www.daloopa.com/src/43314810" xr:uid="{1C7740BB-14C7-4082-927F-95CC511E2C47}"/>
    <hyperlink ref="BK422" r:id="rId10136" display="https://www.daloopa.com/src/43314239" xr:uid="{177B4248-2C81-41A5-AB03-2D10B78F6C47}"/>
    <hyperlink ref="A423" r:id="rId10137" xr:uid="{63B8DDB2-22F3-4D2D-86DE-BEC09C67A6C6}"/>
    <hyperlink ref="C423" r:id="rId10138" xr:uid="{948CF997-773A-4580-9A56-DEF8FB972E63}"/>
    <hyperlink ref="E423" r:id="rId10139" display="https://www.daloopa.com/src/1568441" xr:uid="{0D0D5F70-2BBD-4FAC-A4A0-38F453CDB7AC}"/>
    <hyperlink ref="BF423" r:id="rId10140" display="https://www.daloopa.com/src/43316241" xr:uid="{7B586F95-AE2A-40B8-BD9B-7DE9251D0456}"/>
    <hyperlink ref="A424" r:id="rId10141" xr:uid="{6650CA62-21B6-459A-A6FE-906845208094}"/>
    <hyperlink ref="C424" r:id="rId10142" xr:uid="{59902D50-BF64-4DD0-9622-E66D83CA924E}"/>
    <hyperlink ref="E424" r:id="rId10143" display="https://www.daloopa.com/src/1568442" xr:uid="{48CC0970-9AB0-45E9-8D8C-75A64167892A}"/>
    <hyperlink ref="F424" r:id="rId10144" display="https://www.daloopa.com/src/1568417" xr:uid="{74F40909-AC00-45FE-9DF1-9D39088F9561}"/>
    <hyperlink ref="K424" r:id="rId10145" display="https://www.daloopa.com/src/1568360" xr:uid="{6CEB94B8-B3B1-4045-AA94-B2259C35E026}"/>
    <hyperlink ref="L424" r:id="rId10146" display="https://www.daloopa.com/src/1568212" xr:uid="{391A0ED3-7260-469B-9DA6-92F0315118C9}"/>
    <hyperlink ref="BF424" r:id="rId10147" display="https://www.daloopa.com/src/43316244" xr:uid="{B5DC83E3-3E4D-437B-A92E-E0D1A645AF3D}"/>
    <hyperlink ref="BG424" r:id="rId10148" display="https://www.daloopa.com/src/43316129" xr:uid="{5D22AFD3-8142-4116-B97B-314D990A8EF4}"/>
    <hyperlink ref="A425" r:id="rId10149" xr:uid="{464A26F3-1E7F-4928-A0EA-EC7ECCED5A2B}"/>
    <hyperlink ref="C425" r:id="rId10150" xr:uid="{85FF247C-AB4E-402B-89A2-D618FD0B84C3}"/>
    <hyperlink ref="M425" r:id="rId10151" display="https://www.daloopa.com/src/1568128" xr:uid="{2579E613-8B8E-40FF-833D-435CAF92FD33}"/>
    <hyperlink ref="BH425" r:id="rId10152" display="https://www.daloopa.com/src/43315928" xr:uid="{E2C843C2-8626-4FA6-A8FF-7D416589935C}"/>
    <hyperlink ref="A426" r:id="rId10153" xr:uid="{AFBCA63F-0A49-4E20-A147-6DA65EE10882}"/>
    <hyperlink ref="C426" r:id="rId10154" xr:uid="{1AA57C5B-6FDB-462A-AB8A-BF3B0EA6C753}"/>
    <hyperlink ref="S426" r:id="rId10155" display="https://www.daloopa.com/src/1568050" xr:uid="{F531E68B-272A-4383-ABA5-8B96638C37EC}"/>
    <hyperlink ref="W426" r:id="rId10156" display="https://www.daloopa.com/src/1567953" xr:uid="{7064301D-11C2-412D-A25C-2A4ECEAFEA96}"/>
    <hyperlink ref="BI426" r:id="rId10157" display="https://www.daloopa.com/src/43315779" xr:uid="{1114ADE6-A53F-4B36-91E9-9E51F5E9B751}"/>
    <hyperlink ref="BJ426" r:id="rId10158" display="https://www.daloopa.com/src/43314809" xr:uid="{6FD1A979-AB7C-498D-A6F9-12BEA9B944ED}"/>
    <hyperlink ref="A427" r:id="rId10159" xr:uid="{4E4B4E16-DAFC-4F1A-B48F-50BFD0629C92}"/>
    <hyperlink ref="C427" r:id="rId10160" xr:uid="{3553CDC8-C750-4EE2-93D7-216DB2AB2CC4}"/>
    <hyperlink ref="AO427" r:id="rId10161" display="https://www.daloopa.com/src/53534289" xr:uid="{FB7DD89A-7ECF-4CBB-BDA4-844BD616C0D9}"/>
    <hyperlink ref="AP427" r:id="rId10162" display="https://www.daloopa.com/src/58740430" xr:uid="{9CC14007-58D9-4301-B77D-34746ACC992E}"/>
    <hyperlink ref="A428" r:id="rId10163" xr:uid="{62274C23-1D98-4CEE-A7C2-4734F6304AAC}"/>
    <hyperlink ref="C428" r:id="rId10164" xr:uid="{EA32BF45-E84E-48FE-8DE3-6007712BCCD5}"/>
    <hyperlink ref="V428" r:id="rId10165" display="https://www.daloopa.com/src/1567977" xr:uid="{E966E657-FA14-4DA5-A601-D4EBD2FBD993}"/>
    <hyperlink ref="W428" r:id="rId10166" display="https://www.daloopa.com/src/1567954" xr:uid="{EAC06893-B2C4-40EE-A66F-B16151D18CFA}"/>
    <hyperlink ref="X428" r:id="rId10167" display="https://www.daloopa.com/src/1567941" xr:uid="{83DEA91B-B451-40BC-9962-C93A4C1E936C}"/>
    <hyperlink ref="Y428" r:id="rId10168" display="https://www.daloopa.com/src/1567918" xr:uid="{CE5E215A-A38B-4FAB-B130-504169932ADA}"/>
    <hyperlink ref="Z428" r:id="rId10169" display="https://www.daloopa.com/src/1567906" xr:uid="{7648CD5F-84AA-4621-83F3-534949F0DD74}"/>
    <hyperlink ref="AB428" r:id="rId10170" display="https://www.daloopa.com/src/1567892" xr:uid="{7E39D5E6-800B-4095-8AF5-70AE2D0B22DC}"/>
    <hyperlink ref="BJ428" r:id="rId10171" display="https://www.daloopa.com/src/43314808" xr:uid="{89208E7C-8113-40C3-B84B-AD1737E59537}"/>
    <hyperlink ref="BK428" r:id="rId10172" display="https://www.daloopa.com/src/43314238" xr:uid="{7B40A925-ED90-4658-8A9B-0E4DEC304D72}"/>
    <hyperlink ref="A429" r:id="rId10173" xr:uid="{7EF919E6-C934-4538-BA9E-DF28CCF89223}"/>
    <hyperlink ref="C429" r:id="rId10174" xr:uid="{34173209-0A5D-4D9B-B455-F66C3015DB87}"/>
    <hyperlink ref="AC429" r:id="rId10175" display="https://www.daloopa.com/src/1567858" xr:uid="{074EB2E9-BDC0-432A-9794-C8E9FEA1BBFB}"/>
    <hyperlink ref="AD429" r:id="rId10176" display="https://www.daloopa.com/src/1567854" xr:uid="{524A2A5F-302E-4CA5-AD4D-E074A4B99187}"/>
    <hyperlink ref="AE429" r:id="rId10177" display="https://www.daloopa.com/src/1567840" xr:uid="{49FD0BB5-0956-46D9-A8FC-69F74581828E}"/>
    <hyperlink ref="AF429" r:id="rId10178" display="https://www.daloopa.com/src/2600205" xr:uid="{9FF90623-7CA8-4C39-A373-05A07BEC80C9}"/>
    <hyperlink ref="BL429" r:id="rId10179" display="https://www.daloopa.com/src/43313927" xr:uid="{90182D35-7B4C-4A38-B1B9-945F71019740}"/>
    <hyperlink ref="A430" r:id="rId10180" xr:uid="{F5A2D9AB-EFC2-4B21-8563-43169434BD72}"/>
    <hyperlink ref="C430" r:id="rId10181" xr:uid="{0FF0C515-34E3-4A08-8C77-9977521C7807}"/>
    <hyperlink ref="AC430" r:id="rId10182" display="https://www.daloopa.com/src/1567859" xr:uid="{3A940B70-7D92-4A7F-A8DC-EF945B6B316C}"/>
    <hyperlink ref="AD430" r:id="rId10183" display="https://www.daloopa.com/src/1567855" xr:uid="{D01E87C8-5845-4F26-9D08-09CBFE89DAD3}"/>
    <hyperlink ref="AE430" r:id="rId10184" display="https://www.daloopa.com/src/1567841" xr:uid="{386BDBEC-2E98-40FB-802F-D1AAC0D875DD}"/>
    <hyperlink ref="AF430" r:id="rId10185" display="https://www.daloopa.com/src/2600206" xr:uid="{6BD40717-20D1-418E-8E32-A70B34ECAAB4}"/>
    <hyperlink ref="AG430" r:id="rId10186" display="https://www.daloopa.com/src/4715308" xr:uid="{4B685BE5-56C6-460C-B02B-2973F2DD8794}"/>
    <hyperlink ref="AH430" r:id="rId10187" display="https://www.daloopa.com/src/7961857" xr:uid="{4A5BD044-AC9F-41CA-9315-6C2D8969355D}"/>
    <hyperlink ref="AI430" r:id="rId10188" display="https://www.daloopa.com/src/10330829" xr:uid="{B61A254B-AA33-417E-BB02-4C36759F0A3C}"/>
    <hyperlink ref="AJ430" r:id="rId10189" display="https://www.daloopa.com/src/14161296" xr:uid="{27BC9A1D-2D7B-405E-AF0D-69D702474F63}"/>
    <hyperlink ref="AK430" r:id="rId10190" display="https://www.daloopa.com/src/20882472" xr:uid="{EA7BFEB5-D3B1-4F1A-B53A-F34B54B1E325}"/>
    <hyperlink ref="AL430" r:id="rId10191" display="https://www.daloopa.com/src/32357796" xr:uid="{C7B8A7AC-519D-4AA1-AACB-BCE0DB04F6DF}"/>
    <hyperlink ref="AM430" r:id="rId10192" display="https://www.daloopa.com/src/37971798" xr:uid="{D2BF5FBC-A1AC-4A1E-948A-8CF2B5694CAA}"/>
    <hyperlink ref="AN430" r:id="rId10193" display="https://www.daloopa.com/src/46535708" xr:uid="{64994569-719C-45DC-971B-5872739A4C49}"/>
    <hyperlink ref="AO430" r:id="rId10194" display="https://www.daloopa.com/src/53534292" xr:uid="{D2AEDF15-A589-455B-B731-48EB95A3AAEE}"/>
    <hyperlink ref="AP430" r:id="rId10195" display="https://www.daloopa.com/src/58740429" xr:uid="{4BD27D07-1FF8-4074-8127-128465619BFC}"/>
    <hyperlink ref="AQ430" r:id="rId10196" display="https://www.daloopa.com/src/63033815" xr:uid="{D943C813-F57F-46E2-85B6-3727ADFABE6B}"/>
    <hyperlink ref="AR430" r:id="rId10197" display="https://www.daloopa.com/src/66978609" xr:uid="{AC5FBF8B-ECAC-43B0-A9C9-2D24A08FEC8F}"/>
    <hyperlink ref="AS430" r:id="rId10198" display="https://www.daloopa.com/src/72081747" xr:uid="{6E3D0D8F-B0B0-4889-83FF-5CE637A37B17}"/>
    <hyperlink ref="AT430" r:id="rId10199" display="https://www.daloopa.com/src/78019416" xr:uid="{2357A6F3-178A-4A77-A4B2-D4D7A8EC7A81}"/>
    <hyperlink ref="AU430" r:id="rId10200" display="https://www.daloopa.com/src/82225325" xr:uid="{98D2951F-8B5F-4BA7-BFD2-BD655E9B2244}"/>
    <hyperlink ref="AV430" r:id="rId10201" display="https://www.daloopa.com/src/87388691" xr:uid="{08168D52-A2E4-4A3C-8B4F-D4483485997B}"/>
    <hyperlink ref="AW430" r:id="rId10202" display="https://www.daloopa.com/src/94492192" xr:uid="{82BBC709-9745-4006-B2B0-8D6A490CD298}"/>
    <hyperlink ref="AX430" r:id="rId10203" display="https://www.daloopa.com/src/102328600" xr:uid="{BD00D98F-4C5B-4F5D-A68A-AAB9F3E08B04}"/>
    <hyperlink ref="AY430" r:id="rId10204" display="https://www.daloopa.com/src/107680826" xr:uid="{3D5CA263-DE41-43A6-B428-480820D387C6}"/>
    <hyperlink ref="AZ430" r:id="rId10205" display="https://www.daloopa.com/src/113256919" xr:uid="{43DD5C13-25FB-4E51-96F3-83999676F1DA}"/>
    <hyperlink ref="BA430" r:id="rId10206" display="https://www.daloopa.com/src/145796235" xr:uid="{FD30DC90-ACB8-4BC2-9B22-7D422462BEB8}"/>
    <hyperlink ref="BB430" r:id="rId10207" display="https://www.daloopa.com/src/145796238" xr:uid="{FD52C88C-4391-4535-93A5-7AD4BAD45872}"/>
    <hyperlink ref="BC430" r:id="rId10208" display="https://www.daloopa.com/src/145795016" xr:uid="{200B11C1-DE4A-4A55-A388-ADB9A509F208}"/>
    <hyperlink ref="BL430" r:id="rId10209" display="https://www.daloopa.com/src/43313925" xr:uid="{8A5FEE17-1B6A-4C09-8857-0A3C06D4161F}"/>
    <hyperlink ref="BM430" r:id="rId10210" display="https://www.daloopa.com/src/14161299" xr:uid="{ADCFC017-7D18-4186-B74C-707FA01A1664}"/>
    <hyperlink ref="BN430" r:id="rId10211" display="https://www.daloopa.com/src/46535687" xr:uid="{CD2D3D12-9794-41F0-8BBD-6F4C31271BCD}"/>
    <hyperlink ref="BO430" r:id="rId10212" display="https://www.daloopa.com/src/66982744" xr:uid="{F4045634-F5D4-49E9-A973-70570E12351D}"/>
    <hyperlink ref="BP430" r:id="rId10213" display="https://www.daloopa.com/src/87397714" xr:uid="{6E7C6899-2214-4CEA-8B6D-E0F9960CF753}"/>
    <hyperlink ref="BQ430" r:id="rId10214" display="https://www.daloopa.com/src/113262758" xr:uid="{3F8F31B4-F37D-49B5-B204-4ED70ECC4891}"/>
    <hyperlink ref="BR430" r:id="rId10215" display="https://www.daloopa.com/src/154358644" xr:uid="{29FA3EB6-220B-4588-949E-C0A2B7F608B6}"/>
    <hyperlink ref="A431" r:id="rId10216" xr:uid="{D5C7F041-72B7-4FC5-85F2-7FAA7227A9C5}"/>
    <hyperlink ref="C431" r:id="rId10217" xr:uid="{234EC1E1-B07F-4590-9C51-09424E46B399}"/>
    <hyperlink ref="AG431" r:id="rId10218" display="https://www.daloopa.com/src/4715307" xr:uid="{DB22F001-A427-49D5-A3FA-58077DD7C91B}"/>
    <hyperlink ref="AH431" r:id="rId10219" display="https://www.daloopa.com/src/7961856" xr:uid="{CF6B006F-DAAE-45CA-ACDF-B7FD2A2946C2}"/>
    <hyperlink ref="AI431" r:id="rId10220" display="https://www.daloopa.com/src/10330830" xr:uid="{F9A2C90E-1576-46FC-9D79-15B67385A6FE}"/>
    <hyperlink ref="AJ431" r:id="rId10221" display="https://www.daloopa.com/src/14161295" xr:uid="{6E138E30-C019-4EB3-8A73-B5869CE98E2C}"/>
    <hyperlink ref="AK431" r:id="rId10222" display="https://www.daloopa.com/src/20882471" xr:uid="{680B9054-855A-4C9B-8A61-5FC429D03470}"/>
    <hyperlink ref="AL431" r:id="rId10223" display="https://www.daloopa.com/src/32357797" xr:uid="{F5D6E3FF-745C-464F-93DD-C1DA1D69CD54}"/>
    <hyperlink ref="AM431" r:id="rId10224" display="https://www.daloopa.com/src/37971799" xr:uid="{AFA81F5C-D768-4A43-8D96-66D581054E19}"/>
    <hyperlink ref="AN431" r:id="rId10225" display="https://www.daloopa.com/src/46535707" xr:uid="{C4C268CA-8A78-4685-A8A5-57B9A412825C}"/>
    <hyperlink ref="AO431" r:id="rId10226" display="https://www.daloopa.com/src/53534288" xr:uid="{A838FACA-68A8-41BA-A801-9C9E6E08AD3F}"/>
    <hyperlink ref="AQ431" r:id="rId10227" display="https://www.daloopa.com/src/63033816" xr:uid="{6C85DBF7-6528-4CE2-9D95-79D11CD36224}"/>
    <hyperlink ref="AR431" r:id="rId10228" display="https://www.daloopa.com/src/66978605" xr:uid="{C8DCAD20-CCE5-4045-91EE-0F0A543A0A84}"/>
    <hyperlink ref="AS431" r:id="rId10229" display="https://www.daloopa.com/src/72081745" xr:uid="{B98CB6D4-F7E9-4151-AEF5-3F7EEB83A749}"/>
    <hyperlink ref="AT431" r:id="rId10230" display="https://www.daloopa.com/src/78019415" xr:uid="{EEC963A2-4C88-4EED-A75D-9B2368648D43}"/>
    <hyperlink ref="AU431" r:id="rId10231" display="https://www.daloopa.com/src/82225323" xr:uid="{124C2AB2-C792-40D2-A2AA-5B2E7F30699A}"/>
    <hyperlink ref="AV431" r:id="rId10232" display="https://www.daloopa.com/src/87388692" xr:uid="{887CE9B1-57C2-4662-94E2-032167D96FDE}"/>
    <hyperlink ref="AW431" r:id="rId10233" display="https://www.daloopa.com/src/94492195" xr:uid="{50F8A7B5-C99C-4818-BB9A-45DC5DEE26F0}"/>
    <hyperlink ref="AX431" r:id="rId10234" display="https://www.daloopa.com/src/102328601" xr:uid="{992005A8-7EAF-42BD-B129-F7377BAA19C5}"/>
    <hyperlink ref="AY431" r:id="rId10235" display="https://www.daloopa.com/src/107680827" xr:uid="{03A13FA1-694D-4727-87C5-F03EEBA6DE1F}"/>
    <hyperlink ref="AZ431" r:id="rId10236" display="https://www.daloopa.com/src/113256920" xr:uid="{288BA457-2C1C-4D1C-9737-B1A3E3DAAC20}"/>
    <hyperlink ref="BA431" r:id="rId10237" display="https://www.daloopa.com/src/145796236" xr:uid="{16452495-73D0-4221-B97C-0FB3A6E64349}"/>
    <hyperlink ref="BB431" r:id="rId10238" display="https://www.daloopa.com/src/145796240" xr:uid="{0905525B-9E80-440E-A902-2427D351E3D1}"/>
    <hyperlink ref="BC431" r:id="rId10239" display="https://www.daloopa.com/src/145795017" xr:uid="{D664C54D-8F55-421E-89D0-7F3B6CA4A67E}"/>
    <hyperlink ref="BM431" r:id="rId10240" display="https://www.daloopa.com/src/14161298" xr:uid="{F0936248-05DF-4CD7-8E1B-0906FBD9A846}"/>
    <hyperlink ref="BN431" r:id="rId10241" display="https://www.daloopa.com/src/46535689" xr:uid="{2CDB4D30-4C9B-47BF-9344-399BE2B465AD}"/>
    <hyperlink ref="BO431" r:id="rId10242" display="https://www.daloopa.com/src/66982747" xr:uid="{FB2AF979-17A1-42C0-A9CD-94359330CC5E}"/>
    <hyperlink ref="BP431" r:id="rId10243" display="https://www.daloopa.com/src/87397718" xr:uid="{D065EA3E-8AA0-41FE-B548-56EBBB15BCEA}"/>
    <hyperlink ref="BQ431" r:id="rId10244" display="https://www.daloopa.com/src/113262755" xr:uid="{71657139-1E6F-49D7-AA6C-04C3216E69A1}"/>
    <hyperlink ref="BR431" r:id="rId10245" display="https://www.daloopa.com/src/154358645" xr:uid="{EC349525-76DD-421D-9B89-764CACDAE99F}"/>
    <hyperlink ref="A432" r:id="rId10246" xr:uid="{2465FB5A-6A8D-441F-80DB-90E6A6431335}"/>
    <hyperlink ref="C432" r:id="rId10247" xr:uid="{838F9291-BBFA-474F-8E66-6A8338C597A8}"/>
    <hyperlink ref="AL432" r:id="rId10248" display="https://www.daloopa.com/src/32357794" xr:uid="{B594F0EC-4EE1-42BA-A4EB-90826737D07D}"/>
    <hyperlink ref="AM432" r:id="rId10249" display="https://www.daloopa.com/src/37971800" xr:uid="{8E2DC8EE-473C-4FF1-8145-4E8AA3342AF4}"/>
    <hyperlink ref="AN432" r:id="rId10250" display="https://www.daloopa.com/src/46535706" xr:uid="{9DB242FC-A4FF-474D-8540-610C4D90AEBF}"/>
    <hyperlink ref="AO432" r:id="rId10251" display="https://www.daloopa.com/src/53534290" xr:uid="{48726754-D1A6-4E58-8B24-5F3ED87E2C64}"/>
    <hyperlink ref="AP432" r:id="rId10252" display="https://www.daloopa.com/src/58740431" xr:uid="{6D3CC5E0-FCBA-45EA-BE9F-970A5C7FC422}"/>
    <hyperlink ref="AQ432" r:id="rId10253" display="https://www.daloopa.com/src/63033813" xr:uid="{B31A0CA1-128E-45E0-A1A1-11A86A236437}"/>
    <hyperlink ref="AR432" r:id="rId10254" display="https://www.daloopa.com/src/66978606" xr:uid="{A25F4636-406F-4C56-B87B-E54BFD20E082}"/>
    <hyperlink ref="AS432" r:id="rId10255" display="https://www.daloopa.com/src/72081748" xr:uid="{D79B5905-56FA-48FD-80CC-A8D5CF1F59E0}"/>
    <hyperlink ref="AT432" r:id="rId10256" display="https://www.daloopa.com/src/78019414" xr:uid="{CAABF439-15F1-4D36-9B7F-C15C8C22BAF3}"/>
    <hyperlink ref="BN432" r:id="rId10257" display="https://www.daloopa.com/src/46535690" xr:uid="{D9A4E396-9EC7-4259-8E14-FBC8F4D29F7B}"/>
    <hyperlink ref="BO432" r:id="rId10258" display="https://www.daloopa.com/src/66982743" xr:uid="{FAA2F1A9-3FEE-41B7-BF8D-765BA464D632}"/>
    <hyperlink ref="A433" r:id="rId10259" xr:uid="{1D792A6D-FCB1-42F3-9D9A-13DD566083D3}"/>
    <hyperlink ref="C433" r:id="rId10260" xr:uid="{CC13D71E-05E8-43AC-A564-305FD27D4622}"/>
    <hyperlink ref="AK433" r:id="rId10261" display="https://www.daloopa.com/src/20882473" xr:uid="{F76750B9-FC3A-43D2-B348-DDE95F2AD209}"/>
    <hyperlink ref="AL433" r:id="rId10262" display="https://www.daloopa.com/src/32357793" xr:uid="{4D3FE39C-5A4B-4B1A-8558-8E3FAFD41BB4}"/>
    <hyperlink ref="AM433" r:id="rId10263" display="https://www.daloopa.com/src/37971801" xr:uid="{B037FCD8-0443-4C85-A2EF-F8B7B99B8EFB}"/>
    <hyperlink ref="AN433" r:id="rId10264" display="https://www.daloopa.com/src/46535705" xr:uid="{3179D0B4-3936-4772-A32F-710F6E3FF336}"/>
    <hyperlink ref="AO433" r:id="rId10265" display="https://www.daloopa.com/src/53534291" xr:uid="{FC140D5E-7B3E-4022-AF15-EE1111E51193}"/>
    <hyperlink ref="AP433" r:id="rId10266" display="https://www.daloopa.com/src/58740432" xr:uid="{26B7F999-FAC3-47FE-BD93-74ADA3EE3EE5}"/>
    <hyperlink ref="AQ433" r:id="rId10267" display="https://www.daloopa.com/src/63033817" xr:uid="{46D2FE85-3398-4E0D-873F-3B5347A7C7F6}"/>
    <hyperlink ref="AR433" r:id="rId10268" display="https://www.daloopa.com/src/66978607" xr:uid="{491172C1-1EC4-4D4F-94E0-D5F0E93E4E1B}"/>
    <hyperlink ref="AS433" r:id="rId10269" display="https://www.daloopa.com/src/72081749" xr:uid="{8581CDE0-5E38-4213-87EF-D6956237E6B4}"/>
    <hyperlink ref="AU433" r:id="rId10270" display="https://www.daloopa.com/src/82225324" xr:uid="{54036CC6-9104-4052-A19B-6445A622EAFE}"/>
    <hyperlink ref="AV433" r:id="rId10271" display="https://www.daloopa.com/src/87388693" xr:uid="{4080FCAD-C03E-4B52-8797-F394967EBE23}"/>
    <hyperlink ref="BA433" r:id="rId10272" display="https://www.daloopa.com/src/145796237" xr:uid="{DA24AF89-C10B-46F0-8F2E-9405640B80FE}"/>
    <hyperlink ref="BB433" r:id="rId10273" display="https://www.daloopa.com/src/145796242" xr:uid="{AFAB3476-BA0C-435A-BE9F-49CD24306D82}"/>
    <hyperlink ref="BN433" r:id="rId10274" display="https://www.daloopa.com/src/46535691" xr:uid="{29DC2707-E927-4DE2-B9E6-A47727143023}"/>
    <hyperlink ref="BO433" r:id="rId10275" display="https://www.daloopa.com/src/66982746" xr:uid="{353632BF-F715-4B8E-864D-05226E6E0291}"/>
    <hyperlink ref="BP433" r:id="rId10276" display="https://www.daloopa.com/src/87397717" xr:uid="{0E41AB5B-02F8-4FB6-83AE-0F46C8C222C6}"/>
    <hyperlink ref="A434" r:id="rId10277" xr:uid="{F3A5A733-08AA-4261-A049-0AD4CECDB500}"/>
    <hyperlink ref="C434" r:id="rId10278" xr:uid="{DCC42D90-40F8-4250-9B33-EF4AA4A24605}"/>
    <hyperlink ref="BB434" r:id="rId10279" display="https://www.daloopa.com/src/145796241" xr:uid="{9F0A4DB4-12E5-4CE7-B801-A4AAF2560B0B}"/>
    <hyperlink ref="A437" r:id="rId10280" xr:uid="{8388982D-B242-4C84-B16F-3B553B81CB47}"/>
    <hyperlink ref="C437" r:id="rId10281" xr:uid="{6E616BCB-842C-4383-8ECB-C135B34C473E}"/>
    <hyperlink ref="Y437" r:id="rId10282" display="https://www.daloopa.com/src/1567787" xr:uid="{0A25ACC7-7F1A-4239-991A-8F9896E65CFF}"/>
    <hyperlink ref="Z437" r:id="rId10283" display="https://www.daloopa.com/src/1567774" xr:uid="{30B450CF-8063-4979-9815-924683295363}"/>
    <hyperlink ref="AA437" r:id="rId10284" display="https://www.daloopa.com/src/1567770" xr:uid="{5A7E835F-3FAF-4F33-87E8-77353D7FE360}"/>
    <hyperlink ref="AB437" r:id="rId10285" display="https://www.daloopa.com/src/1567757" xr:uid="{44750536-A631-4C63-BEA9-3C8A13152156}"/>
    <hyperlink ref="AC437" r:id="rId10286" display="https://www.daloopa.com/src/1567743" xr:uid="{F08B96BE-CA0D-4D4B-9E1C-8A7D50DFDA5D}"/>
    <hyperlink ref="AD437" r:id="rId10287" display="https://www.daloopa.com/src/1567713" xr:uid="{7647D157-31E0-4C11-9B43-178A0BFF0111}"/>
    <hyperlink ref="AE437" r:id="rId10288" display="https://www.daloopa.com/src/1567709" xr:uid="{EAB8CD58-6391-4384-8BE4-C53F5BF16BFF}"/>
    <hyperlink ref="AF437" r:id="rId10289" display="https://www.daloopa.com/src/2600200" xr:uid="{E812915C-A314-4DCD-9B47-1FAF7E47EDA8}"/>
    <hyperlink ref="AG437" r:id="rId10290" display="https://www.daloopa.com/src/4715302" xr:uid="{8C808957-C896-472D-9809-026E73F0FB40}"/>
    <hyperlink ref="AH437" r:id="rId10291" display="https://www.daloopa.com/src/7961851" xr:uid="{13BE9C10-D288-4A95-A87F-519B0ADE5798}"/>
    <hyperlink ref="AI437" r:id="rId10292" display="https://www.daloopa.com/src/10330805" xr:uid="{9D7CB446-07F9-473B-BDD1-0A96B887181F}"/>
    <hyperlink ref="AJ437" r:id="rId10293" display="https://www.daloopa.com/src/14161274" xr:uid="{F849E03A-F5ED-4F66-AFDD-3F1E956B104C}"/>
    <hyperlink ref="AK437" r:id="rId10294" display="https://www.daloopa.com/src/20882469" xr:uid="{A4245AEA-DD77-45EE-BA29-71B4B963F670}"/>
    <hyperlink ref="AL437" r:id="rId10295" display="https://www.daloopa.com/src/32357817" xr:uid="{AB11B51F-D89B-4FA7-B4DB-E79766C8EB7D}"/>
    <hyperlink ref="AM437" r:id="rId10296" display="https://www.daloopa.com/src/37971774" xr:uid="{A26D280A-040D-49E3-9752-20D9080A0173}"/>
    <hyperlink ref="AN437" r:id="rId10297" display="https://www.daloopa.com/src/46535570" xr:uid="{C118FD8D-F88F-4225-9266-DA0EBFF007AE}"/>
    <hyperlink ref="AO437" r:id="rId10298" display="https://www.daloopa.com/src/53534285" xr:uid="{883377A1-1692-48CB-B917-4719C08A583B}"/>
    <hyperlink ref="AP437" r:id="rId10299" display="https://www.daloopa.com/src/58740366" xr:uid="{C7BA5F9E-D1FE-4449-B1B4-137C6FBA001B}"/>
    <hyperlink ref="AQ437" r:id="rId10300" display="https://www.daloopa.com/src/63033806" xr:uid="{BFD4E5C3-7981-469C-9202-F78C67C7B8FD}"/>
    <hyperlink ref="AR437" r:id="rId10301" display="https://www.daloopa.com/src/66978502" xr:uid="{5D0DECB4-9CD1-415B-B298-70F9F246574D}"/>
    <hyperlink ref="AS437" r:id="rId10302" display="https://www.daloopa.com/src/72081355" xr:uid="{7C258EBE-CD4E-4EDF-9037-BCE145520C39}"/>
    <hyperlink ref="AT437" r:id="rId10303" display="https://www.daloopa.com/src/78019357" xr:uid="{EE475462-F98D-4E2E-A08A-56AF8DD1A176}"/>
    <hyperlink ref="AU437" r:id="rId10304" display="https://www.daloopa.com/src/82225141" xr:uid="{B532DD66-E36F-4857-90D2-21A1F23B8108}"/>
    <hyperlink ref="AV437" r:id="rId10305" display="https://www.daloopa.com/src/87388465" xr:uid="{FA68E7AA-D3ED-40C9-9E20-6163E10EB142}"/>
    <hyperlink ref="AW437" r:id="rId10306" display="https://www.daloopa.com/src/94491950" xr:uid="{2C0B08D2-8AC8-4303-8617-CAC9C446C788}"/>
    <hyperlink ref="AX437" r:id="rId10307" display="https://www.daloopa.com/src/102328547" xr:uid="{4659FB14-600E-4186-811B-FA6D5D2B8DEB}"/>
    <hyperlink ref="AY437" r:id="rId10308" display="https://www.daloopa.com/src/107680531" xr:uid="{4762B7BF-D1F6-44C3-B203-EA3A2F1AC748}"/>
    <hyperlink ref="AZ437" r:id="rId10309" display="https://www.daloopa.com/src/113256865" xr:uid="{607FD68D-CDA4-4860-A766-E2322A9A1A3E}"/>
    <hyperlink ref="BA437" r:id="rId10310" display="https://www.daloopa.com/src/125053966" xr:uid="{0613464F-B3E2-4925-9549-6D9C2748D040}"/>
    <hyperlink ref="BB437" r:id="rId10311" display="https://www.daloopa.com/src/136434032" xr:uid="{788F8931-3CA3-45B9-9CF4-13928146D8FB}"/>
    <hyperlink ref="BC437" r:id="rId10312" display="https://www.daloopa.com/src/144968940" xr:uid="{0686725D-C984-4813-9DA4-DB154D450C3F}"/>
    <hyperlink ref="BD437" r:id="rId10313" display="https://www.daloopa.com/src/154216198" xr:uid="{6580512C-F4B1-4A3E-ADAF-184007BEDBEC}"/>
    <hyperlink ref="BR437" r:id="rId10314" display="https://www.daloopa.com/src/154250671" xr:uid="{E80AA84B-E53A-44D2-A8F5-5FF72539E513}"/>
    <hyperlink ref="A438" r:id="rId10315" xr:uid="{3D3D6DA8-B5B9-4FE5-A55C-603C352F2829}"/>
    <hyperlink ref="C438" r:id="rId10316" xr:uid="{787C69A5-A731-48F1-8FAA-57DF0E702893}"/>
    <hyperlink ref="Y438" r:id="rId10317" display="https://www.daloopa.com/src/1567788" xr:uid="{E4715C34-02BC-4363-ADF0-45594BD5E576}"/>
    <hyperlink ref="Z438" r:id="rId10318" display="https://www.daloopa.com/src/1567775" xr:uid="{5315F012-9419-46F0-8AB1-C86C804695F3}"/>
    <hyperlink ref="AA438" r:id="rId10319" display="https://www.daloopa.com/src/1567771" xr:uid="{2CBF5947-0D6A-4453-9505-E40DA5A9FEE5}"/>
    <hyperlink ref="AB438" r:id="rId10320" display="https://www.daloopa.com/src/1567758" xr:uid="{6BAB369A-B07A-4FB5-A686-CDD97CFC08C9}"/>
    <hyperlink ref="AC438" r:id="rId10321" display="https://www.daloopa.com/src/1567744" xr:uid="{4BB5E207-F3D0-4182-A2BF-5FF48E8C2207}"/>
    <hyperlink ref="AD438" r:id="rId10322" display="https://www.daloopa.com/src/1567714" xr:uid="{D0A638CD-5D50-41A6-B938-9871512B6D67}"/>
    <hyperlink ref="AE438" r:id="rId10323" display="https://www.daloopa.com/src/1567710" xr:uid="{63E7636A-7B7C-42F8-97E2-2C1B5E523789}"/>
    <hyperlink ref="AF438" r:id="rId10324" display="https://www.daloopa.com/src/2600201" xr:uid="{06B8F67C-78E4-488A-AF64-5604BF83B8DA}"/>
    <hyperlink ref="AG438" r:id="rId10325" display="https://www.daloopa.com/src/4715303" xr:uid="{AB077712-257B-4B88-8D4D-B9E47FE67A49}"/>
    <hyperlink ref="AH438" r:id="rId10326" display="https://www.daloopa.com/src/7961852" xr:uid="{3C10D1F1-00F4-4CE6-8B5E-FB3D526073A6}"/>
    <hyperlink ref="AI438" r:id="rId10327" display="https://www.daloopa.com/src/10330808" xr:uid="{0E06E823-CFA5-48B1-B70C-ABC93D378956}"/>
    <hyperlink ref="AJ438" r:id="rId10328" display="https://www.daloopa.com/src/14161275" xr:uid="{88FF3510-9DAB-481A-B56E-8CAE1FE3C95D}"/>
    <hyperlink ref="AK438" r:id="rId10329" display="https://www.daloopa.com/src/20882468" xr:uid="{E3C8E6BA-D684-4B40-A232-C9AC1886016B}"/>
    <hyperlink ref="AL438" r:id="rId10330" display="https://www.daloopa.com/src/32357818" xr:uid="{B5602683-F921-4865-BF9A-5C0DFA7F4C90}"/>
    <hyperlink ref="AM438" r:id="rId10331" display="https://www.daloopa.com/src/37971773" xr:uid="{1F4DD85F-4CD0-4669-A231-CD099CF8342F}"/>
    <hyperlink ref="AN438" r:id="rId10332" display="https://www.daloopa.com/src/46535569" xr:uid="{9548CAFD-CE5B-43CD-9E0E-0733E852613E}"/>
    <hyperlink ref="AO438" r:id="rId10333" display="https://www.daloopa.com/src/53534283" xr:uid="{1B643296-F1C4-419D-A569-DC0718B9EFA9}"/>
    <hyperlink ref="AP438" r:id="rId10334" display="https://www.daloopa.com/src/58740369" xr:uid="{7B5DD2EE-89B5-4081-B149-CE36D0CCDEA4}"/>
    <hyperlink ref="AQ438" r:id="rId10335" display="https://www.daloopa.com/src/63033804" xr:uid="{95914A26-476C-48D5-B4C7-F8B6D83FC484}"/>
    <hyperlink ref="AR438" r:id="rId10336" display="https://www.daloopa.com/src/66978499" xr:uid="{42089943-3411-4E84-B42C-C282BFE48AF4}"/>
    <hyperlink ref="AS438" r:id="rId10337" display="https://www.daloopa.com/src/72081354" xr:uid="{EC298D1C-6E3F-4AA1-B247-89E5C0569388}"/>
    <hyperlink ref="AT438" r:id="rId10338" display="https://www.daloopa.com/src/78019358" xr:uid="{4FB6AC30-FEFB-437E-9C36-09EDE713F20D}"/>
    <hyperlink ref="AU438" r:id="rId10339" display="https://www.daloopa.com/src/82225142" xr:uid="{A8C51C99-DEB1-450B-9D4D-727BD808BB0B}"/>
    <hyperlink ref="AV438" r:id="rId10340" display="https://www.daloopa.com/src/87388467" xr:uid="{A19E8130-A831-430C-972C-6648B7CE2CCD}"/>
    <hyperlink ref="AW438" r:id="rId10341" display="https://www.daloopa.com/src/94491952" xr:uid="{3773C17C-B5BD-4958-A48B-5CFF08543927}"/>
    <hyperlink ref="AX438" r:id="rId10342" display="https://www.daloopa.com/src/102328548" xr:uid="{F66F875C-346A-4EF8-8B5E-0EB1F5DABA8E}"/>
    <hyperlink ref="AY438" r:id="rId10343" display="https://www.daloopa.com/src/107680529" xr:uid="{9F60BD74-7B57-4C07-B194-E9E984F4D76F}"/>
    <hyperlink ref="AZ438" r:id="rId10344" display="https://www.daloopa.com/src/113256864" xr:uid="{A7DD56F6-C685-4F42-9177-C3EE6B70A573}"/>
    <hyperlink ref="BA438" r:id="rId10345" display="https://www.daloopa.com/src/125053969" xr:uid="{6BDE4093-9B5F-45AE-BA7D-E148F1F0F10A}"/>
    <hyperlink ref="BB438" r:id="rId10346" display="https://www.daloopa.com/src/136434033" xr:uid="{90D2104A-CCB1-4C50-A0D1-45486481F034}"/>
    <hyperlink ref="BC438" r:id="rId10347" display="https://www.daloopa.com/src/144968942" xr:uid="{AA7B33EF-70EC-4854-815C-2EBC6D28293A}"/>
    <hyperlink ref="BD438" r:id="rId10348" display="https://www.daloopa.com/src/154216201" xr:uid="{A7CD1D34-B050-4B0A-AF79-119C8B010ACF}"/>
    <hyperlink ref="BR438" r:id="rId10349" display="https://www.daloopa.com/src/154250672" xr:uid="{85448F80-45CB-497B-9C61-C692301AE0D5}"/>
    <hyperlink ref="A439" r:id="rId10350" xr:uid="{CEEAF43F-7F2C-4F8F-81C2-960A7415C7A1}"/>
    <hyperlink ref="C439" r:id="rId10351" xr:uid="{C78D4167-8E4A-4E32-B4D8-6B6A0186B61E}"/>
    <hyperlink ref="Y439" r:id="rId10352" display="https://www.daloopa.com/src/1567789" xr:uid="{A90CC2ED-3CAB-4C56-9E34-ED15FDD7C63D}"/>
    <hyperlink ref="Z439" r:id="rId10353" display="https://www.daloopa.com/src/1567776" xr:uid="{E985D476-CC96-4973-8795-14BE412D8125}"/>
    <hyperlink ref="AA439" r:id="rId10354" display="https://www.daloopa.com/src/1567772" xr:uid="{BE689383-EAD5-43C0-8E7A-1154650D7845}"/>
    <hyperlink ref="AB439" r:id="rId10355" display="https://www.daloopa.com/src/1567759" xr:uid="{DF98E859-38F4-45A0-A075-A29B71AC5B67}"/>
    <hyperlink ref="AC439" r:id="rId10356" display="https://www.daloopa.com/src/1567745" xr:uid="{38EE61B5-29D3-444D-A834-68D23B8391EE}"/>
    <hyperlink ref="AD439" r:id="rId10357" display="https://www.daloopa.com/src/1567715" xr:uid="{2DCFE51C-5555-4D38-976B-C0FFC1414E7D}"/>
    <hyperlink ref="AE439" r:id="rId10358" display="https://www.daloopa.com/src/1567711" xr:uid="{E5237540-8A08-4267-960F-7A314FC09D1E}"/>
    <hyperlink ref="AF439" r:id="rId10359" display="https://www.daloopa.com/src/2600202" xr:uid="{6A586342-2B53-4FC2-B4DD-AE8BA883ADDA}"/>
    <hyperlink ref="AG439" r:id="rId10360" display="https://www.daloopa.com/src/4715304" xr:uid="{042723E6-2ABF-450E-B67A-2E8B1DD725CE}"/>
    <hyperlink ref="AH439" r:id="rId10361" display="https://www.daloopa.com/src/7961853" xr:uid="{FE89B0AA-F06A-4C36-9E89-3C5D7B0B561F}"/>
    <hyperlink ref="AI439" r:id="rId10362" display="https://www.daloopa.com/src/10330807" xr:uid="{87B4230E-56E5-4B62-890F-C2D7B1F130BF}"/>
    <hyperlink ref="AJ439" r:id="rId10363" display="https://www.daloopa.com/src/14161276" xr:uid="{46A4ECAE-CC11-4F4C-9DD4-DCCCAAEFEF17}"/>
    <hyperlink ref="AK439" r:id="rId10364" display="https://www.daloopa.com/src/20882467" xr:uid="{8063C630-27A9-4D06-BFF7-3670B7054B19}"/>
    <hyperlink ref="AL439" r:id="rId10365" display="https://www.daloopa.com/src/32357820" xr:uid="{B9953134-8A0F-4675-9E46-B12DDAB860C3}"/>
    <hyperlink ref="AM439" r:id="rId10366" display="https://www.daloopa.com/src/37971772" xr:uid="{470D6EBA-5089-4915-89EC-196FB21DFEAF}"/>
    <hyperlink ref="AN439" r:id="rId10367" display="https://www.daloopa.com/src/46535567" xr:uid="{D557C307-7516-48DA-8316-EB6EB14D2122}"/>
    <hyperlink ref="AO439" r:id="rId10368" display="https://www.daloopa.com/src/53534284" xr:uid="{4845AD68-F904-40E8-B8B2-603A16F23E94}"/>
    <hyperlink ref="AP439" r:id="rId10369" display="https://www.daloopa.com/src/58740367" xr:uid="{C43D4D56-DDE1-4AB0-9424-FB8C4FE874AA}"/>
    <hyperlink ref="AQ439" r:id="rId10370" display="https://www.daloopa.com/src/63033805" xr:uid="{84A92046-75EA-490E-8F14-8986F4572887}"/>
    <hyperlink ref="AR439" r:id="rId10371" display="https://www.daloopa.com/src/66978500" xr:uid="{734B67D7-6EBD-49F8-934C-6B29D2E0734F}"/>
    <hyperlink ref="AS439" r:id="rId10372" display="https://www.daloopa.com/src/72081356" xr:uid="{FDB329A6-8B19-405F-BAAA-721107745D98}"/>
    <hyperlink ref="AT439" r:id="rId10373" display="https://www.daloopa.com/src/78019359" xr:uid="{1379E9E6-965E-46C4-87DF-5DBC96D651EF}"/>
    <hyperlink ref="AU439" r:id="rId10374" display="https://www.daloopa.com/src/82225143" xr:uid="{59068409-3396-450F-BBBF-1CBC1BDFBB11}"/>
    <hyperlink ref="AV439" r:id="rId10375" display="https://www.daloopa.com/src/87388466" xr:uid="{BF265041-BFD9-4842-9AAD-AD568AD5C126}"/>
    <hyperlink ref="AW439" r:id="rId10376" display="https://www.daloopa.com/src/94491951" xr:uid="{643A7E2E-52D6-46B5-90F6-E0742DA0134C}"/>
    <hyperlink ref="AX439" r:id="rId10377" display="https://www.daloopa.com/src/102328549" xr:uid="{9522431B-6580-41C5-962D-8C2711A89F60}"/>
    <hyperlink ref="AY439" r:id="rId10378" display="https://www.daloopa.com/src/107680528" xr:uid="{F4693AAC-491D-469D-924F-223D1B78EC43}"/>
    <hyperlink ref="AZ439" r:id="rId10379" display="https://www.daloopa.com/src/113256867" xr:uid="{93516B32-AA25-4FAE-A9D9-085118FD9C32}"/>
    <hyperlink ref="BA439" r:id="rId10380" display="https://www.daloopa.com/src/125053967" xr:uid="{7C172732-DF56-46CA-AE0A-6C695D8ACFAE}"/>
    <hyperlink ref="BB439" r:id="rId10381" display="https://www.daloopa.com/src/136434034" xr:uid="{817055AE-744D-4492-BC10-792D2EA10E1E}"/>
    <hyperlink ref="BC439" r:id="rId10382" display="https://www.daloopa.com/src/144968944" xr:uid="{0BCC1D68-42CF-4B38-9E07-AF13E0CE82B8}"/>
    <hyperlink ref="BD439" r:id="rId10383" display="https://www.daloopa.com/src/154216204" xr:uid="{838C258A-7427-4A19-A194-9FFF11C2FC41}"/>
    <hyperlink ref="BR439" r:id="rId10384" display="https://www.daloopa.com/src/154250673" xr:uid="{636CF626-864B-4614-950C-8F86275DBADF}"/>
    <hyperlink ref="A440" r:id="rId10385" xr:uid="{22E58187-9B50-4F08-B822-3C1B9FFDE514}"/>
    <hyperlink ref="C440" r:id="rId10386" xr:uid="{8487C2A1-A343-494C-A8F5-66C8D60DC188}"/>
    <hyperlink ref="Y440" r:id="rId10387" display="https://www.daloopa.com/src/1567790" xr:uid="{43D03FA1-6D97-4C49-A1C6-A44B79437190}"/>
    <hyperlink ref="Z440" r:id="rId10388" display="https://www.daloopa.com/src/1567777" xr:uid="{387FCD08-7A86-44CA-9704-7D983B5DD222}"/>
    <hyperlink ref="AA440" r:id="rId10389" display="https://www.daloopa.com/src/1567773" xr:uid="{6F14B386-D596-4A28-8D71-FE63AC1115EF}"/>
    <hyperlink ref="AB440" r:id="rId10390" display="https://www.daloopa.com/src/1567760" xr:uid="{68965FFF-EF83-44A9-B7DB-9DEA3BA92E94}"/>
    <hyperlink ref="AC440" r:id="rId10391" display="https://www.daloopa.com/src/1567746" xr:uid="{836B642C-0202-48C1-AEEA-D6007E54431E}"/>
    <hyperlink ref="AD440" r:id="rId10392" display="https://www.daloopa.com/src/1567716" xr:uid="{2AD48F5D-76AF-4A81-9E98-15129313CBA8}"/>
    <hyperlink ref="AE440" r:id="rId10393" display="https://www.daloopa.com/src/1567712" xr:uid="{796247DB-EE47-4B97-8724-3561ADD921C1}"/>
    <hyperlink ref="AF440" r:id="rId10394" display="https://www.daloopa.com/src/2600203" xr:uid="{125019E9-C95F-4553-B70B-EDC04773A634}"/>
    <hyperlink ref="AG440" r:id="rId10395" display="https://www.daloopa.com/src/4715305" xr:uid="{286CC87C-EF79-4340-BA86-F9CC8866A6EE}"/>
    <hyperlink ref="AH440" r:id="rId10396" display="https://www.daloopa.com/src/7961854" xr:uid="{A3E2DD5A-8242-4102-868A-6408404D77BC}"/>
    <hyperlink ref="AI440" r:id="rId10397" display="https://www.daloopa.com/src/10330806" xr:uid="{1217A444-C9AA-403E-B48B-0DFA8E4B20E9}"/>
    <hyperlink ref="AJ440" r:id="rId10398" display="https://www.daloopa.com/src/14161277" xr:uid="{4624ED0A-41E1-4064-B4D5-6EC0506E2D99}"/>
    <hyperlink ref="AK440" r:id="rId10399" display="https://www.daloopa.com/src/20882470" xr:uid="{58F0E922-1D89-4C7B-A018-3833A4F45FA5}"/>
    <hyperlink ref="AL440" r:id="rId10400" display="https://www.daloopa.com/src/32357819" xr:uid="{D0E5633B-6BBE-40A4-A68D-0E3A5EB9B50B}"/>
    <hyperlink ref="AM440" r:id="rId10401" display="https://www.daloopa.com/src/37971771" xr:uid="{D247640B-77AE-41F1-A4F3-691E4A67E2C8}"/>
    <hyperlink ref="AN440" r:id="rId10402" display="https://www.daloopa.com/src/46535568" xr:uid="{73A8E638-4D0F-4022-97B4-350C96A916CC}"/>
    <hyperlink ref="AO440" r:id="rId10403" display="https://www.daloopa.com/src/53534286" xr:uid="{ADC9BE3C-0EFD-4258-8834-276334B4C143}"/>
    <hyperlink ref="AP440" r:id="rId10404" display="https://www.daloopa.com/src/58740368" xr:uid="{F8ABDC0D-BCD1-4586-A671-220D8B597521}"/>
    <hyperlink ref="AQ440" r:id="rId10405" display="https://www.daloopa.com/src/63033807" xr:uid="{4A9A62D4-4061-4722-84F5-DBA5E41CEBA2}"/>
    <hyperlink ref="AR440" r:id="rId10406" display="https://www.daloopa.com/src/66978501" xr:uid="{7AA16B4E-8624-4D33-AFDC-2312C8155DA9}"/>
    <hyperlink ref="AS440" r:id="rId10407" display="https://www.daloopa.com/src/72081353" xr:uid="{6AC8B4D4-3BEB-4DBE-9483-325F59AE9AD8}"/>
    <hyperlink ref="AT440" r:id="rId10408" display="https://www.daloopa.com/src/78019360" xr:uid="{5E7FD6DE-0620-436C-A545-8CE102CA9B23}"/>
    <hyperlink ref="AU440" r:id="rId10409" display="https://www.daloopa.com/src/82225144" xr:uid="{C80BD16A-89A8-403E-B7C7-B6DA51B75EE2}"/>
    <hyperlink ref="AV440" r:id="rId10410" display="https://www.daloopa.com/src/87388464" xr:uid="{134C4C61-736F-47D5-BD79-43E90CD6DC8F}"/>
    <hyperlink ref="AW440" r:id="rId10411" display="https://www.daloopa.com/src/94491949" xr:uid="{706E3966-1853-49D0-A93D-FD7C490B7185}"/>
    <hyperlink ref="AX440" r:id="rId10412" display="https://www.daloopa.com/src/102328546" xr:uid="{E92B49F9-A87D-4351-84BC-EFC8AEC95F68}"/>
    <hyperlink ref="AY440" r:id="rId10413" display="https://www.daloopa.com/src/107680530" xr:uid="{EDFF200D-4208-44D7-A5D0-79930A19762B}"/>
    <hyperlink ref="AZ440" r:id="rId10414" display="https://www.daloopa.com/src/113256866" xr:uid="{3BEC6AB0-3504-4D76-958F-1305CE50EAE4}"/>
    <hyperlink ref="BA440" r:id="rId10415" display="https://www.daloopa.com/src/125053968" xr:uid="{23C13AC9-ABFE-4135-AEE6-D1AFEB787D04}"/>
    <hyperlink ref="BB440" r:id="rId10416" display="https://www.daloopa.com/src/136434035" xr:uid="{FB65E695-B063-4790-9151-E76C3A819F8F}"/>
    <hyperlink ref="BC440" r:id="rId10417" display="https://www.daloopa.com/src/144968946" xr:uid="{DA4A5459-C0A5-4864-9145-BC35725C244D}"/>
    <hyperlink ref="BD440" r:id="rId10418" display="https://www.daloopa.com/src/154216207" xr:uid="{64F1512A-BAA6-443F-B2E4-103D20AF14B9}"/>
    <hyperlink ref="BR440" r:id="rId10419" display="https://www.daloopa.com/src/154250674" xr:uid="{BC21C49C-78AE-49C7-B7B3-81D2EC45ED69}"/>
    <hyperlink ref="A442" r:id="rId10420" xr:uid="{E4763FB5-D97B-4D32-8211-4F75C1C37BD1}"/>
    <hyperlink ref="C442" r:id="rId10421" xr:uid="{5FE3DF97-36EE-48D6-A716-83E509FCEFAA}"/>
    <hyperlink ref="E442" r:id="rId10422" display="https://www.daloopa.com/src/43347972" xr:uid="{FC4772BB-2A6F-4698-8BF9-78B7DD797400}"/>
    <hyperlink ref="F442" r:id="rId10423" display="https://www.daloopa.com/src/1568906" xr:uid="{C0EF11A0-E639-4EC0-8F02-6F5F49527C2A}"/>
    <hyperlink ref="G442" r:id="rId10424" display="https://www.daloopa.com/src/1568846" xr:uid="{8991B377-F08B-4F41-A969-3439C72E1977}"/>
    <hyperlink ref="H442" r:id="rId10425" display="https://www.daloopa.com/src/1568960" xr:uid="{65EED3F4-110A-485C-B0D8-219E9127AAA7}"/>
    <hyperlink ref="I442" r:id="rId10426" display="https://www.daloopa.com/src/1569011" xr:uid="{51648350-A00E-4EC7-A2D9-E8198C917E98}"/>
    <hyperlink ref="J442" r:id="rId10427" display="https://www.daloopa.com/src/1569060" xr:uid="{04399918-2AFF-46FA-B170-A43B9A7D1F56}"/>
    <hyperlink ref="K442" r:id="rId10428" display="https://www.daloopa.com/src/1569115" xr:uid="{54A4FFF3-20FB-46BE-AEF5-52F9CC27A389}"/>
    <hyperlink ref="L442" r:id="rId10429" display="https://www.daloopa.com/src/1569189" xr:uid="{F19D0B75-3A98-4AE2-9314-7EBC76CC99F6}"/>
    <hyperlink ref="M442" r:id="rId10430" display="https://www.daloopa.com/src/1569236" xr:uid="{4B1E96F6-0568-4606-B09C-3FC0F1C7C566}"/>
    <hyperlink ref="N442" r:id="rId10431" display="https://www.daloopa.com/src/1569290" xr:uid="{C04E8DD8-2E28-4F5C-AF78-2311AB220110}"/>
    <hyperlink ref="O442" r:id="rId10432" display="https://www.daloopa.com/src/1569340" xr:uid="{29800CA9-0719-4D75-807C-E8F8C86C2C66}"/>
    <hyperlink ref="P442" r:id="rId10433" display="https://www.daloopa.com/src/1569403" xr:uid="{6B9E11DA-A39C-4DE7-95BF-A01D5726862E}"/>
    <hyperlink ref="Q442" r:id="rId10434" display="https://www.daloopa.com/src/1569458" xr:uid="{63C8AAA1-7B6C-4FF4-A93C-0918ADB5E384}"/>
    <hyperlink ref="R442" r:id="rId10435" display="https://www.daloopa.com/src/1569514" xr:uid="{DD2290AD-7CDC-4A30-BEF9-8465B069AC8C}"/>
    <hyperlink ref="S442" r:id="rId10436" display="https://www.daloopa.com/src/1569565" xr:uid="{A5559681-4CE4-48E9-AACD-1B46F034EFFC}"/>
    <hyperlink ref="T442" r:id="rId10437" display="https://www.daloopa.com/src/1569685" xr:uid="{E2924C2B-5F62-4421-9554-4BADC9235B2C}"/>
    <hyperlink ref="U442" r:id="rId10438" display="https://www.daloopa.com/src/1569786" xr:uid="{8ED00287-94AE-4857-86EE-1A8CAAD47609}"/>
    <hyperlink ref="V442" r:id="rId10439" display="https://www.daloopa.com/src/1569799" xr:uid="{32FFBAC2-7D11-478E-BCBC-9338F9B4314C}"/>
    <hyperlink ref="W442" r:id="rId10440" display="https://www.daloopa.com/src/1569812" xr:uid="{94984F39-14A8-4415-B31A-8A50CFEAFF72}"/>
    <hyperlink ref="X442" r:id="rId10441" display="https://www.daloopa.com/src/1569837" xr:uid="{5101B939-EB42-4A46-BBA9-CFDBF683D107}"/>
    <hyperlink ref="Y442" r:id="rId10442" display="https://www.daloopa.com/src/1569850" xr:uid="{40F11BF6-1639-494A-8D6A-21F47F9E2F98}"/>
    <hyperlink ref="Z442" r:id="rId10443" display="https://www.daloopa.com/src/1569863" xr:uid="{C0F6BDA1-26E7-4704-91DC-679B83E5C0C9}"/>
    <hyperlink ref="AA442" r:id="rId10444" display="https://www.daloopa.com/src/1569876" xr:uid="{3B5BC3F1-2E7B-4EF8-A660-A41CB95B2A68}"/>
    <hyperlink ref="AB442" r:id="rId10445" display="https://www.daloopa.com/src/1569889" xr:uid="{F700E442-E9AD-48D8-A081-D196A0DB5635}"/>
    <hyperlink ref="AC442" r:id="rId10446" display="https://www.daloopa.com/src/1569914" xr:uid="{6E9C6840-110E-4ECE-8B87-179F496B5CDA}"/>
    <hyperlink ref="AD442" r:id="rId10447" display="https://www.daloopa.com/src/1569940" xr:uid="{7520FE06-188C-43E6-A191-E4E2C37E417F}"/>
    <hyperlink ref="AE442" r:id="rId10448" display="https://www.daloopa.com/src/1569954" xr:uid="{5F44D55C-FCEC-4E93-B706-F97163A6B16E}"/>
    <hyperlink ref="AF442" r:id="rId10449" display="https://www.daloopa.com/src/2600217" xr:uid="{8D7A39FF-0683-4B22-BA50-CDAC478154A2}"/>
    <hyperlink ref="AG442" r:id="rId10450" display="https://www.daloopa.com/src/4715319" xr:uid="{5C533412-93E1-4176-8A46-28FE3874B9DE}"/>
    <hyperlink ref="AH442" r:id="rId10451" display="https://www.daloopa.com/src/7961891" xr:uid="{F3AD27F3-A2A0-4BE3-B78F-D8CA1769FAC8}"/>
    <hyperlink ref="AI442" r:id="rId10452" display="https://www.daloopa.com/src/10330848" xr:uid="{C44D953E-D91D-4E49-B727-1E4F5E423ACD}"/>
    <hyperlink ref="AJ442" r:id="rId10453" display="https://www.daloopa.com/src/14161077" xr:uid="{40D6DAD6-6A61-4A0C-A0C9-A22A83DFB1F7}"/>
    <hyperlink ref="AK442" r:id="rId10454" display="https://www.daloopa.com/src/20882411" xr:uid="{FF660727-3CEE-436C-AF19-A20D0C25E58B}"/>
    <hyperlink ref="AL442" r:id="rId10455" display="https://www.daloopa.com/src/32358947" xr:uid="{08943EBA-46F8-43A2-8FD2-02E1872FA462}"/>
    <hyperlink ref="AM442" r:id="rId10456" display="https://www.daloopa.com/src/37971562" xr:uid="{9D2EF33F-1C31-4F0F-9F7A-22332F06E8B7}"/>
    <hyperlink ref="AN442" r:id="rId10457" display="https://www.daloopa.com/src/46537943" xr:uid="{9F66C7F7-74B9-4ABD-BA08-4EDD4B56950C}"/>
    <hyperlink ref="AO442" r:id="rId10458" display="https://www.daloopa.com/src/53535054" xr:uid="{215FAA20-4897-4C44-8A62-2109CCF4CB6D}"/>
    <hyperlink ref="AP442" r:id="rId10459" display="https://www.daloopa.com/src/58741849" xr:uid="{2468618D-07E9-410F-AE28-654A4DE69B02}"/>
    <hyperlink ref="AQ442" r:id="rId10460" display="https://www.daloopa.com/src/63034026" xr:uid="{7A1E6699-C652-4646-A4F8-240088C931EB}"/>
    <hyperlink ref="AR442" r:id="rId10461" display="https://www.daloopa.com/src/66978685" xr:uid="{4B9DCFD4-8898-4176-9020-C1C36C905500}"/>
    <hyperlink ref="AS442" r:id="rId10462" display="https://www.daloopa.com/src/72083098" xr:uid="{8770AD2F-ED5D-45F8-BBB9-398442C81A1E}"/>
    <hyperlink ref="AT442" r:id="rId10463" display="https://www.daloopa.com/src/78021099" xr:uid="{2711B9FF-3D43-459A-A532-B0A56AC11016}"/>
    <hyperlink ref="AU442" r:id="rId10464" display="https://www.daloopa.com/src/82226693" xr:uid="{CC030128-6B7C-4A35-B84B-DCCE4970133E}"/>
    <hyperlink ref="AV442" r:id="rId10465" display="https://www.daloopa.com/src/87385041" xr:uid="{37125779-189E-4AD9-B50C-E9461A8884C9}"/>
    <hyperlink ref="AW442" r:id="rId10466" display="https://www.daloopa.com/src/94501163" xr:uid="{6EB6F375-95D7-4FEE-B95E-2842FAE94303}"/>
    <hyperlink ref="AX442" r:id="rId10467" display="https://www.daloopa.com/src/102328808" xr:uid="{358DFC6A-1E29-490E-A1E8-8898CF827A83}"/>
    <hyperlink ref="AY442" r:id="rId10468" display="https://www.daloopa.com/src/107683065" xr:uid="{1B49BD27-C7A9-442C-8D9F-589503EC5595}"/>
    <hyperlink ref="AZ442" r:id="rId10469" display="https://www.daloopa.com/src/113257004" xr:uid="{7EC50DD2-E007-4444-8B51-8E48952F5CF9}"/>
    <hyperlink ref="BA442" r:id="rId10470" display="https://www.daloopa.com/src/125054418" xr:uid="{AF0C3E6B-33C3-4F90-BCED-EC48D8147385}"/>
    <hyperlink ref="BB442" r:id="rId10471" display="https://www.daloopa.com/src/136427320" xr:uid="{405311C9-0DB6-41CF-8665-AFE161FDB590}"/>
    <hyperlink ref="BC442" r:id="rId10472" display="https://www.daloopa.com/src/144995771" xr:uid="{91D4469D-8F03-4CCB-BB2F-10E07F58BE11}"/>
    <hyperlink ref="BD442" r:id="rId10473" display="https://www.daloopa.com/src/154216219" xr:uid="{41452E28-6EE2-4A34-AE08-1D532AEDA770}"/>
    <hyperlink ref="BF442" r:id="rId10474" display="https://www.daloopa.com/src/43348203" xr:uid="{0BE502E6-F9B9-4F9B-928A-AB2D87072445}"/>
    <hyperlink ref="BG442" r:id="rId10475" display="https://www.daloopa.com/src/43348532" xr:uid="{E294D92C-0013-414D-9BD5-F467735DF0BC}"/>
    <hyperlink ref="BH442" r:id="rId10476" display="https://www.daloopa.com/src/43348684" xr:uid="{F355FC90-56FA-4C1F-867B-BC920BD97DF0}"/>
    <hyperlink ref="BI442" r:id="rId10477" display="https://www.daloopa.com/src/43348779" xr:uid="{1F8E50FB-F12D-4903-8BE2-72C7604B1B68}"/>
    <hyperlink ref="BJ442" r:id="rId10478" display="https://www.daloopa.com/src/43295724" xr:uid="{69DBE64A-16DB-412D-8716-A6008DF05D38}"/>
    <hyperlink ref="BK442" r:id="rId10479" display="https://www.daloopa.com/src/43295048" xr:uid="{7705B8BF-1AA2-4527-91B3-A6F6F7F88451}"/>
    <hyperlink ref="BL442" r:id="rId10480" display="https://www.daloopa.com/src/43294685" xr:uid="{14997432-7717-4D65-A72B-EF273A6E4491}"/>
    <hyperlink ref="BM442" r:id="rId10481" display="https://www.daloopa.com/src/14161091" xr:uid="{2CA4025E-058A-4076-8C75-B6F6B7E8512D}"/>
    <hyperlink ref="BN442" r:id="rId10482" display="https://www.daloopa.com/src/46537926" xr:uid="{0EEE9B23-2998-42F0-88FF-409356F15F90}"/>
    <hyperlink ref="BO442" r:id="rId10483" display="https://www.daloopa.com/src/66982759" xr:uid="{C282E6D5-95CF-47D8-B6B0-480750B855A5}"/>
    <hyperlink ref="BP442" r:id="rId10484" display="https://www.daloopa.com/src/87394673" xr:uid="{C63735DC-BA06-4F0D-A71A-036C91BCE799}"/>
    <hyperlink ref="BQ442" r:id="rId10485" display="https://www.daloopa.com/src/113262807" xr:uid="{FCBA9DAD-A037-4707-BCDB-620950CF9164}"/>
    <hyperlink ref="BR442" r:id="rId10486" display="https://www.daloopa.com/src/154251322" xr:uid="{20665363-855B-4320-8B4B-3AA1C0DA305B}"/>
    <hyperlink ref="A443" r:id="rId10487" xr:uid="{6E06FBDA-F6FE-49AD-ABB4-F76E0BA1F1BE}"/>
    <hyperlink ref="C443" r:id="rId10488" xr:uid="{056A69D8-C767-4DE0-9351-3B97E3E738C2}"/>
    <hyperlink ref="E443" r:id="rId10489" display="https://www.daloopa.com/src/43347973" xr:uid="{67DA7A36-484B-4840-85ED-C7B2A38D4E7A}"/>
    <hyperlink ref="F443" r:id="rId10490" display="https://www.daloopa.com/src/1568907" xr:uid="{F53BF807-42DB-42DD-AC10-B8147C564696}"/>
    <hyperlink ref="G443" r:id="rId10491" display="https://www.daloopa.com/src/1568847" xr:uid="{D9D4E157-F713-455D-87A7-71B95035D0E4}"/>
    <hyperlink ref="H443" r:id="rId10492" display="https://www.daloopa.com/src/1568961" xr:uid="{67FD05C5-57F4-4D9E-87C1-30403DB43C3C}"/>
    <hyperlink ref="I443" r:id="rId10493" display="https://www.daloopa.com/src/1569012" xr:uid="{13F69B0C-C75F-4498-AF32-D127E37BE21B}"/>
    <hyperlink ref="J443" r:id="rId10494" display="https://www.daloopa.com/src/1569061" xr:uid="{CB4D5F82-831C-455C-8A5D-1C36806A1AA4}"/>
    <hyperlink ref="K443" r:id="rId10495" display="https://www.daloopa.com/src/1569116" xr:uid="{7A405CEE-1C3E-4305-AF3B-E0A8733BBFF3}"/>
    <hyperlink ref="L443" r:id="rId10496" display="https://www.daloopa.com/src/1569190" xr:uid="{625C1402-07E1-4F51-86D2-30ADEA49A559}"/>
    <hyperlink ref="M443" r:id="rId10497" display="https://www.daloopa.com/src/1569237" xr:uid="{35DB4BA5-E275-4769-ABC5-4382CD96826B}"/>
    <hyperlink ref="N443" r:id="rId10498" display="https://www.daloopa.com/src/1569291" xr:uid="{5A31608A-A401-4129-A19F-7A87FF150E9B}"/>
    <hyperlink ref="O443" r:id="rId10499" display="https://www.daloopa.com/src/1569341" xr:uid="{C1D2DD32-D49B-4006-8B3C-AACD1C97E83C}"/>
    <hyperlink ref="P443" r:id="rId10500" display="https://www.daloopa.com/src/1569404" xr:uid="{38DC8877-6BEC-418B-8C54-528BE27157EA}"/>
    <hyperlink ref="Q443" r:id="rId10501" display="https://www.daloopa.com/src/1569459" xr:uid="{7C54DEA0-218F-42F5-A029-AEEA9DA244B4}"/>
    <hyperlink ref="R443" r:id="rId10502" display="https://www.daloopa.com/src/1569515" xr:uid="{3B3BFF93-8437-4D87-9A4F-1CC48E249A86}"/>
    <hyperlink ref="S443" r:id="rId10503" display="https://www.daloopa.com/src/1569566" xr:uid="{3657D2D2-EA17-4DD5-BDAA-5C89EF1F5721}"/>
    <hyperlink ref="T443" r:id="rId10504" display="https://www.daloopa.com/src/1569686" xr:uid="{29E65622-E835-416C-9E48-53CD9FB8F9BE}"/>
    <hyperlink ref="U443" r:id="rId10505" display="https://www.daloopa.com/src/1569787" xr:uid="{39FE6EF2-527E-41C8-96BE-0534B04DDB29}"/>
    <hyperlink ref="V443" r:id="rId10506" display="https://www.daloopa.com/src/1569800" xr:uid="{0C108102-7673-4B32-99D6-B1916A6EAC15}"/>
    <hyperlink ref="W443" r:id="rId10507" display="https://www.daloopa.com/src/1569813" xr:uid="{354AE549-AE23-4D4C-BB75-E02B864291A2}"/>
    <hyperlink ref="X443" r:id="rId10508" display="https://www.daloopa.com/src/1569838" xr:uid="{5B93FBFE-480C-402C-BC08-DEC0789CB2CB}"/>
    <hyperlink ref="Y443" r:id="rId10509" display="https://www.daloopa.com/src/1569851" xr:uid="{561D26F8-AC90-42CC-A378-9B14B74B597D}"/>
    <hyperlink ref="Z443" r:id="rId10510" display="https://www.daloopa.com/src/1569864" xr:uid="{F6655BCF-3564-4CBF-9111-E8C95446579E}"/>
    <hyperlink ref="AA443" r:id="rId10511" display="https://www.daloopa.com/src/1569877" xr:uid="{DA3B914C-99DC-4DF9-819B-A0DC8A97B10F}"/>
    <hyperlink ref="AB443" r:id="rId10512" display="https://www.daloopa.com/src/1569890" xr:uid="{045D5C40-46FD-4AA7-BC10-3C6375429536}"/>
    <hyperlink ref="AC443" r:id="rId10513" display="https://www.daloopa.com/src/1569915" xr:uid="{5CFDACCE-378E-4F42-A4FF-8D89223EC881}"/>
    <hyperlink ref="AD443" r:id="rId10514" display="https://www.daloopa.com/src/1569941" xr:uid="{B5FF1923-8531-4917-AF63-D1842AB2A094}"/>
    <hyperlink ref="AE443" r:id="rId10515" display="https://www.daloopa.com/src/1569955" xr:uid="{52E4FBD4-EDA6-4E88-8505-244011D3A375}"/>
    <hyperlink ref="AF443" r:id="rId10516" display="https://www.daloopa.com/src/2600218" xr:uid="{D691619B-9C33-4ECD-9565-6298C6D0DB6A}"/>
    <hyperlink ref="AG443" r:id="rId10517" display="https://www.daloopa.com/src/4715320" xr:uid="{1BE98DE0-7630-4617-88B8-82273E7A83D1}"/>
    <hyperlink ref="AH443" r:id="rId10518" display="https://www.daloopa.com/src/7961892" xr:uid="{CFAEDFC6-21FD-4B67-A0D9-EB2711676CA3}"/>
    <hyperlink ref="AI443" r:id="rId10519" display="https://www.daloopa.com/src/10330849" xr:uid="{0E470447-37EB-4713-A4E8-92CBEDE5BF35}"/>
    <hyperlink ref="AJ443" r:id="rId10520" display="https://www.daloopa.com/src/14161078" xr:uid="{0753A207-8839-40F3-B284-55C3467B3579}"/>
    <hyperlink ref="AK443" r:id="rId10521" display="https://www.daloopa.com/src/20882412" xr:uid="{F9331804-C8EC-47AF-AC14-E68543247182}"/>
    <hyperlink ref="AL443" r:id="rId10522" display="https://www.daloopa.com/src/32358937" xr:uid="{9ACB3C81-C58F-4BEF-85E5-ECC99833D35F}"/>
    <hyperlink ref="AM443" r:id="rId10523" display="https://www.daloopa.com/src/37971563" xr:uid="{C5EA204C-20E3-43D2-887B-F895F9E75C41}"/>
    <hyperlink ref="AN443" r:id="rId10524" display="https://www.daloopa.com/src/46537937" xr:uid="{0D633091-7970-4499-8AFA-D76ABB3B9B9C}"/>
    <hyperlink ref="AO443" r:id="rId10525" display="https://www.daloopa.com/src/53535052" xr:uid="{94A08C73-C144-4F4D-8C53-99E203C24B7A}"/>
    <hyperlink ref="AP443" r:id="rId10526" display="https://www.daloopa.com/src/58741850" xr:uid="{FA871C17-8E4F-4C4C-AE93-3CB9665AA9D4}"/>
    <hyperlink ref="AQ443" r:id="rId10527" display="https://www.daloopa.com/src/63034018" xr:uid="{0ED26444-B49C-447A-BB0A-197C6477D089}"/>
    <hyperlink ref="AR443" r:id="rId10528" display="https://www.daloopa.com/src/66978682" xr:uid="{BC215A23-BB17-4625-88E3-0E7836DACE72}"/>
    <hyperlink ref="AS443" r:id="rId10529" display="https://www.daloopa.com/src/72083097" xr:uid="{FCCDBAFA-D5EB-4E60-834F-10019C6FE031}"/>
    <hyperlink ref="AT443" r:id="rId10530" display="https://www.daloopa.com/src/78021098" xr:uid="{17EC4A1A-CCB4-462A-BB36-B27DA6DA53ED}"/>
    <hyperlink ref="AU443" r:id="rId10531" display="https://www.daloopa.com/src/82226696" xr:uid="{1E491E5B-A2A8-4C8F-9A4B-0E406B600FC0}"/>
    <hyperlink ref="AV443" r:id="rId10532" display="https://www.daloopa.com/src/87385040" xr:uid="{33CC3BD4-BEB9-4C14-8171-8B0A00222D64}"/>
    <hyperlink ref="AW443" r:id="rId10533" display="https://www.daloopa.com/src/94501162" xr:uid="{54621514-2021-4F1D-8922-7A5F8F245757}"/>
    <hyperlink ref="AX443" r:id="rId10534" display="https://www.daloopa.com/src/102328805" xr:uid="{1B1451B0-7D71-4553-A3A9-DF7B7205FE61}"/>
    <hyperlink ref="AY443" r:id="rId10535" display="https://www.daloopa.com/src/107683074" xr:uid="{762BE7FD-929D-4094-BA65-DC0947BD4BAC}"/>
    <hyperlink ref="AZ443" r:id="rId10536" display="https://www.daloopa.com/src/113257007" xr:uid="{1C3150A7-893C-4DC6-AF59-CD705B6A577F}"/>
    <hyperlink ref="BA443" r:id="rId10537" display="https://www.daloopa.com/src/125054419" xr:uid="{940B3C40-DCD7-4A91-8AE1-2584E14039F0}"/>
    <hyperlink ref="BB443" r:id="rId10538" display="https://www.daloopa.com/src/136427321" xr:uid="{1A57070B-AA41-401B-A6F4-1ADD44FC81DF}"/>
    <hyperlink ref="BC443" r:id="rId10539" display="https://www.daloopa.com/src/144995772" xr:uid="{F5B86E93-422C-425B-84DE-B0EA3B606B12}"/>
    <hyperlink ref="BD443" r:id="rId10540" display="https://www.daloopa.com/src/154240890" xr:uid="{3C62006F-4779-4BC1-A021-AE807BF8EC1A}"/>
    <hyperlink ref="BF443" r:id="rId10541" display="https://www.daloopa.com/src/43348204" xr:uid="{DA90D881-E054-45A6-962B-F3E94120260D}"/>
    <hyperlink ref="BG443" r:id="rId10542" display="https://www.daloopa.com/src/43348534" xr:uid="{B63420F2-5AFF-43E1-99D7-7406D851CDF7}"/>
    <hyperlink ref="BH443" r:id="rId10543" display="https://www.daloopa.com/src/43348686" xr:uid="{A90D63EB-78BC-4BF4-8AC7-121D2F2C2A2E}"/>
    <hyperlink ref="BI443" r:id="rId10544" display="https://www.daloopa.com/src/43348780" xr:uid="{46C17E70-EADA-4FE5-8586-A38DB1169155}"/>
    <hyperlink ref="BJ443" r:id="rId10545" display="https://www.daloopa.com/src/43295726" xr:uid="{5F528DFE-7366-4090-9B52-397409659230}"/>
    <hyperlink ref="BK443" r:id="rId10546" display="https://www.daloopa.com/src/43295045" xr:uid="{F4D3C8D3-B2F8-4963-BFA6-F09F1607D354}"/>
    <hyperlink ref="BL443" r:id="rId10547" display="https://www.daloopa.com/src/43294684" xr:uid="{4D3EAE25-490D-452E-A8D2-4BE275D863A6}"/>
    <hyperlink ref="BM443" r:id="rId10548" display="https://www.daloopa.com/src/14161092" xr:uid="{22E5FBBE-BBF0-43D9-9652-3774BC813A2F}"/>
    <hyperlink ref="BN443" r:id="rId10549" display="https://www.daloopa.com/src/46537917" xr:uid="{ADB0D14D-95C9-48C5-B31A-E0DBFEBBFC69}"/>
    <hyperlink ref="BO443" r:id="rId10550" display="https://www.daloopa.com/src/66982749" xr:uid="{4921F5C1-BE9C-45BA-BB63-04020F8ED941}"/>
    <hyperlink ref="BP443" r:id="rId10551" display="https://www.daloopa.com/src/87394664" xr:uid="{B5B16573-E22E-42E9-8FE7-2F83A4DBFF7D}"/>
    <hyperlink ref="BQ443" r:id="rId10552" display="https://www.daloopa.com/src/113262811" xr:uid="{D4A01390-4439-4E5F-AEE8-2631E36BC974}"/>
    <hyperlink ref="BR443" r:id="rId10553" display="https://www.daloopa.com/src/154251323" xr:uid="{4C4ACB7C-2746-4666-B63F-859AF145B66D}"/>
    <hyperlink ref="A444" r:id="rId10554" xr:uid="{4FBB337C-92F4-4743-B0CD-35795F038CAF}"/>
    <hyperlink ref="C444" r:id="rId10555" xr:uid="{0E359FCB-72D5-437F-92F8-DE19BDD4FDD1}"/>
    <hyperlink ref="E444" r:id="rId10556" display="https://www.daloopa.com/src/43347974" xr:uid="{EAD75AB2-05C9-47B2-A515-20A20FF1D709}"/>
    <hyperlink ref="BF444" r:id="rId10557" display="https://www.daloopa.com/src/43348205" xr:uid="{D9CED375-097C-474C-A7A1-2CD83BCBFAD7}"/>
    <hyperlink ref="A445" r:id="rId10558" xr:uid="{8102EA1B-CC2D-46B0-A262-4D0B37F2CB42}"/>
    <hyperlink ref="C445" r:id="rId10559" xr:uid="{841420D8-30D7-4138-8D90-3B79362128D9}"/>
    <hyperlink ref="AC445" r:id="rId10560" display="https://www.daloopa.com/src/1569916" xr:uid="{6F61404F-6B3E-48AD-A482-F467C1DEAB42}"/>
    <hyperlink ref="AD445" r:id="rId10561" display="https://www.daloopa.com/src/1569942" xr:uid="{760A850D-E904-44A4-9A48-1667E77AFAC1}"/>
    <hyperlink ref="AE445" r:id="rId10562" display="https://www.daloopa.com/src/1569956" xr:uid="{4602FCC5-6558-43C7-B48D-5BB4C55AC4BE}"/>
    <hyperlink ref="AF445" r:id="rId10563" display="https://www.daloopa.com/src/2600219" xr:uid="{EFB8EC51-D35D-4A89-B46B-FD5E9B574756}"/>
    <hyperlink ref="AG445" r:id="rId10564" display="https://www.daloopa.com/src/4715321" xr:uid="{43C086E0-255E-4BE5-B453-353038AD5D35}"/>
    <hyperlink ref="AH445" r:id="rId10565" display="https://www.daloopa.com/src/7961893" xr:uid="{2F257CA4-8D11-4DD0-BB14-8257D78F8E80}"/>
    <hyperlink ref="AI445" r:id="rId10566" display="https://www.daloopa.com/src/10330850" xr:uid="{C26614F3-2729-4EC9-A7C7-39DD7F71BDD7}"/>
    <hyperlink ref="AJ445" r:id="rId10567" display="https://www.daloopa.com/src/14161079" xr:uid="{37635425-FD1A-4F19-B8E6-9747DC299335}"/>
    <hyperlink ref="AK445" r:id="rId10568" display="https://www.daloopa.com/src/20882409" xr:uid="{AF87936C-43DA-47BC-8BE1-B9F19160983A}"/>
    <hyperlink ref="AL445" r:id="rId10569" display="https://www.daloopa.com/src/32358936" xr:uid="{CF5DE6D6-4803-4EDE-8223-B904D930E036}"/>
    <hyperlink ref="AM445" r:id="rId10570" display="https://www.daloopa.com/src/37971564" xr:uid="{674D0275-ED4D-45B4-8B1C-20C524504B6B}"/>
    <hyperlink ref="AN445" r:id="rId10571" display="https://www.daloopa.com/src/46537930" xr:uid="{5FB4195C-81CC-4E60-B451-51A9CE5536C4}"/>
    <hyperlink ref="AO445" r:id="rId10572" display="https://www.daloopa.com/src/53535050" xr:uid="{A9E7633F-3637-450F-ACFA-5976DE129F95}"/>
    <hyperlink ref="AP445" r:id="rId10573" display="https://www.daloopa.com/src/58741851" xr:uid="{A7E8FA21-8D3F-442A-AD30-FF03FEBE4D46}"/>
    <hyperlink ref="AQ445" r:id="rId10574" display="https://www.daloopa.com/src/63034031" xr:uid="{0D803306-E9B6-4800-B335-DEDAEEE167D0}"/>
    <hyperlink ref="AR445" r:id="rId10575" display="https://www.daloopa.com/src/66978681" xr:uid="{80970036-A5D2-4560-8E23-55C4CFF52F9A}"/>
    <hyperlink ref="AS445" r:id="rId10576" display="https://www.daloopa.com/src/72083101" xr:uid="{16B72581-5ED4-4847-AEAD-E542725D4F3E}"/>
    <hyperlink ref="AT445" r:id="rId10577" display="https://www.daloopa.com/src/78021095" xr:uid="{762C4C63-7F11-4DFC-B4B5-55CCA03917C4}"/>
    <hyperlink ref="AU445" r:id="rId10578" display="https://www.daloopa.com/src/82226695" xr:uid="{DC567470-8D38-4303-AF10-196EF2061890}"/>
    <hyperlink ref="AV445" r:id="rId10579" display="https://www.daloopa.com/src/87385046" xr:uid="{D4B4EB3F-D7F6-4E99-85F8-CE2DA5A286B4}"/>
    <hyperlink ref="AW445" r:id="rId10580" display="https://www.daloopa.com/src/94501169" xr:uid="{B5609056-0141-4F79-A5DB-F10ACE682A8F}"/>
    <hyperlink ref="AX445" r:id="rId10581" display="https://www.daloopa.com/src/102328807" xr:uid="{ED22AE9C-7877-498C-A5B2-3B6E983847CE}"/>
    <hyperlink ref="AY445" r:id="rId10582" display="https://www.daloopa.com/src/107683077" xr:uid="{61DA602F-0673-44E8-A06A-A8BF6B9F4E07}"/>
    <hyperlink ref="AZ445" r:id="rId10583" display="https://www.daloopa.com/src/113257006" xr:uid="{E515BB5C-514F-45DA-9E09-7753E193F608}"/>
    <hyperlink ref="BA445" r:id="rId10584" display="https://www.daloopa.com/src/125054420" xr:uid="{A4C52EFC-2E67-41F4-A5CD-CC158112A746}"/>
    <hyperlink ref="BB445" r:id="rId10585" display="https://www.daloopa.com/src/136427322" xr:uid="{910E980B-832A-4527-AFEA-22BE7E31918E}"/>
    <hyperlink ref="BC445" r:id="rId10586" display="https://www.daloopa.com/src/144995773" xr:uid="{F3F0028A-F96B-4530-BB51-6E5B10A96991}"/>
    <hyperlink ref="BD445" r:id="rId10587" display="https://www.daloopa.com/src/154240891" xr:uid="{B5476F97-AD68-446F-8913-E2B43A6849AB}"/>
    <hyperlink ref="BL445" r:id="rId10588" display="https://www.daloopa.com/src/43294691" xr:uid="{5AE5D494-B693-404F-8645-23F3CE8E2325}"/>
    <hyperlink ref="BM445" r:id="rId10589" display="https://www.daloopa.com/src/14161093" xr:uid="{CEA24C64-07F4-4489-9E7A-01E6283C9BDC}"/>
    <hyperlink ref="BN445" r:id="rId10590" display="https://www.daloopa.com/src/46537921" xr:uid="{7BA89BA6-B8FB-48F6-93B3-E28382DE5132}"/>
    <hyperlink ref="BO445" r:id="rId10591" display="https://www.daloopa.com/src/66982754" xr:uid="{7B0C3AA7-C293-43C5-B8F9-D8046071A026}"/>
    <hyperlink ref="BP445" r:id="rId10592" display="https://www.daloopa.com/src/87394674" xr:uid="{B9E542A1-D1D5-4417-B99B-1F89A0FCD09F}"/>
    <hyperlink ref="BQ445" r:id="rId10593" display="https://www.daloopa.com/src/113262808" xr:uid="{29BA1194-FEC3-424F-AAF5-7E9D94BCF14D}"/>
    <hyperlink ref="BR445" r:id="rId10594" display="https://www.daloopa.com/src/154251324" xr:uid="{E29836E7-F5CC-4D57-A38E-E2366FC671A8}"/>
    <hyperlink ref="A446" r:id="rId10595" xr:uid="{7CAC2ADA-4B91-4883-9B97-3D39985950E9}"/>
    <hyperlink ref="C446" r:id="rId10596" xr:uid="{CB0630D3-4949-4E87-9012-D46D247F3F10}"/>
    <hyperlink ref="E446" r:id="rId10597" display="https://www.daloopa.com/src/43347971" xr:uid="{274C77CE-8177-42C1-BC4C-E7D6A773F94C}"/>
    <hyperlink ref="F446" r:id="rId10598" display="https://www.daloopa.com/src/1568908" xr:uid="{6A65EBBE-B0E8-4544-859A-F8A94D707324}"/>
    <hyperlink ref="G446" r:id="rId10599" display="https://www.daloopa.com/src/1568848" xr:uid="{A302479D-02EB-4A2E-A496-AC784DBEAC53}"/>
    <hyperlink ref="H446" r:id="rId10600" display="https://www.daloopa.com/src/1568962" xr:uid="{50A73970-C873-4901-8CE2-69C732838166}"/>
    <hyperlink ref="I446" r:id="rId10601" display="https://www.daloopa.com/src/1569013" xr:uid="{7B6DE92B-01A8-403C-A730-20632667A6BC}"/>
    <hyperlink ref="J446" r:id="rId10602" display="https://www.daloopa.com/src/1569062" xr:uid="{A82E4BB0-EB8A-4668-9E46-D79910F0657C}"/>
    <hyperlink ref="K446" r:id="rId10603" display="https://www.daloopa.com/src/1569117" xr:uid="{4BBDA357-2539-4435-8A79-C363F4807492}"/>
    <hyperlink ref="L446" r:id="rId10604" display="https://www.daloopa.com/src/1569191" xr:uid="{B9D56F73-C7FF-450E-B6A3-2CCC6054B466}"/>
    <hyperlink ref="M446" r:id="rId10605" display="https://www.daloopa.com/src/1569238" xr:uid="{9D00B293-E9EE-44BA-A6EC-E5C08A64B73E}"/>
    <hyperlink ref="N446" r:id="rId10606" display="https://www.daloopa.com/src/1569292" xr:uid="{253230CB-5B2F-4B28-B915-64F4A03AFB54}"/>
    <hyperlink ref="O446" r:id="rId10607" display="https://www.daloopa.com/src/1569342" xr:uid="{7F251B44-6F42-4C39-AF2D-538086213701}"/>
    <hyperlink ref="P446" r:id="rId10608" display="https://www.daloopa.com/src/1569405" xr:uid="{B4423006-529A-451E-96E6-24D66B4AB509}"/>
    <hyperlink ref="Q446" r:id="rId10609" display="https://www.daloopa.com/src/1569460" xr:uid="{4CEA63C3-FFE8-470E-B5CB-3F7B28C25280}"/>
    <hyperlink ref="R446" r:id="rId10610" display="https://www.daloopa.com/src/1569516" xr:uid="{E96C50E9-D1C0-4612-8ADF-5D17ABF7F6DA}"/>
    <hyperlink ref="S446" r:id="rId10611" display="https://www.daloopa.com/src/1569567" xr:uid="{845805D6-ACFE-4FCE-B633-E8C6BE7A4F5E}"/>
    <hyperlink ref="T446" r:id="rId10612" display="https://www.daloopa.com/src/1569687" xr:uid="{5CB22EAF-3601-4F2D-9AFA-24F616098A89}"/>
    <hyperlink ref="U446" r:id="rId10613" display="https://www.daloopa.com/src/1569788" xr:uid="{E84C2C20-92D0-46DD-B8E3-DA49187B9EE4}"/>
    <hyperlink ref="V446" r:id="rId10614" display="https://www.daloopa.com/src/1569801" xr:uid="{1D3086C2-306F-46A9-94DC-11E2897725A4}"/>
    <hyperlink ref="W446" r:id="rId10615" display="https://www.daloopa.com/src/1569814" xr:uid="{15C76F8D-F453-4C8C-984C-13BC3AE38631}"/>
    <hyperlink ref="X446" r:id="rId10616" display="https://www.daloopa.com/src/1569839" xr:uid="{7D51D37D-BB2A-4008-B88A-7885842318A0}"/>
    <hyperlink ref="Y446" r:id="rId10617" display="https://www.daloopa.com/src/1569852" xr:uid="{E8EDEB49-E1D7-4B89-B3F8-3D84C328EF66}"/>
    <hyperlink ref="Z446" r:id="rId10618" display="https://www.daloopa.com/src/1569865" xr:uid="{6A66ECCF-9F7B-4963-8784-5024F35CD283}"/>
    <hyperlink ref="AA446" r:id="rId10619" display="https://www.daloopa.com/src/1569878" xr:uid="{2858C4D2-4449-47D3-8F1B-7AD4BF80FFF1}"/>
    <hyperlink ref="AB446" r:id="rId10620" display="https://www.daloopa.com/src/1569891" xr:uid="{922B3558-B2BA-4BC8-874C-82656359AE91}"/>
    <hyperlink ref="AC446" r:id="rId10621" display="https://www.daloopa.com/src/1569917" xr:uid="{87C5C9BA-3D67-47B8-840D-2E9DEBD67AD4}"/>
    <hyperlink ref="AD446" r:id="rId10622" display="https://www.daloopa.com/src/1569943" xr:uid="{A0C83DA6-C6DB-4CD3-9BB9-AF5D387BFDC0}"/>
    <hyperlink ref="AE446" r:id="rId10623" display="https://www.daloopa.com/src/1569957" xr:uid="{1FB38158-9D1A-46F6-A43E-566E6924BB20}"/>
    <hyperlink ref="AF446" r:id="rId10624" display="https://www.daloopa.com/src/2600220" xr:uid="{F8CCFA01-5B21-4DFF-9F22-0ED1C9C57AA0}"/>
    <hyperlink ref="AG446" r:id="rId10625" display="https://www.daloopa.com/src/4715322" xr:uid="{D6EBF195-BE9B-47A8-9448-7C0E7D79736D}"/>
    <hyperlink ref="AH446" r:id="rId10626" display="https://www.daloopa.com/src/7961894" xr:uid="{F14B82C0-2EEF-4FA5-A9A9-D969F6FB8D49}"/>
    <hyperlink ref="AI446" r:id="rId10627" display="https://www.daloopa.com/src/10330837" xr:uid="{086E4A64-F42D-4AB2-AF7B-45EB409C397E}"/>
    <hyperlink ref="AJ446" r:id="rId10628" display="https://www.daloopa.com/src/14161080" xr:uid="{EB10D573-D7B5-4BC7-8539-2457DF148287}"/>
    <hyperlink ref="AK446" r:id="rId10629" display="https://www.daloopa.com/src/20882406" xr:uid="{6914BCD3-22D0-41BB-80F9-58712EE98A08}"/>
    <hyperlink ref="AL446" r:id="rId10630" display="https://www.daloopa.com/src/32358938" xr:uid="{BBFFEFE2-815D-48EE-A33D-98E52F3F378B}"/>
    <hyperlink ref="AM446" r:id="rId10631" display="https://www.daloopa.com/src/37971565" xr:uid="{11872A17-F016-41BE-BEF5-701EC094102E}"/>
    <hyperlink ref="AN446" r:id="rId10632" display="https://www.daloopa.com/src/46537939" xr:uid="{8E87F79E-1262-420D-94A6-B8F9D3A6B6A4}"/>
    <hyperlink ref="AO446" r:id="rId10633" display="https://www.daloopa.com/src/53535049" xr:uid="{69599A20-A28D-408D-ABCC-01D7E9689974}"/>
    <hyperlink ref="AP446" r:id="rId10634" display="https://www.daloopa.com/src/58741852" xr:uid="{60FBF482-3A3C-4EBA-A217-CC7B6CB2667F}"/>
    <hyperlink ref="AQ446" r:id="rId10635" display="https://www.daloopa.com/src/63034028" xr:uid="{F5E95723-3587-4692-9A1A-C652D0C59421}"/>
    <hyperlink ref="AR446" r:id="rId10636" display="https://www.daloopa.com/src/66978680" xr:uid="{ADFB9231-5210-4494-AB9A-AB55DA533B72}"/>
    <hyperlink ref="AS446" r:id="rId10637" display="https://www.daloopa.com/src/72083095" xr:uid="{36241F5F-6F94-4DFC-B85A-C8B3862F63EF}"/>
    <hyperlink ref="AT446" r:id="rId10638" display="https://www.daloopa.com/src/78021097" xr:uid="{09158EA7-DBE5-4E35-868E-2AE4EC2DD312}"/>
    <hyperlink ref="AU446" r:id="rId10639" display="https://www.daloopa.com/src/82226694" xr:uid="{8B60ED92-166C-4F67-BE6A-FDF61D4D491B}"/>
    <hyperlink ref="AV446" r:id="rId10640" display="https://www.daloopa.com/src/87385047" xr:uid="{C4E24CCA-5AEF-4132-BA3E-89E262595860}"/>
    <hyperlink ref="AW446" r:id="rId10641" display="https://www.daloopa.com/src/94501168" xr:uid="{1D717FE6-3729-405A-83F9-BCF6A670CEEF}"/>
    <hyperlink ref="AX446" r:id="rId10642" display="https://www.daloopa.com/src/102328806" xr:uid="{F141B68C-DAC1-45A7-B492-A9B605AA83B3}"/>
    <hyperlink ref="AY446" r:id="rId10643" display="https://www.daloopa.com/src/107683073" xr:uid="{76DF146D-AE77-4A5D-BB13-561068E23148}"/>
    <hyperlink ref="AZ446" r:id="rId10644" display="https://www.daloopa.com/src/113257005" xr:uid="{D5257A52-B85F-44F7-B5EA-8D3B61348191}"/>
    <hyperlink ref="BA446" r:id="rId10645" display="https://www.daloopa.com/src/125054421" xr:uid="{26C801E7-859E-425D-8BCF-0F47B30F83C1}"/>
    <hyperlink ref="BB446" r:id="rId10646" display="https://www.daloopa.com/src/136427323" xr:uid="{F783B8E8-ED16-4EA6-BE23-1FD5548AC4B3}"/>
    <hyperlink ref="BC446" r:id="rId10647" display="https://www.daloopa.com/src/144995774" xr:uid="{9285025F-6581-4080-9DAE-F22A199548F9}"/>
    <hyperlink ref="BD446" r:id="rId10648" display="https://www.daloopa.com/src/154216200" xr:uid="{493FED62-D6D5-463C-AB24-08C73F297FCC}"/>
    <hyperlink ref="BF446" r:id="rId10649" display="https://www.daloopa.com/src/43348206" xr:uid="{6643E13A-E23F-4685-90C4-2E37A2B4BB32}"/>
    <hyperlink ref="BG446" r:id="rId10650" display="https://www.daloopa.com/src/43348533" xr:uid="{513151AD-AA77-43BF-9121-4E214D2445F7}"/>
    <hyperlink ref="BH446" r:id="rId10651" display="https://www.daloopa.com/src/43348685" xr:uid="{21F69117-8841-4466-BC83-7B25328A4BF8}"/>
    <hyperlink ref="BI446" r:id="rId10652" display="https://www.daloopa.com/src/43348778" xr:uid="{1584284C-CD90-44E4-922F-DAD2C9470AA8}"/>
    <hyperlink ref="BJ446" r:id="rId10653" display="https://www.daloopa.com/src/43295725" xr:uid="{F3643378-35ED-420E-8F0D-C92E0A56B0FF}"/>
    <hyperlink ref="BK446" r:id="rId10654" display="https://www.daloopa.com/src/43295040" xr:uid="{788FCD1F-D007-4E08-BC1D-82A9895022C0}"/>
    <hyperlink ref="BL446" r:id="rId10655" display="https://www.daloopa.com/src/43294687" xr:uid="{E80F5AC1-114B-45FC-AC5D-87EA1DF10436}"/>
    <hyperlink ref="BM446" r:id="rId10656" display="https://www.daloopa.com/src/14161094" xr:uid="{2AA703BD-DE68-4260-8925-6C3C040556D4}"/>
    <hyperlink ref="BN446" r:id="rId10657" display="https://www.daloopa.com/src/46537924" xr:uid="{2F7279FE-A902-4547-984C-56FD060A5007}"/>
    <hyperlink ref="BO446" r:id="rId10658" display="https://www.daloopa.com/src/66982757" xr:uid="{C9EAB11D-1D67-4483-8037-EC0B61819122}"/>
    <hyperlink ref="BP446" r:id="rId10659" display="https://www.daloopa.com/src/87394668" xr:uid="{F70A560C-A546-4976-93EC-80DDBC454A32}"/>
    <hyperlink ref="BQ446" r:id="rId10660" display="https://www.daloopa.com/src/113262809" xr:uid="{219D6C08-375B-4AFB-84F5-FE132426C188}"/>
    <hyperlink ref="BR446" r:id="rId10661" display="https://www.daloopa.com/src/154251325" xr:uid="{DC14A0E7-B5CB-4B18-9F52-1FB7AE04E98A}"/>
    <hyperlink ref="A450" r:id="rId10662" xr:uid="{F23EEBAE-8F28-4D8C-8BA0-D4BB41F7691A}"/>
    <hyperlink ref="C450" r:id="rId10663" xr:uid="{12306D01-6285-4E06-AA53-BCD2D777CB81}"/>
    <hyperlink ref="E450" r:id="rId10664" display="https://www.daloopa.com/src/1568660" xr:uid="{7568BD63-1F87-43D6-B7AC-ACE01FD63C9C}"/>
    <hyperlink ref="F450" r:id="rId10665" display="https://www.daloopa.com/src/1568867" xr:uid="{BB57636B-79D9-4C9A-9C21-B83DC5FB343B}"/>
    <hyperlink ref="G450" r:id="rId10666" display="https://www.daloopa.com/src/1568806" xr:uid="{09D25BE4-08A2-4756-81FF-22B68BAE44ED}"/>
    <hyperlink ref="H450" r:id="rId10667" display="https://www.daloopa.com/src/1568920" xr:uid="{8FE40F9A-F328-4170-9341-4DCFF44E01B6}"/>
    <hyperlink ref="I450" r:id="rId10668" display="https://www.daloopa.com/src/1568972" xr:uid="{F325629F-E5AA-40B1-AFDD-D9A550209028}"/>
    <hyperlink ref="J450" r:id="rId10669" display="https://www.daloopa.com/src/1569022" xr:uid="{1DFA54F0-CD40-46E8-893C-A015CD43D68B}"/>
    <hyperlink ref="K450" r:id="rId10670" display="https://www.daloopa.com/src/1569072" xr:uid="{8B3968A4-B8AF-4A13-9B39-C17FB5245261}"/>
    <hyperlink ref="L450" r:id="rId10671" display="https://www.daloopa.com/src/1569146" xr:uid="{C0376FD1-7A17-4C9D-ABCE-498AA88A25D3}"/>
    <hyperlink ref="M450" r:id="rId10672" display="https://www.daloopa.com/src/1569192" xr:uid="{A8040D15-3DF0-4C67-90BE-88C3D27E1F02}"/>
    <hyperlink ref="N450" r:id="rId10673" display="https://www.daloopa.com/src/1569247" xr:uid="{46981111-B0FA-4994-9F02-2EBD25F03120}"/>
    <hyperlink ref="O450" r:id="rId10674" display="https://www.daloopa.com/src/1569297" xr:uid="{8D44FC96-4D10-4494-BE08-580724254AE2}"/>
    <hyperlink ref="P450" r:id="rId10675" display="https://www.daloopa.com/src/1569360" xr:uid="{73911D47-D5A0-40FB-812F-6B0163983AE5}"/>
    <hyperlink ref="Q450" r:id="rId10676" display="https://www.daloopa.com/src/1569414" xr:uid="{28F6C0E3-1B56-4348-B53F-F740514D85D4}"/>
    <hyperlink ref="R450" r:id="rId10677" display="https://www.daloopa.com/src/1569471" xr:uid="{A4BFCFCF-86D4-4A98-A7B1-07042AFF9DB4}"/>
    <hyperlink ref="S450" r:id="rId10678" display="https://www.daloopa.com/src/1569522" xr:uid="{210C3072-936F-4B97-9BAB-7554BD03B1DD}"/>
    <hyperlink ref="T450" r:id="rId10679" display="https://www.daloopa.com/src/1569642" xr:uid="{072B656B-9D13-4E7F-9436-8E428F73F270}"/>
    <hyperlink ref="U450" r:id="rId10680" display="https://www.daloopa.com/src/1569776" xr:uid="{44AE0B98-BBDB-4EE5-90BB-6BA66ED31718}"/>
    <hyperlink ref="V450" r:id="rId10681" display="https://www.daloopa.com/src/1569789" xr:uid="{6DB10A90-867C-4CCB-96D3-65BC87C9693B}"/>
    <hyperlink ref="W450" r:id="rId10682" display="https://www.daloopa.com/src/1569802" xr:uid="{FE100E16-62B7-476A-B784-FD628B3BBD7F}"/>
    <hyperlink ref="X450" r:id="rId10683" display="https://www.daloopa.com/src/1569827" xr:uid="{AF5B238D-933D-4CF1-98F1-AA515B53E7F3}"/>
    <hyperlink ref="Y450" r:id="rId10684" display="https://www.daloopa.com/src/1569840" xr:uid="{D8C10561-2385-4416-9386-A305008F3843}"/>
    <hyperlink ref="Z450" r:id="rId10685" display="https://www.daloopa.com/src/1569853" xr:uid="{2E448D1A-D212-4837-8E70-049A5DCFA74C}"/>
    <hyperlink ref="AA450" r:id="rId10686" display="https://www.daloopa.com/src/1569866" xr:uid="{77E45C2F-6022-4369-B2B7-2296CEC942CF}"/>
    <hyperlink ref="AB450" r:id="rId10687" display="https://www.daloopa.com/src/1569879" xr:uid="{1A309B2F-7F1B-4CB6-96E7-34A45FE0FB5E}"/>
    <hyperlink ref="AC450" r:id="rId10688" display="https://www.daloopa.com/src/1569904" xr:uid="{AAEDBEFE-9667-47DB-9453-FB872F40C0E9}"/>
    <hyperlink ref="AD450" r:id="rId10689" display="https://www.daloopa.com/src/1569930" xr:uid="{11181484-02F5-400F-9FE7-457CD704360F}"/>
    <hyperlink ref="AE450" r:id="rId10690" display="https://www.daloopa.com/src/1569944" xr:uid="{9256522E-83DF-4627-A184-01625F505122}"/>
    <hyperlink ref="AF450" r:id="rId10691" display="https://www.daloopa.com/src/2600207" xr:uid="{CD5BF599-9703-4D30-81A5-124E1A3D1C38}"/>
    <hyperlink ref="AG450" r:id="rId10692" display="https://www.daloopa.com/src/4715309" xr:uid="{EBE44521-024B-4627-9BBF-6FE948D940DA}"/>
    <hyperlink ref="AH450" r:id="rId10693" display="https://www.daloopa.com/src/7961881" xr:uid="{06940264-956D-463A-89DD-8D0A8353DC19}"/>
    <hyperlink ref="AI450" r:id="rId10694" display="https://www.daloopa.com/src/10330838" xr:uid="{FEEFD084-1611-49D5-9CFA-7B69E8DEA794}"/>
    <hyperlink ref="AJ450" r:id="rId10695" display="https://www.daloopa.com/src/14161067" xr:uid="{D5372385-3175-43B9-BF75-A2D24AD92D23}"/>
    <hyperlink ref="AK450" r:id="rId10696" display="https://www.daloopa.com/src/20882401" xr:uid="{3079C7DF-2267-4404-B215-58A55B39BBAC}"/>
    <hyperlink ref="AL450" r:id="rId10697" display="https://www.daloopa.com/src/32358939" xr:uid="{36AD07B4-0E37-40D5-8D87-DC9BB05D4146}"/>
    <hyperlink ref="AM450" r:id="rId10698" display="https://www.daloopa.com/src/37971553" xr:uid="{3C05F9DA-678C-490B-8778-3819EE8598E8}"/>
    <hyperlink ref="AN450" r:id="rId10699" display="https://www.daloopa.com/src/46537938" xr:uid="{2820DBAF-60A4-4FD8-BA41-116CD477652B}"/>
    <hyperlink ref="AO450" r:id="rId10700" display="https://www.daloopa.com/src/53535048" xr:uid="{4D2A63BA-6E16-4A36-95C4-2209F72BC66A}"/>
    <hyperlink ref="AP450" r:id="rId10701" display="https://www.daloopa.com/src/58741847" xr:uid="{B72D9FD2-45AE-4707-BC85-A0760E5DF5FA}"/>
    <hyperlink ref="AQ450" r:id="rId10702" display="https://www.daloopa.com/src/63034027" xr:uid="{A0F20DC6-B4D1-4A27-AF5D-E6242CA76942}"/>
    <hyperlink ref="AR450" r:id="rId10703" display="https://www.daloopa.com/src/66978676" xr:uid="{4497FD2D-6092-4148-8159-B88288BD24B3}"/>
    <hyperlink ref="AS450" r:id="rId10704" display="https://www.daloopa.com/src/72083094" xr:uid="{1846CF02-3680-41BC-AF96-98B2F6C23D33}"/>
    <hyperlink ref="AT450" r:id="rId10705" display="https://www.daloopa.com/src/78021088" xr:uid="{39BD9E26-71C8-456A-9154-8FCE7756460D}"/>
    <hyperlink ref="AU450" r:id="rId10706" display="https://www.daloopa.com/src/82226690" xr:uid="{1A6BC65C-23D4-459A-98DB-BEFBDBBBE102}"/>
    <hyperlink ref="AV450" r:id="rId10707" display="https://www.daloopa.com/src/87385048" xr:uid="{9CA04C91-A68F-42AD-9ED8-42D5F7C78D19}"/>
    <hyperlink ref="AW450" r:id="rId10708" display="https://www.daloopa.com/src/94501164" xr:uid="{FCA19E43-78AB-4236-A1D3-2D7353AE219E}"/>
    <hyperlink ref="AX450" r:id="rId10709" display="https://www.daloopa.com/src/102328813" xr:uid="{7A3B826E-E4EF-4CEF-BDE0-1BFF99EA8581}"/>
    <hyperlink ref="AY450" r:id="rId10710" display="https://www.daloopa.com/src/107683064" xr:uid="{64558D9C-FD73-42EF-B08D-B0FF0C6190B2}"/>
    <hyperlink ref="AZ450" r:id="rId10711" display="https://www.daloopa.com/src/113256996" xr:uid="{AFCCE52A-EA31-4E5A-A370-E35B07566E1E}"/>
    <hyperlink ref="BA450" r:id="rId10712" display="https://www.daloopa.com/src/125054408" xr:uid="{4DF9BA35-9609-455C-9CC9-C6D3B32F72C4}"/>
    <hyperlink ref="BB450" r:id="rId10713" display="https://www.daloopa.com/src/136427310" xr:uid="{04B0E2F7-7F05-461A-9F40-3E6602F454E4}"/>
    <hyperlink ref="BC450" r:id="rId10714" display="https://www.daloopa.com/src/144995761" xr:uid="{A16831EA-4B37-4552-B3C6-7462D764B5A2}"/>
    <hyperlink ref="BD450" r:id="rId10715" display="https://www.daloopa.com/src/154216205" xr:uid="{8A5CA759-6A2B-427C-A31B-F684E431AE26}"/>
    <hyperlink ref="BF450" r:id="rId10716" display="https://www.daloopa.com/src/43296597" xr:uid="{68DA1AA1-9D28-4B95-B70C-269B13DF5D5E}"/>
    <hyperlink ref="BG450" r:id="rId10717" display="https://www.daloopa.com/src/43296441" xr:uid="{F98EA830-7CA2-48A1-B1CE-05F18137F163}"/>
    <hyperlink ref="BH450" r:id="rId10718" display="https://www.daloopa.com/src/43296273" xr:uid="{C916D97F-DC50-40C5-8338-35E8E0A39A3C}"/>
    <hyperlink ref="BI450" r:id="rId10719" display="https://www.daloopa.com/src/43296176" xr:uid="{B0123114-FFAF-4784-8B02-600DF56A1529}"/>
    <hyperlink ref="BJ450" r:id="rId10720" display="https://www.daloopa.com/src/43295728" xr:uid="{9F7BDF88-249A-4814-9A53-67A5041556DE}"/>
    <hyperlink ref="BK450" r:id="rId10721" display="https://www.daloopa.com/src/43295041" xr:uid="{DE0E7DF2-6BA8-4A1C-924E-AAE8F0D72237}"/>
    <hyperlink ref="BL450" r:id="rId10722" display="https://www.daloopa.com/src/43294680" xr:uid="{A4A63350-D556-40B3-AAD1-0C0FE3AC4594}"/>
    <hyperlink ref="BM450" r:id="rId10723" display="https://www.daloopa.com/src/14161081" xr:uid="{219146E1-CC6F-44DC-9B59-5628A1D475BE}"/>
    <hyperlink ref="BN450" r:id="rId10724" display="https://www.daloopa.com/src/46537918" xr:uid="{0A60E2E4-C1A4-4904-9594-79A5132DA394}"/>
    <hyperlink ref="BO450" r:id="rId10725" display="https://www.daloopa.com/src/66982752" xr:uid="{EBD0E2E5-CF9A-4854-B8D9-45AF60C3DCA7}"/>
    <hyperlink ref="BP450" r:id="rId10726" display="https://www.daloopa.com/src/87394665" xr:uid="{2B1831F5-1C73-434A-9969-1FF57431C4F9}"/>
    <hyperlink ref="BQ450" r:id="rId10727" display="https://www.daloopa.com/src/113262810" xr:uid="{8545DB40-90CB-4CC1-80CE-67C7DB895EC5}"/>
    <hyperlink ref="BR450" r:id="rId10728" display="https://www.daloopa.com/src/154251312" xr:uid="{4D3B6881-5881-4A21-A05E-230F4E3DD955}"/>
    <hyperlink ref="A451" r:id="rId10729" xr:uid="{528ABD21-4F82-45EB-B523-76BF0C08EB1E}"/>
    <hyperlink ref="C451" r:id="rId10730" xr:uid="{E6C00935-AFDD-4FD0-9C7E-F3FC6E9CB136}"/>
    <hyperlink ref="E451" r:id="rId10731" display="https://www.daloopa.com/src/1568661" xr:uid="{775ED539-9584-48C3-94EB-575D18DCFE36}"/>
    <hyperlink ref="F451" r:id="rId10732" display="https://www.daloopa.com/src/1568868" xr:uid="{7EFAD282-868E-4A1B-BB10-79D466EB69F3}"/>
    <hyperlink ref="G451" r:id="rId10733" display="https://www.daloopa.com/src/1568807" xr:uid="{618E8A84-60F6-4F13-A6F1-AF85651D2759}"/>
    <hyperlink ref="H451" r:id="rId10734" display="https://www.daloopa.com/src/1568921" xr:uid="{2D9411CC-170A-46D7-A9CF-DD7C577D8A1C}"/>
    <hyperlink ref="I451" r:id="rId10735" display="https://www.daloopa.com/src/1568973" xr:uid="{282521D5-377C-4564-82D8-648E3F00D9B0}"/>
    <hyperlink ref="J451" r:id="rId10736" display="https://www.daloopa.com/src/1569023" xr:uid="{301B8D77-3888-47EF-9FC3-DC28195B1DE1}"/>
    <hyperlink ref="K451" r:id="rId10737" display="https://www.daloopa.com/src/1569073" xr:uid="{017BD9AD-B7B2-43DB-8B36-0D34BE88B59B}"/>
    <hyperlink ref="L451" r:id="rId10738" display="https://www.daloopa.com/src/1569147" xr:uid="{82D22158-4023-4F3F-9888-A725E7E41734}"/>
    <hyperlink ref="M451" r:id="rId10739" display="https://www.daloopa.com/src/1569193" xr:uid="{3DD36AFE-3C95-41EE-9CA6-3007BBB4BFFC}"/>
    <hyperlink ref="N451" r:id="rId10740" display="https://www.daloopa.com/src/1569248" xr:uid="{AADF3C21-5062-4566-B7CE-F52FA0421C70}"/>
    <hyperlink ref="O451" r:id="rId10741" display="https://www.daloopa.com/src/1569298" xr:uid="{EE72455F-67FA-4EEE-82EB-4D6B90E2C911}"/>
    <hyperlink ref="P451" r:id="rId10742" display="https://www.daloopa.com/src/1569361" xr:uid="{A1EFA159-51F2-4A35-90F8-23D6956C497A}"/>
    <hyperlink ref="Q451" r:id="rId10743" display="https://www.daloopa.com/src/1569415" xr:uid="{33315AFF-F940-4AC0-9532-AA52C00834AA}"/>
    <hyperlink ref="R451" r:id="rId10744" display="https://www.daloopa.com/src/1569472" xr:uid="{C93C32A1-5248-4A0E-A1E3-2D76DD44F216}"/>
    <hyperlink ref="S451" r:id="rId10745" display="https://www.daloopa.com/src/1569523" xr:uid="{9A8A0CC3-4492-4CCA-A20F-D9A93E3788D1}"/>
    <hyperlink ref="T451" r:id="rId10746" display="https://www.daloopa.com/src/1569643" xr:uid="{A764AEF9-6D35-43CF-8A0C-84648DDBA1F3}"/>
    <hyperlink ref="U451" r:id="rId10747" display="https://www.daloopa.com/src/1569777" xr:uid="{933F659F-6A36-44E4-92DE-781DA6B582AB}"/>
    <hyperlink ref="V451" r:id="rId10748" display="https://www.daloopa.com/src/1569790" xr:uid="{1BD0E57E-AFCB-4FB3-9D4E-B93A92CB8BE8}"/>
    <hyperlink ref="W451" r:id="rId10749" display="https://www.daloopa.com/src/1569803" xr:uid="{32FDE51D-19C1-4A53-9D2D-976B314D5317}"/>
    <hyperlink ref="X451" r:id="rId10750" display="https://www.daloopa.com/src/1569828" xr:uid="{157462E9-DE45-4691-9B2E-1ECB1E22009A}"/>
    <hyperlink ref="Y451" r:id="rId10751" display="https://www.daloopa.com/src/1569841" xr:uid="{D581361D-0F06-4A7F-8EDB-BD3B827E8620}"/>
    <hyperlink ref="Z451" r:id="rId10752" display="https://www.daloopa.com/src/1569854" xr:uid="{9627EA65-50FE-462A-9FE2-1F02D8FB5B3E}"/>
    <hyperlink ref="AA451" r:id="rId10753" display="https://www.daloopa.com/src/1569867" xr:uid="{D17A4CCF-5C62-4252-8C09-7D85C3CFE85E}"/>
    <hyperlink ref="AB451" r:id="rId10754" display="https://www.daloopa.com/src/1569880" xr:uid="{91E58D6F-7116-4D70-96B0-F3562DCC3755}"/>
    <hyperlink ref="AC451" r:id="rId10755" display="https://www.daloopa.com/src/1569905" xr:uid="{CB9E1672-11AA-4189-B4DC-B2F68B9C8B6C}"/>
    <hyperlink ref="AD451" r:id="rId10756" display="https://www.daloopa.com/src/1569931" xr:uid="{4D35F783-1EE7-4BC8-BA8A-A83F5543FBEA}"/>
    <hyperlink ref="AE451" r:id="rId10757" display="https://www.daloopa.com/src/1569945" xr:uid="{20CED053-A54E-4DA8-B6AA-C8B2456457B0}"/>
    <hyperlink ref="AF451" r:id="rId10758" display="https://www.daloopa.com/src/2600208" xr:uid="{CA2D4F16-A339-4462-9A4B-991F3C13F1A0}"/>
    <hyperlink ref="AG451" r:id="rId10759" display="https://www.daloopa.com/src/4715310" xr:uid="{C839A89C-137E-4005-87F2-ECAF55E65C7A}"/>
    <hyperlink ref="AH451" r:id="rId10760" display="https://www.daloopa.com/src/7961882" xr:uid="{2C8875C7-B6B7-469C-862C-334C84958996}"/>
    <hyperlink ref="AI451" r:id="rId10761" display="https://www.daloopa.com/src/10330839" xr:uid="{2BB98BF2-2B55-4D86-85F6-E99FC3E6F2EC}"/>
    <hyperlink ref="AJ451" r:id="rId10762" display="https://www.daloopa.com/src/14161068" xr:uid="{B0A1EBAA-9300-4828-9D56-C867F26AC923}"/>
    <hyperlink ref="AK451" r:id="rId10763" display="https://www.daloopa.com/src/20882410" xr:uid="{74EFF5C7-5155-4FAF-A315-98CAE5F8611E}"/>
    <hyperlink ref="AL451" r:id="rId10764" display="https://www.daloopa.com/src/32358940" xr:uid="{8989E282-F09B-4E87-A61E-5C315138D0EF}"/>
    <hyperlink ref="AM451" r:id="rId10765" display="https://www.daloopa.com/src/37971554" xr:uid="{7C4CBAFF-F2B7-41F0-A093-09211108196A}"/>
    <hyperlink ref="AN451" r:id="rId10766" display="https://www.daloopa.com/src/46537932" xr:uid="{448D19DF-D317-44C2-B808-09CCCD991F98}"/>
    <hyperlink ref="AO451" r:id="rId10767" display="https://www.daloopa.com/src/53535055" xr:uid="{57B5D10A-6886-4873-9FAE-0D2A8137CCBC}"/>
    <hyperlink ref="AP451" r:id="rId10768" display="https://www.daloopa.com/src/58741846" xr:uid="{EA50523F-5184-42BA-9173-52F90C2B9133}"/>
    <hyperlink ref="AQ451" r:id="rId10769" display="https://www.daloopa.com/src/63034019" xr:uid="{AD82C8F9-0F08-4D34-8A90-B6EE9B2016BD}"/>
    <hyperlink ref="AR451" r:id="rId10770" display="https://www.daloopa.com/src/66978673" xr:uid="{F2F2CA08-7B18-4745-A36E-CDCCC089AE31}"/>
    <hyperlink ref="AS451" r:id="rId10771" display="https://www.daloopa.com/src/72083102" xr:uid="{8653C993-CC10-4D4E-BA40-B2508FCEAB71}"/>
    <hyperlink ref="AT451" r:id="rId10772" display="https://www.daloopa.com/src/78021092" xr:uid="{E8ED24D2-4CA4-4E57-A1A8-CFC502906EF4}"/>
    <hyperlink ref="AU451" r:id="rId10773" display="https://www.daloopa.com/src/82226689" xr:uid="{668F666F-2ADE-46C1-A1F2-F5BEE745D4AC}"/>
    <hyperlink ref="AV451" r:id="rId10774" display="https://www.daloopa.com/src/87385045" xr:uid="{087E759F-946C-40E4-8B4E-0685B817E753}"/>
    <hyperlink ref="AW451" r:id="rId10775" display="https://www.daloopa.com/src/94501170" xr:uid="{9F48AF89-5D1F-4ACF-8F8B-7A1297149974}"/>
    <hyperlink ref="AX451" r:id="rId10776" display="https://www.daloopa.com/src/102328815" xr:uid="{10B1B2CD-ED62-4245-9E46-A589F426CF99}"/>
    <hyperlink ref="AY451" r:id="rId10777" display="https://www.daloopa.com/src/107683069" xr:uid="{6F3A87EA-3E7F-498A-9B02-32189ABC3B30}"/>
    <hyperlink ref="AZ451" r:id="rId10778" display="https://www.daloopa.com/src/113257000" xr:uid="{C4775F38-A4D6-4E40-BFEE-C540E5F97BC5}"/>
    <hyperlink ref="BA451" r:id="rId10779" display="https://www.daloopa.com/src/125054409" xr:uid="{AA21D604-7FBF-4393-B772-13DA7EFA8638}"/>
    <hyperlink ref="BB451" r:id="rId10780" display="https://www.daloopa.com/src/136427311" xr:uid="{56657ABD-A05F-4D5D-A0BC-C368BF4681EB}"/>
    <hyperlink ref="BC451" r:id="rId10781" display="https://www.daloopa.com/src/144995762" xr:uid="{C2B83DEC-C360-4CDD-B690-B9F4AABA2C44}"/>
    <hyperlink ref="BD451" r:id="rId10782" display="https://www.daloopa.com/src/154216208" xr:uid="{268F38CF-7E52-4652-A606-49AA0D89524E}"/>
    <hyperlink ref="BF451" r:id="rId10783" display="https://www.daloopa.com/src/43296596" xr:uid="{D9E48D02-97A5-4DE4-AB23-B56ACBBCD684}"/>
    <hyperlink ref="BG451" r:id="rId10784" display="https://www.daloopa.com/src/43296437" xr:uid="{A9E7A211-F228-4843-B682-D4A1657D4933}"/>
    <hyperlink ref="BH451" r:id="rId10785" display="https://www.daloopa.com/src/43296272" xr:uid="{0F9B1268-C820-4F8E-BA27-8A6A47D3876E}"/>
    <hyperlink ref="BI451" r:id="rId10786" display="https://www.daloopa.com/src/43296178" xr:uid="{3FC48C31-CA63-45D0-AB9D-F325DDDD1AF9}"/>
    <hyperlink ref="BJ451" r:id="rId10787" display="https://www.daloopa.com/src/43295730" xr:uid="{6A63020E-4B25-48B1-B344-01C54986C471}"/>
    <hyperlink ref="BK451" r:id="rId10788" display="https://www.daloopa.com/src/43295042" xr:uid="{E2DC8537-5A20-45CE-9703-BA27EB9DC640}"/>
    <hyperlink ref="BL451" r:id="rId10789" display="https://www.daloopa.com/src/43294688" xr:uid="{718FEFD6-EA01-4059-B63D-95894F92DB0E}"/>
    <hyperlink ref="BM451" r:id="rId10790" display="https://www.daloopa.com/src/14161082" xr:uid="{A4236B55-8236-4FEF-AACB-1927964E3FD9}"/>
    <hyperlink ref="BN451" r:id="rId10791" display="https://www.daloopa.com/src/46537922" xr:uid="{124DB115-E7BF-448B-9022-1F0E03EC3CEF}"/>
    <hyperlink ref="BO451" r:id="rId10792" display="https://www.daloopa.com/src/66982756" xr:uid="{F8017EDB-89E9-4884-9DB8-2C02990DB1C6}"/>
    <hyperlink ref="BP451" r:id="rId10793" display="https://www.daloopa.com/src/87394676" xr:uid="{E2D2BEB5-6E48-468E-B36D-2D52D9CDDD43}"/>
    <hyperlink ref="BQ451" r:id="rId10794" display="https://www.daloopa.com/src/113262812" xr:uid="{D501E40F-591A-4EAE-B15D-9521F18F1F70}"/>
    <hyperlink ref="BR451" r:id="rId10795" display="https://www.daloopa.com/src/154251313" xr:uid="{A2A7B61F-932F-4857-B583-BF584EFEDA56}"/>
    <hyperlink ref="A452" r:id="rId10796" xr:uid="{59479D97-D046-4161-8A01-1253224402DE}"/>
    <hyperlink ref="C452" r:id="rId10797" xr:uid="{0B91B18B-376D-439D-8518-800C87DE7683}"/>
    <hyperlink ref="E452" r:id="rId10798" display="https://www.daloopa.com/src/1568662" xr:uid="{575BEDD2-F408-47E5-A501-26D5821C79EE}"/>
    <hyperlink ref="F452" r:id="rId10799" display="https://www.daloopa.com/src/1568869" xr:uid="{42969A41-6110-4C7D-A525-3A7C52E32D54}"/>
    <hyperlink ref="G452" r:id="rId10800" display="https://www.daloopa.com/src/1568808" xr:uid="{4F741856-79C0-4E1E-9FE6-5A88C8422AA6}"/>
    <hyperlink ref="H452" r:id="rId10801" display="https://www.daloopa.com/src/1568922" xr:uid="{2EE67D4C-0799-4C92-A07E-275979BC8B1F}"/>
    <hyperlink ref="I452" r:id="rId10802" display="https://www.daloopa.com/src/1568974" xr:uid="{766ECE9B-D4E2-4927-B49B-DD936315616D}"/>
    <hyperlink ref="J452" r:id="rId10803" display="https://www.daloopa.com/src/1569024" xr:uid="{232706D2-8980-40E7-A514-A643E64A6AF7}"/>
    <hyperlink ref="K452" r:id="rId10804" display="https://www.daloopa.com/src/1569074" xr:uid="{63233E83-CDBB-4250-9E56-8F0536190BEB}"/>
    <hyperlink ref="L452" r:id="rId10805" display="https://www.daloopa.com/src/1569148" xr:uid="{1CCAB976-12E0-4FC8-A1D4-54B22DF774EA}"/>
    <hyperlink ref="M452" r:id="rId10806" display="https://www.daloopa.com/src/1569194" xr:uid="{612F3C41-0200-4B3F-AF5A-DB3E0517D09A}"/>
    <hyperlink ref="N452" r:id="rId10807" display="https://www.daloopa.com/src/1569249" xr:uid="{EC63564F-C979-4D9D-8B98-ACC2C52B9B0C}"/>
    <hyperlink ref="O452" r:id="rId10808" display="https://www.daloopa.com/src/1569299" xr:uid="{D5F28969-CF47-47DA-823F-32AD0ED87621}"/>
    <hyperlink ref="P452" r:id="rId10809" display="https://www.daloopa.com/src/1569362" xr:uid="{043D738A-15DD-4B8A-8D40-92E21D161CF4}"/>
    <hyperlink ref="Q452" r:id="rId10810" display="https://www.daloopa.com/src/1569416" xr:uid="{4A553652-CC4D-4C03-B281-21073D1A1910}"/>
    <hyperlink ref="R452" r:id="rId10811" display="https://www.daloopa.com/src/1569473" xr:uid="{364DA40A-0AB4-4E72-8065-88AE501B5F39}"/>
    <hyperlink ref="S452" r:id="rId10812" display="https://www.daloopa.com/src/1569524" xr:uid="{E4F5E7AF-FB93-42EE-A964-951A04B78F91}"/>
    <hyperlink ref="T452" r:id="rId10813" display="https://www.daloopa.com/src/1569644" xr:uid="{B6D020BF-FCCD-4A62-AFD4-E1998242DF3A}"/>
    <hyperlink ref="U452" r:id="rId10814" display="https://www.daloopa.com/src/1569778" xr:uid="{DE5782A3-35C6-4208-8E31-B1B8EAC1A4BD}"/>
    <hyperlink ref="V452" r:id="rId10815" display="https://www.daloopa.com/src/1569791" xr:uid="{94BEBBCE-7B88-4A09-8419-75FD77AE042E}"/>
    <hyperlink ref="W452" r:id="rId10816" display="https://www.daloopa.com/src/1569804" xr:uid="{1EF8D338-3BDD-4978-B93F-82E1C0D3CCF1}"/>
    <hyperlink ref="X452" r:id="rId10817" display="https://www.daloopa.com/src/1569829" xr:uid="{01037344-667C-4255-BB21-1F62599E73B9}"/>
    <hyperlink ref="Y452" r:id="rId10818" display="https://www.daloopa.com/src/1569842" xr:uid="{F9A81666-08BD-4C40-8E6A-421D7D9AA3FA}"/>
    <hyperlink ref="Z452" r:id="rId10819" display="https://www.daloopa.com/src/1569855" xr:uid="{5CF2B3C5-49D1-46F5-8B84-B8D2F08D0CF6}"/>
    <hyperlink ref="AA452" r:id="rId10820" display="https://www.daloopa.com/src/1569868" xr:uid="{A6C5761F-9D68-4248-B337-11C359B767E6}"/>
    <hyperlink ref="AB452" r:id="rId10821" display="https://www.daloopa.com/src/1569881" xr:uid="{8ACE0266-0867-481A-AF5B-4676DE29BFF6}"/>
    <hyperlink ref="AC452" r:id="rId10822" display="https://www.daloopa.com/src/1569906" xr:uid="{331FA0A7-E824-46F7-A24A-562DE9630295}"/>
    <hyperlink ref="AD452" r:id="rId10823" display="https://www.daloopa.com/src/1569932" xr:uid="{8DC21370-C453-43A1-9032-8034DDC43FE8}"/>
    <hyperlink ref="AE452" r:id="rId10824" display="https://www.daloopa.com/src/1569946" xr:uid="{0B236BC2-0128-41B0-A3D2-BAD911BBFE04}"/>
    <hyperlink ref="AF452" r:id="rId10825" display="https://www.daloopa.com/src/2600209" xr:uid="{8C46A030-CC35-4509-B0B7-C6673AED60EC}"/>
    <hyperlink ref="AG452" r:id="rId10826" display="https://www.daloopa.com/src/4715311" xr:uid="{1C2C9482-343D-4F2F-A2E5-D69374156D27}"/>
    <hyperlink ref="AH452" r:id="rId10827" display="https://www.daloopa.com/src/7961883" xr:uid="{AA9D95DD-AA04-4E49-B8A1-DE236F1D0C8D}"/>
    <hyperlink ref="AI452" r:id="rId10828" display="https://www.daloopa.com/src/10330840" xr:uid="{5706E42B-2826-4FC5-B991-08A078BC4251}"/>
    <hyperlink ref="AJ452" r:id="rId10829" display="https://www.daloopa.com/src/14161069" xr:uid="{7BD84BDB-8FC0-41AA-AEB5-6610A9647CE5}"/>
    <hyperlink ref="AK452" r:id="rId10830" display="https://www.daloopa.com/src/20882400" xr:uid="{E9151746-4307-4252-B321-A65C60DF54F7}"/>
    <hyperlink ref="AL452" r:id="rId10831" display="https://www.daloopa.com/src/32358941" xr:uid="{94ACD3C9-1FA0-4F79-BEB2-85697A42DD86}"/>
    <hyperlink ref="AM452" r:id="rId10832" display="https://www.daloopa.com/src/37971555" xr:uid="{D4ED2C25-E835-4AED-A32E-04264D4F81E2}"/>
    <hyperlink ref="AN452" r:id="rId10833" display="https://www.daloopa.com/src/46537940" xr:uid="{CBEF5ECD-FE89-47F0-ADD8-D076351D1549}"/>
    <hyperlink ref="AO452" r:id="rId10834" display="https://www.daloopa.com/src/53535058" xr:uid="{9A8430CA-BE2D-457F-86E5-8B8AD4921F0C}"/>
    <hyperlink ref="AP452" r:id="rId10835" display="https://www.daloopa.com/src/58741845" xr:uid="{32D1A194-3C6A-48CA-9CEB-B3E6A2D01D26}"/>
    <hyperlink ref="AQ452" r:id="rId10836" display="https://www.daloopa.com/src/63034020" xr:uid="{FDA88879-E32C-4948-A7C4-47AA92745D2F}"/>
    <hyperlink ref="AR452" r:id="rId10837" display="https://www.daloopa.com/src/66978674" xr:uid="{ACD40486-694A-45CA-A211-EB2A3921D6C3}"/>
    <hyperlink ref="AS452" r:id="rId10838" display="https://www.daloopa.com/src/72083099" xr:uid="{7B7AC41D-46C0-4278-8DF6-9D03B7894E6B}"/>
    <hyperlink ref="AT452" r:id="rId10839" display="https://www.daloopa.com/src/78021087" xr:uid="{2DC37487-DD49-4636-B1D3-07CD2770D043}"/>
    <hyperlink ref="AU452" r:id="rId10840" display="https://www.daloopa.com/src/82226688" xr:uid="{79DE3B34-9C0D-45F6-BFDC-916F7A353EB8}"/>
    <hyperlink ref="AV452" r:id="rId10841" display="https://www.daloopa.com/src/87385044" xr:uid="{DC9EDC79-3F2D-4307-8FA8-427D52E12AB9}"/>
    <hyperlink ref="AW452" r:id="rId10842" display="https://www.daloopa.com/src/94501167" xr:uid="{6633BBF2-E8B4-4B07-BB1F-9C7E9AC7A20E}"/>
    <hyperlink ref="AX452" r:id="rId10843" display="https://www.daloopa.com/src/102328802" xr:uid="{62D8D335-E1C1-4C86-8DA3-C326328F0E5B}"/>
    <hyperlink ref="AY452" r:id="rId10844" display="https://www.daloopa.com/src/107683070" xr:uid="{5D6C2B13-95FE-4E94-9FAC-610EF17070B9}"/>
    <hyperlink ref="AZ452" r:id="rId10845" display="https://www.daloopa.com/src/113256999" xr:uid="{5322D1B9-C7BA-4406-8CE6-6D1C71ECBCF0}"/>
    <hyperlink ref="BA452" r:id="rId10846" display="https://www.daloopa.com/src/125054410" xr:uid="{30934523-99A8-4E4A-B13B-F252B5919504}"/>
    <hyperlink ref="BB452" r:id="rId10847" display="https://www.daloopa.com/src/136427312" xr:uid="{2415B868-2C96-43F0-BBAA-1196F5383BE1}"/>
    <hyperlink ref="BC452" r:id="rId10848" display="https://www.daloopa.com/src/144995763" xr:uid="{14F5537F-0199-4908-92B3-31F5F7C1A9C6}"/>
    <hyperlink ref="BD452" r:id="rId10849" display="https://www.daloopa.com/src/154216210" xr:uid="{D4AD0E07-BE9A-48D7-82A9-91BA0A61092A}"/>
    <hyperlink ref="BF452" r:id="rId10850" display="https://www.daloopa.com/src/43296598" xr:uid="{FAA16C1B-BBF2-434B-9A7E-FE5197F36685}"/>
    <hyperlink ref="BG452" r:id="rId10851" display="https://www.daloopa.com/src/43296439" xr:uid="{1B56701C-145B-492C-9836-2E29859D57AD}"/>
    <hyperlink ref="BH452" r:id="rId10852" display="https://www.daloopa.com/src/43296275" xr:uid="{466472FF-02B4-4C63-8D31-53558DD16D4C}"/>
    <hyperlink ref="BI452" r:id="rId10853" display="https://www.daloopa.com/src/43296175" xr:uid="{ACC3A5E9-3651-442C-B523-D52D419F6BA3}"/>
    <hyperlink ref="BJ452" r:id="rId10854" display="https://www.daloopa.com/src/43295723" xr:uid="{BC3D9798-E278-47E0-BAEB-FFF540E00C19}"/>
    <hyperlink ref="BK452" r:id="rId10855" display="https://www.daloopa.com/src/43295043" xr:uid="{2CF66060-3332-4266-B3B7-12A7D2C5C83A}"/>
    <hyperlink ref="BL452" r:id="rId10856" display="https://www.daloopa.com/src/43294682" xr:uid="{D0B37753-4855-4746-B060-880EC3DFF60D}"/>
    <hyperlink ref="BM452" r:id="rId10857" display="https://www.daloopa.com/src/14161083" xr:uid="{297A5BC9-0827-4C19-9D2C-0A109FD738CD}"/>
    <hyperlink ref="BN452" r:id="rId10858" display="https://www.daloopa.com/src/46537916" xr:uid="{3331616B-4C25-4243-918C-62ED7FE84D9D}"/>
    <hyperlink ref="BO452" r:id="rId10859" display="https://www.daloopa.com/src/66982750" xr:uid="{04773D4B-E0C7-48C5-93F5-6A26A50F3894}"/>
    <hyperlink ref="BP452" r:id="rId10860" display="https://www.daloopa.com/src/87394666" xr:uid="{EA830D2E-6D1B-441C-9EB3-BA049A715099}"/>
    <hyperlink ref="BQ452" r:id="rId10861" display="https://www.daloopa.com/src/113262803" xr:uid="{B4E237F4-35AF-43C2-99E3-6D4A18BA64AB}"/>
    <hyperlink ref="BR452" r:id="rId10862" display="https://www.daloopa.com/src/154251314" xr:uid="{0B8C57B7-2C93-4657-ADE8-0B46D92A732B}"/>
    <hyperlink ref="A454" r:id="rId10863" xr:uid="{BAA37F08-7C00-4569-ADCE-5ABF86D9F22B}"/>
    <hyperlink ref="C454" r:id="rId10864" xr:uid="{CC4D86FA-AE17-48C9-8CEC-1FBC48A2D92C}"/>
    <hyperlink ref="E454" r:id="rId10865" display="https://www.daloopa.com/src/1568663" xr:uid="{816B20E0-4213-4949-BA21-1BC1A1115E4F}"/>
    <hyperlink ref="F454" r:id="rId10866" display="https://www.daloopa.com/src/1568870" xr:uid="{E695ACBD-5121-4101-90B5-F77652C5BBB1}"/>
    <hyperlink ref="G454" r:id="rId10867" display="https://www.daloopa.com/src/1568809" xr:uid="{2CC2FD07-8F98-43D4-AB6E-703E3F6619A9}"/>
    <hyperlink ref="H454" r:id="rId10868" display="https://www.daloopa.com/src/1568923" xr:uid="{8C4FAC23-32EF-47A9-BD38-E2363D62EBF7}"/>
    <hyperlink ref="I454" r:id="rId10869" display="https://www.daloopa.com/src/1568975" xr:uid="{66965ED5-6EF1-411A-8D53-393596A55ADE}"/>
    <hyperlink ref="J454" r:id="rId10870" display="https://www.daloopa.com/src/1569025" xr:uid="{1C5BE99A-AFCB-4777-AABF-DD9883CCDAE9}"/>
    <hyperlink ref="K454" r:id="rId10871" display="https://www.daloopa.com/src/1569075" xr:uid="{325960E9-527D-470A-8FD4-7BBC13D8F545}"/>
    <hyperlink ref="L454" r:id="rId10872" display="https://www.daloopa.com/src/1569149" xr:uid="{B99BED37-CD74-4B5D-8DB2-7B90763B383A}"/>
    <hyperlink ref="M454" r:id="rId10873" display="https://www.daloopa.com/src/1569195" xr:uid="{675BC0B3-CE7B-4820-BC7B-65F353F4F96E}"/>
    <hyperlink ref="N454" r:id="rId10874" display="https://www.daloopa.com/src/1569250" xr:uid="{147D96CF-1CB5-4432-A3CA-FE167B328192}"/>
    <hyperlink ref="O454" r:id="rId10875" display="https://www.daloopa.com/src/1569300" xr:uid="{5F820733-B70E-482C-8AB6-F26602CF8096}"/>
    <hyperlink ref="P454" r:id="rId10876" display="https://www.daloopa.com/src/1569363" xr:uid="{36A9F821-236C-49CD-8407-6E1A9E6D4E1C}"/>
    <hyperlink ref="Q454" r:id="rId10877" display="https://www.daloopa.com/src/1569417" xr:uid="{5CEABD15-DCD2-46E4-8AFD-6EC14AFE54C0}"/>
    <hyperlink ref="R454" r:id="rId10878" display="https://www.daloopa.com/src/1569474" xr:uid="{9E51BBB4-04DD-42E0-AE86-D631064AF8D4}"/>
    <hyperlink ref="S454" r:id="rId10879" display="https://www.daloopa.com/src/1569525" xr:uid="{1F37BAC1-10D5-414D-92E0-4EFBAE04B94D}"/>
    <hyperlink ref="T454" r:id="rId10880" display="https://www.daloopa.com/src/1569645" xr:uid="{F0AC3D08-C9B2-4F75-A7B7-BDF05AA613A6}"/>
    <hyperlink ref="U454" r:id="rId10881" display="https://www.daloopa.com/src/1569779" xr:uid="{8D24B830-AD3A-46E0-8D9B-E3C34B6DD2A3}"/>
    <hyperlink ref="V454" r:id="rId10882" display="https://www.daloopa.com/src/1569792" xr:uid="{425898A7-4461-4F1E-AAEA-7E97C2205EA7}"/>
    <hyperlink ref="W454" r:id="rId10883" display="https://www.daloopa.com/src/1569805" xr:uid="{531B61BC-564C-414C-B058-BD2F701577DF}"/>
    <hyperlink ref="X454" r:id="rId10884" display="https://www.daloopa.com/src/1569830" xr:uid="{F3C65054-9941-4ADC-8C67-194A75155D91}"/>
    <hyperlink ref="Y454" r:id="rId10885" display="https://www.daloopa.com/src/1569843" xr:uid="{BDCBF273-5C80-426F-8BEE-3DC36155CC54}"/>
    <hyperlink ref="Z454" r:id="rId10886" display="https://www.daloopa.com/src/1569856" xr:uid="{7D35DC83-8BE0-41A1-81A7-D92E52E7DABD}"/>
    <hyperlink ref="AA454" r:id="rId10887" display="https://www.daloopa.com/src/1569869" xr:uid="{38A5EF83-E406-4C61-AB57-B9ACD5FD2E59}"/>
    <hyperlink ref="AB454" r:id="rId10888" display="https://www.daloopa.com/src/1569882" xr:uid="{E1B1E411-3D64-4AB4-8452-3856CF61D530}"/>
    <hyperlink ref="AC454" r:id="rId10889" display="https://www.daloopa.com/src/1569907" xr:uid="{02382A67-1EAB-4F06-B1D0-A954C3626552}"/>
    <hyperlink ref="AD454" r:id="rId10890" display="https://www.daloopa.com/src/1569933" xr:uid="{DF342115-F39C-4C49-9BAC-CFD91A978435}"/>
    <hyperlink ref="AE454" r:id="rId10891" display="https://www.daloopa.com/src/1569947" xr:uid="{EFF6DC05-1055-4D61-B349-CF89973433CE}"/>
    <hyperlink ref="AF454" r:id="rId10892" display="https://www.daloopa.com/src/2600210" xr:uid="{DD77EDF1-D1E4-4BF9-9A60-08EC60925B29}"/>
    <hyperlink ref="AG454" r:id="rId10893" display="https://www.daloopa.com/src/4715312" xr:uid="{D1831315-7AC3-4949-BF39-F6DA3BA0B054}"/>
    <hyperlink ref="AH454" r:id="rId10894" display="https://www.daloopa.com/src/7961884" xr:uid="{FA000AF0-9FCD-469B-A490-942DFBFE1DBA}"/>
    <hyperlink ref="AI454" r:id="rId10895" display="https://www.daloopa.com/src/10330841" xr:uid="{20A2D6D3-578D-4AF7-99B3-3E4D973B5CC6}"/>
    <hyperlink ref="AJ454" r:id="rId10896" display="https://www.daloopa.com/src/14161070" xr:uid="{EC9B85A2-6EA1-4B1C-B202-6A379D2C688B}"/>
    <hyperlink ref="AK454" r:id="rId10897" display="https://www.daloopa.com/src/20882408" xr:uid="{3CA09854-BC46-4394-B736-2880C782A557}"/>
    <hyperlink ref="AL454" r:id="rId10898" display="https://www.daloopa.com/src/32358942" xr:uid="{E9AE04B6-510C-4CCC-B139-64D064372399}"/>
    <hyperlink ref="AM454" r:id="rId10899" display="https://www.daloopa.com/src/37971556" xr:uid="{7CFC31D5-5169-45DE-AB44-28FB6CFE1122}"/>
    <hyperlink ref="AN454" r:id="rId10900" display="https://www.daloopa.com/src/46537935" xr:uid="{37F07AA0-529E-4469-AB36-0940F0BAFEFD}"/>
    <hyperlink ref="AO454" r:id="rId10901" display="https://www.daloopa.com/src/53535053" xr:uid="{2C0D8D3F-9B71-4DE4-B076-4CE20A3EFD7B}"/>
    <hyperlink ref="AP454" r:id="rId10902" display="https://www.daloopa.com/src/58741844" xr:uid="{22BC3841-5F83-48E9-861A-4F10BCEF3FF2}"/>
    <hyperlink ref="AQ454" r:id="rId10903" display="https://www.daloopa.com/src/63034021" xr:uid="{743D8A5B-6F10-4CC5-B36B-57962F8E0787}"/>
    <hyperlink ref="AR454" r:id="rId10904" display="https://www.daloopa.com/src/66978678" xr:uid="{AB861830-CB91-467C-A261-BA3DB43CE83D}"/>
    <hyperlink ref="AS454" r:id="rId10905" display="https://www.daloopa.com/src/72083107" xr:uid="{2A7B601F-ABDB-4C24-BEBB-E812AA8C0E47}"/>
    <hyperlink ref="AT454" r:id="rId10906" display="https://www.daloopa.com/src/78021091" xr:uid="{2B1AADEC-65DE-4DA3-989E-6F1B7E9F1EEB}"/>
    <hyperlink ref="AU454" r:id="rId10907" display="https://www.daloopa.com/src/82226687" xr:uid="{6E0F1134-BB80-4784-85EC-84B96CE20937}"/>
    <hyperlink ref="AV454" r:id="rId10908" display="https://www.daloopa.com/src/87385036" xr:uid="{C27969E8-F161-4FAE-873A-A37EEFCF6434}"/>
    <hyperlink ref="AW454" r:id="rId10909" display="https://www.daloopa.com/src/94501172" xr:uid="{D25C6711-C78C-444E-978C-3006F5EA3F8E}"/>
    <hyperlink ref="AX454" r:id="rId10910" display="https://www.daloopa.com/src/102328809" xr:uid="{66AA2C44-DF64-4D3D-8724-D208437264B0}"/>
    <hyperlink ref="AY454" r:id="rId10911" display="https://www.daloopa.com/src/107683071" xr:uid="{A263D9C1-7A95-4F69-B1AB-5FED650C5D7F}"/>
    <hyperlink ref="AZ454" r:id="rId10912" display="https://www.daloopa.com/src/113257008" xr:uid="{0113EDDD-D5FA-4772-BBED-EB4065191EEE}"/>
    <hyperlink ref="BA454" r:id="rId10913" display="https://www.daloopa.com/src/125054411" xr:uid="{1C5D8C1E-52DD-4826-AB21-C140AD01A064}"/>
    <hyperlink ref="BB454" r:id="rId10914" display="https://www.daloopa.com/src/136427313" xr:uid="{2D541619-8332-4DA4-96EF-DFADEFB2915D}"/>
    <hyperlink ref="BC454" r:id="rId10915" display="https://www.daloopa.com/src/144995764" xr:uid="{0ADA89A1-337F-4E96-A61E-F92A88A31D4A}"/>
    <hyperlink ref="BD454" r:id="rId10916" display="https://www.daloopa.com/src/154216212" xr:uid="{2EB2C3DA-59A7-4AD5-84B5-8AD08BD99523}"/>
    <hyperlink ref="BF454" r:id="rId10917" display="https://www.daloopa.com/src/43296602" xr:uid="{7F402D97-E1C9-4905-B4FD-7560FC30B5C7}"/>
    <hyperlink ref="BG454" r:id="rId10918" display="https://www.daloopa.com/src/43296442" xr:uid="{1F7A2605-1546-427D-897A-DA646392F5FF}"/>
    <hyperlink ref="BH454" r:id="rId10919" display="https://www.daloopa.com/src/43296270" xr:uid="{D5C0269B-4549-4A18-B461-F8642C0D78F3}"/>
    <hyperlink ref="BI454" r:id="rId10920" display="https://www.daloopa.com/src/43296177" xr:uid="{D49016AD-52E0-49EE-B96E-5068BD1970F6}"/>
    <hyperlink ref="BJ454" r:id="rId10921" display="https://www.daloopa.com/src/43295734" xr:uid="{D73EAC40-96D1-47A0-829C-3DC4E21A0524}"/>
    <hyperlink ref="BK454" r:id="rId10922" display="https://www.daloopa.com/src/43295050" xr:uid="{CECAF664-7092-4B99-B993-41F992981BB5}"/>
    <hyperlink ref="BL454" r:id="rId10923" display="https://www.daloopa.com/src/43294692" xr:uid="{E31B7815-A400-492D-A0A8-348FCB58A7C0}"/>
    <hyperlink ref="BM454" r:id="rId10924" display="https://www.daloopa.com/src/14161084" xr:uid="{F0481153-2BBD-4384-8089-E8FE2878EB28}"/>
    <hyperlink ref="BN454" r:id="rId10925" display="https://www.daloopa.com/src/46537920" xr:uid="{B80773EA-EC7A-423F-9151-31B49F800D0A}"/>
    <hyperlink ref="BO454" r:id="rId10926" display="https://www.daloopa.com/src/66982753" xr:uid="{EAFB3E3F-2368-459F-ADB9-79FA64E92D12}"/>
    <hyperlink ref="BP454" r:id="rId10927" display="https://www.daloopa.com/src/87394675" xr:uid="{7A34CAC5-C910-4927-8CAD-8A35959A932F}"/>
    <hyperlink ref="BQ454" r:id="rId10928" display="https://www.daloopa.com/src/113262814" xr:uid="{057719AA-E114-4B2F-9221-B4FED1AABEBD}"/>
    <hyperlink ref="BR454" r:id="rId10929" display="https://www.daloopa.com/src/154251315" xr:uid="{CBE47B95-068D-4F01-A2F2-1887CF629CF9}"/>
    <hyperlink ref="A455" r:id="rId10930" xr:uid="{9D652D65-348A-42F2-8914-3D0EA3DA75EA}"/>
    <hyperlink ref="C455" r:id="rId10931" xr:uid="{277BC3FD-0EF3-4D2A-8528-CFE52103EE80}"/>
    <hyperlink ref="E455" r:id="rId10932" display="https://www.daloopa.com/src/1568664" xr:uid="{45B72327-B773-4600-99F2-50A17099A401}"/>
    <hyperlink ref="F455" r:id="rId10933" display="https://www.daloopa.com/src/1568871" xr:uid="{BF736AD7-B403-44A7-8145-E96F6021A051}"/>
    <hyperlink ref="G455" r:id="rId10934" display="https://www.daloopa.com/src/1568810" xr:uid="{750BD386-C483-4526-878C-A934DC75F3AC}"/>
    <hyperlink ref="H455" r:id="rId10935" display="https://www.daloopa.com/src/1568924" xr:uid="{6AB9E6DB-B2F2-410C-8E5E-524B94C49B43}"/>
    <hyperlink ref="I455" r:id="rId10936" display="https://www.daloopa.com/src/1568976" xr:uid="{038007F3-8160-4D78-BE30-8F01C4FE2123}"/>
    <hyperlink ref="J455" r:id="rId10937" display="https://www.daloopa.com/src/1569026" xr:uid="{31E9CF8E-1616-4B8B-91BE-B249060CF59D}"/>
    <hyperlink ref="K455" r:id="rId10938" display="https://www.daloopa.com/src/1569076" xr:uid="{FD462288-55D7-463D-B94E-2F3F635CC787}"/>
    <hyperlink ref="L455" r:id="rId10939" display="https://www.daloopa.com/src/1569150" xr:uid="{A5E4FC94-CDBE-4A55-98F1-A19BD3B9A6DE}"/>
    <hyperlink ref="M455" r:id="rId10940" display="https://www.daloopa.com/src/1569196" xr:uid="{B9FD8F53-FBB9-499E-869D-4ACD3AEF8DF7}"/>
    <hyperlink ref="N455" r:id="rId10941" display="https://www.daloopa.com/src/1569251" xr:uid="{37EEB1FD-9411-4120-9230-D1D0CA8F3BD5}"/>
    <hyperlink ref="O455" r:id="rId10942" display="https://www.daloopa.com/src/1569301" xr:uid="{7DF9A245-FDA2-4890-8D3F-2ECAE73B8803}"/>
    <hyperlink ref="P455" r:id="rId10943" display="https://www.daloopa.com/src/1569364" xr:uid="{FF249D88-D176-4C56-B984-FF6A4C737821}"/>
    <hyperlink ref="Q455" r:id="rId10944" display="https://www.daloopa.com/src/1569418" xr:uid="{59EEDDE4-BF27-4947-94C7-AEDC1157A66B}"/>
    <hyperlink ref="R455" r:id="rId10945" display="https://www.daloopa.com/src/1569475" xr:uid="{7760B70F-BA4E-48B1-8EB1-24A7FF23D62D}"/>
    <hyperlink ref="S455" r:id="rId10946" display="https://www.daloopa.com/src/1569526" xr:uid="{66937444-D8EC-4463-BB7B-59F568900CCD}"/>
    <hyperlink ref="T455" r:id="rId10947" display="https://www.daloopa.com/src/1569646" xr:uid="{42AA6849-3CFC-4CE6-BAD9-1110749E170A}"/>
    <hyperlink ref="U455" r:id="rId10948" display="https://www.daloopa.com/src/1569780" xr:uid="{83AD9129-D82D-4767-8EAF-17F25EBA37F8}"/>
    <hyperlink ref="V455" r:id="rId10949" display="https://www.daloopa.com/src/1569793" xr:uid="{35F7B7D4-F782-4338-A418-2F70DDD0D2FB}"/>
    <hyperlink ref="W455" r:id="rId10950" display="https://www.daloopa.com/src/1569806" xr:uid="{A7FE6B6C-8545-4FF4-AB11-2EC739D6CC70}"/>
    <hyperlink ref="X455" r:id="rId10951" display="https://www.daloopa.com/src/1569831" xr:uid="{1C8844A4-30F8-4CDC-9018-BA22F9A6D954}"/>
    <hyperlink ref="Y455" r:id="rId10952" display="https://www.daloopa.com/src/1569844" xr:uid="{F0FAD987-3C80-41ED-BB9C-A6D5350BFD7C}"/>
    <hyperlink ref="Z455" r:id="rId10953" display="https://www.daloopa.com/src/1569857" xr:uid="{B6A0DDCB-5A69-4E52-9573-479D51E59626}"/>
    <hyperlink ref="AA455" r:id="rId10954" display="https://www.daloopa.com/src/1569870" xr:uid="{EDC1F89E-7F03-4B8F-953A-4AF88CBD4483}"/>
    <hyperlink ref="AB455" r:id="rId10955" display="https://www.daloopa.com/src/1569883" xr:uid="{C8FF2253-06EC-4CFD-8571-B8CCF12F5544}"/>
    <hyperlink ref="AC455" r:id="rId10956" display="https://www.daloopa.com/src/1569908" xr:uid="{27867231-4B18-424A-8D61-EA6E8130ED83}"/>
    <hyperlink ref="AD455" r:id="rId10957" display="https://www.daloopa.com/src/1569934" xr:uid="{9DCD2464-C17E-40AE-8530-352435461393}"/>
    <hyperlink ref="AE455" r:id="rId10958" display="https://www.daloopa.com/src/1569948" xr:uid="{9F7B74F7-99BC-4240-A874-9D49097709F7}"/>
    <hyperlink ref="AF455" r:id="rId10959" display="https://www.daloopa.com/src/2600211" xr:uid="{F97FF9E3-A18B-46B9-AF83-4DDF12F17242}"/>
    <hyperlink ref="AG455" r:id="rId10960" display="https://www.daloopa.com/src/4715313" xr:uid="{2C660A4C-35BC-4D6B-B289-734A3E12C892}"/>
    <hyperlink ref="AH455" r:id="rId10961" display="https://www.daloopa.com/src/7961885" xr:uid="{7C3332BB-7A8C-4943-98CB-2EB4B94C87FE}"/>
    <hyperlink ref="AI455" r:id="rId10962" display="https://www.daloopa.com/src/10330842" xr:uid="{F3CC2AD3-88E9-4DF6-88F4-A3BE6E26DFE2}"/>
    <hyperlink ref="AJ455" r:id="rId10963" display="https://www.daloopa.com/src/14161071" xr:uid="{2666E8CA-831D-4028-A4A2-B60A1A504E68}"/>
    <hyperlink ref="AK455" r:id="rId10964" display="https://www.daloopa.com/src/20882407" xr:uid="{96AD0BA3-DF43-412F-8EDD-8A6C656D09D2}"/>
    <hyperlink ref="AL455" r:id="rId10965" display="https://www.daloopa.com/src/32358943" xr:uid="{CBC286EE-B378-47BD-8304-F7099943688E}"/>
    <hyperlink ref="AM455" r:id="rId10966" display="https://www.daloopa.com/src/37971557" xr:uid="{5C215579-7FB1-4A6E-B00F-630345E3CECA}"/>
    <hyperlink ref="AN455" r:id="rId10967" display="https://www.daloopa.com/src/46537936" xr:uid="{9405FAB3-80A8-461A-B5EB-FA813B6A7125}"/>
    <hyperlink ref="AO455" r:id="rId10968" display="https://www.daloopa.com/src/53535059" xr:uid="{9D36AD0A-2F57-4AB4-B0B4-8BF1A6C20302}"/>
    <hyperlink ref="AP455" r:id="rId10969" display="https://www.daloopa.com/src/58741843" xr:uid="{B22888FD-9CE7-42C1-AEEC-99DE1CB2C1A6}"/>
    <hyperlink ref="AQ455" r:id="rId10970" display="https://www.daloopa.com/src/63034022" xr:uid="{8838B81B-2733-43C1-96D4-B4229E714845}"/>
    <hyperlink ref="AR455" r:id="rId10971" display="https://www.daloopa.com/src/66978675" xr:uid="{52302BD2-9A7A-4A85-8B00-B50AFD55532F}"/>
    <hyperlink ref="AS455" r:id="rId10972" display="https://www.daloopa.com/src/72083106" xr:uid="{778738A8-6616-4670-B3FF-2AC0CFDD75A7}"/>
    <hyperlink ref="AT455" r:id="rId10973" display="https://www.daloopa.com/src/78021093" xr:uid="{6A90F7F6-ED87-41DD-B6C9-EF6A77C9424C}"/>
    <hyperlink ref="AU455" r:id="rId10974" display="https://www.daloopa.com/src/82226686" xr:uid="{2120DE71-F94B-4C2F-BA1D-0831174F8838}"/>
    <hyperlink ref="AV455" r:id="rId10975" display="https://www.daloopa.com/src/87385037" xr:uid="{AF7E17E0-1029-4FD1-945E-A0535C1E6F4D}"/>
    <hyperlink ref="AW455" r:id="rId10976" display="https://www.daloopa.com/src/94501161" xr:uid="{0B0323BA-49F6-4783-AC51-E9C9C83AF356}"/>
    <hyperlink ref="AX455" r:id="rId10977" display="https://www.daloopa.com/src/102328810" xr:uid="{33EFC0E8-7CC4-4361-945F-7891522C8AC7}"/>
    <hyperlink ref="AY455" r:id="rId10978" display="https://www.daloopa.com/src/107683072" xr:uid="{35F9FE11-2F58-4C13-91DC-9D3869263F4E}"/>
    <hyperlink ref="AZ455" r:id="rId10979" display="https://www.daloopa.com/src/113256995" xr:uid="{5450D29A-15CF-4EA1-9518-B3561FA5AFBB}"/>
    <hyperlink ref="BA455" r:id="rId10980" display="https://www.daloopa.com/src/125054412" xr:uid="{D26D7877-F07B-4384-BD35-842E930DD599}"/>
    <hyperlink ref="BB455" r:id="rId10981" display="https://www.daloopa.com/src/136427314" xr:uid="{1D8AAB29-DE87-40F7-8378-831EF01AAAB6}"/>
    <hyperlink ref="BC455" r:id="rId10982" display="https://www.daloopa.com/src/144995765" xr:uid="{127F28B8-0FCF-424D-808C-6F2BE6D48F97}"/>
    <hyperlink ref="BD455" r:id="rId10983" display="https://www.daloopa.com/src/154216213" xr:uid="{0400C254-17A0-4289-B5B6-6E2261598146}"/>
    <hyperlink ref="BF455" r:id="rId10984" display="https://www.daloopa.com/src/43296604" xr:uid="{2300DC18-2416-4345-BD99-4C1D39E0B502}"/>
    <hyperlink ref="BG455" r:id="rId10985" display="https://www.daloopa.com/src/43296440" xr:uid="{53A1B140-3082-4565-8689-6DC6D87CF50E}"/>
    <hyperlink ref="BH455" r:id="rId10986" display="https://www.daloopa.com/src/43296271" xr:uid="{7369B1CB-F3BC-467B-A871-5D88A32D32E8}"/>
    <hyperlink ref="BI455" r:id="rId10987" display="https://www.daloopa.com/src/43296179" xr:uid="{28C5E566-2633-445F-B15C-4B6ACEB3E7AB}"/>
    <hyperlink ref="BJ455" r:id="rId10988" display="https://www.daloopa.com/src/43295735" xr:uid="{A8045A66-8EF9-4B1F-8D73-440608BC722E}"/>
    <hyperlink ref="BK455" r:id="rId10989" display="https://www.daloopa.com/src/43295051" xr:uid="{D9876745-76D9-46DD-B41C-B05739ECBB9C}"/>
    <hyperlink ref="BL455" r:id="rId10990" display="https://www.daloopa.com/src/43294689" xr:uid="{14F0FC3E-811D-45F2-9260-0DEB3B20EAD6}"/>
    <hyperlink ref="BM455" r:id="rId10991" display="https://www.daloopa.com/src/14161085" xr:uid="{279F0214-EC0D-4BA2-92D9-54E2098D3021}"/>
    <hyperlink ref="BN455" r:id="rId10992" display="https://www.daloopa.com/src/46537929" xr:uid="{A770D48A-A6B9-49F2-BE36-E48757E7DF4E}"/>
    <hyperlink ref="BO455" r:id="rId10993" display="https://www.daloopa.com/src/66982755" xr:uid="{79824FA9-B0AD-46A3-ACD2-90E0727ED3A1}"/>
    <hyperlink ref="BP455" r:id="rId10994" display="https://www.daloopa.com/src/87394672" xr:uid="{EF8D9910-EA28-494C-A328-3216B936118B}"/>
    <hyperlink ref="BQ455" r:id="rId10995" display="https://www.daloopa.com/src/113262816" xr:uid="{BEB77E65-1F03-4B75-82CB-D2B5ECF3BF25}"/>
    <hyperlink ref="BR455" r:id="rId10996" display="https://www.daloopa.com/src/154251316" xr:uid="{15B105D5-EDFA-444B-8BFA-12447DE447ED}"/>
    <hyperlink ref="A457" r:id="rId10997" xr:uid="{BEF1E70D-22BF-4B11-B337-05EE27EDF041}"/>
    <hyperlink ref="C457" r:id="rId10998" xr:uid="{A21D03A5-ECA3-4396-A159-61194A526BAF}"/>
    <hyperlink ref="E457" r:id="rId10999" display="https://www.daloopa.com/src/1568665" xr:uid="{2F03E229-5B66-48ED-BE20-BA558AB10AF5}"/>
    <hyperlink ref="F457" r:id="rId11000" display="https://www.daloopa.com/src/1568872" xr:uid="{BA4724FA-ED6C-417F-85D4-C0715ABF0F63}"/>
    <hyperlink ref="G457" r:id="rId11001" display="https://www.daloopa.com/src/1568811" xr:uid="{F5BD0DC2-C0DB-49E3-8AFB-00C792174F77}"/>
    <hyperlink ref="H457" r:id="rId11002" display="https://www.daloopa.com/src/1568925" xr:uid="{4557BC79-F33A-47CD-869D-F37BEDAF2A5F}"/>
    <hyperlink ref="I457" r:id="rId11003" display="https://www.daloopa.com/src/1568977" xr:uid="{368134C7-EC1E-458C-B0DA-CA3DF75DF1F9}"/>
    <hyperlink ref="J457" r:id="rId11004" display="https://www.daloopa.com/src/1569027" xr:uid="{CCAE78AA-F8AD-4EA0-9EBC-6CCADD331514}"/>
    <hyperlink ref="K457" r:id="rId11005" display="https://www.daloopa.com/src/1569077" xr:uid="{331F9BD4-92D9-4BEB-ACFF-74DB04E488ED}"/>
    <hyperlink ref="L457" r:id="rId11006" display="https://www.daloopa.com/src/1569151" xr:uid="{2EC53863-CDDC-4545-A2B9-E06493B595E1}"/>
    <hyperlink ref="M457" r:id="rId11007" display="https://www.daloopa.com/src/1569197" xr:uid="{2475F6D7-EB09-4BA9-B159-B64037B24A03}"/>
    <hyperlink ref="N457" r:id="rId11008" display="https://www.daloopa.com/src/1569252" xr:uid="{FD4558EA-8B2B-472E-8D93-34D126C50763}"/>
    <hyperlink ref="O457" r:id="rId11009" display="https://www.daloopa.com/src/1569302" xr:uid="{3F980631-92EE-4A8D-A687-4D7E0E657B6E}"/>
    <hyperlink ref="P457" r:id="rId11010" display="https://www.daloopa.com/src/1569365" xr:uid="{1C23BF0A-65B8-4DB6-8886-8BD24A4FD251}"/>
    <hyperlink ref="Q457" r:id="rId11011" display="https://www.daloopa.com/src/1569419" xr:uid="{77DA2324-8B24-4025-B15A-0BAF6AD1986E}"/>
    <hyperlink ref="R457" r:id="rId11012" display="https://www.daloopa.com/src/1569476" xr:uid="{B360DB30-104C-4B23-92C5-83D8397DA13A}"/>
    <hyperlink ref="S457" r:id="rId11013" display="https://www.daloopa.com/src/1569527" xr:uid="{F6FC4F6A-BEC6-41AA-AE7B-A7831EBC926E}"/>
    <hyperlink ref="T457" r:id="rId11014" display="https://www.daloopa.com/src/1569647" xr:uid="{A1EE1817-D625-4036-BB56-7E22DD2DBB2E}"/>
    <hyperlink ref="U457" r:id="rId11015" display="https://www.daloopa.com/src/1569781" xr:uid="{95772A3A-08D8-4986-987F-8CA302D54078}"/>
    <hyperlink ref="V457" r:id="rId11016" display="https://www.daloopa.com/src/1569794" xr:uid="{FEB277CB-1700-4CD5-8552-8BA72CFEBBE6}"/>
    <hyperlink ref="W457" r:id="rId11017" display="https://www.daloopa.com/src/1569807" xr:uid="{59BB96ED-495F-4622-8AD9-638049D4BA6D}"/>
    <hyperlink ref="X457" r:id="rId11018" display="https://www.daloopa.com/src/1569832" xr:uid="{6C0EC271-E217-4663-A352-E1118EAE5355}"/>
    <hyperlink ref="Y457" r:id="rId11019" display="https://www.daloopa.com/src/1569845" xr:uid="{4D22335F-784E-47E8-BB44-960161B19714}"/>
    <hyperlink ref="Z457" r:id="rId11020" display="https://www.daloopa.com/src/1569858" xr:uid="{DB93DB38-2E21-4A4A-AE98-C494B60741BB}"/>
    <hyperlink ref="AA457" r:id="rId11021" display="https://www.daloopa.com/src/1569871" xr:uid="{B5998F92-5B8D-400E-B240-44D8FBE40F4B}"/>
    <hyperlink ref="AB457" r:id="rId11022" display="https://www.daloopa.com/src/1569884" xr:uid="{35EB571F-82AE-46A6-B217-A2B22AC5A1D6}"/>
    <hyperlink ref="AC457" r:id="rId11023" display="https://www.daloopa.com/src/1569909" xr:uid="{894082CA-911B-48B1-99D7-8723C237C6CA}"/>
    <hyperlink ref="AD457" r:id="rId11024" display="https://www.daloopa.com/src/1569935" xr:uid="{8A803069-0BC4-4F3C-B7AD-55016BA3825B}"/>
    <hyperlink ref="AE457" r:id="rId11025" display="https://www.daloopa.com/src/1569949" xr:uid="{F034C23C-BBE4-4AB9-AA85-4326C0FD46F1}"/>
    <hyperlink ref="AF457" r:id="rId11026" display="https://www.daloopa.com/src/2600212" xr:uid="{8010DAE4-07F6-4606-A932-39F435D82BAC}"/>
    <hyperlink ref="AG457" r:id="rId11027" display="https://www.daloopa.com/src/4715314" xr:uid="{4B966380-D123-445A-9FD2-573B59BF58DD}"/>
    <hyperlink ref="AH457" r:id="rId11028" display="https://www.daloopa.com/src/7961886" xr:uid="{4AF139A6-8AE2-44A3-8BF6-80D578519C22}"/>
    <hyperlink ref="AI457" r:id="rId11029" display="https://www.daloopa.com/src/10330843" xr:uid="{3E00CAA9-4E19-4B46-95A9-04944D409A99}"/>
    <hyperlink ref="AJ457" r:id="rId11030" display="https://www.daloopa.com/src/14161072" xr:uid="{F2F15D31-A890-4284-B395-3018431D97E7}"/>
    <hyperlink ref="AK457" r:id="rId11031" display="https://www.daloopa.com/src/20882413" xr:uid="{5688F038-C8C2-4DCA-A0CD-A1B78BF46C04}"/>
    <hyperlink ref="AL457" r:id="rId11032" display="https://www.daloopa.com/src/32358944" xr:uid="{60C869A1-2765-48AD-8CC4-601668E99089}"/>
    <hyperlink ref="AM457" r:id="rId11033" display="https://www.daloopa.com/src/37971558" xr:uid="{78C7FD61-5022-402F-B047-AC9D20E6D6B6}"/>
    <hyperlink ref="AN457" r:id="rId11034" display="https://www.daloopa.com/src/46537941" xr:uid="{598A4F5F-EC56-42AE-8923-593512FC8BF0}"/>
    <hyperlink ref="AO457" r:id="rId11035" display="https://www.daloopa.com/src/53535051" xr:uid="{1A662094-9164-4508-B3B3-E5D07B382C6E}"/>
    <hyperlink ref="AP457" r:id="rId11036" display="https://www.daloopa.com/src/58741842" xr:uid="{5861B0A7-FD17-4A91-BBC1-A5CECBCD657D}"/>
    <hyperlink ref="AQ457" r:id="rId11037" display="https://www.daloopa.com/src/63034023" xr:uid="{74D1B8F4-F170-416D-BB16-ECB901F4970C}"/>
    <hyperlink ref="AR457" r:id="rId11038" display="https://www.daloopa.com/src/66978677" xr:uid="{AA5018A7-4D8D-4FE3-886C-EF704FEDA7E0}"/>
    <hyperlink ref="AS457" r:id="rId11039" display="https://www.daloopa.com/src/72083096" xr:uid="{2575465A-533C-412F-B33B-B1BF073EDCC6}"/>
    <hyperlink ref="AT457" r:id="rId11040" display="https://www.daloopa.com/src/78021089" xr:uid="{96F137A2-BF38-41C6-82BD-9C5D7E62B056}"/>
    <hyperlink ref="AU457" r:id="rId11041" display="https://www.daloopa.com/src/82226685" xr:uid="{AEE2FA98-63ED-4BFC-86BC-DCCEEEA40B2B}"/>
    <hyperlink ref="AV457" r:id="rId11042" display="https://www.daloopa.com/src/87385042" xr:uid="{BA01F76D-DAFE-4933-98B9-163054FE411C}"/>
    <hyperlink ref="AW457" r:id="rId11043" display="https://www.daloopa.com/src/94501166" xr:uid="{C3B9572D-2258-4447-B362-B975722A64BF}"/>
    <hyperlink ref="AX457" r:id="rId11044" display="https://www.daloopa.com/src/102328803" xr:uid="{2C95016B-17CE-4FCB-A1D0-1EBACC03A824}"/>
    <hyperlink ref="AY457" r:id="rId11045" display="https://www.daloopa.com/src/107683075" xr:uid="{50BC0033-C61C-4571-8E7B-248C9DFC6071}"/>
    <hyperlink ref="AZ457" r:id="rId11046" display="https://www.daloopa.com/src/113256997" xr:uid="{79990484-5328-4F67-9FA1-CEF8BEABB070}"/>
    <hyperlink ref="BA457" r:id="rId11047" display="https://www.daloopa.com/src/125054413" xr:uid="{ECE60873-D1D9-4E78-9CB8-B5F3234C029D}"/>
    <hyperlink ref="BB457" r:id="rId11048" display="https://www.daloopa.com/src/136427315" xr:uid="{81883FE2-72B0-4761-92E5-5D95C1710E31}"/>
    <hyperlink ref="BC457" r:id="rId11049" display="https://www.daloopa.com/src/144995766" xr:uid="{290864F7-2C3F-458E-92F9-44195AEFFDF7}"/>
    <hyperlink ref="BD457" r:id="rId11050" display="https://www.daloopa.com/src/154240889" xr:uid="{76011D6D-ACF0-4FC1-B23B-D293146F2C49}"/>
    <hyperlink ref="BF457" r:id="rId11051" display="https://www.daloopa.com/src/43296600" xr:uid="{913041DD-8C32-4A9B-9A64-CF2DE38F2083}"/>
    <hyperlink ref="BG457" r:id="rId11052" display="https://www.daloopa.com/src/43296438" xr:uid="{B8C30099-1B73-4E98-B63A-D9493632998D}"/>
    <hyperlink ref="BH457" r:id="rId11053" display="https://www.daloopa.com/src/43296274" xr:uid="{EFB2AA5A-EA2F-4D25-BC01-983F27909ECC}"/>
    <hyperlink ref="BI457" r:id="rId11054" display="https://www.daloopa.com/src/43296180" xr:uid="{B0A4765A-FE17-4673-9FC4-7DCF9741D2EC}"/>
    <hyperlink ref="BJ457" r:id="rId11055" display="https://www.daloopa.com/src/43295727" xr:uid="{8284674B-EC45-4BE9-99DD-E74BBDD71EA0}"/>
    <hyperlink ref="BK457" r:id="rId11056" display="https://www.daloopa.com/src/43295044" xr:uid="{BE3B0F20-D5E2-4265-91DF-ECD097460B8D}"/>
    <hyperlink ref="BL457" r:id="rId11057" display="https://www.daloopa.com/src/43294681" xr:uid="{F5638382-44C8-478E-AA91-7C481305BEED}"/>
    <hyperlink ref="BM457" r:id="rId11058" display="https://www.daloopa.com/src/14161086" xr:uid="{C9F8771B-F386-4BD0-9788-50C9AB6317FE}"/>
    <hyperlink ref="BN457" r:id="rId11059" display="https://www.daloopa.com/src/46537923" xr:uid="{C389A546-D96B-403B-B525-4E3AB7AE96DA}"/>
    <hyperlink ref="BO457" r:id="rId11060" display="https://www.daloopa.com/src/66982751" xr:uid="{144FF4B4-40B3-494D-B9FD-3B12D9422467}"/>
    <hyperlink ref="BP457" r:id="rId11061" display="https://www.daloopa.com/src/87394667" xr:uid="{6B0CBA70-B497-46AA-8A3D-B56B80B6B0C0}"/>
    <hyperlink ref="BQ457" r:id="rId11062" display="https://www.daloopa.com/src/113262804" xr:uid="{2D15F7BA-A9D1-4B9A-B025-E340F9484176}"/>
    <hyperlink ref="BR457" r:id="rId11063" display="https://www.daloopa.com/src/154251317" xr:uid="{736083F1-C648-4FDF-BEDA-85BACC3B942C}"/>
    <hyperlink ref="A458" r:id="rId11064" xr:uid="{92EB0430-DCA8-4FEE-BEEE-67AD9B18B841}"/>
    <hyperlink ref="C458" r:id="rId11065" xr:uid="{8CBF6844-C9D5-4956-86BB-C1963C464E3D}"/>
    <hyperlink ref="E458" r:id="rId11066" display="https://www.daloopa.com/src/1568666" xr:uid="{6FBA5C16-8658-4175-BEBA-E980CE7213D5}"/>
    <hyperlink ref="F458" r:id="rId11067" display="https://www.daloopa.com/src/1568873" xr:uid="{DA36A02B-7957-49E5-A0E4-468AD52A94F0}"/>
    <hyperlink ref="G458" r:id="rId11068" display="https://www.daloopa.com/src/1568812" xr:uid="{6C4355A3-4688-4EC6-A25D-CE7F6B12C280}"/>
    <hyperlink ref="H458" r:id="rId11069" display="https://www.daloopa.com/src/1568926" xr:uid="{06EABE0C-58F9-4B09-A60B-4ADB88350D7C}"/>
    <hyperlink ref="I458" r:id="rId11070" display="https://www.daloopa.com/src/1568978" xr:uid="{05DE33AC-B786-43A6-8282-65727117A051}"/>
    <hyperlink ref="J458" r:id="rId11071" display="https://www.daloopa.com/src/1569028" xr:uid="{8C369C0F-9BFF-4F03-AF57-31F01145CC19}"/>
    <hyperlink ref="K458" r:id="rId11072" display="https://www.daloopa.com/src/1569078" xr:uid="{21E58B7C-2E16-4BEE-B7F1-4BA121079C0C}"/>
    <hyperlink ref="L458" r:id="rId11073" display="https://www.daloopa.com/src/1569152" xr:uid="{866A8138-0E3F-4F36-AFD5-FF66B46D4D6F}"/>
    <hyperlink ref="M458" r:id="rId11074" display="https://www.daloopa.com/src/1569198" xr:uid="{A0F10F97-C062-44B8-8F04-97DA55399189}"/>
    <hyperlink ref="N458" r:id="rId11075" display="https://www.daloopa.com/src/1569253" xr:uid="{ADFBEEA8-F425-46C7-A4E8-117F7AC08ABD}"/>
    <hyperlink ref="O458" r:id="rId11076" display="https://www.daloopa.com/src/1569303" xr:uid="{13353431-99AB-4F83-A101-314E490E8D1E}"/>
    <hyperlink ref="P458" r:id="rId11077" display="https://www.daloopa.com/src/1569366" xr:uid="{073CFA54-996D-48F8-8794-F5F532628BEB}"/>
    <hyperlink ref="Q458" r:id="rId11078" display="https://www.daloopa.com/src/1569420" xr:uid="{087E5426-32FE-4659-AEF1-5D3443CA11B6}"/>
    <hyperlink ref="R458" r:id="rId11079" display="https://www.daloopa.com/src/1569477" xr:uid="{D4005A85-D11B-4375-AA2C-57C1696DFC09}"/>
    <hyperlink ref="S458" r:id="rId11080" display="https://www.daloopa.com/src/1569528" xr:uid="{8E621B1F-47BE-413F-8357-AC9CFB500288}"/>
    <hyperlink ref="T458" r:id="rId11081" display="https://www.daloopa.com/src/1569648" xr:uid="{BCB7DD89-A521-4CFC-9ACE-64858C68DA95}"/>
    <hyperlink ref="U458" r:id="rId11082" display="https://www.daloopa.com/src/1569782" xr:uid="{FCAB5ADB-D472-4FCD-B56C-27E76C56BCF9}"/>
    <hyperlink ref="V458" r:id="rId11083" display="https://www.daloopa.com/src/1569795" xr:uid="{19224F60-98F8-461A-8F7A-E58016172269}"/>
    <hyperlink ref="W458" r:id="rId11084" display="https://www.daloopa.com/src/1569808" xr:uid="{DD7DC934-2BD0-4BED-9C4B-7B8C98022238}"/>
    <hyperlink ref="X458" r:id="rId11085" display="https://www.daloopa.com/src/1569833" xr:uid="{4FB142E0-0C78-4C17-88CA-1300F5BE4587}"/>
    <hyperlink ref="Y458" r:id="rId11086" display="https://www.daloopa.com/src/1569846" xr:uid="{4FB80E54-CA9E-4F60-8945-0FF99EC882DA}"/>
    <hyperlink ref="Z458" r:id="rId11087" display="https://www.daloopa.com/src/1569859" xr:uid="{3674107B-D992-4869-942B-B2D80B1298E5}"/>
    <hyperlink ref="AA458" r:id="rId11088" display="https://www.daloopa.com/src/1569872" xr:uid="{DD7852AE-2D70-4A50-9B7B-8B59590F4C65}"/>
    <hyperlink ref="AB458" r:id="rId11089" display="https://www.daloopa.com/src/1569885" xr:uid="{43994F74-774F-44F1-90D1-BE210A322CC9}"/>
    <hyperlink ref="AC458" r:id="rId11090" display="https://www.daloopa.com/src/1569910" xr:uid="{031F11FE-B328-4BC9-AAD1-9B1FE19CE5F0}"/>
    <hyperlink ref="AD458" r:id="rId11091" display="https://www.daloopa.com/src/1569936" xr:uid="{62CA5C27-2D65-4F5D-BBE7-9EAAE8F3EA3F}"/>
    <hyperlink ref="AE458" r:id="rId11092" display="https://www.daloopa.com/src/1569950" xr:uid="{AF40165E-9533-4886-AC53-9F93D9615ACC}"/>
    <hyperlink ref="AF458" r:id="rId11093" display="https://www.daloopa.com/src/2600213" xr:uid="{754C3342-058D-46BB-8D69-CB6B4C15F789}"/>
    <hyperlink ref="AG458" r:id="rId11094" display="https://www.daloopa.com/src/4715315" xr:uid="{0E66DF7D-F611-479A-B31E-0BDED781E448}"/>
    <hyperlink ref="AH458" r:id="rId11095" display="https://www.daloopa.com/src/7961887" xr:uid="{756C71E9-0A46-4AB2-8089-79659A1A0C55}"/>
    <hyperlink ref="AI458" r:id="rId11096" display="https://www.daloopa.com/src/10330844" xr:uid="{3F1B153E-9A1C-4D52-8778-D4C8FE7268A5}"/>
    <hyperlink ref="AJ458" r:id="rId11097" display="https://www.daloopa.com/src/14161073" xr:uid="{77430CA3-F99D-4254-B5C3-0E4E348D6AD3}"/>
    <hyperlink ref="AK458" r:id="rId11098" display="https://www.daloopa.com/src/20882405" xr:uid="{C7C04B09-5D65-4C4E-B59A-D364C609F82C}"/>
    <hyperlink ref="AL458" r:id="rId11099" display="https://www.daloopa.com/src/32358945" xr:uid="{0A08355D-A602-4AFF-A121-8488ABF460AD}"/>
    <hyperlink ref="AM458" r:id="rId11100" display="https://www.daloopa.com/src/37971566" xr:uid="{CDACD014-C6B7-4E89-BA95-EB083DAE61E9}"/>
    <hyperlink ref="AN458" r:id="rId11101" display="https://www.daloopa.com/src/46537931" xr:uid="{2CA23439-BDF0-4E18-90C2-9A064EF9B290}"/>
    <hyperlink ref="AO458" r:id="rId11102" display="https://www.daloopa.com/src/53535057" xr:uid="{976849E3-4BEB-41B6-8271-94B37C7E1453}"/>
    <hyperlink ref="AP458" r:id="rId11103" display="https://www.daloopa.com/src/58741841" xr:uid="{FE71D71A-67E5-436F-A9A8-E4A216885B46}"/>
    <hyperlink ref="AQ458" r:id="rId11104" display="https://www.daloopa.com/src/63034024" xr:uid="{DF89516D-7AE8-4EF7-90A0-D3CDC8EE501A}"/>
    <hyperlink ref="AR458" r:id="rId11105" display="https://www.daloopa.com/src/66978679" xr:uid="{D631A72A-BEFB-4717-82F9-D1CD0FC2D103}"/>
    <hyperlink ref="AS458" r:id="rId11106" display="https://www.daloopa.com/src/72083103" xr:uid="{260DC5AC-F93D-4DDD-A4CC-BD624227F9E4}"/>
    <hyperlink ref="AT458" r:id="rId11107" display="https://www.daloopa.com/src/78021090" xr:uid="{BDD9E440-7DB3-4B11-9527-3394DC74F2CB}"/>
    <hyperlink ref="AU458" r:id="rId11108" display="https://www.daloopa.com/src/82226684" xr:uid="{54734303-78B2-48D0-BD62-9E09C0F3A840}"/>
    <hyperlink ref="AV458" r:id="rId11109" display="https://www.daloopa.com/src/87385049" xr:uid="{A28768EB-9845-40A9-A6F8-67648EC230BD}"/>
    <hyperlink ref="AW458" r:id="rId11110" display="https://www.daloopa.com/src/94501173" xr:uid="{8A7F27B3-4F98-4573-ABC7-013E7C1C151C}"/>
    <hyperlink ref="AX458" r:id="rId11111" display="https://www.daloopa.com/src/102328814" xr:uid="{7268B22B-5717-4201-9FB8-5322BEF7ECEF}"/>
    <hyperlink ref="AY458" r:id="rId11112" display="https://www.daloopa.com/src/107683076" xr:uid="{30277719-1BBD-4B70-9CE5-B567C6265883}"/>
    <hyperlink ref="AZ458" r:id="rId11113" display="https://www.daloopa.com/src/113256998" xr:uid="{59E9264F-0F0B-4BA3-9A44-401D223C40DF}"/>
    <hyperlink ref="BA458" r:id="rId11114" display="https://www.daloopa.com/src/125054414" xr:uid="{FB602F63-265E-4852-91FC-80A6A25312B0}"/>
    <hyperlink ref="BB458" r:id="rId11115" display="https://www.daloopa.com/src/136427316" xr:uid="{E040E68B-AEEF-415C-B45D-5C6EC2220E83}"/>
    <hyperlink ref="BC458" r:id="rId11116" display="https://www.daloopa.com/src/144995767" xr:uid="{6AEF4E7F-CF95-42A5-9B09-03317AC75497}"/>
    <hyperlink ref="BD458" r:id="rId11117" display="https://www.daloopa.com/src/154216215" xr:uid="{E81AEB0C-298B-47D0-9E31-057687DC5C4B}"/>
    <hyperlink ref="BF458" r:id="rId11118" display="https://www.daloopa.com/src/43296601" xr:uid="{C6DD65FE-4D52-4222-A965-4EAE903AA0BB}"/>
    <hyperlink ref="BG458" r:id="rId11119" display="https://www.daloopa.com/src/43296435" xr:uid="{BDC10AE6-6A01-481C-A2F3-F3D59D07887C}"/>
    <hyperlink ref="BH458" r:id="rId11120" display="https://www.daloopa.com/src/43296276" xr:uid="{F46044CB-DFB0-47C2-8DC6-293E0C31B601}"/>
    <hyperlink ref="BI458" r:id="rId11121" display="https://www.daloopa.com/src/43296182" xr:uid="{FB3966C9-1521-404B-B514-66243CA73CE1}"/>
    <hyperlink ref="BJ458" r:id="rId11122" display="https://www.daloopa.com/src/43295731" xr:uid="{9B924EBD-0A64-48B0-8CF4-1EE35E77F8D5}"/>
    <hyperlink ref="BK458" r:id="rId11123" display="https://www.daloopa.com/src/43295046" xr:uid="{6E208B74-977B-4B9F-B3CF-42612ECDB106}"/>
    <hyperlink ref="BL458" r:id="rId11124" display="https://www.daloopa.com/src/43294683" xr:uid="{EEB87D34-E6E8-4B3B-BE0E-95504BCFC7E2}"/>
    <hyperlink ref="BM458" r:id="rId11125" display="https://www.daloopa.com/src/14161087" xr:uid="{E607BBA8-0D5A-4C3F-B8C7-8B96AA9804D7}"/>
    <hyperlink ref="BN458" r:id="rId11126" display="https://www.daloopa.com/src/46537925" xr:uid="{D7DFC733-D15B-435F-A8E7-A54C266E6BE6}"/>
    <hyperlink ref="BO458" r:id="rId11127" display="https://www.daloopa.com/src/66982758" xr:uid="{940040B2-D5D7-403E-BF93-D0E19C0F27F0}"/>
    <hyperlink ref="BP458" r:id="rId11128" display="https://www.daloopa.com/src/87394670" xr:uid="{629FCC75-C0DE-4AE1-930B-6CFFF619C99A}"/>
    <hyperlink ref="BQ458" r:id="rId11129" display="https://www.daloopa.com/src/113262805" xr:uid="{7E08BF8D-4EAD-44CA-90B0-A9BCCB3B9D87}"/>
    <hyperlink ref="BR458" r:id="rId11130" display="https://www.daloopa.com/src/154251318" xr:uid="{1FC25D23-3449-4C40-8273-6CC0B6896F5A}"/>
    <hyperlink ref="A459" r:id="rId11131" xr:uid="{7853C864-9242-4079-AEB4-AF51AF4264D4}"/>
    <hyperlink ref="C459" r:id="rId11132" xr:uid="{9E0C7FCC-EE17-4FDA-8675-4DED9FBAFE66}"/>
    <hyperlink ref="E459" r:id="rId11133" display="https://www.daloopa.com/src/1568667" xr:uid="{B9ABEB50-C442-45E8-A829-5747A8D15284}"/>
    <hyperlink ref="F459" r:id="rId11134" display="https://www.daloopa.com/src/1568874" xr:uid="{509B6D82-B18F-4451-AC0E-15E90AF69770}"/>
    <hyperlink ref="G459" r:id="rId11135" display="https://www.daloopa.com/src/1568813" xr:uid="{B3880137-ABE7-41DA-98FB-3622DE480A85}"/>
    <hyperlink ref="H459" r:id="rId11136" display="https://www.daloopa.com/src/1568927" xr:uid="{3D09DE54-4411-44F0-85C2-A3D6BDEA7701}"/>
    <hyperlink ref="I459" r:id="rId11137" display="https://www.daloopa.com/src/1568979" xr:uid="{BEE03284-794C-443B-8765-89C3C7EE2E9D}"/>
    <hyperlink ref="J459" r:id="rId11138" display="https://www.daloopa.com/src/1569029" xr:uid="{12D49E88-ED58-4A9A-BC75-1615A0FF4E0A}"/>
    <hyperlink ref="K459" r:id="rId11139" display="https://www.daloopa.com/src/1569079" xr:uid="{F51C5FDD-FE38-44D5-BF63-36E68B35FACF}"/>
    <hyperlink ref="L459" r:id="rId11140" display="https://www.daloopa.com/src/1569153" xr:uid="{0BEC7AC7-99B1-4F1E-AD89-39067C962A1A}"/>
    <hyperlink ref="M459" r:id="rId11141" display="https://www.daloopa.com/src/1569199" xr:uid="{B15B57B4-5352-403C-85DF-493D1117AFDD}"/>
    <hyperlink ref="N459" r:id="rId11142" display="https://www.daloopa.com/src/1569254" xr:uid="{EAAE1BEF-3210-4FC9-8490-F401953F2DF5}"/>
    <hyperlink ref="O459" r:id="rId11143" display="https://www.daloopa.com/src/1569304" xr:uid="{741FBEFC-41A4-4478-8496-297EC2218143}"/>
    <hyperlink ref="P459" r:id="rId11144" display="https://www.daloopa.com/src/1569367" xr:uid="{E6A6DC01-BB75-4B2C-AC6C-269712A347AF}"/>
    <hyperlink ref="Q459" r:id="rId11145" display="https://www.daloopa.com/src/1569421" xr:uid="{9D35B2BD-CA1A-402C-A124-5601FAC891CE}"/>
    <hyperlink ref="R459" r:id="rId11146" display="https://www.daloopa.com/src/1569478" xr:uid="{A53372EC-CAC4-4A57-ACFC-11E9834BF193}"/>
    <hyperlink ref="S459" r:id="rId11147" display="https://www.daloopa.com/src/1569529" xr:uid="{A23C897F-F442-402B-BA6B-A5DBDCBB2A8E}"/>
    <hyperlink ref="T459" r:id="rId11148" display="https://www.daloopa.com/src/1569649" xr:uid="{A67248B2-7762-4C7B-8609-356CBB59CDDB}"/>
    <hyperlink ref="U459" r:id="rId11149" display="https://www.daloopa.com/src/1569783" xr:uid="{E86D11A8-0A1A-4853-89B1-8992F6455F4F}"/>
    <hyperlink ref="V459" r:id="rId11150" display="https://www.daloopa.com/src/1569796" xr:uid="{853A09C9-7481-4CB9-948A-74D9978D28DC}"/>
    <hyperlink ref="W459" r:id="rId11151" display="https://www.daloopa.com/src/1569809" xr:uid="{AE5BB92D-13EE-400D-AF15-7ACA2E6659A0}"/>
    <hyperlink ref="X459" r:id="rId11152" display="https://www.daloopa.com/src/1569834" xr:uid="{C95AD6D0-97B0-479E-90EA-1642132ECEA5}"/>
    <hyperlink ref="Y459" r:id="rId11153" display="https://www.daloopa.com/src/1569847" xr:uid="{4550F885-B7F9-4F4A-8CD4-893E989A9145}"/>
    <hyperlink ref="Z459" r:id="rId11154" display="https://www.daloopa.com/src/1569860" xr:uid="{B949194F-C4DD-4ADA-9D79-1DC30748447F}"/>
    <hyperlink ref="AA459" r:id="rId11155" display="https://www.daloopa.com/src/1569873" xr:uid="{785B0D5A-30E8-48A0-A3B8-0B5CA28B71BE}"/>
    <hyperlink ref="AB459" r:id="rId11156" display="https://www.daloopa.com/src/1569886" xr:uid="{E11629D8-DCBA-407F-A010-4FA817B277DC}"/>
    <hyperlink ref="AC459" r:id="rId11157" display="https://www.daloopa.com/src/1569911" xr:uid="{B40AAF63-C4D4-4EC4-BA06-1D1ACAE884D8}"/>
    <hyperlink ref="AD459" r:id="rId11158" display="https://www.daloopa.com/src/1569937" xr:uid="{F056392D-1C48-4819-AFCD-605757112092}"/>
    <hyperlink ref="AE459" r:id="rId11159" display="https://www.daloopa.com/src/1569951" xr:uid="{494EB2AB-23BF-4DE4-9ECA-630084D3386A}"/>
    <hyperlink ref="AF459" r:id="rId11160" display="https://www.daloopa.com/src/2600214" xr:uid="{1640C052-A4CB-4101-9A33-D6B9195B1B2B}"/>
    <hyperlink ref="AG459" r:id="rId11161" display="https://www.daloopa.com/src/4715316" xr:uid="{8ED893C1-171E-4C2C-8397-D63A836A28C8}"/>
    <hyperlink ref="AH459" r:id="rId11162" display="https://www.daloopa.com/src/7961888" xr:uid="{E09C65A6-FF65-4186-A5ED-08843A6A9804}"/>
    <hyperlink ref="AI459" r:id="rId11163" display="https://www.daloopa.com/src/10330845" xr:uid="{C8DD209C-050A-4337-9EB5-E25B71D440E0}"/>
    <hyperlink ref="AJ459" r:id="rId11164" display="https://www.daloopa.com/src/14161074" xr:uid="{A9EB934E-8D5A-4A08-B3CA-613D4613E242}"/>
    <hyperlink ref="AK459" r:id="rId11165" display="https://www.daloopa.com/src/20882402" xr:uid="{2BB1CD3A-F9AE-4F25-ADA1-D6B227BFC5DA}"/>
    <hyperlink ref="AL459" r:id="rId11166" display="https://www.daloopa.com/src/32358946" xr:uid="{8F04DBA5-5A56-49C1-81D6-72EA11D40512}"/>
    <hyperlink ref="AM459" r:id="rId11167" display="https://www.daloopa.com/src/37971559" xr:uid="{D69E1F8A-A784-4B63-98F9-1741E17D2E7D}"/>
    <hyperlink ref="AN459" r:id="rId11168" display="https://www.daloopa.com/src/46537942" xr:uid="{A8088977-40A4-47D4-B672-C60820240460}"/>
    <hyperlink ref="AO459" r:id="rId11169" display="https://www.daloopa.com/src/53535056" xr:uid="{25547DB8-3F37-404B-AF1D-D03168AC44B1}"/>
    <hyperlink ref="AP459" r:id="rId11170" display="https://www.daloopa.com/src/58741840" xr:uid="{370C1FE4-CD5B-4A80-B62A-FE842DB944DD}"/>
    <hyperlink ref="AQ459" r:id="rId11171" display="https://www.daloopa.com/src/63034025" xr:uid="{53EC99F2-F16E-4DC5-8FFB-857A546240E8}"/>
    <hyperlink ref="AR459" r:id="rId11172" display="https://www.daloopa.com/src/66978684" xr:uid="{8FBE12E2-487A-45A5-8017-895188DECE2B}"/>
    <hyperlink ref="AS459" r:id="rId11173" display="https://www.daloopa.com/src/72083100" xr:uid="{761E6C0D-6917-4CE2-A262-D619E75FCBE3}"/>
    <hyperlink ref="AT459" r:id="rId11174" display="https://www.daloopa.com/src/78021096" xr:uid="{94629267-1E76-4303-BDCE-B4314F428D65}"/>
    <hyperlink ref="AU459" r:id="rId11175" display="https://www.daloopa.com/src/82226691" xr:uid="{7085E6A0-0AFA-4865-B129-70BF00E01143}"/>
    <hyperlink ref="AV459" r:id="rId11176" display="https://www.daloopa.com/src/87385043" xr:uid="{3F743BDA-8EEC-466C-92BF-0CFFA9D9D778}"/>
    <hyperlink ref="AW459" r:id="rId11177" display="https://www.daloopa.com/src/94501165" xr:uid="{32140062-A25F-4A9E-9495-8499F0DC5858}"/>
    <hyperlink ref="AX459" r:id="rId11178" display="https://www.daloopa.com/src/102328804" xr:uid="{DEC0EC53-293A-48D2-A389-8430066A1E5A}"/>
    <hyperlink ref="AY459" r:id="rId11179" display="https://www.daloopa.com/src/107683068" xr:uid="{EBE84874-8523-4854-B17A-E99A5492BE6F}"/>
    <hyperlink ref="AZ459" r:id="rId11180" display="https://www.daloopa.com/src/113257001" xr:uid="{200DD8F9-7611-4F76-95A5-59A98B744888}"/>
    <hyperlink ref="BA459" r:id="rId11181" display="https://www.daloopa.com/src/125054415" xr:uid="{918DFCCC-1E3E-449D-A2ED-2D39C0DC7BA1}"/>
    <hyperlink ref="BB459" r:id="rId11182" display="https://www.daloopa.com/src/136427317" xr:uid="{44937DF6-ADBD-41C3-9AF2-342105B38474}"/>
    <hyperlink ref="BC459" r:id="rId11183" display="https://www.daloopa.com/src/144995768" xr:uid="{343770AB-6E8B-417E-9C18-379C77B1E03A}"/>
    <hyperlink ref="BD459" r:id="rId11184" display="https://www.daloopa.com/src/154216216" xr:uid="{8DF4CB8C-D447-4E01-9AAB-96DFCFCA8BBE}"/>
    <hyperlink ref="BF459" r:id="rId11185" display="https://www.daloopa.com/src/43296603" xr:uid="{1C89A6C2-228D-44E3-9AFF-E63F4C12087F}"/>
    <hyperlink ref="BG459" r:id="rId11186" display="https://www.daloopa.com/src/43296436" xr:uid="{6CE3BCBA-81FA-4CC5-8281-ED342B238C77}"/>
    <hyperlink ref="BH459" r:id="rId11187" display="https://www.daloopa.com/src/43296278" xr:uid="{20BDEF6F-867A-492F-9D8C-0C5AE5593DEE}"/>
    <hyperlink ref="BI459" r:id="rId11188" display="https://www.daloopa.com/src/43296181" xr:uid="{7E6B159B-219E-4499-B467-F530B7379D1B}"/>
    <hyperlink ref="BJ459" r:id="rId11189" display="https://www.daloopa.com/src/43295729" xr:uid="{F375845B-8F2B-40B3-85D5-2300B2629980}"/>
    <hyperlink ref="BK459" r:id="rId11190" display="https://www.daloopa.com/src/43295047" xr:uid="{16B17F8F-23C1-4F99-9E24-C044D5FCAB65}"/>
    <hyperlink ref="BL459" r:id="rId11191" display="https://www.daloopa.com/src/43294686" xr:uid="{A9DA44C8-04EA-4D30-9A63-503F5CD23836}"/>
    <hyperlink ref="BM459" r:id="rId11192" display="https://www.daloopa.com/src/14161088" xr:uid="{5FC6A1FC-E251-4FA7-9BC6-EF1B369C0C52}"/>
    <hyperlink ref="BN459" r:id="rId11193" display="https://www.daloopa.com/src/46537919" xr:uid="{8485CFF8-A503-448C-8C94-2CF12E39EFA4}"/>
    <hyperlink ref="BO459" r:id="rId11194" display="https://www.daloopa.com/src/66982748" xr:uid="{85C7456C-FEAF-46F7-87F9-432FF56D6D1B}"/>
    <hyperlink ref="BP459" r:id="rId11195" display="https://www.daloopa.com/src/87394677" xr:uid="{6C303A76-4FB5-44D9-914C-438789518CC0}"/>
    <hyperlink ref="BQ459" r:id="rId11196" display="https://www.daloopa.com/src/113262806" xr:uid="{1F42945C-C965-477E-A146-947B602678F7}"/>
    <hyperlink ref="BR459" r:id="rId11197" display="https://www.daloopa.com/src/154251319" xr:uid="{9CDC06D1-2F86-4B4B-AB3F-6D8ADFE96758}"/>
    <hyperlink ref="A461" r:id="rId11198" xr:uid="{7CF954FF-6A8F-414F-9F36-5823CA63B3D1}"/>
    <hyperlink ref="C461" r:id="rId11199" xr:uid="{4B7C19F9-0F6D-4BAA-B7B3-419EEBCEA2F2}"/>
    <hyperlink ref="E461" r:id="rId11200" display="https://www.daloopa.com/src/1568668" xr:uid="{C8B7C245-D131-45AD-A421-08C920885374}"/>
    <hyperlink ref="F461" r:id="rId11201" display="https://www.daloopa.com/src/1568875" xr:uid="{06550C7F-36A9-496F-B508-E98C4ACB782F}"/>
    <hyperlink ref="G461" r:id="rId11202" display="https://www.daloopa.com/src/1568814" xr:uid="{5D2D74D4-DE7E-49BB-B1F4-298049A99C09}"/>
    <hyperlink ref="H461" r:id="rId11203" display="https://www.daloopa.com/src/1568928" xr:uid="{9FC7E13C-CA38-40D4-95BB-C64583BF891E}"/>
    <hyperlink ref="I461" r:id="rId11204" display="https://www.daloopa.com/src/1568980" xr:uid="{B1782CFF-9C4A-436F-AB1A-D23538C47C08}"/>
    <hyperlink ref="J461" r:id="rId11205" display="https://www.daloopa.com/src/1569030" xr:uid="{3E195F1C-E4C3-490C-A3B9-3291E07A72B0}"/>
    <hyperlink ref="K461" r:id="rId11206" display="https://www.daloopa.com/src/1569080" xr:uid="{7A2544D1-E2B3-4F54-BD79-7F754D1E3513}"/>
    <hyperlink ref="L461" r:id="rId11207" display="https://www.daloopa.com/src/1569154" xr:uid="{BFDE3832-F2A4-4FF8-A17E-CC3657D0799A}"/>
    <hyperlink ref="M461" r:id="rId11208" display="https://www.daloopa.com/src/1569200" xr:uid="{0E2754E6-D368-44C8-9963-E489560B110C}"/>
    <hyperlink ref="N461" r:id="rId11209" display="https://www.daloopa.com/src/1569255" xr:uid="{F7D912CA-9EE4-49D6-86F3-9E00393BFF73}"/>
    <hyperlink ref="O461" r:id="rId11210" display="https://www.daloopa.com/src/1569305" xr:uid="{A40AC11E-5B79-43D3-82E7-C42F09A44C77}"/>
    <hyperlink ref="P461" r:id="rId11211" display="https://www.daloopa.com/src/1569368" xr:uid="{678385F2-933A-47BD-B95F-02050724FF13}"/>
    <hyperlink ref="Q461" r:id="rId11212" display="https://www.daloopa.com/src/1569422" xr:uid="{2741C941-7246-4964-BBD8-3A3ADAD3E5FD}"/>
    <hyperlink ref="R461" r:id="rId11213" display="https://www.daloopa.com/src/1569479" xr:uid="{3CB973F3-2204-4212-8484-F316FB42105B}"/>
    <hyperlink ref="S461" r:id="rId11214" display="https://www.daloopa.com/src/1569530" xr:uid="{055364D3-167A-45A7-882B-D1E95CFA635A}"/>
    <hyperlink ref="T461" r:id="rId11215" display="https://www.daloopa.com/src/1569650" xr:uid="{F7008780-E384-42D5-AE98-C96D61C03226}"/>
    <hyperlink ref="U461" r:id="rId11216" display="https://www.daloopa.com/src/1569784" xr:uid="{1AD0FB58-CA67-4B93-9970-DD64DA48DEB3}"/>
    <hyperlink ref="V461" r:id="rId11217" display="https://www.daloopa.com/src/1569797" xr:uid="{2D092CF3-2C6A-40BE-8810-09461C520A34}"/>
    <hyperlink ref="W461" r:id="rId11218" display="https://www.daloopa.com/src/1569810" xr:uid="{CCB0C508-0C4D-4FCB-9916-E38DAD53DFF2}"/>
    <hyperlink ref="X461" r:id="rId11219" display="https://www.daloopa.com/src/1569835" xr:uid="{68F87CDE-1FCF-430D-897D-BC7F361A5559}"/>
    <hyperlink ref="Y461" r:id="rId11220" display="https://www.daloopa.com/src/1569848" xr:uid="{2C3F3AC5-64C9-4348-B7EC-BBCF5A63E9FD}"/>
    <hyperlink ref="Z461" r:id="rId11221" display="https://www.daloopa.com/src/1569861" xr:uid="{73C9FA0E-29EF-4B1C-865D-C37BDAFB57E7}"/>
    <hyperlink ref="AA461" r:id="rId11222" display="https://www.daloopa.com/src/1569874" xr:uid="{077536F4-2FA5-4B0E-B2A0-086B674654F4}"/>
    <hyperlink ref="AB461" r:id="rId11223" display="https://www.daloopa.com/src/1569887" xr:uid="{C082F1D3-31BD-4D13-82C2-C5C8B4FC090D}"/>
    <hyperlink ref="AC461" r:id="rId11224" display="https://www.daloopa.com/src/1569912" xr:uid="{6967EFA8-A827-4702-8A1E-2E6A76855546}"/>
    <hyperlink ref="AD461" r:id="rId11225" display="https://www.daloopa.com/src/1569938" xr:uid="{9B60B265-54ED-448F-A0EB-7E435F5F286E}"/>
    <hyperlink ref="AE461" r:id="rId11226" display="https://www.daloopa.com/src/1569952" xr:uid="{56CAF9C5-6BFC-463E-98E4-22A444BC78CC}"/>
    <hyperlink ref="AF461" r:id="rId11227" display="https://www.daloopa.com/src/2600215" xr:uid="{DAB8D198-3244-472F-8C0A-B971EB56E96D}"/>
    <hyperlink ref="AG461" r:id="rId11228" display="https://www.daloopa.com/src/4715317" xr:uid="{E86F233E-C4EC-400D-9679-DEB9483DD346}"/>
    <hyperlink ref="AH461" r:id="rId11229" display="https://www.daloopa.com/src/7961889" xr:uid="{29E2B065-A925-4035-9FF5-D943519DF86A}"/>
    <hyperlink ref="AI461" r:id="rId11230" display="https://www.daloopa.com/src/10330846" xr:uid="{5677A934-2457-4B99-9300-B21C57FC8913}"/>
    <hyperlink ref="AJ461" r:id="rId11231" display="https://www.daloopa.com/src/14161075" xr:uid="{89F5CF03-9441-4959-AF04-BBADEE89B451}"/>
    <hyperlink ref="AK461" r:id="rId11232" display="https://www.daloopa.com/src/20882404" xr:uid="{808FDA27-975E-4984-A85B-CBFAC42A0D2A}"/>
    <hyperlink ref="AL461" r:id="rId11233" display="https://www.daloopa.com/src/32358935" xr:uid="{7287F5AD-E507-44CF-9A7A-EE1B0713110F}"/>
    <hyperlink ref="AM461" r:id="rId11234" display="https://www.daloopa.com/src/37971560" xr:uid="{65C4C121-2E78-4DBB-9363-8DAD4CF75AB6}"/>
    <hyperlink ref="AN461" r:id="rId11235" display="https://www.daloopa.com/src/46537934" xr:uid="{F1311084-7C2A-453A-AA79-664D57B96E09}"/>
    <hyperlink ref="AO461" r:id="rId11236" display="https://www.daloopa.com/src/53535061" xr:uid="{07D32874-8992-4328-AA20-DF4094F36824}"/>
    <hyperlink ref="AP461" r:id="rId11237" display="https://www.daloopa.com/src/58741839" xr:uid="{EC7AB10F-0B93-45BC-8D75-A92D78A36A5D}"/>
    <hyperlink ref="AQ461" r:id="rId11238" display="https://www.daloopa.com/src/63034029" xr:uid="{DDFAF9FA-C83E-4AC0-8E24-610CDCC0B502}"/>
    <hyperlink ref="AR461" r:id="rId11239" display="https://www.daloopa.com/src/66978686" xr:uid="{A52A0F41-85AD-4199-BE12-A599A3CBD621}"/>
    <hyperlink ref="AS461" r:id="rId11240" display="https://www.daloopa.com/src/72083104" xr:uid="{CFE9EE3D-73A8-410E-98EE-C6928D4CDFD0}"/>
    <hyperlink ref="AT461" r:id="rId11241" display="https://www.daloopa.com/src/78021094" xr:uid="{46E1BAB1-D32F-4EC2-9756-8A742BBF5673}"/>
    <hyperlink ref="AU461" r:id="rId11242" display="https://www.daloopa.com/src/82226692" xr:uid="{F2D88B0D-C17D-447C-8919-E8C7EF0DF317}"/>
    <hyperlink ref="AV461" r:id="rId11243" display="https://www.daloopa.com/src/87385038" xr:uid="{1BE89CEA-9843-4B61-8860-D8286AB7785A}"/>
    <hyperlink ref="AW461" r:id="rId11244" display="https://www.daloopa.com/src/94501160" xr:uid="{BF6524B9-5056-4639-B06C-C218019DCBD0}"/>
    <hyperlink ref="AX461" r:id="rId11245" display="https://www.daloopa.com/src/102328811" xr:uid="{70F90516-7F71-473B-989E-F2918A750C04}"/>
    <hyperlink ref="AY461" r:id="rId11246" display="https://www.daloopa.com/src/107683067" xr:uid="{5DADD1C3-5727-4276-B7FC-AB4D3225FBB8}"/>
    <hyperlink ref="AZ461" r:id="rId11247" display="https://www.daloopa.com/src/113257002" xr:uid="{6FAC6FA0-BEF8-42CC-9CAD-10DFB3D7AC43}"/>
    <hyperlink ref="BA461" r:id="rId11248" display="https://www.daloopa.com/src/125054416" xr:uid="{A124C9F4-7F5B-4452-A04D-5FF526B938E0}"/>
    <hyperlink ref="BB461" r:id="rId11249" display="https://www.daloopa.com/src/136427318" xr:uid="{489ECD40-34D9-480A-A376-2D851E2DD015}"/>
    <hyperlink ref="BC461" r:id="rId11250" display="https://www.daloopa.com/src/144995769" xr:uid="{4A20BD76-1917-4307-B67C-6D0FD04FAA9B}"/>
    <hyperlink ref="BD461" r:id="rId11251" display="https://www.daloopa.com/src/154216217" xr:uid="{FAA0FE1E-0237-4BA3-888C-304E01F4AB68}"/>
    <hyperlink ref="BF461" r:id="rId11252" display="https://www.daloopa.com/src/43296599" xr:uid="{9503E6D7-3E17-4738-8CBD-ABE7C93DEA55}"/>
    <hyperlink ref="BG461" r:id="rId11253" display="https://www.daloopa.com/src/43296443" xr:uid="{5BD2CB4D-F7EA-4BAA-86BB-343E3987CEA4}"/>
    <hyperlink ref="BH461" r:id="rId11254" display="https://www.daloopa.com/src/43296279" xr:uid="{CCD2776B-4C0E-4903-8EBD-DCB4F80B5EF4}"/>
    <hyperlink ref="BI461" r:id="rId11255" display="https://www.daloopa.com/src/43296183" xr:uid="{0F08DEA1-C7C3-4DF5-9438-D7C6AF393276}"/>
    <hyperlink ref="BJ461" r:id="rId11256" display="https://www.daloopa.com/src/43295733" xr:uid="{5C787841-0F56-4477-AF70-3FAB51D1E485}"/>
    <hyperlink ref="BK461" r:id="rId11257" display="https://www.daloopa.com/src/43295049" xr:uid="{D8ACBE93-A824-4821-B3CE-DD40103DE929}"/>
    <hyperlink ref="BL461" r:id="rId11258" display="https://www.daloopa.com/src/43294690" xr:uid="{F0909D86-996F-4B5B-A1CB-38E2472DBFF1}"/>
    <hyperlink ref="BM461" r:id="rId11259" display="https://www.daloopa.com/src/14161089" xr:uid="{F29F46D9-13BE-4103-90F4-AFAB2D28F95D}"/>
    <hyperlink ref="BN461" r:id="rId11260" display="https://www.daloopa.com/src/46537928" xr:uid="{37E9ABE9-6BCB-488C-8C63-DA5A64D68170}"/>
    <hyperlink ref="BO461" r:id="rId11261" display="https://www.daloopa.com/src/66982760" xr:uid="{106F5317-9F5B-4989-BF76-8520B605600A}"/>
    <hyperlink ref="BP461" r:id="rId11262" display="https://www.daloopa.com/src/87394669" xr:uid="{EFBDEAF2-1E92-475F-90A2-ACE93A532F17}"/>
    <hyperlink ref="BQ461" r:id="rId11263" display="https://www.daloopa.com/src/113262813" xr:uid="{C9D31464-3165-4340-9514-69E103FE1FF8}"/>
    <hyperlink ref="BR461" r:id="rId11264" display="https://www.daloopa.com/src/154251320" xr:uid="{71D42EAA-BB3D-4584-85F6-9AD889DCF08B}"/>
    <hyperlink ref="A462" r:id="rId11265" xr:uid="{D65BF639-B91F-4355-8563-B4B4278A0429}"/>
    <hyperlink ref="C462" r:id="rId11266" xr:uid="{6205A739-037A-44D3-97E6-FFABFF082866}"/>
    <hyperlink ref="E462" r:id="rId11267" display="https://www.daloopa.com/src/1568669" xr:uid="{50D8A3BC-A3EA-4CDE-BC34-B9F487A4A22A}"/>
    <hyperlink ref="F462" r:id="rId11268" display="https://www.daloopa.com/src/1568876" xr:uid="{866AEA32-CE30-4B87-82B0-EE5DC6987A8D}"/>
    <hyperlink ref="G462" r:id="rId11269" display="https://www.daloopa.com/src/1568815" xr:uid="{4F82A15D-69F7-4EDF-8F52-4E1A739DC1B0}"/>
    <hyperlink ref="H462" r:id="rId11270" display="https://www.daloopa.com/src/1568929" xr:uid="{39F2CAB9-FBB9-4173-B3F6-3D116D92C8AE}"/>
    <hyperlink ref="I462" r:id="rId11271" display="https://www.daloopa.com/src/1568981" xr:uid="{5AD20B64-9DD1-4705-A4C2-1925BDC43BC1}"/>
    <hyperlink ref="J462" r:id="rId11272" display="https://www.daloopa.com/src/1569031" xr:uid="{89113023-CFD1-4880-A27A-876FE01F519F}"/>
    <hyperlink ref="K462" r:id="rId11273" display="https://www.daloopa.com/src/1569081" xr:uid="{15B2F434-6602-4AF7-9F1B-721FB3D7A5F8}"/>
    <hyperlink ref="L462" r:id="rId11274" display="https://www.daloopa.com/src/1569155" xr:uid="{59F5290A-DFDE-4E61-9FC8-4735D9562873}"/>
    <hyperlink ref="M462" r:id="rId11275" display="https://www.daloopa.com/src/1569201" xr:uid="{E1FA57AE-D8D8-48D3-8385-707638C85F6E}"/>
    <hyperlink ref="N462" r:id="rId11276" display="https://www.daloopa.com/src/1569256" xr:uid="{05675F37-96B7-4CD4-8E90-91F316F6D98C}"/>
    <hyperlink ref="O462" r:id="rId11277" display="https://www.daloopa.com/src/1569306" xr:uid="{3F16A4AB-4CDC-43E5-A3C7-5497737001DB}"/>
    <hyperlink ref="P462" r:id="rId11278" display="https://www.daloopa.com/src/1569369" xr:uid="{65E0BE41-2A28-46AD-92E9-4908301C980D}"/>
    <hyperlink ref="Q462" r:id="rId11279" display="https://www.daloopa.com/src/1569423" xr:uid="{23603EED-CA7B-494C-BB40-E7E41CD03A21}"/>
    <hyperlink ref="R462" r:id="rId11280" display="https://www.daloopa.com/src/1569480" xr:uid="{14603FED-2209-4D50-A6B3-36508302038F}"/>
    <hyperlink ref="S462" r:id="rId11281" display="https://www.daloopa.com/src/1569531" xr:uid="{042101A8-DB56-4BAB-B49D-C247F469337B}"/>
    <hyperlink ref="T462" r:id="rId11282" display="https://www.daloopa.com/src/1569651" xr:uid="{5883DF24-8DA9-4A5E-BF13-361A82228483}"/>
    <hyperlink ref="U462" r:id="rId11283" display="https://www.daloopa.com/src/1569785" xr:uid="{17B6060A-9DFD-441B-A417-F19DC58614B0}"/>
    <hyperlink ref="V462" r:id="rId11284" display="https://www.daloopa.com/src/1569798" xr:uid="{A1E00D86-9D1A-4C9C-8C37-7C7D43A8B613}"/>
    <hyperlink ref="W462" r:id="rId11285" display="https://www.daloopa.com/src/1569811" xr:uid="{519B465B-D849-4027-B338-D4A100487428}"/>
    <hyperlink ref="X462" r:id="rId11286" display="https://www.daloopa.com/src/1569836" xr:uid="{1FCA4D59-CE98-49DE-AD4A-83B6E30ECAD6}"/>
    <hyperlink ref="Y462" r:id="rId11287" display="https://www.daloopa.com/src/1569849" xr:uid="{EEB38BB7-5269-46FE-95ED-59BB24A58B07}"/>
    <hyperlink ref="Z462" r:id="rId11288" display="https://www.daloopa.com/src/1569862" xr:uid="{667F40F1-50A7-4AEB-8742-2EF1BD41BDE9}"/>
    <hyperlink ref="AA462" r:id="rId11289" display="https://www.daloopa.com/src/1569875" xr:uid="{7C749D47-E7F5-464C-B50C-8D9312F6FDA3}"/>
    <hyperlink ref="AB462" r:id="rId11290" display="https://www.daloopa.com/src/1569888" xr:uid="{5BAE9F2E-54C8-40EE-AEDB-E99597130203}"/>
    <hyperlink ref="AC462" r:id="rId11291" display="https://www.daloopa.com/src/1569913" xr:uid="{424A69F5-A3ED-400D-9474-FC48CBBBEA71}"/>
    <hyperlink ref="AD462" r:id="rId11292" display="https://www.daloopa.com/src/1569939" xr:uid="{2EA6B5C4-A89C-4388-AE05-43DB9AE7F2FE}"/>
    <hyperlink ref="AE462" r:id="rId11293" display="https://www.daloopa.com/src/1569953" xr:uid="{65D95B2D-6C4F-4AFD-8362-44A7EC4414D1}"/>
    <hyperlink ref="AF462" r:id="rId11294" display="https://www.daloopa.com/src/2600216" xr:uid="{A7F6A315-F1A3-4FAA-AA98-90632DA286B5}"/>
    <hyperlink ref="AG462" r:id="rId11295" display="https://www.daloopa.com/src/4715318" xr:uid="{4B7F4DDD-DD1A-403F-AFFB-7B8F1BD1A948}"/>
    <hyperlink ref="AH462" r:id="rId11296" display="https://www.daloopa.com/src/7961890" xr:uid="{520E495D-B7C8-4A77-B08A-380119DFE325}"/>
    <hyperlink ref="AI462" r:id="rId11297" display="https://www.daloopa.com/src/10330847" xr:uid="{21F2BCAE-3F4B-4FB2-B40E-2CBA2C13A46A}"/>
    <hyperlink ref="AJ462" r:id="rId11298" display="https://www.daloopa.com/src/14161076" xr:uid="{E1C7B385-7E3F-4A5E-B535-D82472BD78BD}"/>
    <hyperlink ref="AK462" r:id="rId11299" display="https://www.daloopa.com/src/20882403" xr:uid="{AE4A0631-79C2-435D-9DB7-0D7DC58CFD24}"/>
    <hyperlink ref="AL462" r:id="rId11300" display="https://www.daloopa.com/src/32358948" xr:uid="{DA5C89A7-A197-4095-AC9B-F12D069DF4EA}"/>
    <hyperlink ref="AM462" r:id="rId11301" display="https://www.daloopa.com/src/37971561" xr:uid="{17FED9DB-D1AA-40E7-A45C-89B82A3C99E1}"/>
    <hyperlink ref="AN462" r:id="rId11302" display="https://www.daloopa.com/src/46537933" xr:uid="{77DB784F-0DE8-4C0B-BB85-4AFF15120D6A}"/>
    <hyperlink ref="AO462" r:id="rId11303" display="https://www.daloopa.com/src/53535060" xr:uid="{383932B5-69F7-4CC1-90CE-B11502D93318}"/>
    <hyperlink ref="AP462" r:id="rId11304" display="https://www.daloopa.com/src/58741848" xr:uid="{00E40D63-10F6-426B-94D7-CEA9673A77B5}"/>
    <hyperlink ref="AQ462" r:id="rId11305" display="https://www.daloopa.com/src/63034030" xr:uid="{A51EF569-7BDF-4D18-AD2E-49F5E1F48D9F}"/>
    <hyperlink ref="AR462" r:id="rId11306" display="https://www.daloopa.com/src/66978683" xr:uid="{EFCD5FD6-3D9C-4F55-9578-C4C9AE6E1652}"/>
    <hyperlink ref="AS462" r:id="rId11307" display="https://www.daloopa.com/src/72083105" xr:uid="{09D9D1FB-FFAE-44D8-AC6F-CE4B61E7E20D}"/>
    <hyperlink ref="AT462" r:id="rId11308" display="https://www.daloopa.com/src/78021100" xr:uid="{37FAC4C5-E7C5-413F-B9D2-8817EA855CC5}"/>
    <hyperlink ref="AU462" r:id="rId11309" display="https://www.daloopa.com/src/82226697" xr:uid="{3C1FB4E6-99B0-46BC-A37E-996A5A229929}"/>
    <hyperlink ref="AV462" r:id="rId11310" display="https://www.daloopa.com/src/87385039" xr:uid="{FA76CB8B-D1F6-481A-8F63-397E6883B2B8}"/>
    <hyperlink ref="AW462" r:id="rId11311" display="https://www.daloopa.com/src/94501171" xr:uid="{B7757C1D-57E7-4214-AC57-263D7D0E7B17}"/>
    <hyperlink ref="AX462" r:id="rId11312" display="https://www.daloopa.com/src/102328812" xr:uid="{7129DF4B-63A3-4721-956D-49AB2C68A7F7}"/>
    <hyperlink ref="AY462" r:id="rId11313" display="https://www.daloopa.com/src/107683066" xr:uid="{62FDE1BA-1288-42EC-A361-41E90103FC4D}"/>
    <hyperlink ref="AZ462" r:id="rId11314" display="https://www.daloopa.com/src/113257003" xr:uid="{0DD36742-2C7A-4D0D-A7B2-D6146D9ABD81}"/>
    <hyperlink ref="BA462" r:id="rId11315" display="https://www.daloopa.com/src/125054417" xr:uid="{60D62CD3-68E2-4E4D-B9A1-0AF74893A961}"/>
    <hyperlink ref="BB462" r:id="rId11316" display="https://www.daloopa.com/src/136427319" xr:uid="{F6A0B6BA-9981-42BC-AF56-5AAEED25B48B}"/>
    <hyperlink ref="BC462" r:id="rId11317" display="https://www.daloopa.com/src/144995770" xr:uid="{532C3A0F-DF0D-4241-8A8C-81B340A4D225}"/>
    <hyperlink ref="BD462" r:id="rId11318" display="https://www.daloopa.com/src/154216218" xr:uid="{EAC2D87B-AF05-40D5-940D-15E2EACC4573}"/>
    <hyperlink ref="BF462" r:id="rId11319" display="https://www.daloopa.com/src/43296595" xr:uid="{4AD6A783-BFE0-48C8-93C1-00F9631FF065}"/>
    <hyperlink ref="BG462" r:id="rId11320" display="https://www.daloopa.com/src/43296434" xr:uid="{58EB8959-08E8-49E6-AED8-3BBDEB9C63EB}"/>
    <hyperlink ref="BH462" r:id="rId11321" display="https://www.daloopa.com/src/43296277" xr:uid="{B67F5873-889B-4981-A3D1-DC2A64357A9F}"/>
    <hyperlink ref="BI462" r:id="rId11322" display="https://www.daloopa.com/src/43296184" xr:uid="{ECD03867-02D3-4926-9AB6-41324A9EB85A}"/>
    <hyperlink ref="BJ462" r:id="rId11323" display="https://www.daloopa.com/src/43295732" xr:uid="{2FDB3DCE-81F2-4853-84CE-260A9C165686}"/>
    <hyperlink ref="BK462" r:id="rId11324" display="https://www.daloopa.com/src/43295052" xr:uid="{A7EC11CB-187D-4882-A426-51DCE0BD5039}"/>
    <hyperlink ref="BL462" r:id="rId11325" display="https://www.daloopa.com/src/43294693" xr:uid="{94640871-972D-4AAF-BE83-2EE20933FB53}"/>
    <hyperlink ref="BM462" r:id="rId11326" display="https://www.daloopa.com/src/14161090" xr:uid="{00C003EF-A621-42F1-A1F9-89B798B7F5E4}"/>
    <hyperlink ref="BN462" r:id="rId11327" display="https://www.daloopa.com/src/46537927" xr:uid="{EB11181A-6719-41A2-AED6-3F6732B38D8D}"/>
    <hyperlink ref="BO462" r:id="rId11328" display="https://www.daloopa.com/src/66982761" xr:uid="{E9318FCD-976C-421F-9F8C-A07E03BC2649}"/>
    <hyperlink ref="BP462" r:id="rId11329" display="https://www.daloopa.com/src/87394671" xr:uid="{83B5FA5C-0CCA-4595-88DA-471FC093273C}"/>
    <hyperlink ref="BQ462" r:id="rId11330" display="https://www.daloopa.com/src/113262815" xr:uid="{CAD76E7F-3D35-40DA-AA15-B8B7D1ED28AB}"/>
    <hyperlink ref="BR462" r:id="rId11331" display="https://www.daloopa.com/src/154251321" xr:uid="{C6E951E9-2453-454E-9D55-B09D319D7BBC}"/>
    <hyperlink ref="A464" r:id="rId11332" xr:uid="{6CC7CF6C-EA90-4C25-9F08-D8CAB8500875}"/>
    <hyperlink ref="C464" r:id="rId11333" xr:uid="{17C3210C-2A5D-464E-9261-7CD91E21D508}"/>
    <hyperlink ref="E464" r:id="rId11334" display="https://www.daloopa.com/src/1568670" xr:uid="{A095A84D-BF12-425A-A134-805D42C7553B}"/>
    <hyperlink ref="F464" r:id="rId11335" display="https://www.daloopa.com/src/1568877" xr:uid="{6E06E81E-BCE0-4445-9BA3-3F46116BB228}"/>
    <hyperlink ref="G464" r:id="rId11336" display="https://www.daloopa.com/src/1568816" xr:uid="{1C8C18B4-C88A-4B8D-AA2B-91FDCEDBB549}"/>
    <hyperlink ref="H464" r:id="rId11337" display="https://www.daloopa.com/src/1568930" xr:uid="{6FC013BA-3F93-4FCA-94EE-1D6B08CED10C}"/>
    <hyperlink ref="I464" r:id="rId11338" display="https://www.daloopa.com/src/1568982" xr:uid="{7C1CB3E6-7EDB-4E0D-AAE0-B7C710986011}"/>
    <hyperlink ref="J464" r:id="rId11339" display="https://www.daloopa.com/src/1569032" xr:uid="{838EBEB0-70B7-409E-9191-E59444702AFB}"/>
    <hyperlink ref="K464" r:id="rId11340" display="https://www.daloopa.com/src/1569082" xr:uid="{5D388A4D-176A-4C9F-B345-73D5FBD83162}"/>
    <hyperlink ref="L464" r:id="rId11341" display="https://www.daloopa.com/src/1569156" xr:uid="{0544FE41-7F52-4C87-91E4-D89F4DF18CBB}"/>
    <hyperlink ref="M464" r:id="rId11342" display="https://www.daloopa.com/src/1569202" xr:uid="{BC6ED5BA-FC51-4F2E-A23D-DCB463ABFBC3}"/>
    <hyperlink ref="N464" r:id="rId11343" display="https://www.daloopa.com/src/1569257" xr:uid="{1E0CD2AE-F87C-470F-BD72-641BF39B4392}"/>
    <hyperlink ref="O464" r:id="rId11344" display="https://www.daloopa.com/src/1569307" xr:uid="{D50BDF34-EEA1-4D22-A48F-6AC13C5D1B76}"/>
    <hyperlink ref="P464" r:id="rId11345" display="https://www.daloopa.com/src/1569370" xr:uid="{11618DBB-4145-4F1E-8808-42DEAF3532E0}"/>
    <hyperlink ref="Q464" r:id="rId11346" display="https://www.daloopa.com/src/1569424" xr:uid="{E6C742E0-0099-434A-81C6-B00D239A957C}"/>
    <hyperlink ref="R464" r:id="rId11347" display="https://www.daloopa.com/src/1569481" xr:uid="{CD6059A4-D3CA-4353-A70A-A9B7163DD947}"/>
    <hyperlink ref="S464" r:id="rId11348" display="https://www.daloopa.com/src/1569532" xr:uid="{EFDB4807-33E5-4DC9-9E62-D876164CECDE}"/>
    <hyperlink ref="T464" r:id="rId11349" display="https://www.daloopa.com/src/1569652" xr:uid="{17CC0EDB-8B1F-4800-B84E-4F83D4DA4F74}"/>
    <hyperlink ref="BF464" r:id="rId11350" display="https://www.daloopa.com/src/43319930" xr:uid="{4CD07C99-6BD1-4109-833B-1C29FFE16704}"/>
    <hyperlink ref="BG464" r:id="rId11351" display="https://www.daloopa.com/src/43319098" xr:uid="{2FE50DAB-F6FE-45E3-A930-F33C642B6972}"/>
    <hyperlink ref="BH464" r:id="rId11352" display="https://www.daloopa.com/src/43317692" xr:uid="{004B0E08-2050-46DF-A564-DFB85664FA76}"/>
    <hyperlink ref="BI464" r:id="rId11353" display="https://www.daloopa.com/src/43316558" xr:uid="{05D2F046-8E6F-42EB-B49D-38FF128BD75A}"/>
    <hyperlink ref="A465" r:id="rId11354" xr:uid="{4F0B610C-7009-473B-91B4-D49FCEC92E26}"/>
    <hyperlink ref="C465" r:id="rId11355" xr:uid="{B33E524F-07F4-4775-AB20-7E75BAC811CD}"/>
    <hyperlink ref="E465" r:id="rId11356" display="https://www.daloopa.com/src/1568671" xr:uid="{C5AC893B-1923-419F-9A0F-3095A1BE2E73}"/>
    <hyperlink ref="F465" r:id="rId11357" display="https://www.daloopa.com/src/1568878" xr:uid="{84E4C578-DF36-47E4-86BC-3C275B6FC2FF}"/>
    <hyperlink ref="G465" r:id="rId11358" display="https://www.daloopa.com/src/1568817" xr:uid="{25F53A47-00E5-4233-9D9E-AB0408AA6C95}"/>
    <hyperlink ref="H465" r:id="rId11359" display="https://www.daloopa.com/src/1568931" xr:uid="{D7A92B83-B694-44BF-9250-11DCCEB92E93}"/>
    <hyperlink ref="I465" r:id="rId11360" display="https://www.daloopa.com/src/1568983" xr:uid="{B389876C-E089-4783-90F3-96F131965F91}"/>
    <hyperlink ref="J465" r:id="rId11361" display="https://www.daloopa.com/src/1569033" xr:uid="{554CC507-2CC8-4504-8992-3A012C408D41}"/>
    <hyperlink ref="K465" r:id="rId11362" display="https://www.daloopa.com/src/1569083" xr:uid="{2A2E29B3-9A22-41A8-9A0C-32FE4688DC3C}"/>
    <hyperlink ref="L465" r:id="rId11363" display="https://www.daloopa.com/src/1569157" xr:uid="{6494DE7A-43C7-4C69-80E8-0A1E35EDE332}"/>
    <hyperlink ref="M465" r:id="rId11364" display="https://www.daloopa.com/src/1569203" xr:uid="{1C72F6A6-99D2-4FE0-9F9A-EE599B0B8A02}"/>
    <hyperlink ref="N465" r:id="rId11365" display="https://www.daloopa.com/src/1569258" xr:uid="{CBA50BC5-88E0-4AFF-9C1A-0231394F183A}"/>
    <hyperlink ref="O465" r:id="rId11366" display="https://www.daloopa.com/src/1569308" xr:uid="{A99DCC5C-0B0F-4337-8A47-F19AB2DDE60F}"/>
    <hyperlink ref="P465" r:id="rId11367" display="https://www.daloopa.com/src/1569371" xr:uid="{BD804472-B76A-4C09-B80B-A5AF8E3ECE22}"/>
    <hyperlink ref="Q465" r:id="rId11368" display="https://www.daloopa.com/src/1569425" xr:uid="{15B0C07E-9B47-429A-9F7D-BE809EBFC29F}"/>
    <hyperlink ref="R465" r:id="rId11369" display="https://www.daloopa.com/src/1569482" xr:uid="{4663C145-F76E-4F1D-A2D5-35AAE6D19729}"/>
    <hyperlink ref="S465" r:id="rId11370" display="https://www.daloopa.com/src/1569533" xr:uid="{7BB2A72B-752B-490A-B92C-1411B685723E}"/>
    <hyperlink ref="T465" r:id="rId11371" display="https://www.daloopa.com/src/1569653" xr:uid="{F9CF9347-5608-4B6C-B94C-1EBC5B6D8FC2}"/>
    <hyperlink ref="BF465" r:id="rId11372" display="https://www.daloopa.com/src/43319928" xr:uid="{9DE80DC8-35A3-4520-9101-E055E6913563}"/>
    <hyperlink ref="BG465" r:id="rId11373" display="https://www.daloopa.com/src/43319088" xr:uid="{603F974C-6012-4F29-93E3-50577F4024C6}"/>
    <hyperlink ref="BH465" r:id="rId11374" display="https://www.daloopa.com/src/43317693" xr:uid="{9E460221-B838-4D06-B517-C5C8BC6090B4}"/>
    <hyperlink ref="BI465" r:id="rId11375" display="https://www.daloopa.com/src/43316559" xr:uid="{789037F7-D1B6-436D-B708-F8070FBFEAB6}"/>
    <hyperlink ref="A466" r:id="rId11376" xr:uid="{C11B9167-FFAA-4094-A0E1-75FBF7B82B7A}"/>
    <hyperlink ref="C466" r:id="rId11377" xr:uid="{440A3644-41D0-4A36-86DA-8E41F76D3679}"/>
    <hyperlink ref="E466" r:id="rId11378" display="https://www.daloopa.com/src/1568672" xr:uid="{C18A4667-1D84-41FC-A8BC-D4BDB9661BB8}"/>
    <hyperlink ref="F466" r:id="rId11379" display="https://www.daloopa.com/src/1568879" xr:uid="{A2665E78-540E-4251-8C63-5D975B0B8353}"/>
    <hyperlink ref="G466" r:id="rId11380" display="https://www.daloopa.com/src/1568818" xr:uid="{636A505F-F9A5-4181-A8FB-331BAB813EAC}"/>
    <hyperlink ref="H466" r:id="rId11381" display="https://www.daloopa.com/src/1568932" xr:uid="{BE0CAF2D-B281-44F3-8CD8-901539ABA754}"/>
    <hyperlink ref="I466" r:id="rId11382" display="https://www.daloopa.com/src/1568984" xr:uid="{8CE5C879-CCD9-43FB-BCA4-0C30B6E63A8B}"/>
    <hyperlink ref="J466" r:id="rId11383" display="https://www.daloopa.com/src/1569034" xr:uid="{EE9F7896-CFD9-43B1-956B-93F8B8120953}"/>
    <hyperlink ref="K466" r:id="rId11384" display="https://www.daloopa.com/src/1569084" xr:uid="{1F3298C2-F7AC-423F-8FEC-45C0EC5FAEC4}"/>
    <hyperlink ref="L466" r:id="rId11385" display="https://www.daloopa.com/src/1569158" xr:uid="{24500217-9562-4B62-B22A-270E14A24532}"/>
    <hyperlink ref="M466" r:id="rId11386" display="https://www.daloopa.com/src/1569204" xr:uid="{62D2130E-A6D3-4C2B-8010-B6C2D2ABF908}"/>
    <hyperlink ref="N466" r:id="rId11387" display="https://www.daloopa.com/src/1569259" xr:uid="{77950AE4-D002-42E7-9F6B-2B6FDC1EDD5B}"/>
    <hyperlink ref="O466" r:id="rId11388" display="https://www.daloopa.com/src/1569309" xr:uid="{A4977F71-825E-4428-B7C4-63906EED9259}"/>
    <hyperlink ref="P466" r:id="rId11389" display="https://www.daloopa.com/src/1569372" xr:uid="{59CB2EFF-118C-4260-AA81-A0F7EA9244D6}"/>
    <hyperlink ref="Q466" r:id="rId11390" display="https://www.daloopa.com/src/1569426" xr:uid="{22E40C19-ED04-4D67-A66B-A8BD09881CEA}"/>
    <hyperlink ref="R466" r:id="rId11391" display="https://www.daloopa.com/src/1569483" xr:uid="{46C8E8C5-21C1-4B69-9171-03442E582467}"/>
    <hyperlink ref="S466" r:id="rId11392" display="https://www.daloopa.com/src/1569534" xr:uid="{F9A9E114-EECB-4983-9426-278922D2770F}"/>
    <hyperlink ref="T466" r:id="rId11393" display="https://www.daloopa.com/src/1569654" xr:uid="{ED4FACEF-4B8F-4FAC-A306-5B12271C9ECA}"/>
    <hyperlink ref="BF466" r:id="rId11394" display="https://www.daloopa.com/src/43319926" xr:uid="{CA022FCF-8C46-4765-8675-1F301B2DD3E1}"/>
    <hyperlink ref="BG466" r:id="rId11395" display="https://www.daloopa.com/src/43319081" xr:uid="{07A70109-BA02-4455-869A-AF9C2EEC1F30}"/>
    <hyperlink ref="BH466" r:id="rId11396" display="https://www.daloopa.com/src/43317702" xr:uid="{88127DC3-7A80-443B-BB85-51E3ECA1E13F}"/>
    <hyperlink ref="BI466" r:id="rId11397" display="https://www.daloopa.com/src/43316561" xr:uid="{7766343F-05CC-4E21-A390-6D438E7DD2A5}"/>
    <hyperlink ref="A467" r:id="rId11398" xr:uid="{1BB399BE-FD5C-4108-986F-3A0C932F6917}"/>
    <hyperlink ref="C467" r:id="rId11399" xr:uid="{6177EC2B-3588-4E0F-8874-59BE396E6562}"/>
    <hyperlink ref="K467" r:id="rId11400" display="https://www.daloopa.com/src/1569085" xr:uid="{2DD7C0E6-09EC-4ECD-9F3C-825A902BE45E}"/>
    <hyperlink ref="L467" r:id="rId11401" display="https://www.daloopa.com/src/1569159" xr:uid="{96A2DD48-371D-4ADF-A32E-EA8A5C0BE025}"/>
    <hyperlink ref="M467" r:id="rId11402" display="https://www.daloopa.com/src/1569205" xr:uid="{B40ED071-7AFA-4D08-BF30-23EC7302987A}"/>
    <hyperlink ref="N467" r:id="rId11403" display="https://www.daloopa.com/src/1569260" xr:uid="{3E29228D-0A62-4B44-815C-8576E5ECF6D5}"/>
    <hyperlink ref="O467" r:id="rId11404" display="https://www.daloopa.com/src/1569310" xr:uid="{786FA697-4ADE-49DA-A54E-7804E68A89FE}"/>
    <hyperlink ref="P467" r:id="rId11405" display="https://www.daloopa.com/src/1569373" xr:uid="{B747D707-2214-414C-A0D3-4D6968D7427A}"/>
    <hyperlink ref="Q467" r:id="rId11406" display="https://www.daloopa.com/src/1569427" xr:uid="{F8F01B6A-A396-477E-9B1A-F6803255A430}"/>
    <hyperlink ref="R467" r:id="rId11407" display="https://www.daloopa.com/src/1569484" xr:uid="{CF54573B-AA00-4A0F-BE12-8528885D03AD}"/>
    <hyperlink ref="S467" r:id="rId11408" display="https://www.daloopa.com/src/1569535" xr:uid="{BD5DFF60-10FD-4658-886C-AA32A51E69A5}"/>
    <hyperlink ref="T467" r:id="rId11409" display="https://www.daloopa.com/src/1569655" xr:uid="{2CFD4223-2523-4EEA-80C7-B2CB56FB7272}"/>
    <hyperlink ref="BG467" r:id="rId11410" display="https://www.daloopa.com/src/43319075" xr:uid="{634AF6D3-09CA-4955-A067-C23F5F105575}"/>
    <hyperlink ref="BH467" r:id="rId11411" display="https://www.daloopa.com/src/43317703" xr:uid="{B81D92C3-660B-4124-9955-4B0619AD21A9}"/>
    <hyperlink ref="BI467" r:id="rId11412" display="https://www.daloopa.com/src/43316563" xr:uid="{8487EC68-C28C-4D38-8FD2-6A1A2C552CA4}"/>
    <hyperlink ref="A468" r:id="rId11413" xr:uid="{447FFDB9-D899-45B9-AC9B-F40D1E7CD1E8}"/>
    <hyperlink ref="C468" r:id="rId11414" xr:uid="{536E0787-8C28-4C8C-8F59-73A38D098097}"/>
    <hyperlink ref="E468" r:id="rId11415" display="https://www.daloopa.com/src/1568673" xr:uid="{D5035832-D687-497E-B028-0028E41128FA}"/>
    <hyperlink ref="F468" r:id="rId11416" display="https://www.daloopa.com/src/1568880" xr:uid="{A1C94662-EE1A-4F18-B484-1D3CF6FF7551}"/>
    <hyperlink ref="G468" r:id="rId11417" display="https://www.daloopa.com/src/1568819" xr:uid="{63BAF0B5-D093-4B4D-BF49-A7D1F52C3DD9}"/>
    <hyperlink ref="H468" r:id="rId11418" display="https://www.daloopa.com/src/1568933" xr:uid="{D104F50A-AE71-4C18-A660-682F5F3527D5}"/>
    <hyperlink ref="I468" r:id="rId11419" display="https://www.daloopa.com/src/1568985" xr:uid="{17405EB4-50D6-4E3B-A6BF-1F1E1ADE91F8}"/>
    <hyperlink ref="J468" r:id="rId11420" display="https://www.daloopa.com/src/1569035" xr:uid="{ECBF4C3D-9A4A-4E70-894A-F89EAE72894A}"/>
    <hyperlink ref="K468" r:id="rId11421" display="https://www.daloopa.com/src/1569086" xr:uid="{54F43F68-A6CA-44CC-84EE-D0340D4A5DF4}"/>
    <hyperlink ref="L468" r:id="rId11422" display="https://www.daloopa.com/src/1569160" xr:uid="{8414CA15-7F70-4A96-B428-CDAE5B5C9905}"/>
    <hyperlink ref="M468" r:id="rId11423" display="https://www.daloopa.com/src/1569206" xr:uid="{267FB14A-B0E9-4404-A523-B0CD485FB11B}"/>
    <hyperlink ref="N468" r:id="rId11424" display="https://www.daloopa.com/src/1569261" xr:uid="{96005CC6-1471-40C8-9A45-2CA1B443F9D7}"/>
    <hyperlink ref="O468" r:id="rId11425" display="https://www.daloopa.com/src/1569311" xr:uid="{5BC51ACE-1803-4CD8-9189-C4F7770B77D4}"/>
    <hyperlink ref="P468" r:id="rId11426" display="https://www.daloopa.com/src/1569374" xr:uid="{18B710A2-7097-4CF1-AD0D-B06BD1B8A9FA}"/>
    <hyperlink ref="Q468" r:id="rId11427" display="https://www.daloopa.com/src/1569428" xr:uid="{2C2A964D-73BE-48F2-BB2B-43411EF449CC}"/>
    <hyperlink ref="R468" r:id="rId11428" display="https://www.daloopa.com/src/1569485" xr:uid="{A9955DB6-BEEC-44BD-BEFA-4C2C23943925}"/>
    <hyperlink ref="S468" r:id="rId11429" display="https://www.daloopa.com/src/1569536" xr:uid="{5E9420B1-A9C8-48AA-996A-A7FCAB51EBBD}"/>
    <hyperlink ref="T468" r:id="rId11430" display="https://www.daloopa.com/src/1569656" xr:uid="{B230054B-7408-4585-9C41-7EA6E291C191}"/>
    <hyperlink ref="BF468" r:id="rId11431" display="https://www.daloopa.com/src/43319922" xr:uid="{59EEC429-EBC1-4497-9D60-07C0FBC7D0C2}"/>
    <hyperlink ref="BG468" r:id="rId11432" display="https://www.daloopa.com/src/43319077" xr:uid="{0A7F44CF-583E-4544-A5B4-108C22493846}"/>
    <hyperlink ref="BH468" r:id="rId11433" display="https://www.daloopa.com/src/43317696" xr:uid="{D3D655CA-652C-4559-B327-95B28CB56B09}"/>
    <hyperlink ref="BI468" r:id="rId11434" display="https://www.daloopa.com/src/43316566" xr:uid="{0B76EB60-6CDC-40E3-97AF-B90453187B06}"/>
    <hyperlink ref="A470" r:id="rId11435" xr:uid="{07CA44F3-165E-4FAC-A1EE-4044EE25893F}"/>
    <hyperlink ref="C470" r:id="rId11436" xr:uid="{6643CD89-5D5D-4153-AE34-6E3F977BBC07}"/>
    <hyperlink ref="E470" r:id="rId11437" display="https://www.daloopa.com/src/1568674" xr:uid="{A53FC425-C87F-45A4-A3BB-111A7B1FA1E0}"/>
    <hyperlink ref="F470" r:id="rId11438" display="https://www.daloopa.com/src/1568881" xr:uid="{C2CDD84A-E759-4E50-BF8E-F45657860762}"/>
    <hyperlink ref="G470" r:id="rId11439" display="https://www.daloopa.com/src/1568820" xr:uid="{704B18B3-9D55-4EFA-94C5-B33E8619D385}"/>
    <hyperlink ref="H470" r:id="rId11440" display="https://www.daloopa.com/src/1568934" xr:uid="{3F900C3F-8BB5-40DF-9574-3752D28C8492}"/>
    <hyperlink ref="I470" r:id="rId11441" display="https://www.daloopa.com/src/1568986" xr:uid="{1F8C5E74-3175-4BB7-8302-AB2AF2C83CF7}"/>
    <hyperlink ref="J470" r:id="rId11442" display="https://www.daloopa.com/src/1569036" xr:uid="{52D663BC-E4CF-44FC-BFD0-3C6025B9CE4D}"/>
    <hyperlink ref="K470" r:id="rId11443" display="https://www.daloopa.com/src/1569087" xr:uid="{68B2CFE9-23C8-42DB-AB0D-E4F66C1C6BFF}"/>
    <hyperlink ref="L470" r:id="rId11444" display="https://www.daloopa.com/src/1569161" xr:uid="{5B05CDAF-9C3F-48C6-8F5B-748B7CB619A1}"/>
    <hyperlink ref="M470" r:id="rId11445" display="https://www.daloopa.com/src/1569207" xr:uid="{A25B7A9F-A6B4-469C-BCE7-CDDC154D22E7}"/>
    <hyperlink ref="N470" r:id="rId11446" display="https://www.daloopa.com/src/1569262" xr:uid="{1B668EB6-A908-47ED-B860-80623095E78F}"/>
    <hyperlink ref="O470" r:id="rId11447" display="https://www.daloopa.com/src/1569312" xr:uid="{8C052BBD-DD9D-4B72-B03D-797F5B203C0D}"/>
    <hyperlink ref="P470" r:id="rId11448" display="https://www.daloopa.com/src/1569375" xr:uid="{ED062AF3-66F5-411B-B2A6-B8989FE47C75}"/>
    <hyperlink ref="Q470" r:id="rId11449" display="https://www.daloopa.com/src/1569429" xr:uid="{A4D2C5EF-FD5D-456F-8E41-6274768B69D2}"/>
    <hyperlink ref="R470" r:id="rId11450" display="https://www.daloopa.com/src/1569486" xr:uid="{DE897BEF-877D-4496-BC0A-89CDF525D129}"/>
    <hyperlink ref="S470" r:id="rId11451" display="https://www.daloopa.com/src/1569537" xr:uid="{956747D1-1C30-4E7D-8EFA-BD12B722BDC5}"/>
    <hyperlink ref="T470" r:id="rId11452" display="https://www.daloopa.com/src/1569657" xr:uid="{86AFA0BE-EB37-4067-8519-1E15C7C39CF7}"/>
    <hyperlink ref="BF470" r:id="rId11453" display="https://www.daloopa.com/src/43319918" xr:uid="{ABE4710A-148F-443D-8213-D9F7B6B027ED}"/>
    <hyperlink ref="BG470" r:id="rId11454" display="https://www.daloopa.com/src/43319080" xr:uid="{96B53E9E-23B7-4801-B323-B71641F6CBD6}"/>
    <hyperlink ref="BH470" r:id="rId11455" display="https://www.daloopa.com/src/43317700" xr:uid="{8AF0791D-6D13-4311-ACEE-6BEAA5AA307D}"/>
    <hyperlink ref="BI470" r:id="rId11456" display="https://www.daloopa.com/src/43316569" xr:uid="{48461D92-D23D-484C-97C6-4EFF978D8BB3}"/>
    <hyperlink ref="A471" r:id="rId11457" xr:uid="{64B0F42D-7C58-4671-A242-D545E84EAA84}"/>
    <hyperlink ref="C471" r:id="rId11458" xr:uid="{20565167-1D44-4BDE-84CE-93BE4A7F0257}"/>
    <hyperlink ref="E471" r:id="rId11459" display="https://www.daloopa.com/src/1568675" xr:uid="{1D6FF635-86AA-45C2-A478-B4A54893A11E}"/>
    <hyperlink ref="F471" r:id="rId11460" display="https://www.daloopa.com/src/1568882" xr:uid="{9CB9AB32-1482-4114-B24A-7FF1B88944CC}"/>
    <hyperlink ref="G471" r:id="rId11461" display="https://www.daloopa.com/src/1568821" xr:uid="{D06ADA95-8F29-490A-BC61-A04CA7AB4183}"/>
    <hyperlink ref="H471" r:id="rId11462" display="https://www.daloopa.com/src/1568935" xr:uid="{B4BA28CC-EC92-4686-82CB-988770143BD6}"/>
    <hyperlink ref="I471" r:id="rId11463" display="https://www.daloopa.com/src/1568987" xr:uid="{BEED40CF-30A4-4E38-BCA5-12E06EC37651}"/>
    <hyperlink ref="J471" r:id="rId11464" display="https://www.daloopa.com/src/1569037" xr:uid="{2B5F56D9-87B0-49AD-B965-BD7BB39A6A43}"/>
    <hyperlink ref="K471" r:id="rId11465" display="https://www.daloopa.com/src/1569088" xr:uid="{E3175C2A-0C9F-4612-9D05-E9766F9DD51A}"/>
    <hyperlink ref="L471" r:id="rId11466" display="https://www.daloopa.com/src/1569162" xr:uid="{A7418C36-4B2D-4B74-AFF5-130E91B66901}"/>
    <hyperlink ref="M471" r:id="rId11467" display="https://www.daloopa.com/src/1569208" xr:uid="{74AAF2FB-41D6-46DA-AD61-238DF86C8144}"/>
    <hyperlink ref="N471" r:id="rId11468" display="https://www.daloopa.com/src/1569263" xr:uid="{19D94A19-0353-48F2-B859-295718E0BA46}"/>
    <hyperlink ref="O471" r:id="rId11469" display="https://www.daloopa.com/src/1569313" xr:uid="{F93CFEF7-5A15-4C4C-896D-7CF699DF470B}"/>
    <hyperlink ref="P471" r:id="rId11470" display="https://www.daloopa.com/src/1569376" xr:uid="{D5861D41-80A0-4AB7-A432-0B388B08EB21}"/>
    <hyperlink ref="Q471" r:id="rId11471" display="https://www.daloopa.com/src/1569430" xr:uid="{3342E913-2166-4C95-9973-7A24CC018524}"/>
    <hyperlink ref="R471" r:id="rId11472" display="https://www.daloopa.com/src/1569487" xr:uid="{69F64933-854F-4221-A74E-49A80CF5AEF0}"/>
    <hyperlink ref="S471" r:id="rId11473" display="https://www.daloopa.com/src/1569538" xr:uid="{64C824A7-144D-45D8-BE0C-C5B22387796B}"/>
    <hyperlink ref="T471" r:id="rId11474" display="https://www.daloopa.com/src/1569658" xr:uid="{5878F144-8AC5-4DB7-B3FC-30FDED7C5F4C}"/>
    <hyperlink ref="BF471" r:id="rId11475" display="https://www.daloopa.com/src/43319915" xr:uid="{515D3A64-85A2-4A61-9874-C284926E0288}"/>
    <hyperlink ref="BG471" r:id="rId11476" display="https://www.daloopa.com/src/43319082" xr:uid="{D91D39AB-EB47-4EB0-AAB3-4F3281F8E945}"/>
    <hyperlink ref="BH471" r:id="rId11477" display="https://www.daloopa.com/src/43317697" xr:uid="{BC69473E-24E0-4A8D-BA51-51B0C445402A}"/>
    <hyperlink ref="BI471" r:id="rId11478" display="https://www.daloopa.com/src/43316577" xr:uid="{B0BE2F57-4825-4E47-BB23-F84965B28245}"/>
    <hyperlink ref="A472" r:id="rId11479" xr:uid="{6EE1939A-22E5-4878-966D-73973EB6DD47}"/>
    <hyperlink ref="C472" r:id="rId11480" xr:uid="{6A379C3B-8E2D-4417-81FA-AE1B1B39B9EF}"/>
    <hyperlink ref="E472" r:id="rId11481" display="https://www.daloopa.com/src/1568676" xr:uid="{95556069-D311-42AB-BBBD-3F60B78D8EC8}"/>
    <hyperlink ref="F472" r:id="rId11482" display="https://www.daloopa.com/src/1568883" xr:uid="{12A36AB7-71FF-482B-8E5A-AD59454DC09A}"/>
    <hyperlink ref="G472" r:id="rId11483" display="https://www.daloopa.com/src/1568822" xr:uid="{B42F7123-A999-47CB-9265-B4D1D5F420DD}"/>
    <hyperlink ref="H472" r:id="rId11484" display="https://www.daloopa.com/src/1568936" xr:uid="{60D55F15-2686-4744-93CB-FDC18B337D43}"/>
    <hyperlink ref="I472" r:id="rId11485" display="https://www.daloopa.com/src/1568988" xr:uid="{DC57AB11-DD11-4BFF-95AA-49E7635761BF}"/>
    <hyperlink ref="J472" r:id="rId11486" display="https://www.daloopa.com/src/1569038" xr:uid="{794D6164-FD4A-4DA4-A08A-102DA4B99AA0}"/>
    <hyperlink ref="K472" r:id="rId11487" display="https://www.daloopa.com/src/1569089" xr:uid="{092DCE6A-86ED-42FF-8A79-F71029E075F5}"/>
    <hyperlink ref="L472" r:id="rId11488" display="https://www.daloopa.com/src/1569163" xr:uid="{10E4584D-0479-4A70-B5EA-21DAC21C7F8E}"/>
    <hyperlink ref="M472" r:id="rId11489" display="https://www.daloopa.com/src/1569209" xr:uid="{345242EA-FB98-4ED6-BA90-2E589110F08D}"/>
    <hyperlink ref="N472" r:id="rId11490" display="https://www.daloopa.com/src/1569264" xr:uid="{84303228-7A1F-40C6-8FB7-36B967BF3A95}"/>
    <hyperlink ref="O472" r:id="rId11491" display="https://www.daloopa.com/src/1569314" xr:uid="{D46C727D-C1F7-4921-867B-60E4AFF24A29}"/>
    <hyperlink ref="P472" r:id="rId11492" display="https://www.daloopa.com/src/1569377" xr:uid="{53E7C0F3-C977-481A-B3E2-8777D0BFB952}"/>
    <hyperlink ref="Q472" r:id="rId11493" display="https://www.daloopa.com/src/1569431" xr:uid="{BFDB94CF-7C42-47D9-B447-5C7BC91DF9A1}"/>
    <hyperlink ref="R472" r:id="rId11494" display="https://www.daloopa.com/src/1569488" xr:uid="{B195E30B-E9F5-4EA3-B1E4-8103C5006407}"/>
    <hyperlink ref="S472" r:id="rId11495" display="https://www.daloopa.com/src/1569539" xr:uid="{C49FD0F0-CAA3-4E3A-AC70-2ABCD9A6D976}"/>
    <hyperlink ref="T472" r:id="rId11496" display="https://www.daloopa.com/src/1569659" xr:uid="{1F297279-C3A8-40A1-9869-5DFD999A57AB}"/>
    <hyperlink ref="BF472" r:id="rId11497" display="https://www.daloopa.com/src/43319911" xr:uid="{B9674719-FECA-4D1F-A6E5-74AEBD46834B}"/>
    <hyperlink ref="BG472" r:id="rId11498" display="https://www.daloopa.com/src/43319101" xr:uid="{EC5CCAAD-925C-4034-A48A-02BC578C4FF8}"/>
    <hyperlink ref="BH472" r:id="rId11499" display="https://www.daloopa.com/src/43317704" xr:uid="{508A2716-0183-4830-B9A1-68599F15F007}"/>
    <hyperlink ref="BI472" r:id="rId11500" display="https://www.daloopa.com/src/43316583" xr:uid="{C479C321-30A1-48B7-8C63-CE22CC12EF90}"/>
    <hyperlink ref="A473" r:id="rId11501" xr:uid="{974F5A3A-14DE-4E65-B3E4-6C0FAC380818}"/>
    <hyperlink ref="C473" r:id="rId11502" xr:uid="{CE43E37F-479F-4C47-BC66-8C5748B69492}"/>
    <hyperlink ref="K473" r:id="rId11503" display="https://www.daloopa.com/src/1569090" xr:uid="{BA3BB599-B4D1-41F4-B0A1-AE3E369D4FB3}"/>
    <hyperlink ref="L473" r:id="rId11504" display="https://www.daloopa.com/src/1569164" xr:uid="{83370CDE-0334-4E46-9FF6-9677C968BB20}"/>
    <hyperlink ref="M473" r:id="rId11505" display="https://www.daloopa.com/src/1569210" xr:uid="{67CA930D-CDBC-4549-97E4-ABD5F5FB2225}"/>
    <hyperlink ref="N473" r:id="rId11506" display="https://www.daloopa.com/src/1569265" xr:uid="{77A75E67-B953-47E8-B53D-82E83E4B58F3}"/>
    <hyperlink ref="O473" r:id="rId11507" display="https://www.daloopa.com/src/1569315" xr:uid="{A9A8DFB0-ECA2-4C17-90F9-8307B0E2A59A}"/>
    <hyperlink ref="P473" r:id="rId11508" display="https://www.daloopa.com/src/1569378" xr:uid="{E04D3049-ED93-4889-A724-7E05FAD971F8}"/>
    <hyperlink ref="Q473" r:id="rId11509" display="https://www.daloopa.com/src/1569432" xr:uid="{45269161-2471-4160-9376-94DFF277125E}"/>
    <hyperlink ref="R473" r:id="rId11510" display="https://www.daloopa.com/src/1569489" xr:uid="{1830E42A-D281-4A83-8087-9F7477EEC32E}"/>
    <hyperlink ref="S473" r:id="rId11511" display="https://www.daloopa.com/src/1569540" xr:uid="{4A12AA38-BD48-4159-9B5D-BE0A17BFE9E0}"/>
    <hyperlink ref="T473" r:id="rId11512" display="https://www.daloopa.com/src/1569660" xr:uid="{2F138330-E657-4C0E-AF37-D6D1A70DEFB8}"/>
    <hyperlink ref="BG473" r:id="rId11513" display="https://www.daloopa.com/src/43319083" xr:uid="{7F6A1ADF-4C8A-481A-9457-42177D7FAD1D}"/>
    <hyperlink ref="BH473" r:id="rId11514" display="https://www.daloopa.com/src/43317705" xr:uid="{8FF0AE3E-B000-4616-9B99-9B06CF18A681}"/>
    <hyperlink ref="BI473" r:id="rId11515" display="https://www.daloopa.com/src/43316586" xr:uid="{5CB05866-3E84-433C-83A3-99BBA9A6C560}"/>
    <hyperlink ref="A474" r:id="rId11516" xr:uid="{71981FD0-AB84-4632-A094-3110A5CDBFCF}"/>
    <hyperlink ref="C474" r:id="rId11517" xr:uid="{032C1052-55B9-4847-B802-F02E95B0A66F}"/>
    <hyperlink ref="E474" r:id="rId11518" display="https://www.daloopa.com/src/1568677" xr:uid="{3FCBC841-5EAF-49B2-8708-AB40432B79F0}"/>
    <hyperlink ref="F474" r:id="rId11519" display="https://www.daloopa.com/src/1568884" xr:uid="{24035FD7-42E1-455C-9332-701DA9073CC5}"/>
    <hyperlink ref="G474" r:id="rId11520" display="https://www.daloopa.com/src/1568823" xr:uid="{6B51867C-88FF-4283-B54B-276F466E9911}"/>
    <hyperlink ref="H474" r:id="rId11521" display="https://www.daloopa.com/src/1568937" xr:uid="{DE981CC8-CD7D-4705-B30E-B2AC46B1FE06}"/>
    <hyperlink ref="I474" r:id="rId11522" display="https://www.daloopa.com/src/1568989" xr:uid="{018E8B9C-8A39-495F-B449-CD995F980ABE}"/>
    <hyperlink ref="J474" r:id="rId11523" display="https://www.daloopa.com/src/1569039" xr:uid="{E0E724A3-DF42-43D5-B3EB-5181D5A103F1}"/>
    <hyperlink ref="K474" r:id="rId11524" display="https://www.daloopa.com/src/1569091" xr:uid="{0A56D79A-C444-4359-8DFC-B64C1CEFD6A5}"/>
    <hyperlink ref="L474" r:id="rId11525" display="https://www.daloopa.com/src/1569165" xr:uid="{0B586940-C643-4500-B173-B4A45F2E533C}"/>
    <hyperlink ref="M474" r:id="rId11526" display="https://www.daloopa.com/src/1569211" xr:uid="{516D07BA-4277-4D44-9DEC-B99A477CDF07}"/>
    <hyperlink ref="N474" r:id="rId11527" display="https://www.daloopa.com/src/1569266" xr:uid="{893A85A7-7F37-4D17-935A-24092F26962D}"/>
    <hyperlink ref="O474" r:id="rId11528" display="https://www.daloopa.com/src/1569316" xr:uid="{9444311D-5B14-4319-A6C7-4BC27E07C70D}"/>
    <hyperlink ref="P474" r:id="rId11529" display="https://www.daloopa.com/src/1569379" xr:uid="{49446A15-8B2E-4AE5-85BE-1FACF15B3BB0}"/>
    <hyperlink ref="Q474" r:id="rId11530" display="https://www.daloopa.com/src/1569433" xr:uid="{7653DFD0-170C-41D9-9EC7-48050BA0D120}"/>
    <hyperlink ref="R474" r:id="rId11531" display="https://www.daloopa.com/src/1569490" xr:uid="{0666E213-A5BF-437A-8137-668894BC8BE8}"/>
    <hyperlink ref="S474" r:id="rId11532" display="https://www.daloopa.com/src/1569541" xr:uid="{53CBF3D7-CECA-49F5-AF7C-73B84BFAB033}"/>
    <hyperlink ref="T474" r:id="rId11533" display="https://www.daloopa.com/src/1569661" xr:uid="{78319120-E9C8-49C0-8AB7-97BA76B3E2E1}"/>
    <hyperlink ref="BF474" r:id="rId11534" display="https://www.daloopa.com/src/43319913" xr:uid="{5DE0777F-2154-44AA-805E-5171A1B82E76}"/>
    <hyperlink ref="BG474" r:id="rId11535" display="https://www.daloopa.com/src/43319089" xr:uid="{2A4E48C0-7B31-4D37-AFB0-788F0B4A9F70}"/>
    <hyperlink ref="BH474" r:id="rId11536" display="https://www.daloopa.com/src/43317689" xr:uid="{97EEF415-01B0-4C0A-892E-7E55FE50C854}"/>
    <hyperlink ref="BI474" r:id="rId11537" display="https://www.daloopa.com/src/43316581" xr:uid="{F5F49018-51A0-45BB-838D-F8DF6262D59E}"/>
    <hyperlink ref="A476" r:id="rId11538" xr:uid="{3326043A-6A18-4DFF-8353-8DADB242D8B9}"/>
    <hyperlink ref="C476" r:id="rId11539" xr:uid="{68241A5E-394F-4354-836E-6B0DA9C8F8F0}"/>
    <hyperlink ref="E476" r:id="rId11540" display="https://www.daloopa.com/src/1568678" xr:uid="{9A3C3F93-E261-4310-B3FB-9B6297FA2715}"/>
    <hyperlink ref="F476" r:id="rId11541" display="https://www.daloopa.com/src/1568885" xr:uid="{1BEE2C6B-AC22-42B9-B180-C7BB6C2D6384}"/>
    <hyperlink ref="G476" r:id="rId11542" display="https://www.daloopa.com/src/1568824" xr:uid="{F3619D2E-23CE-4616-AB51-F243A46AE12B}"/>
    <hyperlink ref="H476" r:id="rId11543" display="https://www.daloopa.com/src/1568938" xr:uid="{57F2C49B-7931-455A-A6BF-B78158A66968}"/>
    <hyperlink ref="I476" r:id="rId11544" display="https://www.daloopa.com/src/1568990" xr:uid="{975DDD20-C5D3-4FD1-841A-9AE958EEEFDE}"/>
    <hyperlink ref="J476" r:id="rId11545" display="https://www.daloopa.com/src/1569040" xr:uid="{6078B253-176E-4747-B671-ABA76BC511CB}"/>
    <hyperlink ref="K476" r:id="rId11546" display="https://www.daloopa.com/src/1569092" xr:uid="{59AB5677-4953-408D-9471-2B5993EFB275}"/>
    <hyperlink ref="L476" r:id="rId11547" display="https://www.daloopa.com/src/1569166" xr:uid="{7EAAEDE6-3E0A-4CDF-A021-21F9D5ADA2D1}"/>
    <hyperlink ref="M476" r:id="rId11548" display="https://www.daloopa.com/src/1569212" xr:uid="{6C9BDB7C-DF95-4549-A360-92C91102A22C}"/>
    <hyperlink ref="N476" r:id="rId11549" display="https://www.daloopa.com/src/1569267" xr:uid="{171F7BF1-515E-48EA-B5DD-DEF5CAEAD4FF}"/>
    <hyperlink ref="O476" r:id="rId11550" display="https://www.daloopa.com/src/1569317" xr:uid="{E420C716-BD8F-4299-933A-44F96C4B9056}"/>
    <hyperlink ref="P476" r:id="rId11551" display="https://www.daloopa.com/src/1569380" xr:uid="{7EA4782D-9892-47AF-BDCD-8F593926D2ED}"/>
    <hyperlink ref="Q476" r:id="rId11552" display="https://www.daloopa.com/src/1569434" xr:uid="{AD8B9B28-BA2F-4FE2-BB17-20E16803D1A4}"/>
    <hyperlink ref="R476" r:id="rId11553" display="https://www.daloopa.com/src/1569491" xr:uid="{C56B16D0-8711-4CBB-953B-9E7CB9C9AE3E}"/>
    <hyperlink ref="S476" r:id="rId11554" display="https://www.daloopa.com/src/1569542" xr:uid="{90C1385E-8EF3-4E16-86EC-4C49D689BDCE}"/>
    <hyperlink ref="T476" r:id="rId11555" display="https://www.daloopa.com/src/1569662" xr:uid="{A73CB140-C8E8-463B-AC60-665E136C6C4F}"/>
    <hyperlink ref="BF476" r:id="rId11556" display="https://www.daloopa.com/src/43319927" xr:uid="{9D64A8AE-F4A2-4F8D-9ACD-0EB6274E5BBA}"/>
    <hyperlink ref="BG476" r:id="rId11557" display="https://www.daloopa.com/src/43319093" xr:uid="{FF81DFE3-C300-4CB8-B32F-713484087C57}"/>
    <hyperlink ref="BH476" r:id="rId11558" display="https://www.daloopa.com/src/43317699" xr:uid="{DC03EF9B-40AC-4771-8384-C5882BE9FCC1}"/>
    <hyperlink ref="BI476" r:id="rId11559" display="https://www.daloopa.com/src/43316575" xr:uid="{87FBE924-B29C-417E-B11A-79BF94CBB530}"/>
    <hyperlink ref="A477" r:id="rId11560" xr:uid="{32781CA5-4DC9-4905-A800-E2EAEC0114FE}"/>
    <hyperlink ref="C477" r:id="rId11561" xr:uid="{5BD550B1-4F32-4451-95C2-4814C187FF8F}"/>
    <hyperlink ref="E477" r:id="rId11562" display="https://www.daloopa.com/src/1568679" xr:uid="{EF846890-BF60-4511-A6A4-88C776CE5B4B}"/>
    <hyperlink ref="F477" r:id="rId11563" display="https://www.daloopa.com/src/1568886" xr:uid="{EE3AEC3C-2D48-411B-BB34-3ADE9C18BBA4}"/>
    <hyperlink ref="G477" r:id="rId11564" display="https://www.daloopa.com/src/1568825" xr:uid="{C4A3E215-51CF-4A07-B5D7-A031483D43CD}"/>
    <hyperlink ref="H477" r:id="rId11565" display="https://www.daloopa.com/src/1568939" xr:uid="{AFF71B61-C5BD-496E-BE0D-9A6737AAC59A}"/>
    <hyperlink ref="I477" r:id="rId11566" display="https://www.daloopa.com/src/1568991" xr:uid="{4D65258C-DD7B-42D1-9C8E-B668A968B7E6}"/>
    <hyperlink ref="J477" r:id="rId11567" display="https://www.daloopa.com/src/1569041" xr:uid="{87102919-B633-4D5F-9250-2768FF42AE17}"/>
    <hyperlink ref="K477" r:id="rId11568" display="https://www.daloopa.com/src/1569093" xr:uid="{2FBD8FCA-46FC-465A-8D65-A3F061053056}"/>
    <hyperlink ref="L477" r:id="rId11569" display="https://www.daloopa.com/src/1569167" xr:uid="{531358CC-AF1A-4B0D-8B9C-4E1653C90827}"/>
    <hyperlink ref="M477" r:id="rId11570" display="https://www.daloopa.com/src/1569213" xr:uid="{34B34801-7D80-4064-9356-9A3BCB1EAFD1}"/>
    <hyperlink ref="N477" r:id="rId11571" display="https://www.daloopa.com/src/1569268" xr:uid="{F4228926-5AE3-4FB7-AAB4-163AD37F46D4}"/>
    <hyperlink ref="O477" r:id="rId11572" display="https://www.daloopa.com/src/1569318" xr:uid="{8325DB66-94AD-4395-861F-A913C361892C}"/>
    <hyperlink ref="P477" r:id="rId11573" display="https://www.daloopa.com/src/1569381" xr:uid="{18FB1F23-D7E8-464C-9AD4-1E3C62AF3D20}"/>
    <hyperlink ref="Q477" r:id="rId11574" display="https://www.daloopa.com/src/1569435" xr:uid="{C9561766-E452-4219-AC1E-35781CF29266}"/>
    <hyperlink ref="R477" r:id="rId11575" display="https://www.daloopa.com/src/1569492" xr:uid="{03AA831F-3D98-4BEE-846C-FC28FBA4D1B2}"/>
    <hyperlink ref="S477" r:id="rId11576" display="https://www.daloopa.com/src/1569543" xr:uid="{91730277-70D6-4B31-B726-EA70B2BBC66A}"/>
    <hyperlink ref="T477" r:id="rId11577" display="https://www.daloopa.com/src/1569663" xr:uid="{5CCD0784-E3B2-443C-B26D-6850ACE04FEE}"/>
    <hyperlink ref="BF477" r:id="rId11578" display="https://www.daloopa.com/src/43319929" xr:uid="{0FD3927A-A658-4914-BC43-95F54E222C64}"/>
    <hyperlink ref="BG477" r:id="rId11579" display="https://www.daloopa.com/src/43319097" xr:uid="{A2D7A055-8A9F-48B9-A061-1B86AC4DA048}"/>
    <hyperlink ref="BH477" r:id="rId11580" display="https://www.daloopa.com/src/43317698" xr:uid="{2130F9ED-DED1-4573-8348-42CFF69D0648}"/>
    <hyperlink ref="BI477" r:id="rId11581" display="https://www.daloopa.com/src/43316570" xr:uid="{D34432D9-F3E0-4573-9DC8-95B948007C08}"/>
    <hyperlink ref="A478" r:id="rId11582" xr:uid="{00582495-58C2-4032-96CA-17D2FAAFFE51}"/>
    <hyperlink ref="C478" r:id="rId11583" xr:uid="{D099B83F-1D0F-4B2D-90BD-6E1F31A660B0}"/>
    <hyperlink ref="E478" r:id="rId11584" display="https://www.daloopa.com/src/1568680" xr:uid="{07F6EA0C-9AA3-461D-AACD-9F506F4DE251}"/>
    <hyperlink ref="F478" r:id="rId11585" display="https://www.daloopa.com/src/1568887" xr:uid="{6D6C5682-0129-4F56-B710-607384A2159F}"/>
    <hyperlink ref="G478" r:id="rId11586" display="https://www.daloopa.com/src/1568826" xr:uid="{EAEDC578-D0FA-41BF-ACB5-6D07D8352191}"/>
    <hyperlink ref="H478" r:id="rId11587" display="https://www.daloopa.com/src/1568940" xr:uid="{53772E62-3198-46CD-9F3E-772E33E5564B}"/>
    <hyperlink ref="I478" r:id="rId11588" display="https://www.daloopa.com/src/1568992" xr:uid="{8B5D88EF-E3F5-4F90-9AA6-62D1FBDE3373}"/>
    <hyperlink ref="J478" r:id="rId11589" display="https://www.daloopa.com/src/1569042" xr:uid="{BA00E1AF-59B3-40BE-B77A-8B6C74C24CD0}"/>
    <hyperlink ref="K478" r:id="rId11590" display="https://www.daloopa.com/src/1569094" xr:uid="{0A4B6E2E-FDD0-4BF6-826E-B6457BF34058}"/>
    <hyperlink ref="L478" r:id="rId11591" display="https://www.daloopa.com/src/1569168" xr:uid="{43C75C31-FE03-46F0-87A9-EF72FEC82157}"/>
    <hyperlink ref="M478" r:id="rId11592" display="https://www.daloopa.com/src/1569214" xr:uid="{41565613-284A-41D9-BD09-84DF77FD5B84}"/>
    <hyperlink ref="N478" r:id="rId11593" display="https://www.daloopa.com/src/1569269" xr:uid="{8E761623-692A-421B-A7C5-C21487A4C7CF}"/>
    <hyperlink ref="O478" r:id="rId11594" display="https://www.daloopa.com/src/1569319" xr:uid="{5BD14502-8553-41EA-BDD5-AFA5AEBEF2E8}"/>
    <hyperlink ref="P478" r:id="rId11595" display="https://www.daloopa.com/src/1569382" xr:uid="{5B5E3765-A681-4B1F-B9AA-8A841A053570}"/>
    <hyperlink ref="Q478" r:id="rId11596" display="https://www.daloopa.com/src/1569436" xr:uid="{56824976-F4AD-450D-BDB2-3660FB3794BE}"/>
    <hyperlink ref="R478" r:id="rId11597" display="https://www.daloopa.com/src/1569493" xr:uid="{0526A99B-A825-4018-AB57-E5155973E792}"/>
    <hyperlink ref="S478" r:id="rId11598" display="https://www.daloopa.com/src/1569544" xr:uid="{5CDC6D83-C890-4F4C-8CA7-19EEF191DEF6}"/>
    <hyperlink ref="T478" r:id="rId11599" display="https://www.daloopa.com/src/1569664" xr:uid="{E60F9228-19E5-49BC-8513-41B09D8EBD7A}"/>
    <hyperlink ref="BF478" r:id="rId11600" display="https://www.daloopa.com/src/43319933" xr:uid="{C584985A-7A94-42CC-806A-2E67C9BF3106}"/>
    <hyperlink ref="BG478" r:id="rId11601" display="https://www.daloopa.com/src/43319074" xr:uid="{633B1415-16D3-4EA2-99FB-BC9C900535B4}"/>
    <hyperlink ref="BH478" r:id="rId11602" display="https://www.daloopa.com/src/43317706" xr:uid="{AC8063C6-D39A-46F2-BAFB-0E1A5CD98797}"/>
    <hyperlink ref="BI478" r:id="rId11603" display="https://www.daloopa.com/src/43316565" xr:uid="{939E4EF4-5B65-4783-95AC-7D7F73B6D08D}"/>
    <hyperlink ref="A479" r:id="rId11604" xr:uid="{54202436-3B64-43AA-B405-77CDB3BCC9F3}"/>
    <hyperlink ref="C479" r:id="rId11605" xr:uid="{68B2DF15-3548-4700-8909-366DACC790D8}"/>
    <hyperlink ref="K479" r:id="rId11606" display="https://www.daloopa.com/src/1569095" xr:uid="{F3223108-305A-493D-A877-BBF2D50B188F}"/>
    <hyperlink ref="L479" r:id="rId11607" display="https://www.daloopa.com/src/1569169" xr:uid="{E1F28576-9FD5-4E59-A05C-7887DD962F75}"/>
    <hyperlink ref="M479" r:id="rId11608" display="https://www.daloopa.com/src/1569215" xr:uid="{245C627E-A7FA-43BF-B013-B35A31BC877F}"/>
    <hyperlink ref="N479" r:id="rId11609" display="https://www.daloopa.com/src/1569270" xr:uid="{4AC6FBC4-45F9-4022-AC1D-1DE2366E94CA}"/>
    <hyperlink ref="O479" r:id="rId11610" display="https://www.daloopa.com/src/1569320" xr:uid="{8D9853F0-6DFA-4764-9CFF-511502B2513F}"/>
    <hyperlink ref="P479" r:id="rId11611" display="https://www.daloopa.com/src/1569383" xr:uid="{5C61D005-1738-438C-A173-168E616587F9}"/>
    <hyperlink ref="Q479" r:id="rId11612" display="https://www.daloopa.com/src/1569437" xr:uid="{5E83C7FF-DACD-4424-8204-DE977635C5C1}"/>
    <hyperlink ref="R479" r:id="rId11613" display="https://www.daloopa.com/src/1569494" xr:uid="{D9A7F29C-F69A-43F0-8637-56CB82308EA5}"/>
    <hyperlink ref="S479" r:id="rId11614" display="https://www.daloopa.com/src/1569545" xr:uid="{47C9E474-4D88-4183-AE9D-3920B56AC635}"/>
    <hyperlink ref="T479" r:id="rId11615" display="https://www.daloopa.com/src/1569665" xr:uid="{973AD463-C1B4-42C8-98E1-A115D1D09EF6}"/>
    <hyperlink ref="BG479" r:id="rId11616" display="https://www.daloopa.com/src/43319096" xr:uid="{B27B9882-0F30-4FC4-BABB-727DC4FAA05D}"/>
    <hyperlink ref="BH479" r:id="rId11617" display="https://www.daloopa.com/src/43317707" xr:uid="{BC62169F-6102-48C7-B8CA-8E212CD238BA}"/>
    <hyperlink ref="BI479" r:id="rId11618" display="https://www.daloopa.com/src/43316567" xr:uid="{E748AA0B-D326-41FD-A82D-7C648B10E7F3}"/>
    <hyperlink ref="A480" r:id="rId11619" xr:uid="{082BD735-195D-4801-B1E2-EFB1AB83F955}"/>
    <hyperlink ref="C480" r:id="rId11620" xr:uid="{A56E5B1F-DAA9-4575-ACE2-574E1DCDF520}"/>
    <hyperlink ref="E480" r:id="rId11621" display="https://www.daloopa.com/src/1568681" xr:uid="{018AE2B3-3C0A-4B48-8C45-B895E1B45698}"/>
    <hyperlink ref="F480" r:id="rId11622" display="https://www.daloopa.com/src/1568888" xr:uid="{4B627C8A-5059-4CA1-9D99-A3E5F1034AEA}"/>
    <hyperlink ref="G480" r:id="rId11623" display="https://www.daloopa.com/src/1568827" xr:uid="{4E5078EE-966E-4C2A-8134-4CEC55E762AC}"/>
    <hyperlink ref="H480" r:id="rId11624" display="https://www.daloopa.com/src/1568941" xr:uid="{8555E0D1-11E3-4C12-8523-3A8590C0217F}"/>
    <hyperlink ref="I480" r:id="rId11625" display="https://www.daloopa.com/src/1568993" xr:uid="{8E198682-62DC-41EE-8985-44FDBC441132}"/>
    <hyperlink ref="J480" r:id="rId11626" display="https://www.daloopa.com/src/1569043" xr:uid="{4E4C4EF0-E123-41DE-973B-E77AA50028FC}"/>
    <hyperlink ref="K480" r:id="rId11627" display="https://www.daloopa.com/src/1569096" xr:uid="{1725C0D5-B11E-4F6C-A305-E7FDC19995EB}"/>
    <hyperlink ref="L480" r:id="rId11628" display="https://www.daloopa.com/src/1569170" xr:uid="{C57BA2C1-AEC7-4E08-B24C-0B3626A46C00}"/>
    <hyperlink ref="M480" r:id="rId11629" display="https://www.daloopa.com/src/1569216" xr:uid="{BAF1ACF8-F806-4DB6-88F6-01DEA9494C63}"/>
    <hyperlink ref="N480" r:id="rId11630" display="https://www.daloopa.com/src/1569271" xr:uid="{3362BA00-3444-43FF-BD83-F26DC092A76A}"/>
    <hyperlink ref="O480" r:id="rId11631" display="https://www.daloopa.com/src/1569321" xr:uid="{E0D21BC4-C5DE-4E93-ABEF-0F7699C2FB2B}"/>
    <hyperlink ref="P480" r:id="rId11632" display="https://www.daloopa.com/src/1569384" xr:uid="{05581124-6E37-4F77-8C5A-F8561EFD3E14}"/>
    <hyperlink ref="Q480" r:id="rId11633" display="https://www.daloopa.com/src/1569438" xr:uid="{C907A0BF-0028-45A8-AA24-8F9D338ECEC6}"/>
    <hyperlink ref="R480" r:id="rId11634" display="https://www.daloopa.com/src/1569495" xr:uid="{D360B691-DF56-435D-9490-3DDA9ADE3AB0}"/>
    <hyperlink ref="S480" r:id="rId11635" display="https://www.daloopa.com/src/1569546" xr:uid="{E860EDD4-D0E5-464F-8F3F-7B3F556DD06A}"/>
    <hyperlink ref="T480" r:id="rId11636" display="https://www.daloopa.com/src/1569666" xr:uid="{6CF8A315-C9BA-4E03-9EE9-4F892F750C1C}"/>
    <hyperlink ref="BF480" r:id="rId11637" display="https://www.daloopa.com/src/43319934" xr:uid="{2F2734DC-49E3-414A-9824-AE5A8DA9D846}"/>
    <hyperlink ref="BG480" r:id="rId11638" display="https://www.daloopa.com/src/43319095" xr:uid="{17784EF6-271F-4F56-ACC9-BF297DD31A14}"/>
    <hyperlink ref="BH480" r:id="rId11639" display="https://www.daloopa.com/src/43317708" xr:uid="{B9542DBC-8592-493A-8D2C-3F9A036DBDBC}"/>
    <hyperlink ref="BI480" r:id="rId11640" display="https://www.daloopa.com/src/43316571" xr:uid="{ED8CF977-4D7F-4492-8C04-A9B2180B88F6}"/>
    <hyperlink ref="A481" r:id="rId11641" xr:uid="{671FD6D0-6255-4E4C-866C-D923F35BB7C4}"/>
    <hyperlink ref="C481" r:id="rId11642" xr:uid="{1F6A7C0D-2A82-4CD4-940D-4CA4DCCAED0B}"/>
    <hyperlink ref="E481" r:id="rId11643" display="https://www.daloopa.com/src/1568682" xr:uid="{3AFA1393-E41A-4C40-B9D4-73525CC0EC62}"/>
    <hyperlink ref="F481" r:id="rId11644" display="https://www.daloopa.com/src/1568889" xr:uid="{DCD8B9B1-16DF-4AA9-AFC5-357B1E027652}"/>
    <hyperlink ref="G481" r:id="rId11645" display="https://www.daloopa.com/src/1568828" xr:uid="{9412DC2A-ED34-4AFF-8623-BFAA3437F0EB}"/>
    <hyperlink ref="H481" r:id="rId11646" display="https://www.daloopa.com/src/1568942" xr:uid="{202BC70F-C33B-43B4-9A2F-592D0BF31DAA}"/>
    <hyperlink ref="I481" r:id="rId11647" display="https://www.daloopa.com/src/1568994" xr:uid="{87CC46C8-2443-409A-B8E8-0E1DB6026DDD}"/>
    <hyperlink ref="J481" r:id="rId11648" display="https://www.daloopa.com/src/1569044" xr:uid="{AA2AE58D-DB7E-48C9-ABE3-F27899B18666}"/>
    <hyperlink ref="K481" r:id="rId11649" display="https://www.daloopa.com/src/1569097" xr:uid="{2FBBBA99-1EC0-4030-9ED5-F2065AD5B6C7}"/>
    <hyperlink ref="L481" r:id="rId11650" display="https://www.daloopa.com/src/1569171" xr:uid="{A834C786-1FB5-4315-A8B6-145EA5D858D0}"/>
    <hyperlink ref="M481" r:id="rId11651" display="https://www.daloopa.com/src/1569217" xr:uid="{610468FD-FE03-41B7-BF6A-57C544008DCF}"/>
    <hyperlink ref="N481" r:id="rId11652" display="https://www.daloopa.com/src/1569272" xr:uid="{E42EA690-923E-4723-AFC4-298821CBB1DD}"/>
    <hyperlink ref="O481" r:id="rId11653" display="https://www.daloopa.com/src/1569322" xr:uid="{1E99EDA8-B591-4881-87C7-70F919D49430}"/>
    <hyperlink ref="P481" r:id="rId11654" display="https://www.daloopa.com/src/1569385" xr:uid="{2DDC4704-7E83-4677-8EA6-A7A95CD6C362}"/>
    <hyperlink ref="Q481" r:id="rId11655" display="https://www.daloopa.com/src/1569439" xr:uid="{3E4A8E7F-A2D1-4E11-B9EF-A7F66076F4EC}"/>
    <hyperlink ref="R481" r:id="rId11656" display="https://www.daloopa.com/src/1569496" xr:uid="{42FC4566-529D-450C-A8CE-5FC583C6FD9B}"/>
    <hyperlink ref="S481" r:id="rId11657" display="https://www.daloopa.com/src/1569547" xr:uid="{C34130B9-9B68-4F10-88AD-7C793A321F1E}"/>
    <hyperlink ref="T481" r:id="rId11658" display="https://www.daloopa.com/src/1569667" xr:uid="{6418E14B-A996-44C6-8DB3-E20D305222D7}"/>
    <hyperlink ref="BF481" r:id="rId11659" display="https://www.daloopa.com/src/43319932" xr:uid="{BD4727E6-83E9-4271-9D1D-2DF604DA3BDE}"/>
    <hyperlink ref="BG481" r:id="rId11660" display="https://www.daloopa.com/src/43319094" xr:uid="{3D0DF5BA-96CE-4A1A-9192-0389C9194C26}"/>
    <hyperlink ref="BH481" r:id="rId11661" display="https://www.daloopa.com/src/43317691" xr:uid="{E5C9017A-AD7F-4188-94DC-C21BD9A1A875}"/>
    <hyperlink ref="BI481" r:id="rId11662" display="https://www.daloopa.com/src/43316573" xr:uid="{7516B5A3-DAC4-4D9C-A0C1-D85659E835F5}"/>
    <hyperlink ref="A483" r:id="rId11663" xr:uid="{0729080C-FFF0-45FE-B7F2-92C10E96CADA}"/>
    <hyperlink ref="C483" r:id="rId11664" xr:uid="{8D7FFC22-B42E-4A34-A8F0-D3DE41699117}"/>
    <hyperlink ref="E483" r:id="rId11665" display="https://www.daloopa.com/src/1568683" xr:uid="{36C506A6-F890-4E49-BDEC-4BCA81291BDB}"/>
    <hyperlink ref="F483" r:id="rId11666" display="https://www.daloopa.com/src/1568890" xr:uid="{C6A2218C-C2BF-4F53-8D5D-D11616D56C25}"/>
    <hyperlink ref="G483" r:id="rId11667" display="https://www.daloopa.com/src/1568829" xr:uid="{EB5186CA-99F3-4F14-AC4C-47E858085AE3}"/>
    <hyperlink ref="H483" r:id="rId11668" display="https://www.daloopa.com/src/1568943" xr:uid="{0BB3B986-E0C4-4741-AF5F-448EB7172B4E}"/>
    <hyperlink ref="BF483" r:id="rId11669" display="https://www.daloopa.com/src/43319931" xr:uid="{0822434B-397E-457D-A3D1-D4CAF52DAF6D}"/>
    <hyperlink ref="A484" r:id="rId11670" xr:uid="{9C6AAD3B-0280-49F0-BDB3-B07166E08ACD}"/>
    <hyperlink ref="C484" r:id="rId11671" xr:uid="{3F0C43FB-791C-4813-8980-A61EA776B584}"/>
    <hyperlink ref="E484" r:id="rId11672" display="https://www.daloopa.com/src/1568684" xr:uid="{536ACE9F-E8CE-4679-9705-AD09EFA6D242}"/>
    <hyperlink ref="F484" r:id="rId11673" display="https://www.daloopa.com/src/1568891" xr:uid="{A282B577-64BA-48F4-B30C-B070E1812AB0}"/>
    <hyperlink ref="G484" r:id="rId11674" display="https://www.daloopa.com/src/1568830" xr:uid="{B85D57B1-19FC-4689-8E20-92211B8A17B3}"/>
    <hyperlink ref="H484" r:id="rId11675" display="https://www.daloopa.com/src/1568944" xr:uid="{2E9D2B41-D68E-485A-8402-46BC38542DEF}"/>
    <hyperlink ref="I484" r:id="rId11676" display="https://www.daloopa.com/src/1568995" xr:uid="{3B6A0A16-DD29-4638-9F78-3160846737AF}"/>
    <hyperlink ref="J484" r:id="rId11677" display="https://www.daloopa.com/src/1569045" xr:uid="{2EDD1AD8-B9DD-4AD9-88AE-6C38BE13C799}"/>
    <hyperlink ref="K484" r:id="rId11678" display="https://www.daloopa.com/src/1569098" xr:uid="{FC80DC5D-593B-4C59-B969-3E02D2E81E80}"/>
    <hyperlink ref="L484" r:id="rId11679" display="https://www.daloopa.com/src/1569172" xr:uid="{AF565E30-F8DD-4E5B-9AD9-49B6159BF408}"/>
    <hyperlink ref="M484" r:id="rId11680" display="https://www.daloopa.com/src/1569218" xr:uid="{F2AB7340-4973-4293-80F8-C4ADEDCC6FD3}"/>
    <hyperlink ref="N484" r:id="rId11681" display="https://www.daloopa.com/src/1569273" xr:uid="{8D9E647F-D3EF-4E88-B1FC-F7A0820631E0}"/>
    <hyperlink ref="O484" r:id="rId11682" display="https://www.daloopa.com/src/1569323" xr:uid="{75848978-216B-44FF-BDD2-8A6BB6E74BBE}"/>
    <hyperlink ref="P484" r:id="rId11683" display="https://www.daloopa.com/src/1569386" xr:uid="{EC4156B0-9737-4BF9-9335-9C6B53E9C819}"/>
    <hyperlink ref="Q484" r:id="rId11684" display="https://www.daloopa.com/src/1569440" xr:uid="{966F3F55-E54C-48E0-8F07-51D527012A7D}"/>
    <hyperlink ref="R484" r:id="rId11685" display="https://www.daloopa.com/src/1569497" xr:uid="{F0076CC5-A7C8-4AED-A10A-29D0331A8E5D}"/>
    <hyperlink ref="S484" r:id="rId11686" display="https://www.daloopa.com/src/1569548" xr:uid="{33540E4B-4119-4E3E-BB17-03EE53F6C478}"/>
    <hyperlink ref="T484" r:id="rId11687" display="https://www.daloopa.com/src/1569668" xr:uid="{CE9D5CFA-6E98-4075-9D98-4A9B90FDEDEB}"/>
    <hyperlink ref="BF484" r:id="rId11688" display="https://www.daloopa.com/src/43319924" xr:uid="{854DAEC7-5F6A-464B-9405-F947081E9B55}"/>
    <hyperlink ref="BG484" r:id="rId11689" display="https://www.daloopa.com/src/43319092" xr:uid="{572A8E56-C01C-4A34-B9B8-1798FD39D6B6}"/>
    <hyperlink ref="BH484" r:id="rId11690" display="https://www.daloopa.com/src/43317690" xr:uid="{AAC0D73C-E017-4806-8B1E-C14F719A9675}"/>
    <hyperlink ref="BI484" r:id="rId11691" display="https://www.daloopa.com/src/43316576" xr:uid="{CB957DB7-ECC8-4266-8016-7DAA2BDC7FE4}"/>
    <hyperlink ref="A486" r:id="rId11692" xr:uid="{6368938B-6D06-4166-B846-7B691CF4B44C}"/>
    <hyperlink ref="C486" r:id="rId11693" xr:uid="{01209D09-4765-4CEF-BF94-851829A444D1}"/>
    <hyperlink ref="E486" r:id="rId11694" display="https://www.daloopa.com/src/1568685" xr:uid="{307268F5-978C-418B-A228-5CE93CC49E5A}"/>
    <hyperlink ref="F486" r:id="rId11695" display="https://www.daloopa.com/src/1568892" xr:uid="{795E1F57-61D3-43EE-977F-E478735EF642}"/>
    <hyperlink ref="G486" r:id="rId11696" display="https://www.daloopa.com/src/1568831" xr:uid="{055CA425-C1ED-4C46-B052-ADBB626CEEA8}"/>
    <hyperlink ref="H486" r:id="rId11697" display="https://www.daloopa.com/src/1568945" xr:uid="{302A6B43-CF0F-484A-8E13-08151D1D0B4D}"/>
    <hyperlink ref="I486" r:id="rId11698" display="https://www.daloopa.com/src/1568996" xr:uid="{E5B58E5B-CA74-44D8-9D5B-CC798CE5E513}"/>
    <hyperlink ref="J486" r:id="rId11699" display="https://www.daloopa.com/src/1569046" xr:uid="{CE7C8DB7-99A6-4333-9B58-9CCB614FDBBB}"/>
    <hyperlink ref="K486" r:id="rId11700" display="https://www.daloopa.com/src/1569099" xr:uid="{51B5B50F-CE50-4328-8FF9-34EEAABF42F5}"/>
    <hyperlink ref="L486" r:id="rId11701" display="https://www.daloopa.com/src/1569173" xr:uid="{478007E6-A86F-40F9-9E0E-8816710A9E5D}"/>
    <hyperlink ref="M486" r:id="rId11702" display="https://www.daloopa.com/src/1569219" xr:uid="{1FF1598B-2E19-4C0D-8AF3-8E439B7647CF}"/>
    <hyperlink ref="N486" r:id="rId11703" display="https://www.daloopa.com/src/1569274" xr:uid="{3F04F866-07A7-4CC7-8E4D-313D610A55C2}"/>
    <hyperlink ref="O486" r:id="rId11704" display="https://www.daloopa.com/src/1569324" xr:uid="{761A4FC6-FC6B-4503-849A-29380C609B9D}"/>
    <hyperlink ref="P486" r:id="rId11705" display="https://www.daloopa.com/src/1569387" xr:uid="{50DFB626-2F84-467E-A5BB-8BA01D0E6BD4}"/>
    <hyperlink ref="Q486" r:id="rId11706" display="https://www.daloopa.com/src/1569441" xr:uid="{98B04F6B-2821-4945-AAB7-1A3E4A7D0B6E}"/>
    <hyperlink ref="R486" r:id="rId11707" display="https://www.daloopa.com/src/1569498" xr:uid="{95E6DBF0-4619-4EED-BF01-701C3ED39FA8}"/>
    <hyperlink ref="S486" r:id="rId11708" display="https://www.daloopa.com/src/1569549" xr:uid="{4E6EBB11-E4AA-445C-BB0F-B34700A4D3BC}"/>
    <hyperlink ref="T486" r:id="rId11709" display="https://www.daloopa.com/src/1569669" xr:uid="{A3BF5B85-EC79-42CF-85AE-E4AFB1ECE251}"/>
    <hyperlink ref="BF486" r:id="rId11710" display="https://www.daloopa.com/src/43319919" xr:uid="{5007B1C8-495C-44FF-917C-6FF9514DF268}"/>
    <hyperlink ref="BG486" r:id="rId11711" display="https://www.daloopa.com/src/43319091" xr:uid="{6EC82357-802A-4B41-B9D5-CCCE63FE2B99}"/>
    <hyperlink ref="BH486" r:id="rId11712" display="https://www.daloopa.com/src/43317709" xr:uid="{835AFB5C-9484-482C-944A-25C7AEA1E78E}"/>
    <hyperlink ref="BI486" r:id="rId11713" display="https://www.daloopa.com/src/43316579" xr:uid="{18204496-A98C-4B19-9A20-8F121CDC9EE5}"/>
    <hyperlink ref="A487" r:id="rId11714" xr:uid="{22960F4E-076E-4AC3-879F-B7089BD72F33}"/>
    <hyperlink ref="C487" r:id="rId11715" xr:uid="{3764BC74-06A9-48ED-9B9F-0D46F9FFBE5A}"/>
    <hyperlink ref="BG487" r:id="rId11716" display="https://www.daloopa.com/src/43319090" xr:uid="{E9FCCA52-4B69-4480-8555-7994A111128D}"/>
    <hyperlink ref="A488" r:id="rId11717" xr:uid="{6FCE7AD1-727C-40F9-BF22-FFF519057F23}"/>
    <hyperlink ref="C488" r:id="rId11718" xr:uid="{D076CA0C-3B29-4606-A80C-6B238612E45C}"/>
    <hyperlink ref="E488" r:id="rId11719" display="https://www.daloopa.com/src/1568686" xr:uid="{56161D31-D35F-41F2-B986-5563E06E25CE}"/>
    <hyperlink ref="F488" r:id="rId11720" display="https://www.daloopa.com/src/1568893" xr:uid="{A6C3E3BD-296D-41BA-9563-A159C0FA3B34}"/>
    <hyperlink ref="G488" r:id="rId11721" display="https://www.daloopa.com/src/1568832" xr:uid="{F300E987-D4C6-4221-926E-C51908F15984}"/>
    <hyperlink ref="H488" r:id="rId11722" display="https://www.daloopa.com/src/1568946" xr:uid="{7D8AE3EF-A2C7-4445-A267-2097EA88908E}"/>
    <hyperlink ref="I488" r:id="rId11723" display="https://www.daloopa.com/src/1568997" xr:uid="{83EB4D07-0B19-47BE-9F57-F89649AEB60A}"/>
    <hyperlink ref="J488" r:id="rId11724" display="https://www.daloopa.com/src/1569047" xr:uid="{2E832B7D-53FC-4513-B22F-66155FCD2D88}"/>
    <hyperlink ref="K488" r:id="rId11725" display="https://www.daloopa.com/src/1569100" xr:uid="{93CFD3A7-2CC8-468B-B3BF-0F9F6D3D2A3E}"/>
    <hyperlink ref="L488" r:id="rId11726" display="https://www.daloopa.com/src/1569174" xr:uid="{99FDE28D-6A11-415F-BD9C-B00B172C1792}"/>
    <hyperlink ref="M488" r:id="rId11727" display="https://www.daloopa.com/src/1569220" xr:uid="{08ED86FA-A344-41F5-BF00-9D846B5FAD2E}"/>
    <hyperlink ref="N488" r:id="rId11728" display="https://www.daloopa.com/src/1569275" xr:uid="{CE72362E-DBB2-43EB-AAFD-51A8067F3935}"/>
    <hyperlink ref="O488" r:id="rId11729" display="https://www.daloopa.com/src/1569325" xr:uid="{296F49B8-2FA8-4005-94AB-6B2D16DD7AFE}"/>
    <hyperlink ref="P488" r:id="rId11730" display="https://www.daloopa.com/src/1569388" xr:uid="{D2435651-346E-4D89-A30F-0C9A5CEB75CC}"/>
    <hyperlink ref="Q488" r:id="rId11731" display="https://www.daloopa.com/src/1569442" xr:uid="{1EB232FF-D9DA-4776-ACD9-BC92D7496CB7}"/>
    <hyperlink ref="R488" r:id="rId11732" display="https://www.daloopa.com/src/1569499" xr:uid="{ECFFD428-C983-4BCF-949A-072DFB0A9FE8}"/>
    <hyperlink ref="S488" r:id="rId11733" display="https://www.daloopa.com/src/1569550" xr:uid="{AAB01B19-5275-493E-A55E-12BE428035B6}"/>
    <hyperlink ref="T488" r:id="rId11734" display="https://www.daloopa.com/src/1569670" xr:uid="{88F73569-C498-42F8-B335-53769BB4564E}"/>
    <hyperlink ref="BF488" r:id="rId11735" display="https://www.daloopa.com/src/43319935" xr:uid="{CDF495B5-03E7-4FF4-8D64-C0F505A62F3C}"/>
    <hyperlink ref="BG488" r:id="rId11736" display="https://www.daloopa.com/src/43319087" xr:uid="{EFDA847C-79D6-45B2-B15F-5843098A7369}"/>
    <hyperlink ref="BH488" r:id="rId11737" display="https://www.daloopa.com/src/43317710" xr:uid="{013C079D-D57E-41B5-BFA2-46413D0953F1}"/>
    <hyperlink ref="BI488" r:id="rId11738" display="https://www.daloopa.com/src/43316582" xr:uid="{BD8A1348-66E1-4C49-9B78-853A8319FF30}"/>
    <hyperlink ref="A489" r:id="rId11739" xr:uid="{CBF06F1B-E921-4BC6-A234-E124339F8B7A}"/>
    <hyperlink ref="C489" r:id="rId11740" xr:uid="{B1BB4EA3-983F-4F2E-A15E-D883E75D719A}"/>
    <hyperlink ref="E489" r:id="rId11741" display="https://www.daloopa.com/src/1568687" xr:uid="{DE1FB606-0381-4BBF-AE06-F2415D7F57C7}"/>
    <hyperlink ref="F489" r:id="rId11742" display="https://www.daloopa.com/src/1568894" xr:uid="{9755261B-95A1-45E3-864C-060EF7812A1C}"/>
    <hyperlink ref="G489" r:id="rId11743" display="https://www.daloopa.com/src/1568833" xr:uid="{DB28F1D7-207B-432A-9A87-653713BDD404}"/>
    <hyperlink ref="H489" r:id="rId11744" display="https://www.daloopa.com/src/1568947" xr:uid="{435E767A-D096-486B-9471-62ECC830EC26}"/>
    <hyperlink ref="I489" r:id="rId11745" display="https://www.daloopa.com/src/1568998" xr:uid="{0CF34F52-299D-426D-9896-700761FA60DA}"/>
    <hyperlink ref="J489" r:id="rId11746" display="https://www.daloopa.com/src/1569048" xr:uid="{9DAF2332-40F2-4CEA-9DD2-83A3836873F4}"/>
    <hyperlink ref="K489" r:id="rId11747" display="https://www.daloopa.com/src/1569101" xr:uid="{9D6924D3-D918-49C8-B87F-29F30662C163}"/>
    <hyperlink ref="L489" r:id="rId11748" display="https://www.daloopa.com/src/1569175" xr:uid="{CD90E038-3631-47A9-B1F9-D62595600D7D}"/>
    <hyperlink ref="M489" r:id="rId11749" display="https://www.daloopa.com/src/1569221" xr:uid="{F6D0E70E-FA81-44C2-80E4-D3621E9BFED5}"/>
    <hyperlink ref="N489" r:id="rId11750" display="https://www.daloopa.com/src/1569276" xr:uid="{F16DDFD7-140C-415C-A953-BA436C1E08BD}"/>
    <hyperlink ref="O489" r:id="rId11751" display="https://www.daloopa.com/src/1569326" xr:uid="{375C7D67-AACE-450A-B1B6-048348AFF6DA}"/>
    <hyperlink ref="P489" r:id="rId11752" display="https://www.daloopa.com/src/1569389" xr:uid="{8B8DB23D-C05B-4789-AB38-87BE3838901B}"/>
    <hyperlink ref="Q489" r:id="rId11753" display="https://www.daloopa.com/src/1569443" xr:uid="{82935B03-64FF-47FB-B64C-E322D182B58A}"/>
    <hyperlink ref="R489" r:id="rId11754" display="https://www.daloopa.com/src/1569500" xr:uid="{127A3B86-194A-4A5B-9324-BD6BCB1E9A5C}"/>
    <hyperlink ref="S489" r:id="rId11755" display="https://www.daloopa.com/src/1569551" xr:uid="{1AD12F74-0085-48BA-BBC8-5C5124968F92}"/>
    <hyperlink ref="T489" r:id="rId11756" display="https://www.daloopa.com/src/1569671" xr:uid="{C2CEECC5-C705-4C6E-9274-EF8A16001F85}"/>
    <hyperlink ref="BF489" r:id="rId11757" display="https://www.daloopa.com/src/43319910" xr:uid="{6EBB0395-6730-4EC8-8867-9A987F60EAE4}"/>
    <hyperlink ref="BG489" r:id="rId11758" display="https://www.daloopa.com/src/43319086" xr:uid="{D5EBA3E4-F0F1-4945-AC66-428B9E4754C8}"/>
    <hyperlink ref="BH489" r:id="rId11759" display="https://www.daloopa.com/src/43317711" xr:uid="{3972803B-B1BF-4E32-8B6F-8D8BA71C2871}"/>
    <hyperlink ref="BI489" r:id="rId11760" display="https://www.daloopa.com/src/43316584" xr:uid="{7AF6BD99-0690-40D9-8BF6-32FC0925F0DA}"/>
    <hyperlink ref="A491" r:id="rId11761" xr:uid="{AC696FD0-8770-4C45-BB76-2B48AA0B002E}"/>
    <hyperlink ref="C491" r:id="rId11762" xr:uid="{EF9153D0-8F7B-4D08-80A8-0456AF686B78}"/>
    <hyperlink ref="E491" r:id="rId11763" display="https://www.daloopa.com/src/1568688" xr:uid="{C1D724B6-7426-4108-AEC7-D0F9C265ED26}"/>
    <hyperlink ref="F491" r:id="rId11764" display="https://www.daloopa.com/src/1568895" xr:uid="{CECABA02-5E30-4C5B-9F34-D27525DCA663}"/>
    <hyperlink ref="G491" r:id="rId11765" display="https://www.daloopa.com/src/1568834" xr:uid="{4B38AA04-4298-4D0F-BD65-BF575F29C724}"/>
    <hyperlink ref="H491" r:id="rId11766" display="https://www.daloopa.com/src/1568948" xr:uid="{6676C0CD-7E43-4B2D-A684-261142948ACE}"/>
    <hyperlink ref="I491" r:id="rId11767" display="https://www.daloopa.com/src/1568999" xr:uid="{9E4A07F1-98E5-412B-B59E-CB28A02C2879}"/>
    <hyperlink ref="J491" r:id="rId11768" display="https://www.daloopa.com/src/1569049" xr:uid="{C107DA7A-71B6-4612-8A9F-2B1FC2E9E96F}"/>
    <hyperlink ref="K491" r:id="rId11769" display="https://www.daloopa.com/src/1569102" xr:uid="{82152401-988B-4CC7-881D-026C1BC5EDD3}"/>
    <hyperlink ref="L491" r:id="rId11770" display="https://www.daloopa.com/src/1569176" xr:uid="{3711C5CD-5726-42A7-A0AB-9766AC3B455D}"/>
    <hyperlink ref="M491" r:id="rId11771" display="https://www.daloopa.com/src/1569222" xr:uid="{CFDB686D-B990-471A-9BEE-57B4CD0163FC}"/>
    <hyperlink ref="N491" r:id="rId11772" display="https://www.daloopa.com/src/1569277" xr:uid="{64A31CB7-A141-4B25-8E76-EBB1FD6D35CF}"/>
    <hyperlink ref="O491" r:id="rId11773" display="https://www.daloopa.com/src/1569327" xr:uid="{DA6A6AEA-F13B-4A5D-A87B-BD4A01E6A33E}"/>
    <hyperlink ref="P491" r:id="rId11774" display="https://www.daloopa.com/src/1569390" xr:uid="{425FFB1D-376B-493C-87FB-13E3DC2B39FB}"/>
    <hyperlink ref="Q491" r:id="rId11775" display="https://www.daloopa.com/src/1569444" xr:uid="{2DA3B8AF-2D0D-41E2-A797-8B3C97642FB9}"/>
    <hyperlink ref="R491" r:id="rId11776" display="https://www.daloopa.com/src/1569501" xr:uid="{378C801A-3972-42B3-81B8-3A6F9EEC7C8A}"/>
    <hyperlink ref="S491" r:id="rId11777" display="https://www.daloopa.com/src/1569552" xr:uid="{93715A5B-3DB8-4DCF-BB71-B5FC5E938F38}"/>
    <hyperlink ref="T491" r:id="rId11778" display="https://www.daloopa.com/src/1569672" xr:uid="{D5510C93-DA52-4B10-8CBF-65B83E934429}"/>
    <hyperlink ref="BF491" r:id="rId11779" display="https://www.daloopa.com/src/43319912" xr:uid="{4CC10323-1F9C-4104-A842-CD201061CBAC}"/>
    <hyperlink ref="BG491" r:id="rId11780" display="https://www.daloopa.com/src/43319085" xr:uid="{176EB494-10EC-445D-8CDE-681ED0B672A3}"/>
    <hyperlink ref="BH491" r:id="rId11781" display="https://www.daloopa.com/src/43317712" xr:uid="{951FADB1-2B5F-4572-927C-57866FF8141E}"/>
    <hyperlink ref="BI491" r:id="rId11782" display="https://www.daloopa.com/src/43316585" xr:uid="{8B691B65-E89B-4441-A2F1-1AFA75CB75B1}"/>
    <hyperlink ref="A492" r:id="rId11783" xr:uid="{0162A210-A00D-404E-8B9F-967F084A6EE8}"/>
    <hyperlink ref="C492" r:id="rId11784" xr:uid="{E2CDE9E2-15F2-4B20-AE56-E271763BD1BC}"/>
    <hyperlink ref="E492" r:id="rId11785" display="https://www.daloopa.com/src/1568689" xr:uid="{D0DCCA1F-C84C-4126-8938-55ADF4CAD1CC}"/>
    <hyperlink ref="F492" r:id="rId11786" display="https://www.daloopa.com/src/1568896" xr:uid="{625A5532-50B5-4A14-9D00-CB7996F3D7A7}"/>
    <hyperlink ref="G492" r:id="rId11787" display="https://www.daloopa.com/src/1568835" xr:uid="{20A6FDA6-DB5E-4199-B7FF-A4C46628D781}"/>
    <hyperlink ref="H492" r:id="rId11788" display="https://www.daloopa.com/src/1568949" xr:uid="{D1508E4F-0FB9-4B2C-AE92-B29939D53643}"/>
    <hyperlink ref="I492" r:id="rId11789" display="https://www.daloopa.com/src/1569000" xr:uid="{CD3BDF61-DC2A-4699-8124-04864E3A6594}"/>
    <hyperlink ref="J492" r:id="rId11790" display="https://www.daloopa.com/src/1569050" xr:uid="{E3265EEE-9874-4723-B681-F8FF49BBB734}"/>
    <hyperlink ref="K492" r:id="rId11791" display="https://www.daloopa.com/src/1569103" xr:uid="{A2F83055-0524-4287-B33B-076DAFC9EE00}"/>
    <hyperlink ref="L492" r:id="rId11792" display="https://www.daloopa.com/src/1569177" xr:uid="{F3F42EA5-3B42-44E0-B62F-465525931EB0}"/>
    <hyperlink ref="M492" r:id="rId11793" display="https://www.daloopa.com/src/1569223" xr:uid="{51309288-4B32-4127-8F24-ED49DC18B662}"/>
    <hyperlink ref="N492" r:id="rId11794" display="https://www.daloopa.com/src/1569278" xr:uid="{1E938AD4-9B4D-4C1E-BEEC-F04E154BDD7E}"/>
    <hyperlink ref="O492" r:id="rId11795" display="https://www.daloopa.com/src/1569328" xr:uid="{E48C3F77-4D2B-4950-8294-454EF3DEDAF1}"/>
    <hyperlink ref="P492" r:id="rId11796" display="https://www.daloopa.com/src/1569391" xr:uid="{43EB432C-9D37-4EFD-B1E1-148CDC4C482C}"/>
    <hyperlink ref="Q492" r:id="rId11797" display="https://www.daloopa.com/src/1569445" xr:uid="{E1B3F299-F80E-4D4B-9CB6-1DC3ED36CDAE}"/>
    <hyperlink ref="R492" r:id="rId11798" display="https://www.daloopa.com/src/1569502" xr:uid="{AD2C80C3-4DE6-4391-A787-E466DCF38FEC}"/>
    <hyperlink ref="S492" r:id="rId11799" display="https://www.daloopa.com/src/1569553" xr:uid="{28868FA0-92C9-444D-AE85-67340C4AEE4B}"/>
    <hyperlink ref="T492" r:id="rId11800" display="https://www.daloopa.com/src/1569673" xr:uid="{6509A837-F4D6-41B4-AC3E-90EC63B3CB0B}"/>
    <hyperlink ref="BF492" r:id="rId11801" display="https://www.daloopa.com/src/43319914" xr:uid="{1DD99A53-0F3B-4BCF-B007-069628A01133}"/>
    <hyperlink ref="BG492" r:id="rId11802" display="https://www.daloopa.com/src/43319100" xr:uid="{C5472ACF-A316-43C1-9E5F-177E14F40654}"/>
    <hyperlink ref="BH492" r:id="rId11803" display="https://www.daloopa.com/src/43317715" xr:uid="{E7F68E23-252F-4FE9-95CC-CAFDFDD9478F}"/>
    <hyperlink ref="BI492" r:id="rId11804" display="https://www.daloopa.com/src/43316580" xr:uid="{3EF4BB9E-6774-4274-8D2F-4CE245C009DE}"/>
    <hyperlink ref="A493" r:id="rId11805" xr:uid="{EEFC0FE1-3A56-45A4-87E9-F6BB6C9D4A7B}"/>
    <hyperlink ref="C493" r:id="rId11806" xr:uid="{63363892-64AC-441E-A1D4-A15E629E6F32}"/>
    <hyperlink ref="E493" r:id="rId11807" display="https://www.daloopa.com/src/1568690" xr:uid="{822166E4-E61B-4396-ACBA-127DD730578A}"/>
    <hyperlink ref="G493" r:id="rId11808" display="https://www.daloopa.com/src/1568836" xr:uid="{5476A075-4D63-4A57-B9AB-3FE23E904A3A}"/>
    <hyperlink ref="H493" r:id="rId11809" display="https://www.daloopa.com/src/1568950" xr:uid="{55EBB719-01FA-4180-A29B-776F48F19550}"/>
    <hyperlink ref="I493" r:id="rId11810" display="https://www.daloopa.com/src/1569001" xr:uid="{447D74B2-71F1-4A9B-81D2-A31BDD5EC4A6}"/>
    <hyperlink ref="M493" r:id="rId11811" display="https://www.daloopa.com/src/1569224" xr:uid="{201E1867-1AE0-47E0-A8C8-D6C27E792437}"/>
    <hyperlink ref="Q493" r:id="rId11812" display="https://www.daloopa.com/src/1569446" xr:uid="{A488A23A-2167-4F49-97AC-FD71A98F381A}"/>
    <hyperlink ref="BF493" r:id="rId11813" display="https://www.daloopa.com/src/43319916" xr:uid="{4E99C47D-A8CD-432C-BDF7-9B86D90EF550}"/>
    <hyperlink ref="A494" r:id="rId11814" xr:uid="{CC7DC5C3-AEEF-4965-8588-35E0B131D520}"/>
    <hyperlink ref="C494" r:id="rId11815" xr:uid="{E20DADC4-8E7F-4FA8-AF4D-97C51E4D2D4F}"/>
    <hyperlink ref="K494" r:id="rId11816" display="https://www.daloopa.com/src/1569104" xr:uid="{85745902-E6E8-425F-A440-C8F22BDC40C4}"/>
    <hyperlink ref="L494" r:id="rId11817" display="https://www.daloopa.com/src/1569178" xr:uid="{79C42960-0D23-47D6-9F5E-CD74FC25DA7B}"/>
    <hyperlink ref="M494" r:id="rId11818" display="https://www.daloopa.com/src/1569225" xr:uid="{BE0D2694-1295-48CE-A542-AB73D02E92CE}"/>
    <hyperlink ref="N494" r:id="rId11819" display="https://www.daloopa.com/src/1569279" xr:uid="{4E5363C7-1459-4D6A-A00D-8362AFF8BFD9}"/>
    <hyperlink ref="O494" r:id="rId11820" display="https://www.daloopa.com/src/1569329" xr:uid="{6DAC2D68-3903-4991-8792-39E7035B86E2}"/>
    <hyperlink ref="P494" r:id="rId11821" display="https://www.daloopa.com/src/1569392" xr:uid="{7F112D69-1F2F-41A9-AE1F-E06830B5FB8B}"/>
    <hyperlink ref="Q494" r:id="rId11822" display="https://www.daloopa.com/src/1569447" xr:uid="{1043B9C7-5E93-4471-9737-4C1E92DCC77A}"/>
    <hyperlink ref="R494" r:id="rId11823" display="https://www.daloopa.com/src/1569503" xr:uid="{7E81B298-AC81-4F2F-8C3D-68E2A40C9DF0}"/>
    <hyperlink ref="S494" r:id="rId11824" display="https://www.daloopa.com/src/1569554" xr:uid="{D206222C-4DFC-48A4-A60D-5370549A9EC8}"/>
    <hyperlink ref="T494" r:id="rId11825" display="https://www.daloopa.com/src/1569674" xr:uid="{9F2C1C70-0F82-4009-9EC2-B51BA89ED8B1}"/>
    <hyperlink ref="BG494" r:id="rId11826" display="https://www.daloopa.com/src/43319102" xr:uid="{F7C59AF2-7967-41FD-890F-908265774788}"/>
    <hyperlink ref="BH494" r:id="rId11827" display="https://www.daloopa.com/src/43317716" xr:uid="{D2775BA4-0BB3-407B-AF28-B9FE8A1F89A2}"/>
    <hyperlink ref="BI494" r:id="rId11828" display="https://www.daloopa.com/src/43316578" xr:uid="{DF9BBD84-5D7F-4F0A-B9FF-2E672AA728F3}"/>
    <hyperlink ref="A495" r:id="rId11829" xr:uid="{940F9168-DC99-4633-85F8-3CCA72721002}"/>
    <hyperlink ref="C495" r:id="rId11830" xr:uid="{67AC2F5F-4AD2-456A-8A94-6B22A6848593}"/>
    <hyperlink ref="E495" r:id="rId11831" display="https://www.daloopa.com/src/1568691" xr:uid="{51AC333E-E0C3-4EB3-A69A-CF740DE4CE9B}"/>
    <hyperlink ref="F495" r:id="rId11832" display="https://www.daloopa.com/src/1568897" xr:uid="{1198B9D5-F3FE-4046-8F35-A234A1BCD445}"/>
    <hyperlink ref="G495" r:id="rId11833" display="https://www.daloopa.com/src/1568837" xr:uid="{369DE13A-6DE5-4703-A160-ED39480A4F22}"/>
    <hyperlink ref="H495" r:id="rId11834" display="https://www.daloopa.com/src/1568951" xr:uid="{2E9DFAA8-0303-4101-9364-A14FC0E4F602}"/>
    <hyperlink ref="I495" r:id="rId11835" display="https://www.daloopa.com/src/1569002" xr:uid="{09AC1D7E-A42D-4168-B2C4-C1014DF5CFA4}"/>
    <hyperlink ref="J495" r:id="rId11836" display="https://www.daloopa.com/src/1569051" xr:uid="{E992D0F1-2E74-4D3B-AD23-E903849DCB7C}"/>
    <hyperlink ref="K495" r:id="rId11837" display="https://www.daloopa.com/src/1569105" xr:uid="{8690F890-53C1-4B84-B278-2DE37B19B6F8}"/>
    <hyperlink ref="L495" r:id="rId11838" display="https://www.daloopa.com/src/1569179" xr:uid="{1EC749CF-FC97-40C2-83EF-64C8574F50A6}"/>
    <hyperlink ref="M495" r:id="rId11839" display="https://www.daloopa.com/src/1569226" xr:uid="{7473FBD4-304A-4BBD-A8BF-87C14C389ECC}"/>
    <hyperlink ref="N495" r:id="rId11840" display="https://www.daloopa.com/src/1569280" xr:uid="{7162B0DE-7556-46B7-AE04-73707FC1DE74}"/>
    <hyperlink ref="O495" r:id="rId11841" display="https://www.daloopa.com/src/1569330" xr:uid="{E756B765-B48D-4110-8E3C-ECB99B0C7A35}"/>
    <hyperlink ref="P495" r:id="rId11842" display="https://www.daloopa.com/src/1569393" xr:uid="{7B4EC3E6-90D4-461C-91A8-FF5BBF48F4A9}"/>
    <hyperlink ref="Q495" r:id="rId11843" display="https://www.daloopa.com/src/1569448" xr:uid="{4FDD596B-B2FA-4374-A984-05A6518B8997}"/>
    <hyperlink ref="R495" r:id="rId11844" display="https://www.daloopa.com/src/1569504" xr:uid="{C82CED04-F17E-4B56-BED3-0D187FE808C3}"/>
    <hyperlink ref="S495" r:id="rId11845" display="https://www.daloopa.com/src/1569555" xr:uid="{5429FB13-8813-4050-AF26-4F461E985965}"/>
    <hyperlink ref="T495" r:id="rId11846" display="https://www.daloopa.com/src/1569675" xr:uid="{3D56F240-F6E3-4A3D-A6B8-91444C95E19D}"/>
    <hyperlink ref="BF495" r:id="rId11847" display="https://www.daloopa.com/src/43319917" xr:uid="{0E8E9390-6EBE-41D7-A8FB-C52E8EBEDDA2}"/>
    <hyperlink ref="BG495" r:id="rId11848" display="https://www.daloopa.com/src/43319079" xr:uid="{454C9817-F3D9-4FE9-AC21-EF05EA63FB78}"/>
    <hyperlink ref="BH495" r:id="rId11849" display="https://www.daloopa.com/src/43317713" xr:uid="{10E4808D-D0A2-4C4B-BC1F-2A996E522877}"/>
    <hyperlink ref="BI495" r:id="rId11850" display="https://www.daloopa.com/src/43316574" xr:uid="{C846D282-5253-445B-91A4-056844D6BAB7}"/>
    <hyperlink ref="A497" r:id="rId11851" xr:uid="{AF425595-4CA6-4F6F-99D6-82E658DD866F}"/>
    <hyperlink ref="C497" r:id="rId11852" xr:uid="{0F6DA1CE-41ED-4B12-8446-01F9D60B04AD}"/>
    <hyperlink ref="E497" r:id="rId11853" display="https://www.daloopa.com/src/1568692" xr:uid="{F69C3E96-9C24-4158-BFD1-888BEEA850D5}"/>
    <hyperlink ref="F497" r:id="rId11854" display="https://www.daloopa.com/src/1568898" xr:uid="{BDC8D1E2-C223-4094-B6E4-771E4FEF7011}"/>
    <hyperlink ref="G497" r:id="rId11855" display="https://www.daloopa.com/src/1568838" xr:uid="{82F3E7F8-16E0-4037-B0CF-60CA4FD69DAB}"/>
    <hyperlink ref="H497" r:id="rId11856" display="https://www.daloopa.com/src/1568952" xr:uid="{3695C3BB-AD50-4FB3-A9D1-927308A9166B}"/>
    <hyperlink ref="I497" r:id="rId11857" display="https://www.daloopa.com/src/1569003" xr:uid="{03389BE4-E1AF-4765-933E-0EAF8CF6EC72}"/>
    <hyperlink ref="J497" r:id="rId11858" display="https://www.daloopa.com/src/1569052" xr:uid="{714B10E2-53EB-4761-912E-87F9B21922D9}"/>
    <hyperlink ref="K497" r:id="rId11859" display="https://www.daloopa.com/src/1569106" xr:uid="{90D7BE36-E781-453A-B538-E7E88E151A32}"/>
    <hyperlink ref="L497" r:id="rId11860" display="https://www.daloopa.com/src/1569180" xr:uid="{DD2D58E0-A42A-47FD-8C53-19389A5C6BFD}"/>
    <hyperlink ref="M497" r:id="rId11861" display="https://www.daloopa.com/src/1569227" xr:uid="{C83A82F9-B904-43A0-9023-C504C1CB1087}"/>
    <hyperlink ref="N497" r:id="rId11862" display="https://www.daloopa.com/src/1569281" xr:uid="{BA12A705-8C22-407E-9936-320F49F81DFD}"/>
    <hyperlink ref="O497" r:id="rId11863" display="https://www.daloopa.com/src/1569331" xr:uid="{9344B3DE-43F2-4DAD-947C-30376C94851D}"/>
    <hyperlink ref="P497" r:id="rId11864" display="https://www.daloopa.com/src/1569394" xr:uid="{C4888689-6D42-4638-ADD7-DB3435BAE6E4}"/>
    <hyperlink ref="Q497" r:id="rId11865" display="https://www.daloopa.com/src/1569449" xr:uid="{5AE4EBF7-8241-49CB-9D77-746172FA6B98}"/>
    <hyperlink ref="R497" r:id="rId11866" display="https://www.daloopa.com/src/1569505" xr:uid="{5B7D209E-16C0-454E-827E-693B740CEFE6}"/>
    <hyperlink ref="S497" r:id="rId11867" display="https://www.daloopa.com/src/1569556" xr:uid="{AEF251B2-2018-45A8-BF5C-B4AD92CE058C}"/>
    <hyperlink ref="T497" r:id="rId11868" display="https://www.daloopa.com/src/1569676" xr:uid="{BD3B5A28-54E0-4B8C-BBA7-8AD75748750C}"/>
    <hyperlink ref="BF497" r:id="rId11869" display="https://www.daloopa.com/src/43319920" xr:uid="{099C18EB-2A4C-4C86-BF36-E4A6FFE07C78}"/>
    <hyperlink ref="BG497" r:id="rId11870" display="https://www.daloopa.com/src/43319076" xr:uid="{1933BD83-977E-4065-B19E-C1D293500070}"/>
    <hyperlink ref="BH497" r:id="rId11871" display="https://www.daloopa.com/src/43317694" xr:uid="{8BA7D9F7-7617-43B8-ACA5-D81F31572E98}"/>
    <hyperlink ref="BI497" r:id="rId11872" display="https://www.daloopa.com/src/43316572" xr:uid="{96B02070-5583-4D53-AFEE-948727B3821F}"/>
    <hyperlink ref="A498" r:id="rId11873" xr:uid="{C89D33D2-5036-4B4B-8304-2884CF6496B1}"/>
    <hyperlink ref="C498" r:id="rId11874" xr:uid="{912BD676-09CE-4637-9CC4-BB53E8759E2D}"/>
    <hyperlink ref="E498" r:id="rId11875" display="https://www.daloopa.com/src/1568693" xr:uid="{90C517FF-7879-4BC9-B070-6FBD61922CC8}"/>
    <hyperlink ref="F498" r:id="rId11876" display="https://www.daloopa.com/src/1568899" xr:uid="{4B324E1F-911B-4CF9-A2F3-035E6D0A9040}"/>
    <hyperlink ref="G498" r:id="rId11877" display="https://www.daloopa.com/src/1568839" xr:uid="{0BBEA322-9770-40BC-AC05-2EBAA83E2067}"/>
    <hyperlink ref="H498" r:id="rId11878" display="https://www.daloopa.com/src/1568953" xr:uid="{DCB1450F-D120-475F-92CA-82B64DF1A4D0}"/>
    <hyperlink ref="I498" r:id="rId11879" display="https://www.daloopa.com/src/1569004" xr:uid="{24ABC424-6677-411D-9F55-68EE4F8CB433}"/>
    <hyperlink ref="J498" r:id="rId11880" display="https://www.daloopa.com/src/1569053" xr:uid="{FF9FD435-7616-40B9-8CF5-F846A371673E}"/>
    <hyperlink ref="K498" r:id="rId11881" display="https://www.daloopa.com/src/1569107" xr:uid="{54AA875A-0A00-4E7E-9942-0BC1F1CB1353}"/>
    <hyperlink ref="L498" r:id="rId11882" display="https://www.daloopa.com/src/1569181" xr:uid="{219D2009-A217-4407-9864-1F09D1E22EFB}"/>
    <hyperlink ref="M498" r:id="rId11883" display="https://www.daloopa.com/src/1569228" xr:uid="{3A4FDE70-1F0E-42D6-B99B-422FF1939ED7}"/>
    <hyperlink ref="N498" r:id="rId11884" display="https://www.daloopa.com/src/1569282" xr:uid="{CD71A110-F5CD-4A26-955D-17CD9822CDE6}"/>
    <hyperlink ref="O498" r:id="rId11885" display="https://www.daloopa.com/src/1569332" xr:uid="{B70FEEE1-43AC-4B7C-A0DB-94F70DF405A9}"/>
    <hyperlink ref="P498" r:id="rId11886" display="https://www.daloopa.com/src/1569395" xr:uid="{221246CB-46C4-4035-BF7F-C060B98F7A57}"/>
    <hyperlink ref="Q498" r:id="rId11887" display="https://www.daloopa.com/src/1569450" xr:uid="{8A5D1726-7DC6-47B7-9A36-2CB147316AAC}"/>
    <hyperlink ref="R498" r:id="rId11888" display="https://www.daloopa.com/src/1569506" xr:uid="{8C2E2948-14A4-49FC-BD12-228C16ABB40A}"/>
    <hyperlink ref="S498" r:id="rId11889" display="https://www.daloopa.com/src/1569557" xr:uid="{53FC8DF0-3BF0-4780-A606-393764AFB2F5}"/>
    <hyperlink ref="T498" r:id="rId11890" display="https://www.daloopa.com/src/1569677" xr:uid="{168E607A-43E5-47E5-909F-FA0F5C56C093}"/>
    <hyperlink ref="BF498" r:id="rId11891" display="https://www.daloopa.com/src/43319921" xr:uid="{F734BC67-9FC4-467C-B41E-53E948AC5D04}"/>
    <hyperlink ref="BG498" r:id="rId11892" display="https://www.daloopa.com/src/43319084" xr:uid="{DA8ED2B3-1555-4E34-8FEC-96B56EBF7C40}"/>
    <hyperlink ref="BH498" r:id="rId11893" display="https://www.daloopa.com/src/43317695" xr:uid="{2D9CD6A8-9949-4AEB-8537-C68F275BFBCF}"/>
    <hyperlink ref="BI498" r:id="rId11894" display="https://www.daloopa.com/src/43316568" xr:uid="{9DD32FC9-332A-4052-A935-C77F0A6D965C}"/>
    <hyperlink ref="A499" r:id="rId11895" xr:uid="{EB58B33F-A024-439F-82F5-C855B5F3254F}"/>
    <hyperlink ref="C499" r:id="rId11896" xr:uid="{83025ADE-E6F4-4901-A92A-24DCC505CD43}"/>
    <hyperlink ref="E499" r:id="rId11897" display="https://www.daloopa.com/src/1568694" xr:uid="{9B4E2D81-1DBB-4EEC-B83F-7A5C6173C343}"/>
    <hyperlink ref="F499" r:id="rId11898" display="https://www.daloopa.com/src/1568900" xr:uid="{4534F601-C14A-4314-B32E-8ECB2E7B183D}"/>
    <hyperlink ref="G499" r:id="rId11899" display="https://www.daloopa.com/src/1568840" xr:uid="{CCD7909A-4304-484A-B83D-29FC97644775}"/>
    <hyperlink ref="H499" r:id="rId11900" display="https://www.daloopa.com/src/1568954" xr:uid="{626A2524-F9E3-4E76-969D-42375F89C28B}"/>
    <hyperlink ref="I499" r:id="rId11901" display="https://www.daloopa.com/src/1569005" xr:uid="{BB07826E-32E0-4DAE-91F1-9A2A4E23E031}"/>
    <hyperlink ref="J499" r:id="rId11902" display="https://www.daloopa.com/src/1569054" xr:uid="{CEC5EC60-2A94-4983-ACB9-9553C177C684}"/>
    <hyperlink ref="K499" r:id="rId11903" display="https://www.daloopa.com/src/1569108" xr:uid="{869CA007-77BE-4296-A693-7056C70AE28F}"/>
    <hyperlink ref="L499" r:id="rId11904" display="https://www.daloopa.com/src/1569182" xr:uid="{BBBE5533-5DC0-46EA-B1FA-EBC1BC0F25B7}"/>
    <hyperlink ref="M499" r:id="rId11905" display="https://www.daloopa.com/src/1569229" xr:uid="{9A72C92E-9481-4B9C-A637-93230F800C8D}"/>
    <hyperlink ref="N499" r:id="rId11906" display="https://www.daloopa.com/src/1569283" xr:uid="{754549FD-521A-4859-94D2-67F17B7B77ED}"/>
    <hyperlink ref="O499" r:id="rId11907" display="https://www.daloopa.com/src/1569333" xr:uid="{AE1A3921-985B-4D8E-997A-337772E89457}"/>
    <hyperlink ref="P499" r:id="rId11908" display="https://www.daloopa.com/src/1569396" xr:uid="{A62CDD97-0719-410C-8DDA-C324F6436B82}"/>
    <hyperlink ref="Q499" r:id="rId11909" display="https://www.daloopa.com/src/1569451" xr:uid="{125B0B6B-BACF-48A9-90A5-FFA3F9C5BBF1}"/>
    <hyperlink ref="R499" r:id="rId11910" display="https://www.daloopa.com/src/1569507" xr:uid="{E68308F5-F43A-4FCD-A401-DB4FDEED034A}"/>
    <hyperlink ref="S499" r:id="rId11911" display="https://www.daloopa.com/src/1569558" xr:uid="{F19125D4-653E-4B08-81D2-E0541F7C26D5}"/>
    <hyperlink ref="T499" r:id="rId11912" display="https://www.daloopa.com/src/1569678" xr:uid="{D0741678-D07A-4B62-8AE1-72F0FA3C456D}"/>
    <hyperlink ref="BF499" r:id="rId11913" display="https://www.daloopa.com/src/43319923" xr:uid="{81B8FCD4-801D-46DC-AFFF-E7BFBD1042F9}"/>
    <hyperlink ref="BG499" r:id="rId11914" display="https://www.daloopa.com/src/43319099" xr:uid="{71D01F39-DEB3-4CC1-B53E-C8971CD00DF0}"/>
    <hyperlink ref="BH499" r:id="rId11915" display="https://www.daloopa.com/src/43317714" xr:uid="{7C911F60-2C0D-45F5-8D8A-FDAE6D908E2A}"/>
    <hyperlink ref="BI499" r:id="rId11916" display="https://www.daloopa.com/src/43316564" xr:uid="{7FCF5BB6-457A-4AAB-9005-F0045B21B0A8}"/>
    <hyperlink ref="A501" r:id="rId11917" xr:uid="{2BC5691D-3BEE-4EE7-94C4-83C11A7A5EFB}"/>
    <hyperlink ref="C501" r:id="rId11918" xr:uid="{4A02A0B9-0B7F-4998-BAF1-EEBF48F4BBB8}"/>
    <hyperlink ref="E501" r:id="rId11919" display="https://www.daloopa.com/src/1568695" xr:uid="{9BBBC62C-F084-4987-8865-3538BAA27E95}"/>
    <hyperlink ref="F501" r:id="rId11920" display="https://www.daloopa.com/src/1568901" xr:uid="{66DC8CD6-2A6F-4431-AA5A-9AECB126DD2E}"/>
    <hyperlink ref="G501" r:id="rId11921" display="https://www.daloopa.com/src/1568841" xr:uid="{D5CA41E2-5906-4FCC-AA25-11DCF266D877}"/>
    <hyperlink ref="H501" r:id="rId11922" display="https://www.daloopa.com/src/1568955" xr:uid="{B139BEB6-AE63-439C-BF59-C815C29DA9A6}"/>
    <hyperlink ref="I501" r:id="rId11923" display="https://www.daloopa.com/src/1569006" xr:uid="{9D7DA978-FCBA-4E19-9714-83CC9998DEFA}"/>
    <hyperlink ref="J501" r:id="rId11924" display="https://www.daloopa.com/src/1569055" xr:uid="{920BE075-172B-48B3-8674-CF2C0C8DFC0B}"/>
    <hyperlink ref="K501" r:id="rId11925" display="https://www.daloopa.com/src/1569109" xr:uid="{3507DA58-89DB-4C77-886E-C1E9C9EF05E3}"/>
    <hyperlink ref="L501" r:id="rId11926" display="https://www.daloopa.com/src/1569183" xr:uid="{3DBABD51-616E-45F7-B7D6-955F60E378BF}"/>
    <hyperlink ref="M501" r:id="rId11927" display="https://www.daloopa.com/src/1569230" xr:uid="{7C78CF7A-40F0-4CC1-91FF-F56735C5C48A}"/>
    <hyperlink ref="N501" r:id="rId11928" display="https://www.daloopa.com/src/1569284" xr:uid="{992E7A0A-5F53-4DB4-8E7A-94E54A50B768}"/>
    <hyperlink ref="O501" r:id="rId11929" display="https://www.daloopa.com/src/1569334" xr:uid="{FD80EC2F-C641-48B5-BA61-E062EF890742}"/>
    <hyperlink ref="P501" r:id="rId11930" display="https://www.daloopa.com/src/1569397" xr:uid="{D59679F1-3216-40F2-8A70-2DAF8937A3D8}"/>
    <hyperlink ref="Q501" r:id="rId11931" display="https://www.daloopa.com/src/1569452" xr:uid="{87AB3F59-4677-46EF-8275-90FD4B54FB34}"/>
    <hyperlink ref="R501" r:id="rId11932" display="https://www.daloopa.com/src/1569508" xr:uid="{D4A3CC2A-941E-4E6B-AF33-48F4FA467039}"/>
    <hyperlink ref="S501" r:id="rId11933" display="https://www.daloopa.com/src/1569559" xr:uid="{3FC663B8-CAB8-42F5-8DE4-4B92EA536BEC}"/>
    <hyperlink ref="T501" r:id="rId11934" display="https://www.daloopa.com/src/1569679" xr:uid="{BF6C60EA-4F5D-4B47-8B9C-1755A6C73AF8}"/>
    <hyperlink ref="BF501" r:id="rId11935" display="https://www.daloopa.com/src/43319925" xr:uid="{96C595D7-A0F4-43C9-BEC9-C322A5660D35}"/>
    <hyperlink ref="BG501" r:id="rId11936" display="https://www.daloopa.com/src/43319078" xr:uid="{DD4D418A-438A-467D-979A-AFB5F01616C2}"/>
    <hyperlink ref="BH501" r:id="rId11937" display="https://www.daloopa.com/src/43317701" xr:uid="{8F76931F-958B-4074-B7AA-854D89551717}"/>
    <hyperlink ref="BI501" r:id="rId11938" display="https://www.daloopa.com/src/43316562" xr:uid="{C3097D0E-E2B7-4522-9D1D-C2D002472499}"/>
    <hyperlink ref="A502" r:id="rId11939" xr:uid="{458A67E1-1712-455A-909E-AD5EA60CCD16}"/>
    <hyperlink ref="C502" r:id="rId11940" xr:uid="{D98B47CE-CF8B-4819-B1C6-CA921EC94DEB}"/>
    <hyperlink ref="E502" r:id="rId11941" display="https://www.daloopa.com/src/1568696" xr:uid="{FC7AA496-1670-4C7D-9921-CC6C738E447B}"/>
    <hyperlink ref="F502" r:id="rId11942" display="https://www.daloopa.com/src/1568902" xr:uid="{3D43BC01-18CD-48B5-AEF4-25AA2E47E192}"/>
    <hyperlink ref="G502" r:id="rId11943" display="https://www.daloopa.com/src/1568842" xr:uid="{C598C14D-25C9-406A-91EC-D8BB1DC5D240}"/>
    <hyperlink ref="H502" r:id="rId11944" display="https://www.daloopa.com/src/1568956" xr:uid="{E7AF0D1D-E324-4494-9ACC-670FDA7B6272}"/>
    <hyperlink ref="I502" r:id="rId11945" display="https://www.daloopa.com/src/1569007" xr:uid="{8F25DBA0-6BC1-4A7D-BCB6-EE76D122DD33}"/>
    <hyperlink ref="J502" r:id="rId11946" display="https://www.daloopa.com/src/1569056" xr:uid="{DFC59A51-33E6-43F1-B765-99A3F2C208C3}"/>
    <hyperlink ref="K502" r:id="rId11947" display="https://www.daloopa.com/src/1569110" xr:uid="{07ABF205-D3E8-493C-8205-3E88FD33D345}"/>
    <hyperlink ref="L502" r:id="rId11948" display="https://www.daloopa.com/src/1569184" xr:uid="{091ACCE0-1ECC-4405-9D3C-6E2AB6A09155}"/>
    <hyperlink ref="M502" r:id="rId11949" display="https://www.daloopa.com/src/1569231" xr:uid="{BF7E34B9-C555-4688-96DA-DA06B0A1EEAD}"/>
    <hyperlink ref="N502" r:id="rId11950" display="https://www.daloopa.com/src/1569285" xr:uid="{1F97CE9B-C7AB-4969-A226-FF77921B72AB}"/>
    <hyperlink ref="O502" r:id="rId11951" display="https://www.daloopa.com/src/1569335" xr:uid="{3ED618FF-F05E-46BA-A358-D516A16D40BE}"/>
    <hyperlink ref="P502" r:id="rId11952" display="https://www.daloopa.com/src/1569398" xr:uid="{1EED9CA8-DCE8-4AB5-BE04-ADEF8C6C554D}"/>
    <hyperlink ref="Q502" r:id="rId11953" display="https://www.daloopa.com/src/1569453" xr:uid="{B307675B-C747-40E9-B25A-FE0F34A367C2}"/>
    <hyperlink ref="R502" r:id="rId11954" display="https://www.daloopa.com/src/1569509" xr:uid="{E606ED94-AD9D-4C31-9D9B-603A5CBA550C}"/>
    <hyperlink ref="S502" r:id="rId11955" display="https://www.daloopa.com/src/1569560" xr:uid="{D463B5AE-E731-4912-8F23-C86BC2D4E392}"/>
    <hyperlink ref="T502" r:id="rId11956" display="https://www.daloopa.com/src/1569680" xr:uid="{369CAA78-4D80-4881-BBA3-5BB58CAB007E}"/>
    <hyperlink ref="BF502" r:id="rId11957" display="https://www.daloopa.com/src/43319942" xr:uid="{E6E40805-2EE6-4850-832A-1BE9D66F785D}"/>
    <hyperlink ref="BG502" r:id="rId11958" display="https://www.daloopa.com/src/43319103" xr:uid="{E63BB79A-45D0-4E13-8680-389E5B2C5CFB}"/>
    <hyperlink ref="BH502" r:id="rId11959" display="https://www.daloopa.com/src/43317737" xr:uid="{D4837E23-E102-4145-B407-AA1B910ED08A}"/>
    <hyperlink ref="BI502" r:id="rId11960" display="https://www.daloopa.com/src/43316560" xr:uid="{12EEE651-4054-4AE2-B1FF-939A2357091D}"/>
    <hyperlink ref="A503" r:id="rId11961" xr:uid="{EF5E2645-65C7-4E50-94E1-7ECD31E65898}"/>
    <hyperlink ref="C503" r:id="rId11962" xr:uid="{13C0F4DD-C7F7-4F7E-9823-EFCACDA861C6}"/>
    <hyperlink ref="K503" r:id="rId11963" display="https://www.daloopa.com/src/1569111" xr:uid="{3A5CC6A8-CE09-4A7A-AFCA-6A72D06C37DA}"/>
    <hyperlink ref="L503" r:id="rId11964" display="https://www.daloopa.com/src/1569185" xr:uid="{8E358958-BB70-4FA9-A766-688780840D67}"/>
    <hyperlink ref="M503" r:id="rId11965" display="https://www.daloopa.com/src/1569232" xr:uid="{8F7F6596-97F5-4915-A48D-CA0B477F1E85}"/>
    <hyperlink ref="N503" r:id="rId11966" display="https://www.daloopa.com/src/1569286" xr:uid="{DA00F8DC-20CE-4F41-9B3B-57ED675183D1}"/>
    <hyperlink ref="O503" r:id="rId11967" display="https://www.daloopa.com/src/1569336" xr:uid="{E2E6EC55-B187-4668-99E2-03FFF2E5F7B2}"/>
    <hyperlink ref="P503" r:id="rId11968" display="https://www.daloopa.com/src/1569399" xr:uid="{277DCC5F-3AA4-4BE7-BE72-6FF26153A68D}"/>
    <hyperlink ref="Q503" r:id="rId11969" display="https://www.daloopa.com/src/1569454" xr:uid="{0DF76A2E-B19C-4A86-AB5E-7015A097CBBF}"/>
    <hyperlink ref="R503" r:id="rId11970" display="https://www.daloopa.com/src/1569510" xr:uid="{CF99D41F-7555-40F5-9EF4-9B2AD1B9B0A2}"/>
    <hyperlink ref="S503" r:id="rId11971" display="https://www.daloopa.com/src/1569561" xr:uid="{0C3A5D0B-AE54-480F-A1B9-0A4AD4AF961C}"/>
    <hyperlink ref="T503" r:id="rId11972" display="https://www.daloopa.com/src/1569681" xr:uid="{8008ADCD-6C24-4E74-BF6F-DA4B3A89C471}"/>
    <hyperlink ref="BG503" r:id="rId11973" display="https://www.daloopa.com/src/43319104" xr:uid="{A360E6AA-B99B-4BCF-AD4E-97D703F7B9F3}"/>
    <hyperlink ref="BH503" r:id="rId11974" display="https://www.daloopa.com/src/43317738" xr:uid="{2D29C12A-398A-40FA-8FA1-371E3FEBD548}"/>
    <hyperlink ref="BI503" r:id="rId11975" display="https://www.daloopa.com/src/43317083" xr:uid="{4C3C78E8-3F18-44E2-B87A-74379221E6D1}"/>
    <hyperlink ref="A504" r:id="rId11976" xr:uid="{1199CB92-F94D-47C8-811E-D13755D81FA8}"/>
    <hyperlink ref="C504" r:id="rId11977" xr:uid="{C416A805-8C06-4492-86A5-4D6D76425BA1}"/>
    <hyperlink ref="E504" r:id="rId11978" display="https://www.daloopa.com/src/1568697" xr:uid="{19031EE3-8992-4DD7-B230-31F3B9EA6264}"/>
    <hyperlink ref="F504" r:id="rId11979" display="https://www.daloopa.com/src/1568903" xr:uid="{39173E15-4336-4A97-9DF8-763C5D2C8FD6}"/>
    <hyperlink ref="G504" r:id="rId11980" display="https://www.daloopa.com/src/1568843" xr:uid="{59942D24-6E56-4723-B045-0E64774958F8}"/>
    <hyperlink ref="H504" r:id="rId11981" display="https://www.daloopa.com/src/1568957" xr:uid="{288AA49D-67C5-41D4-B4A6-7F794FC96A68}"/>
    <hyperlink ref="I504" r:id="rId11982" display="https://www.daloopa.com/src/1569008" xr:uid="{8E5E700E-8648-49A1-BBD0-94BC87778680}"/>
    <hyperlink ref="J504" r:id="rId11983" display="https://www.daloopa.com/src/1569057" xr:uid="{E5B8920C-0368-4F7F-A7F9-A6FB04E1AFE1}"/>
    <hyperlink ref="K504" r:id="rId11984" display="https://www.daloopa.com/src/1569112" xr:uid="{09D2B8D5-02C3-4C20-8F1C-65075903A387}"/>
    <hyperlink ref="L504" r:id="rId11985" display="https://www.daloopa.com/src/1569186" xr:uid="{14836B7A-F8F4-43C7-96BF-289FFAC6A0F8}"/>
    <hyperlink ref="M504" r:id="rId11986" display="https://www.daloopa.com/src/1569233" xr:uid="{91E2A56F-6C63-41C0-9C7D-B759835C1B2A}"/>
    <hyperlink ref="N504" r:id="rId11987" display="https://www.daloopa.com/src/1569287" xr:uid="{08F58367-4E80-4501-B98A-A2DB2D7EED8E}"/>
    <hyperlink ref="O504" r:id="rId11988" display="https://www.daloopa.com/src/1569337" xr:uid="{458E4901-3C25-436A-A952-664F48109F6D}"/>
    <hyperlink ref="P504" r:id="rId11989" display="https://www.daloopa.com/src/1569400" xr:uid="{80B78224-8FB7-478F-A66E-5A8F9E3EB262}"/>
    <hyperlink ref="Q504" r:id="rId11990" display="https://www.daloopa.com/src/1569455" xr:uid="{A913455E-2699-4F3D-92EB-A954E58B62BA}"/>
    <hyperlink ref="R504" r:id="rId11991" display="https://www.daloopa.com/src/1569511" xr:uid="{DB3A5DFA-1F0C-4EB6-915E-3DF38BE9ABFE}"/>
    <hyperlink ref="S504" r:id="rId11992" display="https://www.daloopa.com/src/1569562" xr:uid="{7F1445E2-2C16-4AED-AB02-65B3C1B09FD5}"/>
    <hyperlink ref="T504" r:id="rId11993" display="https://www.daloopa.com/src/1569682" xr:uid="{E7DBB733-7086-4C26-98AB-31AC17657158}"/>
    <hyperlink ref="BF504" r:id="rId11994" display="https://www.daloopa.com/src/43319943" xr:uid="{98DFED84-DDC0-4A78-AE31-58FC85D4CD83}"/>
    <hyperlink ref="BG504" r:id="rId11995" display="https://www.daloopa.com/src/43319105" xr:uid="{3A4BC521-6A5F-4ADD-A541-24A416FA305A}"/>
    <hyperlink ref="BH504" r:id="rId11996" display="https://www.daloopa.com/src/43317739" xr:uid="{F6B69B69-DF3D-44F9-ADDD-B2160BBBCF8E}"/>
    <hyperlink ref="BI504" r:id="rId11997" display="https://www.daloopa.com/src/43317084" xr:uid="{A0EFB268-1D54-430D-9F38-86B9E1CA5F95}"/>
    <hyperlink ref="A506" r:id="rId11998" xr:uid="{C9831697-DE41-467B-8913-A32C6B1254CD}"/>
    <hyperlink ref="C506" r:id="rId11999" xr:uid="{D22C9C26-2359-41B3-A962-FAB71C1CC981}"/>
    <hyperlink ref="E506" r:id="rId12000" display="https://www.daloopa.com/src/1568698" xr:uid="{02C113E4-8DD8-4B99-BA6C-48DFE96B5F04}"/>
    <hyperlink ref="F506" r:id="rId12001" display="https://www.daloopa.com/src/1568904" xr:uid="{A827D866-F591-423C-8986-4C6ACC981635}"/>
    <hyperlink ref="G506" r:id="rId12002" display="https://www.daloopa.com/src/1568844" xr:uid="{545D3DBE-D173-4531-94B5-399868364FD9}"/>
    <hyperlink ref="H506" r:id="rId12003" display="https://www.daloopa.com/src/1568958" xr:uid="{952DAF7B-550D-4C4A-BC3C-09BF249D3D35}"/>
    <hyperlink ref="I506" r:id="rId12004" display="https://www.daloopa.com/src/1569009" xr:uid="{419BF94C-86A6-4AD1-BB47-C07C8CFD2139}"/>
    <hyperlink ref="J506" r:id="rId12005" display="https://www.daloopa.com/src/1569058" xr:uid="{F7EEAC8F-CDB6-45E4-945E-4CE964CBC127}"/>
    <hyperlink ref="K506" r:id="rId12006" display="https://www.daloopa.com/src/1569113" xr:uid="{2765BE60-5D02-4CA9-83F1-19F8A3133657}"/>
    <hyperlink ref="L506" r:id="rId12007" display="https://www.daloopa.com/src/1569187" xr:uid="{CA864C5E-46CC-4A91-807F-B24F5B5ED7A5}"/>
    <hyperlink ref="M506" r:id="rId12008" display="https://www.daloopa.com/src/1569234" xr:uid="{9EF13B35-922C-484D-B114-C8534EC8DE4B}"/>
    <hyperlink ref="N506" r:id="rId12009" display="https://www.daloopa.com/src/1569288" xr:uid="{D7F13E5A-0A2B-41AF-B3EB-F5A1D6368A7D}"/>
    <hyperlink ref="O506" r:id="rId12010" display="https://www.daloopa.com/src/1569338" xr:uid="{7399393C-FB1B-4DCA-A5B1-F8EFEB2D3C9C}"/>
    <hyperlink ref="P506" r:id="rId12011" display="https://www.daloopa.com/src/1569401" xr:uid="{F434A00A-D7D8-4C35-A2FA-8EB512F49F65}"/>
    <hyperlink ref="Q506" r:id="rId12012" display="https://www.daloopa.com/src/1569456" xr:uid="{82283CAC-A58C-4BF5-9480-B6CF401B51F3}"/>
    <hyperlink ref="R506" r:id="rId12013" display="https://www.daloopa.com/src/1569512" xr:uid="{6417AD34-F6FA-4792-B02F-C3580BDED73C}"/>
    <hyperlink ref="S506" r:id="rId12014" display="https://www.daloopa.com/src/1569563" xr:uid="{DDA37151-F31E-4647-9F7D-3C60DFD6A814}"/>
    <hyperlink ref="T506" r:id="rId12015" display="https://www.daloopa.com/src/1569683" xr:uid="{C75D12A8-EB04-447C-8FE4-E691E3F5A5C9}"/>
    <hyperlink ref="BF506" r:id="rId12016" display="https://www.daloopa.com/src/43319944" xr:uid="{C8ED829E-5304-47BB-8BA3-BC4205C0F730}"/>
    <hyperlink ref="BG506" r:id="rId12017" display="https://www.daloopa.com/src/43319106" xr:uid="{117BCB34-32D7-4C9C-AE24-CD2E9485D1A5}"/>
    <hyperlink ref="BH506" r:id="rId12018" display="https://www.daloopa.com/src/43317736" xr:uid="{9A0637F1-15B6-45AF-A40A-9C1349D74A38}"/>
    <hyperlink ref="BI506" r:id="rId12019" display="https://www.daloopa.com/src/43317085" xr:uid="{EDC79016-3271-4886-AF2A-ECD031A34021}"/>
    <hyperlink ref="A507" r:id="rId12020" xr:uid="{6D0410BF-619B-4687-8FD6-8EF1A72FE4A8}"/>
    <hyperlink ref="C507" r:id="rId12021" xr:uid="{7E4A4DB2-85F8-4D8E-9462-05F76C70498E}"/>
    <hyperlink ref="E507" r:id="rId12022" display="https://www.daloopa.com/src/1568699" xr:uid="{8C4A7A10-70C7-446B-B410-0C5510BEC37B}"/>
    <hyperlink ref="F507" r:id="rId12023" display="https://www.daloopa.com/src/1568905" xr:uid="{94E6A03D-97E7-49A2-B28E-6D5BDCB04425}"/>
    <hyperlink ref="G507" r:id="rId12024" display="https://www.daloopa.com/src/1568845" xr:uid="{9493731F-E545-4932-86BF-4AFEE8345D43}"/>
    <hyperlink ref="H507" r:id="rId12025" display="https://www.daloopa.com/src/1568959" xr:uid="{F9AB3231-C302-4904-9CA0-0E1FCD3A5529}"/>
    <hyperlink ref="I507" r:id="rId12026" display="https://www.daloopa.com/src/1569010" xr:uid="{9500064F-314E-4CF0-8512-3699A4316227}"/>
    <hyperlink ref="J507" r:id="rId12027" display="https://www.daloopa.com/src/1569059" xr:uid="{7C49D225-F0F8-430A-B5A3-0F34B2588BA5}"/>
    <hyperlink ref="K507" r:id="rId12028" display="https://www.daloopa.com/src/1569114" xr:uid="{C5A56932-1494-470B-AF92-AED55A77D4D0}"/>
    <hyperlink ref="L507" r:id="rId12029" display="https://www.daloopa.com/src/1569188" xr:uid="{4ED74106-C5B3-4B9A-A4BE-96739C658E09}"/>
    <hyperlink ref="M507" r:id="rId12030" display="https://www.daloopa.com/src/1569235" xr:uid="{4DE002EF-4120-4A50-8A1C-AD5B8FD8468A}"/>
    <hyperlink ref="N507" r:id="rId12031" display="https://www.daloopa.com/src/1569289" xr:uid="{DC580113-C52A-4473-8354-41D984CEEA6E}"/>
    <hyperlink ref="O507" r:id="rId12032" display="https://www.daloopa.com/src/1569339" xr:uid="{C1450029-8916-4087-89C6-C99668D6DCAA}"/>
    <hyperlink ref="P507" r:id="rId12033" display="https://www.daloopa.com/src/1569402" xr:uid="{FC63156B-4F75-432E-B96A-4223661AA052}"/>
    <hyperlink ref="Q507" r:id="rId12034" display="https://www.daloopa.com/src/1569457" xr:uid="{65C9D63C-A0F3-4624-A199-3CD29F5FFAD8}"/>
    <hyperlink ref="R507" r:id="rId12035" display="https://www.daloopa.com/src/1569513" xr:uid="{07A708DC-DB5B-47A5-8F76-727B8CFE3344}"/>
    <hyperlink ref="S507" r:id="rId12036" display="https://www.daloopa.com/src/1569564" xr:uid="{15A9EE3B-A038-49DA-837C-FA42D3AFEAAF}"/>
    <hyperlink ref="T507" r:id="rId12037" display="https://www.daloopa.com/src/1569684" xr:uid="{28F356B4-27F0-46B9-9141-C3D00DE9D9A2}"/>
    <hyperlink ref="BF507" r:id="rId12038" display="https://www.daloopa.com/src/43319945" xr:uid="{A3AEF434-05DB-4083-84C7-7DA9178BFB66}"/>
    <hyperlink ref="BG507" r:id="rId12039" display="https://www.daloopa.com/src/43319107" xr:uid="{47701F82-7062-4A26-B27D-E51E37A25DCE}"/>
    <hyperlink ref="BH507" r:id="rId12040" display="https://www.daloopa.com/src/43317740" xr:uid="{85ECF0CA-4DB5-4298-A9F1-8C21505A2E41}"/>
    <hyperlink ref="BI507" r:id="rId12041" display="https://www.daloopa.com/src/43317082" xr:uid="{B848B43B-BFDC-40E0-96C1-51EB815131FB}"/>
    <hyperlink ref="A511" r:id="rId12042" xr:uid="{E36A3EE2-67DD-42F6-A989-DB85FBA7F0DD}"/>
    <hyperlink ref="C511" r:id="rId12043" xr:uid="{D8660548-AB9B-4738-9047-3C5BA35431F8}"/>
    <hyperlink ref="E511" r:id="rId12044" display="https://www.daloopa.com/src/1570656" xr:uid="{042AEFA8-4B9E-4AAB-8F6A-BA71342827F5}"/>
    <hyperlink ref="F511" r:id="rId12045" display="https://www.daloopa.com/src/1570629" xr:uid="{C0DE4FF8-D600-4E8E-B38C-E4F17FC5E33A}"/>
    <hyperlink ref="G511" r:id="rId12046" display="https://www.daloopa.com/src/1570628" xr:uid="{45E1FA30-C5BE-43E7-96FD-6132FA4ECAAB}"/>
    <hyperlink ref="H511" r:id="rId12047" display="https://www.daloopa.com/src/1570625" xr:uid="{1D5430DA-D99F-40FB-AB9F-D6AA16F56A12}"/>
    <hyperlink ref="I511" r:id="rId12048" display="https://www.daloopa.com/src/1570598" xr:uid="{0CFADA76-246F-4424-8CFD-D2F4207B866A}"/>
    <hyperlink ref="J511" r:id="rId12049" display="https://www.daloopa.com/src/1570567" xr:uid="{CC5BE48E-81D8-4D0B-8679-4C2A751A14B4}"/>
    <hyperlink ref="K511" r:id="rId12050" display="https://www.daloopa.com/src/1570537" xr:uid="{4E381EE0-B825-43BE-92F0-8272B600DB2C}"/>
    <hyperlink ref="L511" r:id="rId12051" display="https://www.daloopa.com/src/1570510" xr:uid="{F7614E28-E161-4D7C-ACF4-D192D4546543}"/>
    <hyperlink ref="M511" r:id="rId12052" display="https://www.daloopa.com/src/1570457" xr:uid="{42CB5A86-3382-4C82-A45B-5D8319E1CB5A}"/>
    <hyperlink ref="N511" r:id="rId12053" display="https://www.daloopa.com/src/1570451" xr:uid="{AF5F56DE-0A35-4B11-9C62-A614E9357FEA}"/>
    <hyperlink ref="O511" r:id="rId12054" display="https://www.daloopa.com/src/1570449" xr:uid="{DD131CC0-8C98-4831-8DC2-3F5AD8D7CEBD}"/>
    <hyperlink ref="P511" r:id="rId12055" display="https://www.daloopa.com/src/1570447" xr:uid="{3E5763CC-8800-4010-B767-3EBA3385A5CC}"/>
    <hyperlink ref="Q511" r:id="rId12056" display="https://www.daloopa.com/src/1570441" xr:uid="{502D4E78-EB44-4E49-AB2C-A148E01B0B8C}"/>
    <hyperlink ref="R511" r:id="rId12057" display="https://www.daloopa.com/src/1570439" xr:uid="{E0E71E5E-C452-47B0-A331-7C49621C3BCB}"/>
    <hyperlink ref="S511" r:id="rId12058" display="https://www.daloopa.com/src/1570372" xr:uid="{A4294BA0-04E8-45AB-99BB-E34ADCAB7ED5}"/>
    <hyperlink ref="T511" r:id="rId12059" display="https://www.daloopa.com/src/1570322" xr:uid="{58A38783-A345-4150-B278-2E15F1AB78ED}"/>
    <hyperlink ref="U511" r:id="rId12060" display="https://www.daloopa.com/src/1570175" xr:uid="{2740B598-C4CD-4EF7-A74D-33F1ACEAEA68}"/>
    <hyperlink ref="V511" r:id="rId12061" display="https://www.daloopa.com/src/1570146" xr:uid="{74265A20-D747-497A-8D56-D296E0387E80}"/>
    <hyperlink ref="W511" r:id="rId12062" display="https://www.daloopa.com/src/1570145" xr:uid="{D04FA9DF-FB2F-4074-B47E-86BC24955F5D}"/>
    <hyperlink ref="X511" r:id="rId12063" display="https://www.daloopa.com/src/1570143" xr:uid="{3C2C0367-1878-47C1-A61F-696E4EAF5701}"/>
    <hyperlink ref="Y511" r:id="rId12064" display="https://www.daloopa.com/src/1570136" xr:uid="{62564675-46EE-4E9B-854A-7E6888F63627}"/>
    <hyperlink ref="Z511" r:id="rId12065" display="https://www.daloopa.com/src/1570134" xr:uid="{091A9EA4-7FD5-4F89-99BA-8A72D14EDB1D}"/>
    <hyperlink ref="AA511" r:id="rId12066" display="https://www.daloopa.com/src/1570123" xr:uid="{87D3F853-12FD-430A-A8D9-3FBBE7609169}"/>
    <hyperlink ref="AB511" r:id="rId12067" display="https://www.daloopa.com/src/1570121" xr:uid="{6005612A-59A8-41B3-87C7-D8EC8632A77C}"/>
    <hyperlink ref="AC511" r:id="rId12068" display="https://www.daloopa.com/src/1570099" xr:uid="{D8E98694-ED56-46C2-8D6E-8C56147E78C6}"/>
    <hyperlink ref="AD511" r:id="rId12069" display="https://www.daloopa.com/src/1570085" xr:uid="{A3B0D33F-87DF-4086-BFF9-479CF626ED51}"/>
    <hyperlink ref="AE511" r:id="rId12070" display="https://www.daloopa.com/src/1570061" xr:uid="{E5D4E340-9656-4A25-A8D9-6392763EBD60}"/>
    <hyperlink ref="AF511" r:id="rId12071" display="https://www.daloopa.com/src/2745329" xr:uid="{801C3607-27DE-40A4-BF63-3D989E97C165}"/>
    <hyperlink ref="AG511" r:id="rId12072" display="https://www.daloopa.com/src/4742085" xr:uid="{3F882FCD-E8B2-4AC2-902F-D6C9AA708246}"/>
    <hyperlink ref="AH511" r:id="rId12073" display="https://www.daloopa.com/src/7999059" xr:uid="{8451D8F1-0BDB-4207-AD79-1645C5AF48C5}"/>
    <hyperlink ref="AI511" r:id="rId12074" display="https://www.daloopa.com/src/10356287" xr:uid="{A559B95C-F09C-41C6-9905-83CA8BF24B3E}"/>
    <hyperlink ref="AJ511" r:id="rId12075" display="https://www.daloopa.com/src/14275017" xr:uid="{EB4A3CB6-0157-4B0D-AAF3-61214C2A28A5}"/>
    <hyperlink ref="AK511" r:id="rId12076" display="https://www.daloopa.com/src/20972800" xr:uid="{E85129F4-2B5F-4BDB-B0CD-CAF956296202}"/>
    <hyperlink ref="AL511" r:id="rId12077" display="https://www.daloopa.com/src/32424608" xr:uid="{6A2B9115-6974-43AB-B680-F9F6DC2F713F}"/>
    <hyperlink ref="AM511" r:id="rId12078" display="https://www.daloopa.com/src/38110886" xr:uid="{4622E3AD-F978-4B70-801D-48932864DE0F}"/>
    <hyperlink ref="AN511" r:id="rId12079" display="https://www.daloopa.com/src/46628009" xr:uid="{76BDFBA0-185E-411A-A46E-EE0E294F0FF7}"/>
    <hyperlink ref="AO511" r:id="rId12080" display="https://www.daloopa.com/src/53599896" xr:uid="{61C1B757-7B4A-42BA-8A7A-0BFAFCD0ADFB}"/>
    <hyperlink ref="AP511" r:id="rId12081" display="https://www.daloopa.com/src/58788503" xr:uid="{DDC858CB-2B5A-42F4-B9F8-B48E70D594D7}"/>
    <hyperlink ref="AQ511" r:id="rId12082" display="https://www.daloopa.com/src/63082776" xr:uid="{B0239CCD-9567-40AA-9FA4-E0F3F1483704}"/>
    <hyperlink ref="AR511" r:id="rId12083" display="https://www.daloopa.com/src/67015324" xr:uid="{EB182CE4-4069-4561-841C-963B25FC1D37}"/>
    <hyperlink ref="AS511" r:id="rId12084" display="https://www.daloopa.com/src/72185812" xr:uid="{3DEF28E3-2D6A-4F8A-9447-5B978925DCB5}"/>
    <hyperlink ref="AT511" r:id="rId12085" display="https://www.daloopa.com/src/78145287" xr:uid="{C0083213-4E4F-4DB1-A7E1-78875DADD8FE}"/>
    <hyperlink ref="AU511" r:id="rId12086" display="https://www.daloopa.com/src/82268432" xr:uid="{CBA3C58D-0DBA-41DB-9347-C8427094F4AB}"/>
    <hyperlink ref="AV511" r:id="rId12087" display="https://www.daloopa.com/src/87501782" xr:uid="{5D98A324-00FF-4D02-83CD-F6CB8D76639C}"/>
    <hyperlink ref="AW511" r:id="rId12088" display="https://www.daloopa.com/src/94638467" xr:uid="{ACB2CF5F-CB2D-4F5B-A8FE-EFD4463D9502}"/>
    <hyperlink ref="AX511" r:id="rId12089" display="https://www.daloopa.com/src/102435120" xr:uid="{4FCB0C08-CC5A-4829-A6D3-460467DD8ECE}"/>
    <hyperlink ref="AY511" r:id="rId12090" display="https://www.daloopa.com/src/107834696" xr:uid="{F8AA7F4F-813C-46CB-A944-256CF45B7C71}"/>
    <hyperlink ref="AZ511" r:id="rId12091" display="https://www.daloopa.com/src/113362897" xr:uid="{718BC246-C370-4DF0-8978-B875AD2344C7}"/>
    <hyperlink ref="BA511" r:id="rId12092" display="https://www.daloopa.com/src/125146323" xr:uid="{AC0EA630-2807-4A51-9654-A8BB8C1CD03A}"/>
    <hyperlink ref="BB511" r:id="rId12093" display="https://www.daloopa.com/src/136586987" xr:uid="{5F5550AA-2832-4FB3-8880-8D4D01659FBD}"/>
    <hyperlink ref="BC511" r:id="rId12094" display="https://www.daloopa.com/src/145118874" xr:uid="{847B3790-01BD-4077-9CEC-322085FDDA75}"/>
    <hyperlink ref="BD511" r:id="rId12095" display="https://www.daloopa.com/src/154365941" xr:uid="{520F3379-19E5-476B-95A5-29D05F144F87}"/>
    <hyperlink ref="BF511" r:id="rId12096" display="https://marketplace.daloopa.com/src/144951414" xr:uid="{ACF05E3D-F586-4D17-A400-9EC5F7DDFD29}"/>
    <hyperlink ref="BG511" r:id="rId12097" display="https://marketplace.daloopa.com/src/144951415" xr:uid="{0800DB38-6102-40EF-A8BA-8A5CAEFEA5C3}"/>
    <hyperlink ref="BH511" r:id="rId12098" display="https://marketplace.daloopa.com/src/144951416" xr:uid="{656903C3-C348-43DE-9997-928087312425}"/>
    <hyperlink ref="BI511" r:id="rId12099" display="https://marketplace.daloopa.com/src/144951417" xr:uid="{1BE65FCB-8B90-43C7-8E69-44701606E86F}"/>
    <hyperlink ref="BJ511" r:id="rId12100" display="https://marketplace.daloopa.com/src/144951418" xr:uid="{96265763-C7AC-4DB6-88F7-0932B73774A0}"/>
    <hyperlink ref="BK511" r:id="rId12101" display="https://marketplace.daloopa.com/src/144951419" xr:uid="{578EB432-D401-4A98-ADDC-A423AE82C1DD}"/>
    <hyperlink ref="BL511" r:id="rId12102" display="https://marketplace.daloopa.com/src/144951420" xr:uid="{F85CCF5C-688C-4E0B-B13C-C97142A8A740}"/>
    <hyperlink ref="BM511" r:id="rId12103" display="https://marketplace.daloopa.com/src/144951421" xr:uid="{D3641AAC-1ADD-405F-A086-C6CFCD51A970}"/>
    <hyperlink ref="BN511" r:id="rId12104" display="https://marketplace.daloopa.com/src/144951422" xr:uid="{E9B421FA-F7E2-4AB2-B7B1-442601CEA7CE}"/>
    <hyperlink ref="BO511" r:id="rId12105" display="https://marketplace.daloopa.com/src/144951423" xr:uid="{09BCB0C8-5C16-4782-84E8-3A992B291EF0}"/>
    <hyperlink ref="BP511" r:id="rId12106" display="https://marketplace.daloopa.com/src/144951424" xr:uid="{42267DF1-3DE4-4F9D-ACFB-F0D1D86AC9B5}"/>
    <hyperlink ref="BQ511" r:id="rId12107" display="https://marketplace.daloopa.com/src/144951425" xr:uid="{E5F04D5F-50FC-4E0C-B6DA-16BC20CB1909}"/>
    <hyperlink ref="BR511" r:id="rId12108" display="https://marketplace.daloopa.com/src/154393090" xr:uid="{BEA0C04C-DC56-4041-BE40-9880CBD30273}"/>
    <hyperlink ref="A512" r:id="rId12109" xr:uid="{3B035CC1-86CD-4BB7-9656-FED487E4DEE0}"/>
    <hyperlink ref="C512" r:id="rId12110" xr:uid="{B7BA5DCE-EFA4-4500-8E03-DC26AE399967}"/>
    <hyperlink ref="E512" r:id="rId12111" display="https://www.daloopa.com/src/1570657" xr:uid="{74C853F1-12DC-4E8E-85B9-33CB0E8C0CE6}"/>
    <hyperlink ref="F512" r:id="rId12112" display="https://www.daloopa.com/src/1570630" xr:uid="{FE38650D-1E06-4136-B804-590A03A564B1}"/>
    <hyperlink ref="G512" r:id="rId12113" display="https://www.daloopa.com/src/1570627" xr:uid="{AE2609C2-74D8-48AC-9BF8-C5966A128947}"/>
    <hyperlink ref="H512" r:id="rId12114" display="https://www.daloopa.com/src/1570626" xr:uid="{7FD3D1D7-8575-49A4-A76A-483A49032A7C}"/>
    <hyperlink ref="I512" r:id="rId12115" display="https://www.daloopa.com/src/1570599" xr:uid="{D05BBF7A-5A88-4160-916E-BE0402BB2DC5}"/>
    <hyperlink ref="J512" r:id="rId12116" display="https://www.daloopa.com/src/1570568" xr:uid="{F369B653-7757-43B5-9557-E49F4943D727}"/>
    <hyperlink ref="K512" r:id="rId12117" display="https://www.daloopa.com/src/1570538" xr:uid="{142305CB-17F5-4265-8DE2-3E761CEB781B}"/>
    <hyperlink ref="L512" r:id="rId12118" display="https://www.daloopa.com/src/1570511" xr:uid="{7228FD3C-7627-4CB1-AAF2-7F14A2723898}"/>
    <hyperlink ref="M512" r:id="rId12119" display="https://www.daloopa.com/src/1570458" xr:uid="{02904719-CF83-48D9-977E-71914E065EAE}"/>
    <hyperlink ref="N512" r:id="rId12120" display="https://www.daloopa.com/src/1570452" xr:uid="{261EC001-44C3-4A3D-9D86-1C7F7D0DA413}"/>
    <hyperlink ref="O512" r:id="rId12121" display="https://www.daloopa.com/src/1570450" xr:uid="{8DEB78F6-476F-400E-95FD-1B9951821FF2}"/>
    <hyperlink ref="P512" r:id="rId12122" display="https://www.daloopa.com/src/1570448" xr:uid="{784B46F8-6BF5-4B73-B860-A9924836BACA}"/>
    <hyperlink ref="Q512" r:id="rId12123" display="https://www.daloopa.com/src/1570442" xr:uid="{2E9A9D77-2FF2-4C97-ACB5-4EAC15F95677}"/>
    <hyperlink ref="R512" r:id="rId12124" display="https://www.daloopa.com/src/1570440" xr:uid="{9AA28278-ACE1-4340-981A-B71947CEE13F}"/>
    <hyperlink ref="S512" r:id="rId12125" display="https://www.daloopa.com/src/1570373" xr:uid="{526AC3F9-F7FF-4D9C-B612-112EC34694A0}"/>
    <hyperlink ref="T512" r:id="rId12126" display="https://www.daloopa.com/src/1570323" xr:uid="{C60AADD0-6C37-4078-BE41-2B490A2D4A87}"/>
    <hyperlink ref="U512" r:id="rId12127" display="https://www.daloopa.com/src/1570176" xr:uid="{D836DE0E-E399-4B28-8D99-9078733FAF21}"/>
    <hyperlink ref="V512" r:id="rId12128" display="https://www.daloopa.com/src/1570147" xr:uid="{9C4623C1-EF97-4BD9-ABA0-77ECEA3EF7FE}"/>
    <hyperlink ref="W512" r:id="rId12129" display="https://www.daloopa.com/src/1570144" xr:uid="{DD0693AC-13A1-41AF-BDD3-9E95F5DF8A7A}"/>
    <hyperlink ref="X512" r:id="rId12130" display="https://www.daloopa.com/src/1570142" xr:uid="{9B0C6CE0-7B79-4172-B746-F11C3FAD2B3D}"/>
    <hyperlink ref="Y512" r:id="rId12131" display="https://www.daloopa.com/src/1570137" xr:uid="{765DB4E7-7BF8-4B93-9EEA-D68D2E465657}"/>
    <hyperlink ref="Z512" r:id="rId12132" display="https://www.daloopa.com/src/1570135" xr:uid="{7365E448-94A0-489E-8F32-16DC073B7F1B}"/>
    <hyperlink ref="AA512" r:id="rId12133" display="https://www.daloopa.com/src/1570124" xr:uid="{A31EACAB-02F5-4181-8DAF-560973965B60}"/>
    <hyperlink ref="AB512" r:id="rId12134" display="https://www.daloopa.com/src/1570122" xr:uid="{E6B3B217-F014-43E5-AB46-F612A4C79E89}"/>
    <hyperlink ref="AC512" r:id="rId12135" display="https://www.daloopa.com/src/1570100" xr:uid="{D6F8EEEE-9F18-4071-A601-186691244ADD}"/>
    <hyperlink ref="AD512" r:id="rId12136" display="https://www.daloopa.com/src/1570086" xr:uid="{D90ED162-8961-4F62-BC29-10C2AA6F5C61}"/>
    <hyperlink ref="AE512" r:id="rId12137" display="https://www.daloopa.com/src/1570062" xr:uid="{5F596E6F-DBA1-41FE-A6D6-BE5C1AB3FA69}"/>
    <hyperlink ref="AF512" r:id="rId12138" display="https://www.daloopa.com/src/2745330" xr:uid="{C3333361-3B3E-4119-A9AF-C91DC118F401}"/>
    <hyperlink ref="AG512" r:id="rId12139" display="https://www.daloopa.com/src/4742086" xr:uid="{04F4D1E7-790E-42EB-8B65-03202C39AB0C}"/>
    <hyperlink ref="AH512" r:id="rId12140" display="https://www.daloopa.com/src/7999060" xr:uid="{DB7B550F-D728-461E-A0F6-E289F111F6F9}"/>
    <hyperlink ref="AI512" r:id="rId12141" display="https://www.daloopa.com/src/10356288" xr:uid="{4EBD01A1-AFCA-4EEF-A14E-2820FD8C3D46}"/>
    <hyperlink ref="AJ512" r:id="rId12142" display="https://www.daloopa.com/src/14275018" xr:uid="{FAD09EE9-B0D7-40F0-AEA3-2BB232252BB9}"/>
    <hyperlink ref="AK512" r:id="rId12143" display="https://www.daloopa.com/src/20972801" xr:uid="{22555BC1-4DCA-41AC-A86C-F9DBB5DC7562}"/>
    <hyperlink ref="AL512" r:id="rId12144" display="https://www.daloopa.com/src/32424607" xr:uid="{3CC3FD8A-9C18-4DA6-A23E-DC60037FACF3}"/>
    <hyperlink ref="AM512" r:id="rId12145" display="https://www.daloopa.com/src/38110887" xr:uid="{E4E9A0FA-6E28-4159-901F-31A52D834F8B}"/>
    <hyperlink ref="AN512" r:id="rId12146" display="https://www.daloopa.com/src/46628010" xr:uid="{EFAAC558-4942-41A5-99A5-0087725F6373}"/>
    <hyperlink ref="AO512" r:id="rId12147" display="https://www.daloopa.com/src/53599895" xr:uid="{A4104456-3259-43D4-A550-FF553AE743B6}"/>
    <hyperlink ref="AP512" r:id="rId12148" display="https://www.daloopa.com/src/58788504" xr:uid="{94DE4241-7DFF-4CE7-8246-73CC530ABC1F}"/>
    <hyperlink ref="AQ512" r:id="rId12149" display="https://www.daloopa.com/src/63082777" xr:uid="{3291E01F-BFA7-410D-B6A9-4046EAA4B7C8}"/>
    <hyperlink ref="AR512" r:id="rId12150" display="https://www.daloopa.com/src/67015323" xr:uid="{2BADB320-6EB7-4557-A973-0A331C4ECE62}"/>
    <hyperlink ref="AS512" r:id="rId12151" display="https://www.daloopa.com/src/72185813" xr:uid="{38F0D306-28A1-4BE8-A382-3A0653A5402D}"/>
    <hyperlink ref="AT512" r:id="rId12152" display="https://www.daloopa.com/src/78145286" xr:uid="{38248D17-4C63-4BF9-B88E-CACF42003FDB}"/>
    <hyperlink ref="AU512" r:id="rId12153" display="https://www.daloopa.com/src/82268431" xr:uid="{7154858D-DC4F-44E0-AFC9-8A54FA304AB5}"/>
    <hyperlink ref="AV512" r:id="rId12154" display="https://www.daloopa.com/src/87501781" xr:uid="{3C001ECB-92C4-4505-9513-3D3ADC3881C4}"/>
    <hyperlink ref="AW512" r:id="rId12155" display="https://www.daloopa.com/src/94638468" xr:uid="{5152A8FD-31A7-498D-A759-1DAFEFE87A76}"/>
    <hyperlink ref="AX512" r:id="rId12156" display="https://www.daloopa.com/src/102435119" xr:uid="{DD7A4A12-CC44-44B8-8822-FEB61A342D1B}"/>
    <hyperlink ref="AY512" r:id="rId12157" display="https://www.daloopa.com/src/107834695" xr:uid="{54DD6243-C093-4D8D-969C-84B9E3EB78A8}"/>
    <hyperlink ref="AZ512" r:id="rId12158" display="https://www.daloopa.com/src/113362898" xr:uid="{9F4E032C-33AB-478E-9CE0-2A7FA41B6B48}"/>
    <hyperlink ref="BA512" r:id="rId12159" display="https://www.daloopa.com/src/125146324" xr:uid="{D5612896-775D-491D-8CE6-EE0FE522E59F}"/>
    <hyperlink ref="BB512" r:id="rId12160" display="https://www.daloopa.com/src/136586988" xr:uid="{039083D4-F2E7-41DF-97EE-AB4E4F5DBA94}"/>
    <hyperlink ref="BC512" r:id="rId12161" display="https://www.daloopa.com/src/145118876" xr:uid="{8744BDE8-528C-47A6-8908-DAA95D9A16EB}"/>
    <hyperlink ref="BD512" r:id="rId12162" display="https://www.daloopa.com/src/154365942" xr:uid="{BA65C751-2452-4634-B8ED-1A1E80F15373}"/>
    <hyperlink ref="BF512" r:id="rId12163" display="https://marketplace.daloopa.com/src/144951426" xr:uid="{B75F0A26-F072-4C65-B6D8-10D742849A35}"/>
    <hyperlink ref="BG512" r:id="rId12164" display="https://marketplace.daloopa.com/src/144951427" xr:uid="{709F0255-4B73-4988-87EA-1062F467BFF5}"/>
    <hyperlink ref="BH512" r:id="rId12165" display="https://marketplace.daloopa.com/src/144951428" xr:uid="{77DD7E1F-50C1-48CF-84BE-3B2B5B291A79}"/>
    <hyperlink ref="BI512" r:id="rId12166" display="https://marketplace.daloopa.com/src/144951429" xr:uid="{F8D9AD1F-FCAC-4567-8023-100618FE4C71}"/>
    <hyperlink ref="BJ512" r:id="rId12167" display="https://marketplace.daloopa.com/src/144951430" xr:uid="{CB0D29F2-1003-48D7-8845-05275A1576B9}"/>
    <hyperlink ref="BK512" r:id="rId12168" display="https://marketplace.daloopa.com/src/144951431" xr:uid="{4FB19B67-D92F-4C3E-ABFE-0F942D1BDEF4}"/>
    <hyperlink ref="BL512" r:id="rId12169" display="https://marketplace.daloopa.com/src/144951432" xr:uid="{6A0C9ED1-1E63-4B80-9773-4F1C54818C1C}"/>
    <hyperlink ref="BM512" r:id="rId12170" display="https://marketplace.daloopa.com/src/144951433" xr:uid="{C558F45E-A5CC-4B94-B1DF-CF9B3B41027C}"/>
    <hyperlink ref="BN512" r:id="rId12171" display="https://marketplace.daloopa.com/src/144951434" xr:uid="{D7889B74-E691-4449-A92F-123130235FFF}"/>
    <hyperlink ref="BO512" r:id="rId12172" display="https://marketplace.daloopa.com/src/144951435" xr:uid="{61874CD0-1EDA-41EE-ABE7-DE7153AFC918}"/>
    <hyperlink ref="BP512" r:id="rId12173" display="https://marketplace.daloopa.com/src/144951436" xr:uid="{41173FE3-4FB4-402C-8183-5E857963992E}"/>
    <hyperlink ref="BQ512" r:id="rId12174" display="https://marketplace.daloopa.com/src/144951437" xr:uid="{ABFFB175-6225-4F94-BFA3-BF2BB2376181}"/>
    <hyperlink ref="BR512" r:id="rId12175" display="https://marketplace.daloopa.com/src/154393091" xr:uid="{9FABF224-E800-4743-8904-E9C43FCF973F}"/>
    <hyperlink ref="A514" r:id="rId12176" xr:uid="{6C74D929-8494-4A7C-91D8-C2914B389F45}"/>
    <hyperlink ref="C514" r:id="rId12177" xr:uid="{5DFCC4FA-B210-4927-93D8-29D07FE12BD8}"/>
    <hyperlink ref="E514" r:id="rId12178" display="https://www.daloopa.com/src/43521780" xr:uid="{90A64FC5-4363-4648-A726-924E01B1CBAC}"/>
    <hyperlink ref="F514" r:id="rId12179" display="https://www.daloopa.com/src/43521439" xr:uid="{EC9BCCDD-D2BC-4BD1-B419-2165B537C3FA}"/>
    <hyperlink ref="G514" r:id="rId12180" display="https://www.daloopa.com/src/43521394" xr:uid="{7FDF6E45-0B7D-4636-BE9E-D49C6E94169B}"/>
    <hyperlink ref="H514" r:id="rId12181" display="https://www.daloopa.com/src/66971453" xr:uid="{22288A39-7001-4E04-AE69-17DF4C00AC50}"/>
    <hyperlink ref="I514" r:id="rId12182" display="https://www.daloopa.com/src/43521275" xr:uid="{A48E687D-214E-46B6-8A99-DDD1BCD63D7E}"/>
    <hyperlink ref="J514" r:id="rId12183" display="https://www.daloopa.com/src/43521214" xr:uid="{68863C8E-E628-4CF9-B2A2-3F606C7094C3}"/>
    <hyperlink ref="K514" r:id="rId12184" display="https://www.daloopa.com/src/43521204" xr:uid="{11A0807B-112D-424A-BAB4-2997B7405EC8}"/>
    <hyperlink ref="L514" r:id="rId12185" display="https://www.daloopa.com/src/66971454" xr:uid="{7F80A6C7-C5BC-4589-B5B1-964FF096D76F}"/>
    <hyperlink ref="M514" r:id="rId12186" display="https://www.daloopa.com/src/43521073" xr:uid="{C970A5BF-37A5-44B9-97BB-EEE14A4D8B15}"/>
    <hyperlink ref="N514" r:id="rId12187" display="https://www.daloopa.com/src/43521056" xr:uid="{DB531F5E-3972-42FD-8D95-AF68134DFF4C}"/>
    <hyperlink ref="O514" r:id="rId12188" display="https://www.daloopa.com/src/43521036" xr:uid="{DA72361F-3CFB-4189-9236-720F059A7E7D}"/>
    <hyperlink ref="P514" r:id="rId12189" display="https://www.daloopa.com/src/66971455" xr:uid="{89A2EB28-E70D-4EE6-A218-2BC0A7763154}"/>
    <hyperlink ref="Q514" r:id="rId12190" display="https://www.daloopa.com/src/43520924" xr:uid="{D6C8DF12-16FB-4B26-A065-7CC3854ACF00}"/>
    <hyperlink ref="R514" r:id="rId12191" display="https://www.daloopa.com/src/43520879" xr:uid="{E53B670A-59B4-4A94-8171-027C277AAD16}"/>
    <hyperlink ref="S514" r:id="rId12192" display="https://www.daloopa.com/src/43520858" xr:uid="{2461A532-00B2-4E1B-B092-824B712CB498}"/>
    <hyperlink ref="T514" r:id="rId12193" display="https://www.daloopa.com/src/66971456" xr:uid="{8390374B-51AA-4564-A235-4D5148F76296}"/>
    <hyperlink ref="U514" r:id="rId12194" display="https://www.daloopa.com/src/43520747" xr:uid="{CA9A346A-BAEF-4615-A9DB-4B67A53F78EF}"/>
    <hyperlink ref="V514" r:id="rId12195" display="https://www.daloopa.com/src/43520595" xr:uid="{2DDF454A-07CB-4965-99DC-34981134DD4F}"/>
    <hyperlink ref="W514" r:id="rId12196" display="https://www.daloopa.com/src/43520524" xr:uid="{115E9426-3E26-4705-9D85-77376A992FCF}"/>
    <hyperlink ref="X514" r:id="rId12197" display="https://www.daloopa.com/src/66971457" xr:uid="{B169E34D-CBCE-4118-AB53-03D8EFE72D46}"/>
    <hyperlink ref="Y514" r:id="rId12198" display="https://www.daloopa.com/src/43520370" xr:uid="{06C91FE5-B641-44D0-A96C-8683BA29B20F}"/>
    <hyperlink ref="Z514" r:id="rId12199" display="https://www.daloopa.com/src/43520349" xr:uid="{0AE28018-C561-4556-A0F3-EA10F45A3BA2}"/>
    <hyperlink ref="AA514" r:id="rId12200" display="https://www.daloopa.com/src/43520321" xr:uid="{87404689-0537-48F1-A312-1C7118B9E0F2}"/>
    <hyperlink ref="AB514" r:id="rId12201" display="https://www.daloopa.com/src/66971458" xr:uid="{4194909F-80D9-4564-9714-EDF650ECECA6}"/>
    <hyperlink ref="AC514" r:id="rId12202" display="https://www.daloopa.com/src/43520147" xr:uid="{B43119ED-98C3-432D-9E85-18591A6167E1}"/>
    <hyperlink ref="AD514" r:id="rId12203" display="https://www.daloopa.com/src/43520094" xr:uid="{D65C0B2B-AFFB-4A61-AD8A-9825124964FC}"/>
    <hyperlink ref="AE514" r:id="rId12204" display="https://www.daloopa.com/src/43519958" xr:uid="{841C4407-90D3-4421-874D-D238033942A2}"/>
    <hyperlink ref="AF514" r:id="rId12205" display="https://www.daloopa.com/src/66971459" xr:uid="{4B1FC89A-0644-41C2-ABD9-5B437EC9F2D8}"/>
    <hyperlink ref="AG514" r:id="rId12206" display="https://www.daloopa.com/src/43519837" xr:uid="{39A91AFA-8D89-4269-A497-CC9D95417AE5}"/>
    <hyperlink ref="AH514" r:id="rId12207" display="https://www.daloopa.com/src/43507678" xr:uid="{3E8D4CCF-7ABC-4EFF-B480-C6D7898D3852}"/>
    <hyperlink ref="AI514" r:id="rId12208" display="https://www.daloopa.com/src/43519781" xr:uid="{5BCE9A29-1CB4-490D-8739-18E1769E920B}"/>
    <hyperlink ref="AJ514" r:id="rId12209" display="https://www.daloopa.com/src/66971460" xr:uid="{F022409E-D305-4196-B078-81D268C85C52}"/>
    <hyperlink ref="AK514" r:id="rId12210" display="https://www.daloopa.com/src/43519677" xr:uid="{046466A8-00FA-44D2-9C09-6C228990A80E}"/>
    <hyperlink ref="AL514" r:id="rId12211" display="https://www.daloopa.com/src/43519632" xr:uid="{0973DDA8-4A72-4674-A8D6-2D228F8842D7}"/>
    <hyperlink ref="AM514" r:id="rId12212" display="https://www.daloopa.com/src/43519586" xr:uid="{539F38DE-34A7-49C9-A9F1-70CE015993AF}"/>
    <hyperlink ref="AN514" r:id="rId12213" display="https://www.daloopa.com/src/66971461" xr:uid="{AE93915C-C02F-48AA-A726-EEABA503FFA1}"/>
    <hyperlink ref="AO514" r:id="rId12214" display="https://www.daloopa.com/src/53603017" xr:uid="{70E53C71-CF16-499E-96CF-E2D61CB64C45}"/>
    <hyperlink ref="AP514" r:id="rId12215" display="https://www.daloopa.com/src/58793953" xr:uid="{BF55F638-979C-4AF7-8FBD-4DF54E99F74A}"/>
    <hyperlink ref="AQ514" r:id="rId12216" display="https://www.daloopa.com/src/63082950" xr:uid="{89C3883C-6657-4595-BB99-C7C042AA2483}"/>
    <hyperlink ref="AR514" r:id="rId12217" display="https://www.daloopa.com/src/67023251" xr:uid="{332E58A4-98A1-4D4C-8396-F7E4602D36EC}"/>
    <hyperlink ref="AS514" r:id="rId12218" display="https://www.daloopa.com/src/72187490" xr:uid="{9621ADE2-7DDF-4A44-84A1-918D7F855C23}"/>
    <hyperlink ref="AT514" r:id="rId12219" display="https://www.daloopa.com/src/78150920" xr:uid="{6EC0978E-FEA4-4821-8175-3871F4BC8805}"/>
    <hyperlink ref="AU514" r:id="rId12220" display="https://www.daloopa.com/src/82274431" xr:uid="{403174F4-12F3-41E6-B370-7FEC706DDF5F}"/>
    <hyperlink ref="AV514" r:id="rId12221" display="https://www.daloopa.com/src/87514774" xr:uid="{5E827CB4-895E-4200-A75A-A93DAA8A196A}"/>
    <hyperlink ref="BF514" r:id="rId12222" display="https://www.daloopa.com/src/43521328" xr:uid="{9F1D6825-9AF9-464F-84C5-D0D34CB5F1D2}"/>
    <hyperlink ref="BG514" r:id="rId12223" display="https://www.daloopa.com/src/43521136" xr:uid="{93C7827A-54E9-43CC-AD6E-B6B75F599E81}"/>
    <hyperlink ref="BH514" r:id="rId12224" display="https://www.daloopa.com/src/43520950" xr:uid="{706E38C6-E1CF-44CD-9FE4-B4E092DA70EB}"/>
    <hyperlink ref="BI514" r:id="rId12225" display="https://www.daloopa.com/src/43520760" xr:uid="{77A945AF-5F7E-4F50-8A17-C996A6F82480}"/>
    <hyperlink ref="BJ514" r:id="rId12226" display="https://www.daloopa.com/src/43520427" xr:uid="{C618080F-C084-462A-B398-2E642EE124EB}"/>
    <hyperlink ref="BK514" r:id="rId12227" display="https://www.daloopa.com/src/43520199" xr:uid="{484650B3-C128-42C3-9454-F7C962F65E11}"/>
    <hyperlink ref="BL514" r:id="rId12228" display="https://www.daloopa.com/src/43519899" xr:uid="{CFA0A3F7-46B1-4C24-A180-070B27FAFC30}"/>
    <hyperlink ref="BM514" r:id="rId12229" display="https://www.daloopa.com/src/43519739" xr:uid="{892AC394-2D48-46FC-BB54-695ED524695C}"/>
    <hyperlink ref="BN514" r:id="rId12230" display="https://www.daloopa.com/src/46631680" xr:uid="{BD1BD04C-AA29-425D-BD2D-4295FDBC9A38}"/>
    <hyperlink ref="BO514" r:id="rId12231" display="https://www.daloopa.com/src/67019556" xr:uid="{E9D122E7-94E3-48E0-9E22-D0846AEAC253}"/>
    <hyperlink ref="BP514" r:id="rId12232" display="https://www.daloopa.com/src/87506880" xr:uid="{57B9C9B8-5DB9-43E1-AE42-14617F6A2895}"/>
    <hyperlink ref="BQ514" r:id="rId12233" display="https://www.daloopa.com/src/113367621" xr:uid="{00F6750D-6690-48A0-8DFF-9498E5B22FF0}"/>
    <hyperlink ref="BR514" r:id="rId12234" display="https://www.daloopa.com/src/154363350" xr:uid="{9BB3A03A-AEA6-4AD0-9C09-6F447E852C1B}"/>
    <hyperlink ref="A515" r:id="rId12235" xr:uid="{2B9ECF6B-D474-4FEA-9B74-5667009D4F8C}"/>
    <hyperlink ref="C515" r:id="rId12236" xr:uid="{C9F6F81D-63BF-4C96-9456-964BC71C22E9}"/>
    <hyperlink ref="AC515" r:id="rId12237" display="https://www.daloopa.com/src/43516422" xr:uid="{605EADD5-9C32-415B-BA96-E9F2E75279C4}"/>
    <hyperlink ref="AD515" r:id="rId12238" display="https://www.daloopa.com/src/43516451" xr:uid="{CC8FFCC9-2663-4CD7-9524-194FD6F8BB37}"/>
    <hyperlink ref="AE515" r:id="rId12239" display="https://www.daloopa.com/src/43516480" xr:uid="{F6CE7343-4C11-4D23-9834-17DADF98A00D}"/>
    <hyperlink ref="AF515" r:id="rId12240" display="https://www.daloopa.com/src/66971462" xr:uid="{B837DF8A-937B-4959-B1A5-FDE8274A2563}"/>
    <hyperlink ref="AG515" r:id="rId12241" display="https://www.daloopa.com/src/43515445" xr:uid="{0CCE243F-C5A1-4222-B5E2-B8A4B99131A5}"/>
    <hyperlink ref="AH515" r:id="rId12242" display="https://www.daloopa.com/src/43515435" xr:uid="{B6D2E774-F3E7-405C-8BC8-92174E9FBB31}"/>
    <hyperlink ref="AI515" r:id="rId12243" display="https://www.daloopa.com/src/43515225" xr:uid="{A05A3011-B44C-4A0B-AF02-31CB3D56207F}"/>
    <hyperlink ref="AJ515" r:id="rId12244" display="https://www.daloopa.com/src/66971463" xr:uid="{953F6D95-1B08-44D4-AB75-48476FDCC876}"/>
    <hyperlink ref="AK515" r:id="rId12245" display="https://www.daloopa.com/src/43515169" xr:uid="{A6B45679-CD91-49F0-B00B-E8AC1DA12BDD}"/>
    <hyperlink ref="AL515" r:id="rId12246" display="https://www.daloopa.com/src/43515025" xr:uid="{B4392A16-70C0-451E-989F-115ACCBBFBC2}"/>
    <hyperlink ref="AM515" r:id="rId12247" display="https://www.daloopa.com/src/43515001" xr:uid="{76F2ACD8-A24B-42AC-BF05-81333C335FE8}"/>
    <hyperlink ref="AN515" r:id="rId12248" display="https://www.daloopa.com/src/66971464" xr:uid="{35B10DE5-B281-4352-A5AB-3524F4EF20B4}"/>
    <hyperlink ref="AO515" r:id="rId12249" display="https://www.daloopa.com/src/53602660" xr:uid="{9012B62E-6DFA-4BB1-ABE0-4AD0D52ABD24}"/>
    <hyperlink ref="AP515" r:id="rId12250" display="https://www.daloopa.com/src/58793815" xr:uid="{77309E65-53DF-4213-850B-45ACB3D8A249}"/>
    <hyperlink ref="AQ515" r:id="rId12251" display="https://www.daloopa.com/src/63083113" xr:uid="{748B0F11-30EA-4F18-972A-2DB925084BF9}"/>
    <hyperlink ref="AR515" r:id="rId12252" display="https://www.daloopa.com/src/67023252" xr:uid="{0D898A52-10A8-418F-8CC4-7A86FEE467C2}"/>
    <hyperlink ref="AS515" r:id="rId12253" display="https://www.daloopa.com/src/72187115" xr:uid="{7B549397-31BB-4710-8200-08D55652BA80}"/>
    <hyperlink ref="AT515" r:id="rId12254" display="https://www.daloopa.com/src/78150900" xr:uid="{F792D213-7E13-44BE-ADC7-1F17DF892E43}"/>
    <hyperlink ref="AU515" r:id="rId12255" display="https://www.daloopa.com/src/82274274" xr:uid="{C1027BD6-C743-4BF8-9B9C-CA826549A56F}"/>
    <hyperlink ref="AV515" r:id="rId12256" display="https://www.daloopa.com/src/87514775" xr:uid="{986EDCC1-95C0-4EF1-8846-6A29C4C517FD}"/>
    <hyperlink ref="AW515" r:id="rId12257" display="https://www.daloopa.com/src/94641227" xr:uid="{D3E1AAF7-A103-46A3-B3D2-C2292C2DFA44}"/>
    <hyperlink ref="AX515" r:id="rId12258" display="https://www.daloopa.com/src/102399593" xr:uid="{6CF009C6-FDE6-4919-AA49-2D9CF1712F72}"/>
    <hyperlink ref="AY515" r:id="rId12259" display="https://www.daloopa.com/src/107836737" xr:uid="{D4EDF88A-E83B-4E5B-A6C5-FB1E5943041D}"/>
    <hyperlink ref="AZ515" r:id="rId12260" display="https://www.daloopa.com/src/113403312" xr:uid="{EEB6595F-E6B2-47AD-BCA3-8155AC53858C}"/>
    <hyperlink ref="BA515" r:id="rId12261" display="https://www.daloopa.com/src/125189253" xr:uid="{1F355789-B108-4592-8F2B-4FD6A8436012}"/>
    <hyperlink ref="BB515" r:id="rId12262" display="https://www.daloopa.com/src/136586967" xr:uid="{08C964CE-0565-46AC-AF21-406814E7BBDD}"/>
    <hyperlink ref="BC515" r:id="rId12263" display="https://www.daloopa.com/src/145156637" xr:uid="{DB6F3CC9-2326-4B77-94D6-A82AF8EE5BC3}"/>
    <hyperlink ref="BD515" r:id="rId12264" display="https://www.daloopa.com/src/154393273" xr:uid="{5E152992-5882-4393-8F82-DE45C524A7DB}"/>
    <hyperlink ref="BF515" r:id="rId12265" display="https://www.daloopa.com/src/43516255" xr:uid="{B7BF8884-7330-409A-BD83-C733F571E7E8}"/>
    <hyperlink ref="BG515" r:id="rId12266" display="https://www.daloopa.com/src/43516242" xr:uid="{12C56478-A7BA-4627-8075-596E86213116}"/>
    <hyperlink ref="BH515" r:id="rId12267" display="https://www.daloopa.com/src/43516220" xr:uid="{2A0DE2E5-B223-47B9-B5A9-1CFDACA18131}"/>
    <hyperlink ref="BI515" r:id="rId12268" display="https://www.daloopa.com/src/43516140" xr:uid="{7B00FC7E-2063-4EC9-AF48-90886A5409F0}"/>
    <hyperlink ref="BJ515" r:id="rId12269" display="https://www.daloopa.com/src/43516065" xr:uid="{9C601FD9-626E-4C56-B51D-7DFF37264337}"/>
    <hyperlink ref="BK515" r:id="rId12270" display="https://www.daloopa.com/src/43515952" xr:uid="{7E5FC661-CF4A-468E-A22E-11D562B6F323}"/>
    <hyperlink ref="BL515" r:id="rId12271" display="https://www.daloopa.com/src/43515481" xr:uid="{FB98E32D-8DED-4374-A6FD-7D3566949951}"/>
    <hyperlink ref="BM515" r:id="rId12272" display="https://www.daloopa.com/src/43515213" xr:uid="{98BD1B34-A065-4C71-893C-555DC98E5678}"/>
    <hyperlink ref="BN515" r:id="rId12273" display="https://www.daloopa.com/src/46631407" xr:uid="{600D34AF-FDDC-415C-96BB-0D2CECF86760}"/>
    <hyperlink ref="BO515" r:id="rId12274" display="https://www.daloopa.com/src/67019477" xr:uid="{C726E878-14D5-4050-967F-A901047642E7}"/>
    <hyperlink ref="BP515" r:id="rId12275" display="https://www.daloopa.com/src/87506798" xr:uid="{11396016-CAE3-4573-8F4A-B81B8F23230D}"/>
    <hyperlink ref="BQ515" r:id="rId12276" display="https://www.daloopa.com/src/113366941" xr:uid="{895FC04D-DEE0-49D5-B5F8-91D8A12F567A}"/>
    <hyperlink ref="BR515" r:id="rId12277" display="https://www.daloopa.com/src/154363152" xr:uid="{114E9624-B2A1-48DD-B058-84DA81A30F6A}"/>
    <hyperlink ref="A516" r:id="rId12278" xr:uid="{855D8008-A85D-49B3-9D53-B6B1580C7274}"/>
    <hyperlink ref="C516" r:id="rId12279" xr:uid="{AA5E355D-93C4-4EC5-9E43-D4F2B3A8573B}"/>
    <hyperlink ref="BF516" r:id="rId12280" display="https://www.daloopa.com/src/49188006" xr:uid="{3CA7752E-BE98-4CDD-891B-7A4AE3C0DD84}"/>
    <hyperlink ref="BG516" r:id="rId12281" display="https://www.daloopa.com/src/49187967" xr:uid="{B43F95BD-33BD-46CB-BAC5-947BFB44CA2B}"/>
    <hyperlink ref="BH516" r:id="rId12282" display="https://www.daloopa.com/src/49187933" xr:uid="{95C4D236-50A2-4F0B-98C0-EBDD5874610E}"/>
    <hyperlink ref="BI516" r:id="rId12283" display="https://www.daloopa.com/src/49187895" xr:uid="{B3293140-4C13-40E2-8847-E8461100BAC3}"/>
    <hyperlink ref="BJ516" r:id="rId12284" display="https://www.daloopa.com/src/49187885" xr:uid="{C1FF82B6-7D1B-427E-803A-07E2C64E2B7C}"/>
    <hyperlink ref="BK516" r:id="rId12285" display="https://www.daloopa.com/src/49187823" xr:uid="{E2A7081A-8080-4DEE-85D2-62819BC7F61F}"/>
    <hyperlink ref="BL516" r:id="rId12286" display="https://www.daloopa.com/src/49187750" xr:uid="{6E0692A5-5DB8-4743-A7CE-554DD50D3F1C}"/>
    <hyperlink ref="BM516" r:id="rId12287" display="https://www.daloopa.com/src/49187724" xr:uid="{8AA11AF5-5A50-4A2E-B6E4-129C59C537EE}"/>
    <hyperlink ref="BN516" r:id="rId12288" display="https://www.daloopa.com/src/65095972" xr:uid="{477C01D6-B54D-4D6B-A948-E01F9FFE834E}"/>
    <hyperlink ref="BO516" r:id="rId12289" display="https://www.daloopa.com/src/67019745" xr:uid="{C51DDEC5-9F4F-45F8-8A61-DFFEAC5C8C57}"/>
    <hyperlink ref="BP516" r:id="rId12290" display="https://www.daloopa.com/src/87507429" xr:uid="{DBFDA3ED-DE33-4074-8039-BD37FB90D747}"/>
    <hyperlink ref="BQ516" r:id="rId12291" display="https://www.daloopa.com/src/113380571" xr:uid="{7338E055-86FB-485E-BE63-3F22DA044EC0}"/>
    <hyperlink ref="BR516" r:id="rId12292" display="https://www.daloopa.com/src/154369235" xr:uid="{E72EF85F-FB93-4B59-9B91-8AC90A528076}"/>
    <hyperlink ref="A517" r:id="rId12293" xr:uid="{B026D772-D409-4F91-9626-EB5193844956}"/>
    <hyperlink ref="C517" r:id="rId12294" xr:uid="{985F7FA9-BF83-49F2-9338-A6396F84F5D1}"/>
    <hyperlink ref="AZ517" r:id="rId12295" display="https://www.daloopa.com/src/113263009" xr:uid="{866A2C27-0A7E-4FE1-97AD-B9F153C73938}"/>
    <hyperlink ref="BA517" r:id="rId12296" display="https://www.daloopa.com/src/125069555" xr:uid="{2EC48DAB-5533-409E-983C-8DD0B5A0E078}"/>
    <hyperlink ref="BB517" r:id="rId12297" display="https://www.daloopa.com/src/136447080" xr:uid="{339AB8E9-3E46-46A0-86B5-01C6C25A4E78}"/>
    <hyperlink ref="BC517" r:id="rId12298" display="https://www.daloopa.com/src/145003771" xr:uid="{523308EC-A824-415D-B7C2-A2BA77AA106B}"/>
    <hyperlink ref="BD517" r:id="rId12299" display="https://www.daloopa.com/src/154239847" xr:uid="{901F03F0-B9A7-4C25-9E25-BAE90E06888A}"/>
    <hyperlink ref="BQ517" r:id="rId12300" display="https://www.daloopa.com/src/113263010" xr:uid="{237B6DDA-1E9E-4E84-A879-E2DCB57185B2}"/>
    <hyperlink ref="BR517" r:id="rId12301" display="https://www.daloopa.com/src/154252161" xr:uid="{83B7B14D-5368-406A-84E7-AC0B766335FA}"/>
    <hyperlink ref="A518" r:id="rId12302" xr:uid="{2D526B27-A365-4111-851C-7A9680324F2E}"/>
    <hyperlink ref="C518" r:id="rId12303" xr:uid="{D69F96AF-262A-42FD-BDB0-A6EEF46A2052}"/>
    <hyperlink ref="AW518" r:id="rId12304" display="https://www.daloopa.com/src/122914098" xr:uid="{206426F1-C5A5-424A-B6E6-0E30FF83333A}"/>
    <hyperlink ref="AX518" r:id="rId12305" display="https://www.daloopa.com/src/122908564" xr:uid="{94C3DE46-E52D-4831-B880-2D710966CD05}"/>
    <hyperlink ref="AY518" r:id="rId12306" display="https://www.daloopa.com/src/122908565" xr:uid="{44E4DB6C-2D50-44E5-83A0-F9D8FEB67FC7}"/>
    <hyperlink ref="AZ518" r:id="rId12307" display="https://www.daloopa.com/src/122878252" xr:uid="{8BF949C9-BA09-4668-8D66-364D1C2C828C}"/>
    <hyperlink ref="BA518" r:id="rId12308" display="https://www.daloopa.com/src/127329708" xr:uid="{5401FC75-C29E-4016-A885-2CF86F3BD152}"/>
    <hyperlink ref="BB518" r:id="rId12309" display="https://marketplace.daloopa.com/src/139464969" xr:uid="{F4A13F20-7A5C-4B7A-80EC-9A6F9CCF55B8}"/>
    <hyperlink ref="BC518" r:id="rId12310" display="https://marketplace.daloopa.com/src/145690399" xr:uid="{96755B92-3C36-4369-B4D9-4217D646B10B}"/>
    <hyperlink ref="BD518" r:id="rId12311" display="https://marketplace.daloopa.com/src/154309524" xr:uid="{6D85B7ED-A0EE-43C3-9F70-F6AAA18869A3}"/>
    <hyperlink ref="A521" r:id="rId12312" xr:uid="{C707F9C5-F1B9-451A-961B-EF4DF0223CC8}"/>
    <hyperlink ref="C521" r:id="rId12313" xr:uid="{AFFE687D-EDF3-452E-A472-A1CC77849569}"/>
    <hyperlink ref="E521" r:id="rId12314" display="https://www.daloopa.com/src/1572493" xr:uid="{EA323345-10FB-4F88-8BEA-B7E71B8DFE81}"/>
    <hyperlink ref="F521" r:id="rId12315" display="https://www.daloopa.com/src/1572484" xr:uid="{BEEB1CEA-E9FF-47F3-A106-EFC21960BD13}"/>
    <hyperlink ref="G521" r:id="rId12316" display="https://www.daloopa.com/src/1572465" xr:uid="{009A84B8-764A-429C-8F26-644C89017977}"/>
    <hyperlink ref="H521" r:id="rId12317" display="https://www.daloopa.com/src/1572456" xr:uid="{95D18A2B-A26B-471A-BCF3-1E412EB5F978}"/>
    <hyperlink ref="I521" r:id="rId12318" display="https://www.daloopa.com/src/1572437" xr:uid="{ACB8C244-3934-442E-8A2E-9CF94AF19352}"/>
    <hyperlink ref="J521" r:id="rId12319" display="https://www.daloopa.com/src/1572418" xr:uid="{ED057A33-EBCB-44D2-BD47-C7935E662DF4}"/>
    <hyperlink ref="K521" r:id="rId12320" display="https://www.daloopa.com/src/1572404" xr:uid="{0859FFFF-6E74-49C8-A3E1-20DFDB6C1061}"/>
    <hyperlink ref="L521" r:id="rId12321" display="https://www.daloopa.com/src/1572395" xr:uid="{1C3414C6-47F7-41D5-A2AF-E28C3D6D811C}"/>
    <hyperlink ref="M521" r:id="rId12322" display="https://www.daloopa.com/src/1572386" xr:uid="{6F1D19F5-582F-4F2D-A71B-45D989378207}"/>
    <hyperlink ref="N521" r:id="rId12323" display="https://www.daloopa.com/src/1572377" xr:uid="{246EFC27-75FA-4402-A21A-8B7470777A63}"/>
    <hyperlink ref="O521" r:id="rId12324" display="https://www.daloopa.com/src/1572368" xr:uid="{D99CADA6-8026-443C-B8E2-D312E213DC00}"/>
    <hyperlink ref="P521" r:id="rId12325" display="https://www.daloopa.com/src/1572359" xr:uid="{540B3A0B-3351-4362-8F49-FD66ADAA2DD9}"/>
    <hyperlink ref="Q521" r:id="rId12326" display="https://www.daloopa.com/src/1572345" xr:uid="{046726F5-7CB3-4A38-AEC8-1ACA126DC42C}"/>
    <hyperlink ref="R521" r:id="rId12327" display="https://www.daloopa.com/src/1572333" xr:uid="{3B9F730B-67C4-4B21-90A4-814BBCD90B54}"/>
    <hyperlink ref="S521" r:id="rId12328" display="https://www.daloopa.com/src/1572317" xr:uid="{CA7ECA69-222D-4DC1-873C-AB244C1FA442}"/>
    <hyperlink ref="T521" r:id="rId12329" display="https://www.daloopa.com/src/1572301" xr:uid="{071F439C-9D04-4A13-9E8B-CECA7CCE7F42}"/>
    <hyperlink ref="U521" r:id="rId12330" display="https://www.daloopa.com/src/1572286" xr:uid="{8C5B94DC-BC7F-4700-8650-ECF96D0CB029}"/>
    <hyperlink ref="V521" r:id="rId12331" display="https://www.daloopa.com/src/1572267" xr:uid="{5AB2A1A7-A219-464A-BD81-0C06EA28B518}"/>
    <hyperlink ref="W521" r:id="rId12332" display="https://www.daloopa.com/src/1572255" xr:uid="{0300BCF9-753A-4EE0-A5F2-998B4BC372BA}"/>
    <hyperlink ref="X521" r:id="rId12333" display="https://www.daloopa.com/src/1572237" xr:uid="{6C5CF8D2-8F67-4837-9F05-1F4CBF9731AE}"/>
    <hyperlink ref="Y521" r:id="rId12334" display="https://www.daloopa.com/src/1572213" xr:uid="{CC5C4CAB-5ABF-4E5F-8F36-4F9B3E931394}"/>
    <hyperlink ref="Z521" r:id="rId12335" display="https://www.daloopa.com/src/1572204" xr:uid="{B3FB6A8D-8D99-41BD-B5FD-D8510400D2BC}"/>
    <hyperlink ref="AA521" r:id="rId12336" display="https://www.daloopa.com/src/1572182" xr:uid="{0369468A-9125-4A47-B525-C658F047252C}"/>
    <hyperlink ref="AB521" r:id="rId12337" display="https://www.daloopa.com/src/1572173" xr:uid="{D29F1336-C399-4E26-AAC3-C3EBD0536DB2}"/>
    <hyperlink ref="AC521" r:id="rId12338" display="https://www.daloopa.com/src/1572152" xr:uid="{A493FE59-85A2-4887-A7BD-28252ACE4F74}"/>
    <hyperlink ref="AD521" r:id="rId12339" display="https://www.daloopa.com/src/1572120" xr:uid="{D3AABB60-CCA9-4C34-8CC2-09490E5C5767}"/>
    <hyperlink ref="AE521" r:id="rId12340" display="https://www.daloopa.com/src/1572051" xr:uid="{34B87E65-A8AF-43F3-A18D-B136D94BE6DE}"/>
    <hyperlink ref="AF521" r:id="rId12341" display="https://www.daloopa.com/src/2745359" xr:uid="{9EF2470A-035B-4045-82C0-BFCD7D962AC2}"/>
    <hyperlink ref="AG521" r:id="rId12342" display="https://www.daloopa.com/src/4742072" xr:uid="{95728A08-C7CE-4C50-B878-7A9524CEF262}"/>
    <hyperlink ref="AH521" r:id="rId12343" display="https://www.daloopa.com/src/7999084" xr:uid="{397588C9-62BC-4698-B4E8-D2D86D8BF8F2}"/>
    <hyperlink ref="AI521" r:id="rId12344" display="https://www.daloopa.com/src/10356313" xr:uid="{5A62BCC7-9F19-49C6-815A-091596328D4C}"/>
    <hyperlink ref="AJ521" r:id="rId12345" display="https://www.daloopa.com/src/14274917" xr:uid="{42441008-D5C8-422F-95B8-653C9A8A7B4D}"/>
    <hyperlink ref="AK521" r:id="rId12346" display="https://www.daloopa.com/src/20972752" xr:uid="{4BC17BB3-CD5C-473F-905B-33CAE86019C9}"/>
    <hyperlink ref="AL521" r:id="rId12347" display="https://www.daloopa.com/src/32424511" xr:uid="{9EE469B4-0BA1-4C03-98B6-2F95C15F1BD7}"/>
    <hyperlink ref="AM521" r:id="rId12348" display="https://www.daloopa.com/src/38110875" xr:uid="{CD1F540F-728F-4129-A81D-8B55C8EAD691}"/>
    <hyperlink ref="AN521" r:id="rId12349" display="https://www.daloopa.com/src/46627926" xr:uid="{97B34B45-B983-49D0-9345-E3BA125F3376}"/>
    <hyperlink ref="AO521" r:id="rId12350" display="https://www.daloopa.com/src/53599708" xr:uid="{F2A8F83A-1FF7-4D54-B754-7A1A113D2A60}"/>
    <hyperlink ref="AP521" r:id="rId12351" display="https://www.daloopa.com/src/58788461" xr:uid="{B062C970-0263-4019-9365-1451F16681F2}"/>
    <hyperlink ref="AQ521" r:id="rId12352" display="https://www.daloopa.com/src/63082747" xr:uid="{91F9C907-1706-4623-B72B-E1621BDD313C}"/>
    <hyperlink ref="AR521" r:id="rId12353" display="https://www.daloopa.com/src/67018885" xr:uid="{15A1850D-CE1A-40EB-8485-5390757F7A69}"/>
    <hyperlink ref="AS521" r:id="rId12354" display="https://www.daloopa.com/src/72185778" xr:uid="{71E1C10A-1B24-4911-97AF-EDE84034BEC6}"/>
    <hyperlink ref="AT521" r:id="rId12355" display="https://www.daloopa.com/src/78145270" xr:uid="{3C9F8EDF-50F2-4689-A599-C501696B6E5B}"/>
    <hyperlink ref="AU521" r:id="rId12356" display="https://www.daloopa.com/src/82268404" xr:uid="{EFD503D7-4519-463B-A8AE-5D2BA04CAE1B}"/>
    <hyperlink ref="AV521" r:id="rId12357" display="https://www.daloopa.com/src/87497951" xr:uid="{FF59D089-6D17-4FFD-BF48-141C19DA7A7A}"/>
    <hyperlink ref="AW521" r:id="rId12358" display="https://www.daloopa.com/src/94638283" xr:uid="{7C88EECF-F9CA-45BB-B169-F707015F5238}"/>
    <hyperlink ref="AX521" r:id="rId12359" display="https://www.daloopa.com/src/102435062" xr:uid="{D95182D4-EA1A-4A62-ABBC-A65912A708D5}"/>
    <hyperlink ref="AY521" r:id="rId12360" display="https://www.daloopa.com/src/107833942" xr:uid="{9D37AD7E-68DC-4AB1-8855-52E788BFCADF}"/>
    <hyperlink ref="AZ521" r:id="rId12361" display="https://www.daloopa.com/src/113362782" xr:uid="{ED463201-2878-4343-8ED5-3E93CFD396CD}"/>
    <hyperlink ref="BA521" r:id="rId12362" display="https://www.daloopa.com/src/125146325" xr:uid="{C574525B-31BF-4713-8873-DC3A3820D079}"/>
    <hyperlink ref="BB521" r:id="rId12363" display="https://www.daloopa.com/src/136586989" xr:uid="{7E61872B-4840-426D-87AF-B706C310FA97}"/>
    <hyperlink ref="BC521" r:id="rId12364" display="https://www.daloopa.com/src/145118838" xr:uid="{BF22BE32-F0CA-430E-A2A5-C34ECAB13DF6}"/>
    <hyperlink ref="BD521" r:id="rId12365" display="https://www.daloopa.com/src/154351900" xr:uid="{B722EC0D-FBF8-4D22-BF6F-7028750761A0}"/>
    <hyperlink ref="BF521" r:id="rId12366" display="https://marketplace.daloopa.com/src/134722152" xr:uid="{FA8280ED-3E63-4F54-9048-73293ED23AA9}"/>
    <hyperlink ref="BG521" r:id="rId12367" display="https://marketplace.daloopa.com/src/134722153" xr:uid="{DA2AD68D-D3D5-46B6-9A7A-909DAD70EB97}"/>
    <hyperlink ref="BH521" r:id="rId12368" display="https://marketplace.daloopa.com/src/134722154" xr:uid="{A3A21B04-82DB-4718-8316-E8FA4CCE0AFD}"/>
    <hyperlink ref="BI521" r:id="rId12369" display="https://marketplace.daloopa.com/src/134722155" xr:uid="{72F561A8-8518-4D2A-A8B5-0254EF37D527}"/>
    <hyperlink ref="BJ521" r:id="rId12370" display="https://marketplace.daloopa.com/src/134722156" xr:uid="{393E67C1-CE88-430A-B82D-273582200119}"/>
    <hyperlink ref="BK521" r:id="rId12371" display="https://marketplace.daloopa.com/src/134722157" xr:uid="{ABFACFF4-3364-4BBE-BF2A-EE2180A252CC}"/>
    <hyperlink ref="BL521" r:id="rId12372" display="https://marketplace.daloopa.com/src/134722158" xr:uid="{1592369F-9821-4FC0-8DD9-9A809C20CD63}"/>
    <hyperlink ref="BM521" r:id="rId12373" display="https://marketplace.daloopa.com/src/134722159" xr:uid="{7C01C034-0F93-42BA-9BCD-A630EA5D15D0}"/>
    <hyperlink ref="BN521" r:id="rId12374" display="https://marketplace.daloopa.com/src/134722160" xr:uid="{94B7A807-3478-418D-B623-62E6E1CC53AA}"/>
    <hyperlink ref="BO521" r:id="rId12375" display="https://marketplace.daloopa.com/src/134722161" xr:uid="{922036C3-C577-4AF4-BFC1-BD78C4CB80D4}"/>
    <hyperlink ref="BP521" r:id="rId12376" display="https://marketplace.daloopa.com/src/134722162" xr:uid="{1B31938B-F335-4DE5-9CFB-DA88CA5C281D}"/>
    <hyperlink ref="BQ521" r:id="rId12377" display="https://marketplace.daloopa.com/src/134722163" xr:uid="{89FD1E9E-A594-45B5-9678-981B9D72F41D}"/>
    <hyperlink ref="BR521" r:id="rId12378" display="https://marketplace.daloopa.com/src/154393092" xr:uid="{C3C75667-9CB8-4557-BEDD-334B045D003E}"/>
    <hyperlink ref="A522" r:id="rId12379" xr:uid="{DFBB01FD-C155-403E-9F7C-F4FA2EF94070}"/>
    <hyperlink ref="C522" r:id="rId12380" xr:uid="{A3D51A86-6516-4E8B-952C-CE402DCB30EF}"/>
    <hyperlink ref="E522" r:id="rId12381" display="https://www.daloopa.com/src/1572494" xr:uid="{787B0E88-5A67-48AC-8118-31E2FE91BEE2}"/>
    <hyperlink ref="F522" r:id="rId12382" display="https://www.daloopa.com/src/1572485" xr:uid="{091F05B1-4F90-45BA-AE9C-06E40DE9DC82}"/>
    <hyperlink ref="G522" r:id="rId12383" display="https://www.daloopa.com/src/1572466" xr:uid="{52C28DFF-28CC-4571-8FC1-342EFEF49661}"/>
    <hyperlink ref="H522" r:id="rId12384" display="https://www.daloopa.com/src/1572457" xr:uid="{78D8E2CA-F046-4EAE-9B75-D6CAC00F5810}"/>
    <hyperlink ref="I522" r:id="rId12385" display="https://www.daloopa.com/src/1572438" xr:uid="{3B269FBD-D972-49AE-9024-BC9950E07430}"/>
    <hyperlink ref="J522" r:id="rId12386" display="https://www.daloopa.com/src/1572419" xr:uid="{13481219-42DF-4D0A-9DC3-A3BE74F30467}"/>
    <hyperlink ref="K522" r:id="rId12387" display="https://www.daloopa.com/src/1572405" xr:uid="{CB884F7D-B58F-4BDD-87CA-42142BB7B5A3}"/>
    <hyperlink ref="L522" r:id="rId12388" display="https://www.daloopa.com/src/1572396" xr:uid="{3560B7D5-0B9D-401F-AA6B-AE7CC6F5441F}"/>
    <hyperlink ref="M522" r:id="rId12389" display="https://www.daloopa.com/src/1572387" xr:uid="{F9224FD2-95B8-4E5C-BB43-E6A02EB92756}"/>
    <hyperlink ref="N522" r:id="rId12390" display="https://www.daloopa.com/src/1572378" xr:uid="{A79DB3ED-30A1-4A7D-B40B-50302C5DE9E2}"/>
    <hyperlink ref="O522" r:id="rId12391" display="https://www.daloopa.com/src/1572369" xr:uid="{11856F98-8E77-4CE5-894E-74B0E77EA4DF}"/>
    <hyperlink ref="P522" r:id="rId12392" display="https://www.daloopa.com/src/1572360" xr:uid="{4AEB4CAA-8695-4F2A-8976-6717F9598E9B}"/>
    <hyperlink ref="Q522" r:id="rId12393" display="https://www.daloopa.com/src/1572346" xr:uid="{BC163B73-CD5E-4BAF-8763-AA129BF3758D}"/>
    <hyperlink ref="R522" r:id="rId12394" display="https://www.daloopa.com/src/1572334" xr:uid="{5E9E3A5A-EF02-437B-BF25-7B9B75C1A75F}"/>
    <hyperlink ref="S522" r:id="rId12395" display="https://www.daloopa.com/src/1572318" xr:uid="{84664404-0445-4EF5-9177-5ACD22D8B56B}"/>
    <hyperlink ref="T522" r:id="rId12396" display="https://www.daloopa.com/src/1572302" xr:uid="{72CEC9A8-4FC5-460D-8F18-0B4D326BC656}"/>
    <hyperlink ref="U522" r:id="rId12397" display="https://www.daloopa.com/src/1572287" xr:uid="{98B4BEBA-C4C4-4D56-B822-F37D89838542}"/>
    <hyperlink ref="V522" r:id="rId12398" display="https://www.daloopa.com/src/1572268" xr:uid="{9532B454-CA3E-4852-B35E-6F28DEB8E928}"/>
    <hyperlink ref="W522" r:id="rId12399" display="https://www.daloopa.com/src/1572256" xr:uid="{B8636D53-DE97-4824-981D-2491444F8691}"/>
    <hyperlink ref="X522" r:id="rId12400" display="https://www.daloopa.com/src/1572238" xr:uid="{2D99649E-0FF8-4CF9-AF0D-A0336250ACBC}"/>
    <hyperlink ref="Y522" r:id="rId12401" display="https://www.daloopa.com/src/1572214" xr:uid="{1429D2E1-CA93-44A9-B154-1C8A7B08E439}"/>
    <hyperlink ref="Z522" r:id="rId12402" display="https://www.daloopa.com/src/1572205" xr:uid="{FC0F9D89-6F4A-466F-A27A-F21B85756EC5}"/>
    <hyperlink ref="AA522" r:id="rId12403" display="https://www.daloopa.com/src/1572183" xr:uid="{6B079B5B-7C26-400D-BF4C-D974740DC412}"/>
    <hyperlink ref="AB522" r:id="rId12404" display="https://www.daloopa.com/src/1572174" xr:uid="{24C9012C-7787-45E9-99F6-28A0FA03D28C}"/>
    <hyperlink ref="AC522" r:id="rId12405" display="https://www.daloopa.com/src/1572153" xr:uid="{0D975F0C-571A-4BEF-AB4D-E173A3DD4DC4}"/>
    <hyperlink ref="AD522" r:id="rId12406" display="https://www.daloopa.com/src/1572121" xr:uid="{4F3EF14B-B51A-4BE0-B618-7A52AF48D07B}"/>
    <hyperlink ref="AE522" r:id="rId12407" display="https://www.daloopa.com/src/1572052" xr:uid="{202E7053-2B33-4F97-8256-D741F0146F82}"/>
    <hyperlink ref="AF522" r:id="rId12408" display="https://www.daloopa.com/src/2745360" xr:uid="{7E115005-71A2-4827-9BB6-7A3E55538505}"/>
    <hyperlink ref="AG522" r:id="rId12409" display="https://www.daloopa.com/src/4742073" xr:uid="{183A4799-2FA9-44C7-9DA6-28C99160ECF9}"/>
    <hyperlink ref="AH522" r:id="rId12410" display="https://www.daloopa.com/src/7999085" xr:uid="{20CAA2FA-D962-4690-99B7-482FF2D51DC8}"/>
    <hyperlink ref="AI522" r:id="rId12411" display="https://www.daloopa.com/src/10356314" xr:uid="{01A52B3C-3401-46C0-B3BB-BD339277D5C5}"/>
    <hyperlink ref="AJ522" r:id="rId12412" display="https://www.daloopa.com/src/14274925" xr:uid="{41583E7A-650D-446F-823B-9C3B51CC530F}"/>
    <hyperlink ref="AK522" r:id="rId12413" display="https://www.daloopa.com/src/20972750" xr:uid="{8C832BC1-3E7F-4C3A-B0D2-14D620C1E3B3}"/>
    <hyperlink ref="AL522" r:id="rId12414" display="https://www.daloopa.com/src/32424517" xr:uid="{609C6F64-047D-42A1-AE29-FE42D9DE8432}"/>
    <hyperlink ref="AM522" r:id="rId12415" display="https://www.daloopa.com/src/38110876" xr:uid="{5C3B9FB5-7F3C-42B9-878E-A2DF69D332DA}"/>
    <hyperlink ref="AN522" r:id="rId12416" display="https://www.daloopa.com/src/46627932" xr:uid="{5FC0F603-A326-4C7B-B091-9EEC1E9B0CE4}"/>
    <hyperlink ref="AO522" r:id="rId12417" display="https://www.daloopa.com/src/53599709" xr:uid="{BF679941-ADF5-440E-A0BC-C7B03BEE3AC8}"/>
    <hyperlink ref="AP522" r:id="rId12418" display="https://www.daloopa.com/src/58788463" xr:uid="{C9BADC92-AA34-4C26-A282-F0D03960895F}"/>
    <hyperlink ref="AQ522" r:id="rId12419" display="https://www.daloopa.com/src/63082745" xr:uid="{66342F41-684D-47D9-976F-EE44DF0DA5AA}"/>
    <hyperlink ref="AR522" r:id="rId12420" display="https://www.daloopa.com/src/67018884" xr:uid="{55296314-ECEB-4BC8-94F2-ABEDC81243AA}"/>
    <hyperlink ref="AS522" r:id="rId12421" display="https://www.daloopa.com/src/72185779" xr:uid="{E5C9779C-5C56-4032-8083-85762ABEF725}"/>
    <hyperlink ref="AT522" r:id="rId12422" display="https://www.daloopa.com/src/78145272" xr:uid="{6F37457B-8883-41A8-87EC-F6E2A9E967C0}"/>
    <hyperlink ref="AU522" r:id="rId12423" display="https://www.daloopa.com/src/82268407" xr:uid="{6B69228C-A361-49CA-A125-59E3726E721D}"/>
    <hyperlink ref="AV522" r:id="rId12424" display="https://www.daloopa.com/src/87497952" xr:uid="{C974F128-664C-41F4-A07B-A739D188B645}"/>
    <hyperlink ref="AW522" r:id="rId12425" display="https://www.daloopa.com/src/94638285" xr:uid="{37620369-2203-49AD-A76E-FFD0B86DC251}"/>
    <hyperlink ref="AX522" r:id="rId12426" display="https://www.daloopa.com/src/102435055" xr:uid="{725D26B0-2E0D-4FB0-A9AC-8BD6E12CE9A6}"/>
    <hyperlink ref="AY522" r:id="rId12427" display="https://www.daloopa.com/src/107833945" xr:uid="{D3819046-9326-4098-89F9-8167EC598183}"/>
    <hyperlink ref="AZ522" r:id="rId12428" display="https://www.daloopa.com/src/113362784" xr:uid="{8E0EA787-0CC6-4DEC-988E-66C08EBE85DA}"/>
    <hyperlink ref="BA522" r:id="rId12429" display="https://www.daloopa.com/src/125146326" xr:uid="{E5035915-156B-437B-B6E8-AE004079CDD6}"/>
    <hyperlink ref="BB522" r:id="rId12430" display="https://www.daloopa.com/src/136586991" xr:uid="{AA06F03E-212F-45B9-A14C-DB3C16C687C7}"/>
    <hyperlink ref="BC522" r:id="rId12431" display="https://www.daloopa.com/src/145118846" xr:uid="{0E51A6E4-DAFE-4EE6-AF60-85DA85DAF549}"/>
    <hyperlink ref="BD522" r:id="rId12432" display="https://www.daloopa.com/src/154351902" xr:uid="{C135FA81-D43C-44B6-8FBC-D9D6A5DAC770}"/>
    <hyperlink ref="BF522" r:id="rId12433" display="https://marketplace.daloopa.com/src/134722164" xr:uid="{08795AD1-69DF-45E4-BB7E-4B934404BBF2}"/>
    <hyperlink ref="BG522" r:id="rId12434" display="https://marketplace.daloopa.com/src/134722165" xr:uid="{A79DE9C6-A79D-4B3A-BFB2-A0BB256F4A2F}"/>
    <hyperlink ref="BH522" r:id="rId12435" display="https://marketplace.daloopa.com/src/134722166" xr:uid="{1DF5E94C-E15A-4AE5-954C-580AADCAD19C}"/>
    <hyperlink ref="BI522" r:id="rId12436" display="https://marketplace.daloopa.com/src/134722167" xr:uid="{26AC0B65-6A7E-488A-8E2F-FE520D5B0BDA}"/>
    <hyperlink ref="BJ522" r:id="rId12437" display="https://marketplace.daloopa.com/src/134722168" xr:uid="{E0014A00-2EC2-4635-9851-E652EC2BB9AE}"/>
    <hyperlink ref="BK522" r:id="rId12438" display="https://marketplace.daloopa.com/src/134722169" xr:uid="{2B08CCA5-BD11-41BF-B964-8D76F6DD222B}"/>
    <hyperlink ref="BL522" r:id="rId12439" display="https://marketplace.daloopa.com/src/134722170" xr:uid="{2DB4D7D5-359E-4488-B97D-1EF809C0ED31}"/>
    <hyperlink ref="BM522" r:id="rId12440" display="https://marketplace.daloopa.com/src/134722171" xr:uid="{A54CDCD8-8C88-4799-B001-2D47BE155079}"/>
    <hyperlink ref="BN522" r:id="rId12441" display="https://marketplace.daloopa.com/src/134722172" xr:uid="{4F8C8AFD-0860-4D34-BBCD-A9EB310547AD}"/>
    <hyperlink ref="BO522" r:id="rId12442" display="https://marketplace.daloopa.com/src/134722173" xr:uid="{D90F5515-7ED4-4E91-8E5C-EA51EEDFBA2B}"/>
    <hyperlink ref="BP522" r:id="rId12443" display="https://marketplace.daloopa.com/src/134722174" xr:uid="{65031A8C-AC72-4436-A774-EDEBC13453F6}"/>
    <hyperlink ref="BQ522" r:id="rId12444" display="https://marketplace.daloopa.com/src/134722175" xr:uid="{AFD1945F-A637-4FA0-9044-9A8EBDE4F06A}"/>
    <hyperlink ref="BR522" r:id="rId12445" display="https://marketplace.daloopa.com/src/154393093" xr:uid="{8E61122A-3328-4F59-BC5B-38CB0A96C9CD}"/>
    <hyperlink ref="A523" r:id="rId12446" xr:uid="{5A93EA9A-F384-4224-AB1B-4ECC3ED59A41}"/>
    <hyperlink ref="C523" r:id="rId12447" xr:uid="{DC23EEAE-FAF8-4468-9B36-C27BEB2F7BC8}"/>
    <hyperlink ref="E523" r:id="rId12448" display="https://www.daloopa.com/src/1572495" xr:uid="{6277F624-8CCF-413D-AE0A-68FCABB15A65}"/>
    <hyperlink ref="F523" r:id="rId12449" display="https://www.daloopa.com/src/1572486" xr:uid="{DACF7633-0CC4-4A5F-BBE0-BB569D8B9150}"/>
    <hyperlink ref="G523" r:id="rId12450" display="https://www.daloopa.com/src/1572467" xr:uid="{691E99CC-09ED-461A-A195-E0749AC4F184}"/>
    <hyperlink ref="H523" r:id="rId12451" display="https://www.daloopa.com/src/1572458" xr:uid="{909E02DC-F11F-4F01-B6B8-3AFB8AAFF14E}"/>
    <hyperlink ref="I523" r:id="rId12452" display="https://www.daloopa.com/src/1572439" xr:uid="{2E4E4392-F5C9-4812-9272-7682187EA325}"/>
    <hyperlink ref="J523" r:id="rId12453" display="https://www.daloopa.com/src/1572420" xr:uid="{5EEEF971-1137-4668-9288-4EB1717FBC36}"/>
    <hyperlink ref="K523" r:id="rId12454" display="https://www.daloopa.com/src/1572406" xr:uid="{CCF91C50-FB6C-4ABB-A03D-E712520F9F3F}"/>
    <hyperlink ref="L523" r:id="rId12455" display="https://www.daloopa.com/src/1572397" xr:uid="{73FE113B-C66C-4D11-977D-930F56455BBB}"/>
    <hyperlink ref="M523" r:id="rId12456" display="https://www.daloopa.com/src/1572388" xr:uid="{82603687-035E-4B3A-B155-86D490DD90C9}"/>
    <hyperlink ref="N523" r:id="rId12457" display="https://www.daloopa.com/src/1572379" xr:uid="{A986DB26-2ADC-4573-A405-E28D147B583A}"/>
    <hyperlink ref="O523" r:id="rId12458" display="https://www.daloopa.com/src/1572370" xr:uid="{7FD4421B-CD2B-43E8-8E44-A6B55A467DAC}"/>
    <hyperlink ref="P523" r:id="rId12459" display="https://www.daloopa.com/src/1572361" xr:uid="{BAB7E2E2-4D63-454D-A963-E26A1FEBF957}"/>
    <hyperlink ref="Q523" r:id="rId12460" display="https://www.daloopa.com/src/1572347" xr:uid="{7000E666-1C45-4A3E-B38F-ABA2048B4123}"/>
    <hyperlink ref="R523" r:id="rId12461" display="https://www.daloopa.com/src/1572335" xr:uid="{539E1D38-C0AC-466A-B4FA-D575854FF13B}"/>
    <hyperlink ref="S523" r:id="rId12462" display="https://www.daloopa.com/src/1572319" xr:uid="{CA0EB649-CF75-4A7A-824C-06DB1AD9D477}"/>
    <hyperlink ref="T523" r:id="rId12463" display="https://www.daloopa.com/src/1572303" xr:uid="{405A92A4-57E0-4F7F-B244-BB03CCBC585D}"/>
    <hyperlink ref="U523" r:id="rId12464" display="https://www.daloopa.com/src/1572288" xr:uid="{194D815E-A5BD-48E3-B3D6-D2A04283D474}"/>
    <hyperlink ref="V523" r:id="rId12465" display="https://www.daloopa.com/src/1572269" xr:uid="{EC6D6813-645E-4E8A-96F0-270752A2C299}"/>
    <hyperlink ref="W523" r:id="rId12466" display="https://www.daloopa.com/src/1572257" xr:uid="{34B48A3D-7064-48AC-A437-82FB8AB15867}"/>
    <hyperlink ref="X523" r:id="rId12467" display="https://www.daloopa.com/src/1572239" xr:uid="{2B7BFCC3-46CF-4272-BC22-F835E44ADECA}"/>
    <hyperlink ref="Y523" r:id="rId12468" display="https://www.daloopa.com/src/1572215" xr:uid="{DD7C15E5-1DAE-4850-9EF5-20BCBC76F7A1}"/>
    <hyperlink ref="Z523" r:id="rId12469" display="https://www.daloopa.com/src/1572206" xr:uid="{6C3CEC5D-16FC-4122-B664-CD0DFC75426C}"/>
    <hyperlink ref="AA523" r:id="rId12470" display="https://www.daloopa.com/src/1572184" xr:uid="{F6723E9C-1F2C-4C64-B87A-D7CA710EEB63}"/>
    <hyperlink ref="AB523" r:id="rId12471" display="https://www.daloopa.com/src/1572175" xr:uid="{86831AD4-2344-4E44-AB63-DF17D8CE6FEF}"/>
    <hyperlink ref="AC523" r:id="rId12472" display="https://www.daloopa.com/src/1572154" xr:uid="{27454411-F74C-4CD1-A35F-92AF0968DF16}"/>
    <hyperlink ref="AD523" r:id="rId12473" display="https://www.daloopa.com/src/1572122" xr:uid="{8D440866-955A-4331-A078-54345AB8C17D}"/>
    <hyperlink ref="AE523" r:id="rId12474" display="https://www.daloopa.com/src/1572053" xr:uid="{5FA9F9FF-4056-4F00-BE01-BECAB7ECF97D}"/>
    <hyperlink ref="AF523" r:id="rId12475" display="https://www.daloopa.com/src/2745361" xr:uid="{E7F145BD-20A6-4762-A5A0-CE23023F9AEB}"/>
    <hyperlink ref="AG523" r:id="rId12476" display="https://www.daloopa.com/src/4742074" xr:uid="{29FD347A-4A70-4D09-8718-B83C305DBABB}"/>
    <hyperlink ref="AH523" r:id="rId12477" display="https://www.daloopa.com/src/7999086" xr:uid="{13A81E4B-41C4-4352-846F-491E6BA949D0}"/>
    <hyperlink ref="AI523" r:id="rId12478" display="https://www.daloopa.com/src/10356312" xr:uid="{62221980-BE4E-4A14-9F98-FFEC0F09CB2D}"/>
    <hyperlink ref="AJ523" r:id="rId12479" display="https://www.daloopa.com/src/14274916" xr:uid="{7259498B-F6D6-4632-A4EA-371B0A68D631}"/>
    <hyperlink ref="AK523" r:id="rId12480" display="https://www.daloopa.com/src/20972753" xr:uid="{5D24941E-9C1A-455F-96F2-1FD00232CBE4}"/>
    <hyperlink ref="AL523" r:id="rId12481" display="https://www.daloopa.com/src/32424510" xr:uid="{EA150F10-58F7-4EA1-8F59-18E716404FE1}"/>
    <hyperlink ref="AM523" r:id="rId12482" display="https://www.daloopa.com/src/38110877" xr:uid="{2C686345-6481-4883-A8AC-253CACFABE22}"/>
    <hyperlink ref="AN523" r:id="rId12483" display="https://www.daloopa.com/src/46627928" xr:uid="{1BAFE772-BDD1-47A1-AFE8-2D7233001F65}"/>
    <hyperlink ref="AO523" r:id="rId12484" display="https://www.daloopa.com/src/53599716" xr:uid="{9A068D65-3BB4-490F-A40A-012E2714B983}"/>
    <hyperlink ref="AP523" r:id="rId12485" display="https://www.daloopa.com/src/58788464" xr:uid="{FF7DCE61-E1D9-43B8-BFBD-63EED26DBBC0}"/>
    <hyperlink ref="AQ523" r:id="rId12486" display="https://www.daloopa.com/src/63082746" xr:uid="{1F0C76B3-6FD2-4214-969A-47D4C66FB621}"/>
    <hyperlink ref="AR523" r:id="rId12487" display="https://www.daloopa.com/src/67018888" xr:uid="{BB255F80-B72A-43D7-B202-F28D70D440CC}"/>
    <hyperlink ref="AS523" r:id="rId12488" display="https://www.daloopa.com/src/72185780" xr:uid="{C0B61453-8B07-499D-B1D9-4E79542365C1}"/>
    <hyperlink ref="AT523" r:id="rId12489" display="https://www.daloopa.com/src/78145276" xr:uid="{CCD943FE-FCC7-419D-8602-1AF3D18DC830}"/>
    <hyperlink ref="AU523" r:id="rId12490" display="https://www.daloopa.com/src/82268406" xr:uid="{BA748688-084E-4235-ACDC-C35FC0C76EBF}"/>
    <hyperlink ref="AV523" r:id="rId12491" display="https://www.daloopa.com/src/87497954" xr:uid="{8904560C-A669-414F-8490-C0E35421087A}"/>
    <hyperlink ref="AW523" r:id="rId12492" display="https://www.daloopa.com/src/94638286" xr:uid="{6F8E0741-9F43-4089-803E-BDB42FD789C8}"/>
    <hyperlink ref="AX523" r:id="rId12493" display="https://www.daloopa.com/src/102435063" xr:uid="{42329A47-63D0-4A31-8233-AC1AB8B4724F}"/>
    <hyperlink ref="AY523" r:id="rId12494" display="https://www.daloopa.com/src/107833946" xr:uid="{CF328B44-8ACA-4AED-A287-D3CC88693C19}"/>
    <hyperlink ref="AZ523" r:id="rId12495" display="https://www.daloopa.com/src/113362785" xr:uid="{4CCB9A0F-A353-4A8F-A8AA-CF4CE6068231}"/>
    <hyperlink ref="BA523" r:id="rId12496" display="https://www.daloopa.com/src/125146327" xr:uid="{5E36FBAA-529B-437E-A3DF-4832E71BA3BA}"/>
    <hyperlink ref="BB523" r:id="rId12497" display="https://www.daloopa.com/src/136586995" xr:uid="{EBE0BA44-F7D0-4A81-8D37-27B8D0CE98E4}"/>
    <hyperlink ref="BC523" r:id="rId12498" display="https://www.daloopa.com/src/145118852" xr:uid="{0FE6A79B-AF6F-4E15-93D9-2D27D8FE200D}"/>
    <hyperlink ref="BD523" r:id="rId12499" display="https://www.daloopa.com/src/154360674" xr:uid="{A3377DE0-4629-4936-9DC6-BB926B45831C}"/>
    <hyperlink ref="BF523" r:id="rId12500" display="https://marketplace.daloopa.com/src/134722176" xr:uid="{61FDFFD9-F0DF-4C62-8C38-92F874666F50}"/>
    <hyperlink ref="BG523" r:id="rId12501" display="https://marketplace.daloopa.com/src/134722177" xr:uid="{E2C7D548-7385-45A4-9A9B-F51C82412D2F}"/>
    <hyperlink ref="BH523" r:id="rId12502" display="https://marketplace.daloopa.com/src/134722178" xr:uid="{87B8E0A6-CF6C-42D0-9A28-89BABE9D3353}"/>
    <hyperlink ref="BI523" r:id="rId12503" display="https://marketplace.daloopa.com/src/134722179" xr:uid="{04EA8EA6-A62F-4A81-ADD8-077C423F282F}"/>
    <hyperlink ref="BJ523" r:id="rId12504" display="https://marketplace.daloopa.com/src/134722180" xr:uid="{E21F9D75-4E4C-4996-9DC6-017DEC001671}"/>
    <hyperlink ref="BK523" r:id="rId12505" display="https://marketplace.daloopa.com/src/134722181" xr:uid="{5BFC552B-885E-4490-AE0B-44F1F0595B03}"/>
    <hyperlink ref="BL523" r:id="rId12506" display="https://marketplace.daloopa.com/src/134722182" xr:uid="{A7D9F1A8-D1E9-458C-92A6-01C4B5F477F5}"/>
    <hyperlink ref="BM523" r:id="rId12507" display="https://marketplace.daloopa.com/src/134722183" xr:uid="{EC2098E5-0894-469F-97F0-933AC3B3F85C}"/>
    <hyperlink ref="BN523" r:id="rId12508" display="https://marketplace.daloopa.com/src/134722184" xr:uid="{E4D1523F-F950-4479-A12A-391FD7F23C86}"/>
    <hyperlink ref="BO523" r:id="rId12509" display="https://marketplace.daloopa.com/src/134722185" xr:uid="{41422854-2F3D-4D60-ACAE-AA9A51A1D4D5}"/>
    <hyperlink ref="BP523" r:id="rId12510" display="https://marketplace.daloopa.com/src/134722186" xr:uid="{762909F9-8207-484C-B252-FAA0597B11CF}"/>
    <hyperlink ref="BQ523" r:id="rId12511" display="https://marketplace.daloopa.com/src/134722187" xr:uid="{EBB69581-66CD-411B-9229-30900B4D63CF}"/>
    <hyperlink ref="BR523" r:id="rId12512" display="https://marketplace.daloopa.com/src/154393094" xr:uid="{7BE6D694-D63B-44AE-A03A-DB8D1BA0F0B8}"/>
    <hyperlink ref="A524" r:id="rId12513" xr:uid="{EBF8DBEA-3AE1-42E8-BE51-7AF24FCFC5F0}"/>
    <hyperlink ref="C524" r:id="rId12514" xr:uid="{280E4599-45D9-4E5E-943D-9AE1CBE8E61C}"/>
    <hyperlink ref="E524" r:id="rId12515" display="https://www.daloopa.com/src/1572492" xr:uid="{9A4CBF18-B290-4611-8038-B89710600A5B}"/>
    <hyperlink ref="F524" r:id="rId12516" display="https://www.daloopa.com/src/1572483" xr:uid="{632DA9FF-7569-4899-B8D4-8E2898058160}"/>
    <hyperlink ref="G524" r:id="rId12517" display="https://www.daloopa.com/src/1572464" xr:uid="{4A6F0920-E18F-4F35-8AA6-EEABC097E47E}"/>
    <hyperlink ref="H524" r:id="rId12518" display="https://www.daloopa.com/src/1572455" xr:uid="{4EACA196-BA2F-49EF-ADF1-7C2A2DDBF13D}"/>
    <hyperlink ref="I524" r:id="rId12519" display="https://www.daloopa.com/src/1572436" xr:uid="{DAB20120-CC6A-4F52-8660-487A1508632F}"/>
    <hyperlink ref="J524" r:id="rId12520" display="https://www.daloopa.com/src/1572417" xr:uid="{C9F134C9-A450-40F0-9F9F-EB615D558ECC}"/>
    <hyperlink ref="K524" r:id="rId12521" display="https://www.daloopa.com/src/1572407" xr:uid="{51D72217-0CBD-4C91-9139-7999295E380B}"/>
    <hyperlink ref="L524" r:id="rId12522" display="https://www.daloopa.com/src/1572398" xr:uid="{0B8C06A3-D291-4486-8D0C-4C4730801870}"/>
    <hyperlink ref="M524" r:id="rId12523" display="https://www.daloopa.com/src/1572389" xr:uid="{56B401E1-C3A1-4022-8170-35AC5581AB3D}"/>
    <hyperlink ref="N524" r:id="rId12524" display="https://www.daloopa.com/src/1572380" xr:uid="{50637FAC-C1CB-411E-902D-5A22C85F03AF}"/>
    <hyperlink ref="O524" r:id="rId12525" display="https://www.daloopa.com/src/1572371" xr:uid="{6C031C85-3685-49C1-B5F8-A898F03F3A27}"/>
    <hyperlink ref="P524" r:id="rId12526" display="https://www.daloopa.com/src/1572362" xr:uid="{1AC102BD-1372-48A7-AED0-E0171D1FD9F8}"/>
    <hyperlink ref="Q524" r:id="rId12527" display="https://www.daloopa.com/src/1572348" xr:uid="{0CC4616D-34AF-473B-B5F8-452F81FC6A00}"/>
    <hyperlink ref="R524" r:id="rId12528" display="https://www.daloopa.com/src/1572336" xr:uid="{47DF1E46-C39E-4CD1-AADC-922EDB49215B}"/>
    <hyperlink ref="S524" r:id="rId12529" display="https://www.daloopa.com/src/1572320" xr:uid="{443090EC-EE00-48DD-813A-D47AA39F22B0}"/>
    <hyperlink ref="T524" r:id="rId12530" display="https://www.daloopa.com/src/1572304" xr:uid="{572BBE7C-20DF-4AEE-AA4A-54CBFBD7C08C}"/>
    <hyperlink ref="U524" r:id="rId12531" display="https://www.daloopa.com/src/1572289" xr:uid="{4FB915BC-BCD7-4FFE-BE5D-8491B3453721}"/>
    <hyperlink ref="V524" r:id="rId12532" display="https://www.daloopa.com/src/1572270" xr:uid="{4619F94F-3986-48D2-A784-3A7409EC280A}"/>
    <hyperlink ref="W524" r:id="rId12533" display="https://www.daloopa.com/src/1572258" xr:uid="{7CD8D8E8-8813-412D-9167-18D063886A41}"/>
    <hyperlink ref="X524" r:id="rId12534" display="https://www.daloopa.com/src/1572240" xr:uid="{B6D624BF-2DC4-4DCA-A3D4-687D1C8EECE1}"/>
    <hyperlink ref="Y524" r:id="rId12535" display="https://www.daloopa.com/src/1572216" xr:uid="{EFF39A35-3138-488D-8073-E836CD829E86}"/>
    <hyperlink ref="Z524" r:id="rId12536" display="https://www.daloopa.com/src/1572207" xr:uid="{6D1E9D5F-357D-44D6-958A-F1C036B03C05}"/>
    <hyperlink ref="AA524" r:id="rId12537" display="https://www.daloopa.com/src/1572185" xr:uid="{FC0A8333-C367-4BC4-8E72-9DFACB36EA62}"/>
    <hyperlink ref="AB524" r:id="rId12538" display="https://www.daloopa.com/src/1572176" xr:uid="{A10E0544-47D3-402F-A542-72B50DD84C3E}"/>
    <hyperlink ref="AC524" r:id="rId12539" display="https://www.daloopa.com/src/1572155" xr:uid="{D3FD50E0-95CD-4E82-8657-695A6DB2EF11}"/>
    <hyperlink ref="AD524" r:id="rId12540" display="https://www.daloopa.com/src/1572123" xr:uid="{C39184CF-CCAD-4BA6-A83A-052AD4239EF1}"/>
    <hyperlink ref="AE524" r:id="rId12541" display="https://www.daloopa.com/src/1572054" xr:uid="{DF596F45-90A2-4696-AF7B-083296C92067}"/>
    <hyperlink ref="AF524" r:id="rId12542" display="https://www.daloopa.com/src/2745362" xr:uid="{EE0B30D3-4F63-4CE5-8A99-06B1A48032A4}"/>
    <hyperlink ref="AG524" r:id="rId12543" display="https://www.daloopa.com/src/4742075" xr:uid="{DC3A07B6-6CFF-4B26-94F3-0A9A6F4B1916}"/>
    <hyperlink ref="AH524" r:id="rId12544" display="https://www.daloopa.com/src/7999087" xr:uid="{C6D5BB9B-046C-4B65-AE4A-B675E80E8D40}"/>
    <hyperlink ref="AI524" r:id="rId12545" display="https://www.daloopa.com/src/10356309" xr:uid="{178CA4C1-A18D-400D-BA7E-3CF8683EE704}"/>
    <hyperlink ref="AJ524" r:id="rId12546" display="https://www.daloopa.com/src/14274921" xr:uid="{AD95D5CA-8984-4AE6-984C-E200560EA3B1}"/>
    <hyperlink ref="AK524" r:id="rId12547" display="https://www.daloopa.com/src/20972749" xr:uid="{3A120CDF-EB5C-4A43-86CD-94B7CF538F80}"/>
    <hyperlink ref="AL524" r:id="rId12548" display="https://www.daloopa.com/src/32424518" xr:uid="{0FF85259-0EB3-472C-86BD-1E3632449C3D}"/>
    <hyperlink ref="AM524" r:id="rId12549" display="https://www.daloopa.com/src/38110879" xr:uid="{A298EA4C-4204-4850-B18C-B5B9858AB2A7}"/>
    <hyperlink ref="BF524" r:id="rId12550" display="https://marketplace.daloopa.com/src/134722188" xr:uid="{EC3B2ADB-46CA-4BE4-B3B3-CA86154B786F}"/>
    <hyperlink ref="BG524" r:id="rId12551" display="https://marketplace.daloopa.com/src/134722189" xr:uid="{96702257-794F-4F28-99F0-4EAE9EA96866}"/>
    <hyperlink ref="BH524" r:id="rId12552" display="https://marketplace.daloopa.com/src/134722190" xr:uid="{3296EE6D-7EB2-4455-8E38-5602F0A8DA39}"/>
    <hyperlink ref="BI524" r:id="rId12553" display="https://marketplace.daloopa.com/src/134722191" xr:uid="{6AD0D3B3-3526-4BB0-A1F8-54C40741BA5F}"/>
    <hyperlink ref="BJ524" r:id="rId12554" display="https://marketplace.daloopa.com/src/134722192" xr:uid="{123D7402-8828-45B2-9411-B851F4DC8449}"/>
    <hyperlink ref="BK524" r:id="rId12555" display="https://marketplace.daloopa.com/src/134722193" xr:uid="{F8B85EA6-7933-4F91-9C9B-B2058F030B4A}"/>
    <hyperlink ref="BL524" r:id="rId12556" display="https://marketplace.daloopa.com/src/134722194" xr:uid="{921F5A2F-2C72-4AF2-8A48-335AE46D775B}"/>
    <hyperlink ref="BM524" r:id="rId12557" display="https://marketplace.daloopa.com/src/134722195" xr:uid="{A79097BB-0359-4741-B39B-E1A4425111C3}"/>
    <hyperlink ref="A525" r:id="rId12558" xr:uid="{7126D26F-E699-45EB-831B-B6DB0C4967B7}"/>
    <hyperlink ref="C525" r:id="rId12559" xr:uid="{B555FF3E-544C-4ACC-94A9-A04E43FA00C5}"/>
    <hyperlink ref="AN525" r:id="rId12560" display="https://www.daloopa.com/src/46627929" xr:uid="{9A326B12-BAEA-45C1-89E2-148708CC6EA5}"/>
    <hyperlink ref="AO525" r:id="rId12561" display="https://www.daloopa.com/src/53599707" xr:uid="{DDCCE083-ECBD-4DA4-8B5E-48187911B9FE}"/>
    <hyperlink ref="AP525" r:id="rId12562" display="https://www.daloopa.com/src/58788462" xr:uid="{1D5C7AE2-8419-4F51-9127-A6CCE464DA77}"/>
    <hyperlink ref="AQ525" r:id="rId12563" display="https://www.daloopa.com/src/63082748" xr:uid="{3A8D6C5E-8748-4FDF-ABC4-1037F66BFD70}"/>
    <hyperlink ref="AR525" r:id="rId12564" display="https://www.daloopa.com/src/67018887" xr:uid="{106D1959-B11C-437C-9BEB-6026A8618D75}"/>
    <hyperlink ref="AS525" r:id="rId12565" display="https://www.daloopa.com/src/72185777" xr:uid="{05859FE7-3BD8-4BB8-B54B-43EBF441042C}"/>
    <hyperlink ref="AT525" r:id="rId12566" display="https://www.daloopa.com/src/78145271" xr:uid="{EE61A870-A9BA-4840-9DAF-67605AEFBF00}"/>
    <hyperlink ref="AU525" r:id="rId12567" display="https://www.daloopa.com/src/82268405" xr:uid="{DA60D133-2236-41C1-9519-AEC41A6CAAC2}"/>
    <hyperlink ref="AV525" r:id="rId12568" display="https://www.daloopa.com/src/87497953" xr:uid="{1A08B2EE-9F7D-451D-B16A-AB1BADFDEB8D}"/>
    <hyperlink ref="AW525" r:id="rId12569" display="https://www.daloopa.com/src/94638284" xr:uid="{CA5B49D6-7087-4E91-9E00-783D6AEFD789}"/>
    <hyperlink ref="AX525" r:id="rId12570" display="https://www.daloopa.com/src/102435056" xr:uid="{04FE174C-9DEF-400D-9286-85318BB30570}"/>
    <hyperlink ref="AY525" r:id="rId12571" display="https://www.daloopa.com/src/107833950" xr:uid="{363468FF-2B1D-402F-B411-E707664AB2CD}"/>
    <hyperlink ref="AZ525" r:id="rId12572" display="https://www.daloopa.com/src/113362783" xr:uid="{732279A3-AAEF-4EE0-882A-0BC815AF0818}"/>
    <hyperlink ref="BA525" r:id="rId12573" display="https://www.daloopa.com/src/125146335" xr:uid="{BC20EA35-C658-47B5-9BE6-52A27F5F63C9}"/>
    <hyperlink ref="BB525" r:id="rId12574" display="https://www.daloopa.com/src/136587026" xr:uid="{31F6A4B3-2491-4902-A4FF-8D96898433DD}"/>
    <hyperlink ref="BC525" r:id="rId12575" display="https://www.daloopa.com/src/145118871" xr:uid="{A8DAC819-FF02-4AA4-9324-A98C9926FB07}"/>
    <hyperlink ref="BD525" r:id="rId12576" display="https://www.daloopa.com/src/154351912" xr:uid="{76EE0831-C79B-499E-BECA-953F0B8E9470}"/>
    <hyperlink ref="BN525" r:id="rId12577" display="https://marketplace.daloopa.com/src/134722196" xr:uid="{4A2C2F5F-7321-4761-AADF-6B5F1BAF5DD4}"/>
    <hyperlink ref="BO525" r:id="rId12578" display="https://marketplace.daloopa.com/src/134722197" xr:uid="{AC99349B-4263-417A-8F57-839856444D2B}"/>
    <hyperlink ref="BP525" r:id="rId12579" display="https://marketplace.daloopa.com/src/134722198" xr:uid="{A66A5F2D-30E3-4340-89CD-8E016BB84DB1}"/>
    <hyperlink ref="BQ525" r:id="rId12580" display="https://marketplace.daloopa.com/src/134722199" xr:uid="{BB80FC7E-66A9-41D1-9812-5E5BA12BFFB2}"/>
    <hyperlink ref="BR525" r:id="rId12581" display="https://marketplace.daloopa.com/src/154393095" xr:uid="{9F28FE55-E25D-4050-88B6-CDC90ECC0255}"/>
    <hyperlink ref="A526" r:id="rId12582" xr:uid="{CA876CB7-AE20-40CD-AA40-7FA9AD7F6E23}"/>
    <hyperlink ref="C526" r:id="rId12583" xr:uid="{44EAA32D-1C1F-49BC-94EE-1CB918D7C88F}"/>
    <hyperlink ref="E526" r:id="rId12584" display="https://www.daloopa.com/src/1572496" xr:uid="{128724C5-6B1E-48D2-842E-DA4EFD3BEC45}"/>
    <hyperlink ref="F526" r:id="rId12585" display="https://www.daloopa.com/src/1572487" xr:uid="{41B732CC-B664-4176-9392-369B4BF81EBC}"/>
    <hyperlink ref="G526" r:id="rId12586" display="https://www.daloopa.com/src/1572468" xr:uid="{E57C0FBC-0B87-4051-8318-2246910C66A6}"/>
    <hyperlink ref="H526" r:id="rId12587" display="https://www.daloopa.com/src/1572459" xr:uid="{FECB4C8A-9307-4E44-9441-46CBBA22F07B}"/>
    <hyperlink ref="I526" r:id="rId12588" display="https://www.daloopa.com/src/1572440" xr:uid="{C6522F55-7156-46A3-9F50-47FCEEB35B96}"/>
    <hyperlink ref="J526" r:id="rId12589" display="https://www.daloopa.com/src/1572421" xr:uid="{F2E2EF45-0815-4178-A09B-23C1A0136C21}"/>
    <hyperlink ref="K526" r:id="rId12590" display="https://www.daloopa.com/src/1572408" xr:uid="{3918297D-904F-435D-9475-3EEE16AFB75F}"/>
    <hyperlink ref="L526" r:id="rId12591" display="https://www.daloopa.com/src/1572399" xr:uid="{0295F0CE-DA47-4A90-BD57-80E5A36D0B29}"/>
    <hyperlink ref="M526" r:id="rId12592" display="https://www.daloopa.com/src/1572390" xr:uid="{BBFC522C-CE34-4EDC-B4C3-8F5F9CF03506}"/>
    <hyperlink ref="N526" r:id="rId12593" display="https://www.daloopa.com/src/1572381" xr:uid="{09731BD7-CEEA-42E1-B27E-D6416C0FFAE5}"/>
    <hyperlink ref="O526" r:id="rId12594" display="https://www.daloopa.com/src/1572372" xr:uid="{31314D37-1844-435D-A38F-7B96547871D6}"/>
    <hyperlink ref="P526" r:id="rId12595" display="https://www.daloopa.com/src/1572363" xr:uid="{60C0F9A7-AA24-4BA2-AA33-E7F6BDAAE15C}"/>
    <hyperlink ref="Q526" r:id="rId12596" display="https://www.daloopa.com/src/1572349" xr:uid="{2BC81CBB-4668-4C97-9E9D-7E663E6B5095}"/>
    <hyperlink ref="R526" r:id="rId12597" display="https://www.daloopa.com/src/1572337" xr:uid="{22D01796-B9D2-4FC8-93DF-B6041D18A80A}"/>
    <hyperlink ref="S526" r:id="rId12598" display="https://www.daloopa.com/src/1572321" xr:uid="{26BA159C-3907-4935-B618-0EC112B89D28}"/>
    <hyperlink ref="T526" r:id="rId12599" display="https://www.daloopa.com/src/1572305" xr:uid="{CE7AA7AC-3012-4277-9CC0-65E72C2E9159}"/>
    <hyperlink ref="U526" r:id="rId12600" display="https://www.daloopa.com/src/1572290" xr:uid="{81C041DC-5945-4D53-9311-45978E35F049}"/>
    <hyperlink ref="V526" r:id="rId12601" display="https://www.daloopa.com/src/1572271" xr:uid="{B98BBFB6-5646-4DA5-967D-2D18B1E2C3FE}"/>
    <hyperlink ref="W526" r:id="rId12602" display="https://www.daloopa.com/src/1572259" xr:uid="{0E97D916-D430-45B2-B84D-D5C0C0247890}"/>
    <hyperlink ref="X526" r:id="rId12603" display="https://www.daloopa.com/src/1572241" xr:uid="{346151C1-0CD0-4858-88F5-25A54093B38D}"/>
    <hyperlink ref="Y526" r:id="rId12604" display="https://www.daloopa.com/src/1572217" xr:uid="{4BC8013B-AA45-4913-96A2-2974EAF90E26}"/>
    <hyperlink ref="Z526" r:id="rId12605" display="https://www.daloopa.com/src/1572208" xr:uid="{E76CF326-7113-47DC-845E-21C81CF5F58C}"/>
    <hyperlink ref="AA526" r:id="rId12606" display="https://www.daloopa.com/src/1572186" xr:uid="{44C8CCE5-9FC4-4395-A327-4BF8B4DA07FA}"/>
    <hyperlink ref="AB526" r:id="rId12607" display="https://www.daloopa.com/src/1572177" xr:uid="{9A7D09B3-0EBD-435C-8177-8D2CB6BBC64F}"/>
    <hyperlink ref="AC526" r:id="rId12608" display="https://www.daloopa.com/src/1572156" xr:uid="{44F89540-1198-4616-A610-77083B1FC3F1}"/>
    <hyperlink ref="AD526" r:id="rId12609" display="https://www.daloopa.com/src/1572124" xr:uid="{0F7A32AF-D7A3-4323-B8A2-C5A560D51BAE}"/>
    <hyperlink ref="AE526" r:id="rId12610" display="https://www.daloopa.com/src/1572055" xr:uid="{FDD61AE3-66F1-4BA9-8706-E47609AF541E}"/>
    <hyperlink ref="AF526" r:id="rId12611" display="https://www.daloopa.com/src/2745363" xr:uid="{9298A1D2-7C10-4146-A1C5-D65E7E71A8DA}"/>
    <hyperlink ref="AG526" r:id="rId12612" display="https://www.daloopa.com/src/4742076" xr:uid="{1818EAC6-555F-4894-8446-C2D89FA9513F}"/>
    <hyperlink ref="AH526" r:id="rId12613" display="https://www.daloopa.com/src/7999088" xr:uid="{193B1DCC-999C-4E84-AFF0-E153A0BDC368}"/>
    <hyperlink ref="AI526" r:id="rId12614" display="https://www.daloopa.com/src/10356317" xr:uid="{46C7BA07-4DD5-4B1E-A8F7-67E58CAE2CE7}"/>
    <hyperlink ref="AJ526" r:id="rId12615" display="https://www.daloopa.com/src/14274918" xr:uid="{70961823-3FBC-404E-BCCA-3EC44E81A9EB}"/>
    <hyperlink ref="AK526" r:id="rId12616" display="https://www.daloopa.com/src/20972754" xr:uid="{9BE61168-7CC9-4264-9C5B-DA267358AF1E}"/>
    <hyperlink ref="AL526" r:id="rId12617" display="https://www.daloopa.com/src/32424513" xr:uid="{BEA77304-84F9-45DB-A05A-31902E4497CA}"/>
    <hyperlink ref="AM526" r:id="rId12618" display="https://www.daloopa.com/src/38110878" xr:uid="{8C53987C-3888-47DA-AE78-6A4DE63CC613}"/>
    <hyperlink ref="BF526" r:id="rId12619" display="https://marketplace.daloopa.com/src/134722200" xr:uid="{97A16AF3-45D8-4487-8BD4-ED1E000ADBD4}"/>
    <hyperlink ref="BG526" r:id="rId12620" display="https://marketplace.daloopa.com/src/134722201" xr:uid="{87AF1760-DC67-4624-A612-F7998BBA8DC6}"/>
    <hyperlink ref="BH526" r:id="rId12621" display="https://marketplace.daloopa.com/src/134722209" xr:uid="{59495F90-14DC-4D71-9BD0-CFBFF206C8D3}"/>
    <hyperlink ref="BI526" r:id="rId12622" display="https://marketplace.daloopa.com/src/134722210" xr:uid="{A61C4689-8E49-4B24-9E78-17E724EF58C3}"/>
    <hyperlink ref="BJ526" r:id="rId12623" display="https://marketplace.daloopa.com/src/134722211" xr:uid="{145C17C1-3C2E-4294-84EC-3EA94839FCB3}"/>
    <hyperlink ref="BK526" r:id="rId12624" display="https://marketplace.daloopa.com/src/134722212" xr:uid="{7DEE3BDF-FE0E-443A-8E93-D91D26849350}"/>
    <hyperlink ref="BL526" r:id="rId12625" display="https://marketplace.daloopa.com/src/134722213" xr:uid="{95DA6DA1-C6A9-48BC-A719-57D69B878786}"/>
    <hyperlink ref="BM526" r:id="rId12626" display="https://marketplace.daloopa.com/src/134722214" xr:uid="{6B0752E5-FDFB-4EB0-B26C-8D5EB8181949}"/>
    <hyperlink ref="A527" r:id="rId12627" xr:uid="{8E73C318-F30C-4EC1-A0AC-80D7E3979856}"/>
    <hyperlink ref="C527" r:id="rId12628" xr:uid="{543ED133-9045-4534-9C31-928E65F7FE4B}"/>
    <hyperlink ref="AN527" r:id="rId12629" display="https://www.daloopa.com/src/46627931" xr:uid="{3B36F664-C8D3-4626-9912-D784EA1FB713}"/>
    <hyperlink ref="AO527" r:id="rId12630" display="https://www.daloopa.com/src/53599710" xr:uid="{823606FD-B2A6-4CF3-B53C-4315997F93C7}"/>
    <hyperlink ref="AP527" r:id="rId12631" display="https://www.daloopa.com/src/58788465" xr:uid="{09869CC5-E962-4290-A48E-0BAD457490D2}"/>
    <hyperlink ref="AQ527" r:id="rId12632" display="https://www.daloopa.com/src/63082744" xr:uid="{3DADB132-D8A7-4353-8734-91C74EDE3EA5}"/>
    <hyperlink ref="AR527" r:id="rId12633" display="https://www.daloopa.com/src/67018889" xr:uid="{55A656D8-0BE8-446F-8961-232D36FA18B2}"/>
    <hyperlink ref="AS527" r:id="rId12634" display="https://www.daloopa.com/src/72185781" xr:uid="{AC43F4F4-AEE0-4F69-9372-29C8635145BB}"/>
    <hyperlink ref="AT527" r:id="rId12635" display="https://www.daloopa.com/src/78145277" xr:uid="{6FCAD985-550D-45DB-8F70-3D8BA4631372}"/>
    <hyperlink ref="AU527" r:id="rId12636" display="https://www.daloopa.com/src/82268398" xr:uid="{84AE9B3B-C88B-437E-BCC4-C7BE75DCFD21}"/>
    <hyperlink ref="AV527" r:id="rId12637" display="https://www.daloopa.com/src/87497955" xr:uid="{5EFDE921-BB28-487B-9E5C-7F846994AA6C}"/>
    <hyperlink ref="AW527" r:id="rId12638" display="https://www.daloopa.com/src/94638287" xr:uid="{F1C4B515-8D65-45D7-AB73-29E49558769F}"/>
    <hyperlink ref="AX527" r:id="rId12639" display="https://www.daloopa.com/src/102435064" xr:uid="{BD84876F-8B4A-44E6-850D-DE0F6617C78C}"/>
    <hyperlink ref="AY527" r:id="rId12640" display="https://www.daloopa.com/src/107833944" xr:uid="{E6135FD3-1CE7-40B6-A09A-A6AB6F0AE38C}"/>
    <hyperlink ref="AZ527" r:id="rId12641" display="https://www.daloopa.com/src/113362786" xr:uid="{6A0269F6-1A4F-439B-A43F-BC7EB93DE109}"/>
    <hyperlink ref="BA527" r:id="rId12642" display="https://www.daloopa.com/src/125146336" xr:uid="{BD03C12E-DF0E-497C-874A-5895645E95F8}"/>
    <hyperlink ref="BB527" r:id="rId12643" display="https://www.daloopa.com/src/136587030" xr:uid="{8CBD7011-70A3-48A7-95EC-747B4A609D1A}"/>
    <hyperlink ref="BC527" r:id="rId12644" display="https://www.daloopa.com/src/145118872" xr:uid="{ABA2B268-B19C-4590-B233-46FD1637419D}"/>
    <hyperlink ref="BD527" r:id="rId12645" display="https://www.daloopa.com/src/154351913" xr:uid="{DD0AB3B8-5667-4935-9A4D-614DF07191FD}"/>
    <hyperlink ref="BN527" r:id="rId12646" display="https://marketplace.daloopa.com/src/134722215" xr:uid="{84ADFE3E-AD81-4935-A573-8966AB74A401}"/>
    <hyperlink ref="BO527" r:id="rId12647" display="https://marketplace.daloopa.com/src/134722216" xr:uid="{EF5844DB-ADEB-4B97-B7E4-8FD206A3272B}"/>
    <hyperlink ref="BP527" r:id="rId12648" display="https://marketplace.daloopa.com/src/134722217" xr:uid="{22652523-277D-40D2-814F-6CDD9184CC8C}"/>
    <hyperlink ref="BQ527" r:id="rId12649" display="https://marketplace.daloopa.com/src/134722218" xr:uid="{5A60E6F4-866B-4E66-A3F3-233110FBE22F}"/>
    <hyperlink ref="BR527" r:id="rId12650" display="https://marketplace.daloopa.com/src/154393096" xr:uid="{16D820AC-5F7F-4EDA-86D2-17E495EA0267}"/>
    <hyperlink ref="A528" r:id="rId12651" xr:uid="{8A062B38-38AC-4FDC-AB1F-05206B6217DE}"/>
    <hyperlink ref="C528" r:id="rId12652" xr:uid="{A0C45831-88E1-4319-98F0-F7CAD5137C15}"/>
    <hyperlink ref="AC528" r:id="rId12653" display="https://www.daloopa.com/src/1572157" xr:uid="{B5BFBB71-7906-4451-9A1E-FBE2A62C17C1}"/>
    <hyperlink ref="AD528" r:id="rId12654" display="https://www.daloopa.com/src/1572125" xr:uid="{668E4C5A-3594-4E44-9ECF-020510AD6CED}"/>
    <hyperlink ref="AE528" r:id="rId12655" display="https://www.daloopa.com/src/1572056" xr:uid="{FE4A90D0-967C-473E-BE7F-004B4561CB1D}"/>
    <hyperlink ref="AF528" r:id="rId12656" display="https://www.daloopa.com/src/2745364" xr:uid="{20050CBD-57DC-4C2F-9E10-BE888DB17315}"/>
    <hyperlink ref="AG528" r:id="rId12657" display="https://www.daloopa.com/src/4742077" xr:uid="{7594B439-FFD1-4E87-A756-172BE3C43FD3}"/>
    <hyperlink ref="AH528" r:id="rId12658" display="https://www.daloopa.com/src/7999089" xr:uid="{2F22FE67-B57C-4D92-B5AA-5B7CF9EBBE63}"/>
    <hyperlink ref="AI528" r:id="rId12659" display="https://www.daloopa.com/src/10356316" xr:uid="{B86AB4FE-9A61-43D8-BC21-46CAB2D24FA4}"/>
    <hyperlink ref="AJ528" r:id="rId12660" display="https://www.daloopa.com/src/14274919" xr:uid="{D0DEAB4A-B0DD-4E33-AD3D-EC7731AAA4F0}"/>
    <hyperlink ref="AK528" r:id="rId12661" display="https://www.daloopa.com/src/20972755" xr:uid="{505DB866-C837-4570-8FE4-53CA821DCB87}"/>
    <hyperlink ref="AL528" r:id="rId12662" display="https://www.daloopa.com/src/32424515" xr:uid="{44D77A65-6B30-4792-8855-9A13FD189A40}"/>
    <hyperlink ref="AM528" r:id="rId12663" display="https://www.daloopa.com/src/38110880" xr:uid="{6F5EC412-8FF6-47C5-B6D9-B889E095F594}"/>
    <hyperlink ref="AN528" r:id="rId12664" display="https://www.daloopa.com/src/46627927" xr:uid="{C60FDF38-DF15-44EC-BBDF-B4EFA9F73A2D}"/>
    <hyperlink ref="AO528" r:id="rId12665" display="https://www.daloopa.com/src/53599711" xr:uid="{C55EE6D7-F8E9-40C1-87EA-ED7FA11B2C22}"/>
    <hyperlink ref="AP528" r:id="rId12666" display="https://www.daloopa.com/src/58788466" xr:uid="{81BE201A-FD5D-4833-B9E7-0E7AEFA37E86}"/>
    <hyperlink ref="AQ528" r:id="rId12667" display="https://www.daloopa.com/src/63082749" xr:uid="{636DD5A7-01E2-4A24-929A-C00EC6EE7EBB}"/>
    <hyperlink ref="AR528" r:id="rId12668" display="https://www.daloopa.com/src/67018891" xr:uid="{261C78D3-814E-44DB-811F-2E264A9F2D6F}"/>
    <hyperlink ref="AS528" r:id="rId12669" display="https://www.daloopa.com/src/72185772" xr:uid="{9FC753CA-5F44-4D9C-A13F-2DAD699935C9}"/>
    <hyperlink ref="AT528" r:id="rId12670" display="https://www.daloopa.com/src/78145275" xr:uid="{E757A879-5291-40E0-910D-EB0EC1F9A3AB}"/>
    <hyperlink ref="AU528" r:id="rId12671" display="https://www.daloopa.com/src/82268399" xr:uid="{5A0567E0-4965-45E0-BFEB-8D6C0ABD0C61}"/>
    <hyperlink ref="AV528" r:id="rId12672" display="https://www.daloopa.com/src/87497956" xr:uid="{2B2A57CA-26A8-4907-9A3D-B1B377C97D28}"/>
    <hyperlink ref="AW528" r:id="rId12673" display="https://www.daloopa.com/src/94638288" xr:uid="{49FE07A0-A06F-42BF-AEDC-0E88304D5869}"/>
    <hyperlink ref="AX528" r:id="rId12674" display="https://www.daloopa.com/src/102435061" xr:uid="{F5BA0B22-4247-4338-AA05-21B7EDC60727}"/>
    <hyperlink ref="AY528" r:id="rId12675" display="https://www.daloopa.com/src/107833943" xr:uid="{AFD333AC-EFEF-4471-8460-3D01BBC196D8}"/>
    <hyperlink ref="AZ528" r:id="rId12676" display="https://www.daloopa.com/src/113362787" xr:uid="{3C35C1CD-E549-4501-A2A6-4B3FEEAB7D98}"/>
    <hyperlink ref="BA528" r:id="rId12677" display="https://www.daloopa.com/src/125146330" xr:uid="{26950F6E-768A-4DCD-86AA-B13B10C3A42A}"/>
    <hyperlink ref="BB528" r:id="rId12678" display="https://www.daloopa.com/src/136587000" xr:uid="{2E49AE9F-DA1B-4199-8F50-8ACD6C2E20EE}"/>
    <hyperlink ref="BC528" r:id="rId12679" display="https://www.daloopa.com/src/145118856" xr:uid="{FE65ABBD-FC92-45BD-B8FC-40F6E7D8DA98}"/>
    <hyperlink ref="BD528" r:id="rId12680" display="https://www.daloopa.com/src/154351906" xr:uid="{1529A399-A5E4-4BEF-B574-566636A90A87}"/>
    <hyperlink ref="BL528" r:id="rId12681" display="https://marketplace.daloopa.com/src/134722219" xr:uid="{E74658D8-A6CB-42E5-8F59-DCF380AFFE4A}"/>
    <hyperlink ref="BM528" r:id="rId12682" display="https://marketplace.daloopa.com/src/134722220" xr:uid="{C74275CA-4872-48BC-9F74-5C13211A49AB}"/>
    <hyperlink ref="BN528" r:id="rId12683" display="https://marketplace.daloopa.com/src/134722221" xr:uid="{F1D9A573-452B-4B4C-87C1-FCA299F6EB91}"/>
    <hyperlink ref="BO528" r:id="rId12684" display="https://marketplace.daloopa.com/src/134722222" xr:uid="{23BD3346-CCEF-41E5-BFA8-12A3640B91A0}"/>
    <hyperlink ref="BP528" r:id="rId12685" display="https://marketplace.daloopa.com/src/134722223" xr:uid="{A2839EC6-E39A-4398-8A2C-0ADA32B51CB3}"/>
    <hyperlink ref="BQ528" r:id="rId12686" display="https://marketplace.daloopa.com/src/134722224" xr:uid="{93623AEF-E8D3-47B9-A84E-03F3774E11F3}"/>
    <hyperlink ref="BR528" r:id="rId12687" display="https://marketplace.daloopa.com/src/154393097" xr:uid="{58A75DE5-660B-4E67-9A9F-71E0A3576F08}"/>
    <hyperlink ref="A529" r:id="rId12688" xr:uid="{686EDBB2-7FF3-47C2-93B3-66CA9F6E6897}"/>
    <hyperlink ref="C529" r:id="rId12689" xr:uid="{1F7F8D24-8376-40EE-8AE8-7504D32E1401}"/>
    <hyperlink ref="E529" r:id="rId12690" display="https://www.daloopa.com/src/1572497" xr:uid="{900F352E-278D-4F2A-A9D3-EEF96FC2F343}"/>
    <hyperlink ref="F529" r:id="rId12691" display="https://www.daloopa.com/src/1572488" xr:uid="{143CF650-1945-46F4-8896-964CAA9D30EB}"/>
    <hyperlink ref="G529" r:id="rId12692" display="https://www.daloopa.com/src/1572469" xr:uid="{D1EBB689-4DEF-49DC-BED8-F7BD6CD58F01}"/>
    <hyperlink ref="H529" r:id="rId12693" display="https://www.daloopa.com/src/1572460" xr:uid="{99B9200F-1E10-41E7-B87B-6EC7812686F5}"/>
    <hyperlink ref="I529" r:id="rId12694" display="https://www.daloopa.com/src/1572441" xr:uid="{219BE5B0-17FD-4A52-91F2-5B5E39D7461C}"/>
    <hyperlink ref="J529" r:id="rId12695" display="https://www.daloopa.com/src/1572422" xr:uid="{9E6D0099-758D-4B6E-AB6B-05B72D7E1052}"/>
    <hyperlink ref="K529" r:id="rId12696" display="https://www.daloopa.com/src/1572409" xr:uid="{6FB5B2D0-7B71-41ED-A695-8B44A6BA56D6}"/>
    <hyperlink ref="L529" r:id="rId12697" display="https://www.daloopa.com/src/1572400" xr:uid="{C78C77F7-1774-4E31-BD87-1907B99B037E}"/>
    <hyperlink ref="M529" r:id="rId12698" display="https://www.daloopa.com/src/1572391" xr:uid="{54545256-E408-423A-96E1-628A9EA1A261}"/>
    <hyperlink ref="N529" r:id="rId12699" display="https://www.daloopa.com/src/1572382" xr:uid="{6AF65E7D-64C8-4562-A07D-1D75B348EFE1}"/>
    <hyperlink ref="O529" r:id="rId12700" display="https://www.daloopa.com/src/1572373" xr:uid="{EC6C5397-44C0-49B8-8BBB-3EE481965385}"/>
    <hyperlink ref="P529" r:id="rId12701" display="https://www.daloopa.com/src/1572364" xr:uid="{1327F283-7759-4A68-8C9B-66ECFF36D92B}"/>
    <hyperlink ref="Q529" r:id="rId12702" display="https://www.daloopa.com/src/1572350" xr:uid="{047E9BA3-266B-4018-87AF-43DC051BD64F}"/>
    <hyperlink ref="R529" r:id="rId12703" display="https://www.daloopa.com/src/1572338" xr:uid="{8339B8D3-E169-416B-A479-7ADFA973E25F}"/>
    <hyperlink ref="S529" r:id="rId12704" display="https://www.daloopa.com/src/1572322" xr:uid="{F97874A0-C637-49CC-AB43-4FC554A53787}"/>
    <hyperlink ref="T529" r:id="rId12705" display="https://www.daloopa.com/src/1572306" xr:uid="{8E649BD6-AE5A-45B0-8273-CD5A444E1D67}"/>
    <hyperlink ref="U529" r:id="rId12706" display="https://www.daloopa.com/src/1572291" xr:uid="{CEB68231-DBCA-46DC-9C9A-07E7374217B5}"/>
    <hyperlink ref="V529" r:id="rId12707" display="https://www.daloopa.com/src/1572272" xr:uid="{F222EEA4-2E29-40DE-9F70-97A6A1F2B9C8}"/>
    <hyperlink ref="W529" r:id="rId12708" display="https://www.daloopa.com/src/1572260" xr:uid="{4818A0E4-687A-4A35-ACFD-975C3D57C5A9}"/>
    <hyperlink ref="X529" r:id="rId12709" display="https://www.daloopa.com/src/1572242" xr:uid="{0D9B6A2F-A984-4305-A5AE-2798F8574E96}"/>
    <hyperlink ref="Y529" r:id="rId12710" display="https://www.daloopa.com/src/1572218" xr:uid="{9D9D1D6A-DB99-41F1-B968-FFA367903372}"/>
    <hyperlink ref="Z529" r:id="rId12711" display="https://www.daloopa.com/src/1572209" xr:uid="{574F415B-C3D4-4749-BB41-FACC6BD6FC14}"/>
    <hyperlink ref="AA529" r:id="rId12712" display="https://www.daloopa.com/src/1572187" xr:uid="{D4BBB022-0A54-4422-8000-15251EF612C7}"/>
    <hyperlink ref="AB529" r:id="rId12713" display="https://www.daloopa.com/src/1572178" xr:uid="{9C093E05-7552-4BC7-B122-D98F062A7E9F}"/>
    <hyperlink ref="AC529" r:id="rId12714" display="https://www.daloopa.com/src/1572158" xr:uid="{74FC803B-0204-460F-B1A8-24C6A6C571FA}"/>
    <hyperlink ref="AD529" r:id="rId12715" display="https://www.daloopa.com/src/1572126" xr:uid="{58C013EA-AD85-4558-B19C-641239F28111}"/>
    <hyperlink ref="AE529" r:id="rId12716" display="https://www.daloopa.com/src/1572057" xr:uid="{1FF48C72-AC43-4807-B3A4-F5F55DC70142}"/>
    <hyperlink ref="AF529" r:id="rId12717" display="https://www.daloopa.com/src/2745365" xr:uid="{228CC78A-A023-46A7-86B0-1F6F2EEB6E95}"/>
    <hyperlink ref="AG529" r:id="rId12718" display="https://www.daloopa.com/src/4742078" xr:uid="{6ED817DF-8DD8-4D5F-8818-F698050DF087}"/>
    <hyperlink ref="AH529" r:id="rId12719" display="https://www.daloopa.com/src/7999090" xr:uid="{366AB1F1-40EC-4FB0-9C0B-E1E2CF75122B}"/>
    <hyperlink ref="AI529" r:id="rId12720" display="https://www.daloopa.com/src/10356311" xr:uid="{413292BD-DE46-443F-BF15-913FE580D4E9}"/>
    <hyperlink ref="AJ529" r:id="rId12721" display="https://www.daloopa.com/src/14274924" xr:uid="{A61FC675-0485-4A4B-B0F7-6A6AB72A2155}"/>
    <hyperlink ref="AK529" r:id="rId12722" display="https://www.daloopa.com/src/20972748" xr:uid="{5B73E61A-BB60-4865-A18B-9C0C5731FFE6}"/>
    <hyperlink ref="AL529" r:id="rId12723" display="https://www.daloopa.com/src/32424516" xr:uid="{BEF72015-B19E-458D-A677-360C39EEB3CB}"/>
    <hyperlink ref="AM529" r:id="rId12724" display="https://www.daloopa.com/src/38110881" xr:uid="{FA23CA60-0A4B-4C5E-8BE2-6D07E017EAF5}"/>
    <hyperlink ref="AN529" r:id="rId12725" display="https://www.daloopa.com/src/46627930" xr:uid="{C0DDDA2B-A6AA-4DB4-9A8E-AFBEA81BB5F9}"/>
    <hyperlink ref="AO529" r:id="rId12726" display="https://www.daloopa.com/src/53599712" xr:uid="{C8B3F76F-1772-4A8B-A8B7-6E07F81611E7}"/>
    <hyperlink ref="AP529" r:id="rId12727" display="https://www.daloopa.com/src/58788468" xr:uid="{E9DB6FF6-8AC3-494C-99A2-BF0FC8234843}"/>
    <hyperlink ref="AQ529" r:id="rId12728" display="https://www.daloopa.com/src/63082750" xr:uid="{A29BAF81-CFA7-4614-ADBB-4BF1F337A794}"/>
    <hyperlink ref="AR529" r:id="rId12729" display="https://www.daloopa.com/src/67018893" xr:uid="{988285B0-3C3F-4DD9-8DEE-97E96F9C97C1}"/>
    <hyperlink ref="AS529" r:id="rId12730" display="https://www.daloopa.com/src/72185773" xr:uid="{9A62DE52-9F6D-4E87-8477-4B6431075AB4}"/>
    <hyperlink ref="AT529" r:id="rId12731" display="https://www.daloopa.com/src/78145274" xr:uid="{7B26BD2A-DEED-4DC5-BEFB-B9532E81895C}"/>
    <hyperlink ref="AU529" r:id="rId12732" display="https://www.daloopa.com/src/82268400" xr:uid="{B7AEC91D-0996-4E4E-A15B-F4CD5091EB5E}"/>
    <hyperlink ref="AV529" r:id="rId12733" display="https://www.daloopa.com/src/87497957" xr:uid="{413DFAEE-9093-42C7-8841-8982FB1AA020}"/>
    <hyperlink ref="AW529" r:id="rId12734" display="https://www.daloopa.com/src/94638289" xr:uid="{E97E2A08-CCC6-405C-9804-9FDCCA6BC670}"/>
    <hyperlink ref="AX529" r:id="rId12735" display="https://www.daloopa.com/src/102435060" xr:uid="{BD7226F3-F320-4DC9-8A07-954AC475AC00}"/>
    <hyperlink ref="AY529" r:id="rId12736" display="https://www.daloopa.com/src/107833951" xr:uid="{E631C052-2E7B-46DC-ACA6-36A097C6C4C1}"/>
    <hyperlink ref="AZ529" r:id="rId12737" display="https://www.daloopa.com/src/113362788" xr:uid="{922E47CA-E1E8-4899-A0B6-6CD37CEB8DE8}"/>
    <hyperlink ref="BA529" r:id="rId12738" display="https://www.daloopa.com/src/125146331" xr:uid="{ED9EB06F-0369-4D62-B025-57F357684A51}"/>
    <hyperlink ref="BB529" r:id="rId12739" display="https://www.daloopa.com/src/136587005" xr:uid="{7D088E4E-569F-44EB-A797-125FD66D29FA}"/>
    <hyperlink ref="BC529" r:id="rId12740" display="https://www.daloopa.com/src/145118860" xr:uid="{E8304212-8898-4167-A6BD-623EBAC605C3}"/>
    <hyperlink ref="BD529" r:id="rId12741" display="https://www.daloopa.com/src/154351908" xr:uid="{A4F064E5-76D4-4A5F-8667-4CD317625793}"/>
    <hyperlink ref="BF529" r:id="rId12742" display="https://marketplace.daloopa.com/src/134722225" xr:uid="{E8C46248-8903-407B-8408-447F4FCBDBD8}"/>
    <hyperlink ref="BG529" r:id="rId12743" display="https://marketplace.daloopa.com/src/134722226" xr:uid="{BC293048-9B1A-489B-8E7F-D2E370D7AB92}"/>
    <hyperlink ref="BH529" r:id="rId12744" display="https://marketplace.daloopa.com/src/134722227" xr:uid="{D50891CE-D35E-4739-A18C-4454B35A56D0}"/>
    <hyperlink ref="BI529" r:id="rId12745" display="https://marketplace.daloopa.com/src/134722228" xr:uid="{488E8382-ACBF-4770-841D-A50CC359254B}"/>
    <hyperlink ref="BJ529" r:id="rId12746" display="https://marketplace.daloopa.com/src/134722229" xr:uid="{3B05CDF2-8B6A-492F-8D89-BDD27BFFF444}"/>
    <hyperlink ref="BK529" r:id="rId12747" display="https://marketplace.daloopa.com/src/134722230" xr:uid="{455A59F7-BA84-4244-8116-455A2A95DF46}"/>
    <hyperlink ref="BL529" r:id="rId12748" display="https://marketplace.daloopa.com/src/134722231" xr:uid="{2819F1E4-B193-4CBE-A2B9-F2FEEA106C7E}"/>
    <hyperlink ref="BM529" r:id="rId12749" display="https://marketplace.daloopa.com/src/134722232" xr:uid="{AA31A11E-809D-40C7-B64A-0DE216902B29}"/>
    <hyperlink ref="BN529" r:id="rId12750" display="https://marketplace.daloopa.com/src/134722233" xr:uid="{5AB678CF-AF2B-42EC-BA99-4DA267363836}"/>
    <hyperlink ref="BO529" r:id="rId12751" display="https://marketplace.daloopa.com/src/134722234" xr:uid="{6E5FE497-0442-4620-B6E2-573ACFD2D956}"/>
    <hyperlink ref="BP529" r:id="rId12752" display="https://marketplace.daloopa.com/src/134722235" xr:uid="{491DA2F2-29FD-49A8-A2F2-9D19C72DA81E}"/>
    <hyperlink ref="BQ529" r:id="rId12753" display="https://marketplace.daloopa.com/src/134722249" xr:uid="{A182E9B3-7A48-4979-B8B7-81685A7DD43D}"/>
    <hyperlink ref="BR529" r:id="rId12754" display="https://marketplace.daloopa.com/src/154393098" xr:uid="{E27F70A4-1D64-4198-86F6-01BFFC255607}"/>
    <hyperlink ref="A530" r:id="rId12755" xr:uid="{143A4D19-6575-4558-803E-07A9B37DFD6D}"/>
    <hyperlink ref="C530" r:id="rId12756" xr:uid="{5F53135F-768C-4674-9B72-CF651E5B2E89}"/>
    <hyperlink ref="E530" r:id="rId12757" display="https://www.daloopa.com/src/1572498" xr:uid="{EB7BF317-916A-4BBF-B50A-5D4E1263E929}"/>
    <hyperlink ref="F530" r:id="rId12758" display="https://www.daloopa.com/src/1572489" xr:uid="{BBC803B5-AC2E-4CD8-A425-52F45A6A689A}"/>
    <hyperlink ref="G530" r:id="rId12759" display="https://www.daloopa.com/src/1572470" xr:uid="{BBFAC60C-CCA5-4F8C-8240-3A0FACE7FC6E}"/>
    <hyperlink ref="H530" r:id="rId12760" display="https://www.daloopa.com/src/1572461" xr:uid="{34EC9CEE-6A80-42A2-AB7F-055819F7F794}"/>
    <hyperlink ref="I530" r:id="rId12761" display="https://www.daloopa.com/src/1572442" xr:uid="{4F15DDE6-4CBC-4C39-9605-92CE08B91393}"/>
    <hyperlink ref="J530" r:id="rId12762" display="https://www.daloopa.com/src/1572423" xr:uid="{710024F4-FFBB-4581-8EC0-D71B10959748}"/>
    <hyperlink ref="K530" r:id="rId12763" display="https://www.daloopa.com/src/1572410" xr:uid="{2189284A-782A-4390-B0F6-C04E56C63D33}"/>
    <hyperlink ref="L530" r:id="rId12764" display="https://www.daloopa.com/src/1572401" xr:uid="{D0B894A4-F98B-4E63-8C3E-E842DBCA2B0E}"/>
    <hyperlink ref="M530" r:id="rId12765" display="https://www.daloopa.com/src/1572392" xr:uid="{34741BCD-B790-4932-8E34-1B31039C0D00}"/>
    <hyperlink ref="N530" r:id="rId12766" display="https://www.daloopa.com/src/1572383" xr:uid="{712521F6-8E71-4A23-B699-3F3E73AD865A}"/>
    <hyperlink ref="O530" r:id="rId12767" display="https://www.daloopa.com/src/1572374" xr:uid="{103F3F40-4FD7-43C5-BB07-F2EBC4FBFBDD}"/>
    <hyperlink ref="P530" r:id="rId12768" display="https://www.daloopa.com/src/1572365" xr:uid="{1413821E-13C4-4A3E-B780-A45877BD454B}"/>
    <hyperlink ref="Q530" r:id="rId12769" display="https://www.daloopa.com/src/1572351" xr:uid="{27DE1CD6-1B11-4B6C-BB9C-5E61B9669365}"/>
    <hyperlink ref="R530" r:id="rId12770" display="https://www.daloopa.com/src/1572339" xr:uid="{7C781C65-BFEB-4C2F-82DF-65875674485E}"/>
    <hyperlink ref="S530" r:id="rId12771" display="https://www.daloopa.com/src/1572323" xr:uid="{BBB1B2B8-AFE5-496B-81E9-56D7E7109B6E}"/>
    <hyperlink ref="T530" r:id="rId12772" display="https://www.daloopa.com/src/1572307" xr:uid="{23C8C65B-9FD7-467B-AA43-2C78D5499FDF}"/>
    <hyperlink ref="U530" r:id="rId12773" display="https://www.daloopa.com/src/1572292" xr:uid="{BDF5EAB6-F6FC-4EC5-9A88-93F6F7A7E661}"/>
    <hyperlink ref="V530" r:id="rId12774" display="https://www.daloopa.com/src/1572273" xr:uid="{F6A14B37-C6CC-4B73-A8BC-B3F20A1E286F}"/>
    <hyperlink ref="W530" r:id="rId12775" display="https://www.daloopa.com/src/1572261" xr:uid="{57FAAFAD-3F22-4098-A90C-5F94721DF9C9}"/>
    <hyperlink ref="X530" r:id="rId12776" display="https://www.daloopa.com/src/1572243" xr:uid="{A9987DFC-1FD0-4733-AF8C-B65502B61B04}"/>
    <hyperlink ref="Y530" r:id="rId12777" display="https://www.daloopa.com/src/1572219" xr:uid="{B6C0AFDD-AD82-416D-868E-29C57FA2E87D}"/>
    <hyperlink ref="Z530" r:id="rId12778" display="https://www.daloopa.com/src/1572210" xr:uid="{E2CCC458-862E-4D5C-B894-9CEDFDCCAABA}"/>
    <hyperlink ref="AA530" r:id="rId12779" display="https://www.daloopa.com/src/1572188" xr:uid="{DF15D0BD-A928-4C87-80BB-6D74DDA51FE8}"/>
    <hyperlink ref="AB530" r:id="rId12780" display="https://www.daloopa.com/src/1572179" xr:uid="{E5ED0A8D-0847-45FC-AEF6-07E7FBE374D4}"/>
    <hyperlink ref="AC530" r:id="rId12781" display="https://www.daloopa.com/src/1572159" xr:uid="{EDFCC083-9208-4A1E-A751-694532FA4464}"/>
    <hyperlink ref="AD530" r:id="rId12782" display="https://www.daloopa.com/src/1572127" xr:uid="{09355C39-CC58-49B2-B4E1-EC5C967062FC}"/>
    <hyperlink ref="AE530" r:id="rId12783" display="https://www.daloopa.com/src/1572058" xr:uid="{E6A15BE2-B3F7-4E07-9C07-2824EBD0FF66}"/>
    <hyperlink ref="AF530" r:id="rId12784" display="https://www.daloopa.com/src/2745366" xr:uid="{9113C3BF-48EA-489E-A76D-7CCCF7D122CE}"/>
    <hyperlink ref="AG530" r:id="rId12785" display="https://www.daloopa.com/src/4742079" xr:uid="{8C6CEBC9-BB3C-4B27-B90E-8208ED4A26E2}"/>
    <hyperlink ref="AH530" r:id="rId12786" display="https://www.daloopa.com/src/7999091" xr:uid="{D6DC2EC7-64EF-41E8-87E0-4E6DB116C23B}"/>
    <hyperlink ref="AI530" r:id="rId12787" display="https://www.daloopa.com/src/10356310" xr:uid="{2AC623B6-66F5-4BDA-A965-4E47E727F4AF}"/>
    <hyperlink ref="AJ530" r:id="rId12788" display="https://www.daloopa.com/src/14274922" xr:uid="{E46F74E7-6B1E-4D34-90D7-ACF7AAA00794}"/>
    <hyperlink ref="AK530" r:id="rId12789" display="https://www.daloopa.com/src/20972747" xr:uid="{9F96B697-E69B-4809-A2F7-97D546486292}"/>
    <hyperlink ref="AL530" r:id="rId12790" display="https://www.daloopa.com/src/32424514" xr:uid="{29A8356F-19E9-4C09-AB9C-DBE11D25EC03}"/>
    <hyperlink ref="AM530" r:id="rId12791" display="https://www.daloopa.com/src/38110883" xr:uid="{D79B19EC-A193-4703-9338-8EC5266C52E9}"/>
    <hyperlink ref="AN530" r:id="rId12792" display="https://www.daloopa.com/src/46627933" xr:uid="{24709F72-2601-4390-BDC5-C54E18E58437}"/>
    <hyperlink ref="AO530" r:id="rId12793" display="https://www.daloopa.com/src/53599714" xr:uid="{D18BE4AC-71EB-4C65-8DC6-943E19214A6C}"/>
    <hyperlink ref="AP530" r:id="rId12794" display="https://www.daloopa.com/src/58788469" xr:uid="{A1A14B82-B444-4EDA-845F-81929B0436EB}"/>
    <hyperlink ref="AQ530" r:id="rId12795" display="https://www.daloopa.com/src/63082751" xr:uid="{5215E3AC-F229-44B3-9BAB-8CCBA4B1633A}"/>
    <hyperlink ref="AR530" r:id="rId12796" display="https://www.daloopa.com/src/67018892" xr:uid="{31AF5472-604D-4382-8875-E7ECF2AF7693}"/>
    <hyperlink ref="AS530" r:id="rId12797" display="https://www.daloopa.com/src/72185774" xr:uid="{99F4D851-49D6-48E7-B871-A8EB9A5C7052}"/>
    <hyperlink ref="AT530" r:id="rId12798" display="https://www.daloopa.com/src/78145273" xr:uid="{5F61C96B-B7E7-4C04-B32E-A5D18E4F43E8}"/>
    <hyperlink ref="AU530" r:id="rId12799" display="https://www.daloopa.com/src/82268401" xr:uid="{E504B95B-A091-490A-A263-380A22894776}"/>
    <hyperlink ref="AV530" r:id="rId12800" display="https://www.daloopa.com/src/87497958" xr:uid="{F21EF5A4-C78E-4A71-AEAB-5754E584DF50}"/>
    <hyperlink ref="AW530" r:id="rId12801" display="https://www.daloopa.com/src/94638290" xr:uid="{53CEBDD6-7706-4890-A47C-4E197C0B9284}"/>
    <hyperlink ref="AX530" r:id="rId12802" display="https://www.daloopa.com/src/102435059" xr:uid="{9F74694B-CDE5-4BB8-BAE1-7937A4D5E03C}"/>
    <hyperlink ref="AY530" r:id="rId12803" display="https://www.daloopa.com/src/107833949" xr:uid="{F3618910-07B3-4BE3-BE95-8DBFAD36E83C}"/>
    <hyperlink ref="AZ530" r:id="rId12804" display="https://www.daloopa.com/src/113362789" xr:uid="{826DF5DA-DD98-438D-BE30-FE6BDB1C7720}"/>
    <hyperlink ref="BA530" r:id="rId12805" display="https://www.daloopa.com/src/125146332" xr:uid="{93D2D9BC-5973-4354-BC85-1D93A2A38F74}"/>
    <hyperlink ref="BB530" r:id="rId12806" display="https://www.daloopa.com/src/136587011" xr:uid="{32D96DE4-3930-412D-8362-EBF3A62B76BC}"/>
    <hyperlink ref="BC530" r:id="rId12807" display="https://www.daloopa.com/src/145118863" xr:uid="{D2E46763-1FAE-4B71-A306-EF1C287169E8}"/>
    <hyperlink ref="BD530" r:id="rId12808" display="https://www.daloopa.com/src/154351909" xr:uid="{9DF95AFB-08CF-491D-9302-E2FC56E75955}"/>
    <hyperlink ref="BF530" r:id="rId12809" display="https://marketplace.daloopa.com/src/134722250" xr:uid="{35863858-D6BD-4EEE-8D04-4D6EC04E8640}"/>
    <hyperlink ref="BG530" r:id="rId12810" display="https://marketplace.daloopa.com/src/134722251" xr:uid="{F7A7F69B-4F0D-493E-96DD-E5D5FC0F0A9A}"/>
    <hyperlink ref="BH530" r:id="rId12811" display="https://marketplace.daloopa.com/src/134722252" xr:uid="{D3CF3BA5-D47B-4072-A4FB-20AAF4D15363}"/>
    <hyperlink ref="BI530" r:id="rId12812" display="https://marketplace.daloopa.com/src/134722253" xr:uid="{4420044C-5891-493C-B767-1531056D1FD4}"/>
    <hyperlink ref="BJ530" r:id="rId12813" display="https://marketplace.daloopa.com/src/134722254" xr:uid="{E202A346-86E3-4AE0-8542-1E39CC472C4A}"/>
    <hyperlink ref="BK530" r:id="rId12814" display="https://marketplace.daloopa.com/src/134722255" xr:uid="{D1F44A88-05EE-450B-8047-342714C8099F}"/>
    <hyperlink ref="BL530" r:id="rId12815" display="https://marketplace.daloopa.com/src/134722256" xr:uid="{41910459-52A3-4543-8DC8-816365506100}"/>
    <hyperlink ref="BM530" r:id="rId12816" display="https://marketplace.daloopa.com/src/134722257" xr:uid="{6C512A27-8DE8-43F0-8304-7FA187F7A7AC}"/>
    <hyperlink ref="BN530" r:id="rId12817" display="https://marketplace.daloopa.com/src/134722258" xr:uid="{97E73BB2-67A8-45FE-91A7-FE786F9CB5F3}"/>
    <hyperlink ref="BO530" r:id="rId12818" display="https://marketplace.daloopa.com/src/134722259" xr:uid="{7FF65335-A2B3-4544-BE30-2D4D00E76D96}"/>
    <hyperlink ref="BP530" r:id="rId12819" display="https://marketplace.daloopa.com/src/134722260" xr:uid="{54A5B6ED-0B70-4600-B51C-F3EAC7CFA85E}"/>
    <hyperlink ref="BQ530" r:id="rId12820" display="https://marketplace.daloopa.com/src/134722261" xr:uid="{BFC82583-758C-4FCD-B9C8-8FDF9278DC8D}"/>
    <hyperlink ref="BR530" r:id="rId12821" display="https://marketplace.daloopa.com/src/154393099" xr:uid="{18E5ADA5-915C-40B9-A867-8B9B5363ED14}"/>
    <hyperlink ref="A532" r:id="rId12822" xr:uid="{F6BE4C83-7FD7-4B70-A498-55193DB1A5AE}"/>
    <hyperlink ref="C532" r:id="rId12823" xr:uid="{CF8CE674-05F0-4741-BA4F-8D74B5E3BBD0}"/>
    <hyperlink ref="E532" r:id="rId12824" display="https://www.daloopa.com/src/1572499" xr:uid="{3248C58B-6906-4A59-8722-7523C62965CE}"/>
    <hyperlink ref="F532" r:id="rId12825" display="https://www.daloopa.com/src/1572490" xr:uid="{288FF0DD-2CA4-4AA9-829F-BFAF719D4F3D}"/>
    <hyperlink ref="G532" r:id="rId12826" display="https://www.daloopa.com/src/1572471" xr:uid="{1971A59D-C7CE-4EE6-9664-B1AE5970A508}"/>
    <hyperlink ref="H532" r:id="rId12827" display="https://www.daloopa.com/src/1572462" xr:uid="{88FF810A-5E91-47F5-B698-9479BAED62D1}"/>
    <hyperlink ref="I532" r:id="rId12828" display="https://www.daloopa.com/src/1572443" xr:uid="{7D4DD62E-A89B-4726-9141-22FAB394CC11}"/>
    <hyperlink ref="J532" r:id="rId12829" display="https://www.daloopa.com/src/1572424" xr:uid="{971CE8D8-BBF0-4901-B867-6D4D320F9C41}"/>
    <hyperlink ref="K532" r:id="rId12830" display="https://www.daloopa.com/src/1572411" xr:uid="{6EC84083-542E-4976-8C98-837CCEC64D75}"/>
    <hyperlink ref="L532" r:id="rId12831" display="https://www.daloopa.com/src/1572402" xr:uid="{8311FAA5-5DA4-4B3A-BFF3-76282580269E}"/>
    <hyperlink ref="M532" r:id="rId12832" display="https://www.daloopa.com/src/1572393" xr:uid="{91E6D896-9ACC-4E66-981F-F7B1AA548BB8}"/>
    <hyperlink ref="N532" r:id="rId12833" display="https://www.daloopa.com/src/1572384" xr:uid="{FE9B7FD6-C7E4-4A48-A833-38ECC23222C1}"/>
    <hyperlink ref="O532" r:id="rId12834" display="https://www.daloopa.com/src/1572375" xr:uid="{351871B2-6582-45EB-A60A-79D951B47315}"/>
    <hyperlink ref="P532" r:id="rId12835" display="https://www.daloopa.com/src/1572366" xr:uid="{CB289C96-A931-4DFF-BC12-71220030F8BD}"/>
    <hyperlink ref="Q532" r:id="rId12836" display="https://www.daloopa.com/src/1572352" xr:uid="{8C5233C1-A063-4582-B81F-0C7D407C6F1B}"/>
    <hyperlink ref="R532" r:id="rId12837" display="https://www.daloopa.com/src/1572340" xr:uid="{0AB01749-A970-4891-A32E-8B5F193D6BBF}"/>
    <hyperlink ref="S532" r:id="rId12838" display="https://www.daloopa.com/src/1572324" xr:uid="{E6E1563D-E29E-4ED5-BA92-7E987777B365}"/>
    <hyperlink ref="T532" r:id="rId12839" display="https://www.daloopa.com/src/1572308" xr:uid="{9A6CF8C9-88A0-4236-9444-41135AE939C6}"/>
    <hyperlink ref="U532" r:id="rId12840" display="https://www.daloopa.com/src/1572293" xr:uid="{E934B5EB-361E-4F18-8B36-EC59759CC32D}"/>
    <hyperlink ref="V532" r:id="rId12841" display="https://www.daloopa.com/src/1572274" xr:uid="{1BF4117A-2B2E-4776-B74B-F5CA1B5F14F0}"/>
    <hyperlink ref="W532" r:id="rId12842" display="https://www.daloopa.com/src/1572262" xr:uid="{53576666-FE86-4724-AEA8-6C92745EA074}"/>
    <hyperlink ref="X532" r:id="rId12843" display="https://www.daloopa.com/src/1572244" xr:uid="{CC4D6449-D4F5-4CD9-9B36-C5C9FA3FED8C}"/>
    <hyperlink ref="Y532" r:id="rId12844" display="https://www.daloopa.com/src/1572220" xr:uid="{F59A39E9-166C-4E79-8FC2-7AD8B8189E45}"/>
    <hyperlink ref="Z532" r:id="rId12845" display="https://www.daloopa.com/src/1572211" xr:uid="{C556CF0F-5682-4167-B202-ABC5D358EC22}"/>
    <hyperlink ref="AA532" r:id="rId12846" display="https://www.daloopa.com/src/1572189" xr:uid="{F09FDD95-D626-47B1-A88D-724391ADE980}"/>
    <hyperlink ref="AB532" r:id="rId12847" display="https://www.daloopa.com/src/1572180" xr:uid="{2E0D116E-5658-4853-AB74-5F103FAC5F5D}"/>
    <hyperlink ref="AC532" r:id="rId12848" display="https://www.daloopa.com/src/1572160" xr:uid="{C8167D52-86E3-4868-B849-BBD4544807E9}"/>
    <hyperlink ref="AD532" r:id="rId12849" display="https://www.daloopa.com/src/1572128" xr:uid="{C69CD5D2-FC29-4547-AE42-83BA4A775A61}"/>
    <hyperlink ref="AE532" r:id="rId12850" display="https://www.daloopa.com/src/1572059" xr:uid="{EE83C21E-67C8-4FB1-80D3-E8E89EFC0860}"/>
    <hyperlink ref="AF532" r:id="rId12851" display="https://www.daloopa.com/src/2745367" xr:uid="{AAB4DCD2-8AFD-4364-9CC2-0C8825A9F416}"/>
    <hyperlink ref="AG532" r:id="rId12852" display="https://www.daloopa.com/src/4742080" xr:uid="{685C32EE-37C8-4CED-83AB-3E74B25F9B62}"/>
    <hyperlink ref="AH532" r:id="rId12853" display="https://www.daloopa.com/src/7999092" xr:uid="{D0674603-2F86-4625-9E89-8ECC1AF2676F}"/>
    <hyperlink ref="AI532" r:id="rId12854" display="https://www.daloopa.com/src/10356315" xr:uid="{D6F2FF0F-0C1E-49FA-B9EA-7D7B879BD8DB}"/>
    <hyperlink ref="AJ532" r:id="rId12855" display="https://www.daloopa.com/src/14274920" xr:uid="{5969702E-C7C7-4D7D-A00F-350A173A4388}"/>
    <hyperlink ref="AK532" r:id="rId12856" display="https://www.daloopa.com/src/20972746" xr:uid="{A597E841-6615-457C-B29D-C8CBD172C215}"/>
    <hyperlink ref="AL532" r:id="rId12857" display="https://www.daloopa.com/src/32424512" xr:uid="{3AA8E3F6-5C00-40B0-9A7F-FEC87A1BA4BD}"/>
    <hyperlink ref="AM532" r:id="rId12858" display="https://www.daloopa.com/src/38110884" xr:uid="{D08099DA-CF54-411C-B5E2-C8B1D178A9BC}"/>
    <hyperlink ref="AN532" r:id="rId12859" display="https://www.daloopa.com/src/46627934" xr:uid="{ADD5CF53-67D8-429E-B8C6-00F29BCF6F92}"/>
    <hyperlink ref="AO532" r:id="rId12860" display="https://www.daloopa.com/src/53599713" xr:uid="{D420469F-3EBB-4F79-9A3B-14B89A1D2758}"/>
    <hyperlink ref="AP532" r:id="rId12861" display="https://www.daloopa.com/src/58788470" xr:uid="{3D352144-6BCF-4F50-A182-DD2B56D8FA51}"/>
    <hyperlink ref="AQ532" r:id="rId12862" display="https://www.daloopa.com/src/63082753" xr:uid="{0D76F70D-9E7F-46A1-A5B5-EDDB9EAE8EAA}"/>
    <hyperlink ref="AR532" r:id="rId12863" display="https://www.daloopa.com/src/67018886" xr:uid="{A0636A77-82B7-46B0-B25C-76D90887E901}"/>
    <hyperlink ref="AS532" r:id="rId12864" display="https://www.daloopa.com/src/72185776" xr:uid="{C4A289BC-C824-4A60-B018-D9C3D9EFF839}"/>
    <hyperlink ref="AT532" r:id="rId12865" display="https://www.daloopa.com/src/78145278" xr:uid="{0F2FE689-3F08-43C2-B3A9-4E56C77A7EBE}"/>
    <hyperlink ref="AU532" r:id="rId12866" display="https://www.daloopa.com/src/82268402" xr:uid="{846F8226-ED2F-487B-9B77-93CD06C38E5A}"/>
    <hyperlink ref="AV532" r:id="rId12867" display="https://www.daloopa.com/src/87497959" xr:uid="{92A581A6-9A99-4FE2-BAF3-9B58D7FFC08A}"/>
    <hyperlink ref="AW532" r:id="rId12868" display="https://www.daloopa.com/src/94638291" xr:uid="{FBA0EBCD-5736-42AC-BA20-FA13CEE2D720}"/>
    <hyperlink ref="AX532" r:id="rId12869" display="https://www.daloopa.com/src/102435058" xr:uid="{D19E634C-30D2-4F7A-BA30-D63BEA71D282}"/>
    <hyperlink ref="AY532" r:id="rId12870" display="https://www.daloopa.com/src/107833948" xr:uid="{E9A7A9B6-FF58-4FF7-A142-62C84315D9D0}"/>
    <hyperlink ref="AZ532" r:id="rId12871" display="https://www.daloopa.com/src/113362790" xr:uid="{F7CCF778-E837-48F4-A516-C07293B45BD6}"/>
    <hyperlink ref="BA532" r:id="rId12872" display="https://marketplace.daloopa.com/src/125202690" xr:uid="{1F22A1F2-0C51-45C0-B9A3-B6CF177BBAE6}"/>
    <hyperlink ref="BB532" r:id="rId12873" display="https://www.daloopa.com/src/136587017" xr:uid="{6C2472D3-92EC-4BB7-BBDC-26BA6716232F}"/>
    <hyperlink ref="BC532" r:id="rId12874" display="https://www.daloopa.com/src/145118866" xr:uid="{22DD9359-7FE7-44DD-A7AB-F872BC1692C8}"/>
    <hyperlink ref="BD532" r:id="rId12875" display="https://www.daloopa.com/src/154351910" xr:uid="{19F5AAE2-5AF7-4EC7-BB59-CD17F622F90F}"/>
    <hyperlink ref="BF532" r:id="rId12876" display="https://marketplace.daloopa.com/src/134722262" xr:uid="{C590D1A4-4185-4970-8AD0-26575BED3364}"/>
    <hyperlink ref="BG532" r:id="rId12877" display="https://marketplace.daloopa.com/src/134722263" xr:uid="{9EBFBA96-2075-4B2A-B9C2-629CA0F2DA3D}"/>
    <hyperlink ref="BH532" r:id="rId12878" display="https://marketplace.daloopa.com/src/134722264" xr:uid="{CCBB87F5-9CA4-44BE-A92F-418A42F41771}"/>
    <hyperlink ref="BI532" r:id="rId12879" display="https://marketplace.daloopa.com/src/134722265" xr:uid="{4DFC41C6-41F7-4E7F-8227-897770D506E8}"/>
    <hyperlink ref="BJ532" r:id="rId12880" display="https://marketplace.daloopa.com/src/134722266" xr:uid="{AB031936-ABE1-4E46-B1C1-A7EE20D563BF}"/>
    <hyperlink ref="BK532" r:id="rId12881" display="https://marketplace.daloopa.com/src/134722267" xr:uid="{643D979A-25A6-4383-B5C9-8D9B713EFD81}"/>
    <hyperlink ref="BL532" r:id="rId12882" display="https://marketplace.daloopa.com/src/134722268" xr:uid="{C5F2DD81-D1FF-4198-8C93-7E007FDBD5CA}"/>
    <hyperlink ref="BM532" r:id="rId12883" display="https://marketplace.daloopa.com/src/134722269" xr:uid="{21F61BE6-35E3-4742-A6A5-A344ED666C83}"/>
    <hyperlink ref="BN532" r:id="rId12884" display="https://marketplace.daloopa.com/src/134722270" xr:uid="{385637F8-DEFC-47AE-BE58-F2D8320A792F}"/>
    <hyperlink ref="BO532" r:id="rId12885" display="https://marketplace.daloopa.com/src/134722271" xr:uid="{3B2ED380-C456-430F-A1D0-C69876DBD999}"/>
    <hyperlink ref="BP532" r:id="rId12886" display="https://marketplace.daloopa.com/src/134722272" xr:uid="{79BBF2A9-5CFB-4FAC-B142-9B5DB7E01F62}"/>
    <hyperlink ref="BQ532" r:id="rId12887" display="https://marketplace.daloopa.com/src/134722273" xr:uid="{664921A6-96EE-47EB-B7D0-B1320810726D}"/>
    <hyperlink ref="BR532" r:id="rId12888" display="https://marketplace.daloopa.com/src/154393100" xr:uid="{2BDBC69E-035C-4ECC-8337-C1CB6DD4BF27}"/>
    <hyperlink ref="A533" r:id="rId12889" xr:uid="{E3AB3612-BFC3-41F1-A336-7C0D7C0EF693}"/>
    <hyperlink ref="C533" r:id="rId12890" xr:uid="{A62905AB-E52F-46BA-93D1-4735F5206EE7}"/>
    <hyperlink ref="E533" r:id="rId12891" display="https://www.daloopa.com/src/1572500" xr:uid="{0FCDE4BD-A4AD-41BB-B564-2728258BE1FA}"/>
    <hyperlink ref="F533" r:id="rId12892" display="https://www.daloopa.com/src/1572491" xr:uid="{5C23E202-F25A-48B7-B5C7-B68AFC1F8A16}"/>
    <hyperlink ref="G533" r:id="rId12893" display="https://www.daloopa.com/src/1572472" xr:uid="{5E46966A-1080-48F0-93BB-53E374DE740B}"/>
    <hyperlink ref="H533" r:id="rId12894" display="https://www.daloopa.com/src/1572463" xr:uid="{5B1A37B2-2A32-4C79-87C3-A5941A158E5E}"/>
    <hyperlink ref="I533" r:id="rId12895" display="https://www.daloopa.com/src/1572444" xr:uid="{B96DA0BD-DA42-4482-B48F-14D769D9BAB7}"/>
    <hyperlink ref="J533" r:id="rId12896" display="https://www.daloopa.com/src/1572425" xr:uid="{F5624023-D0F1-4D81-A285-330B8E596A22}"/>
    <hyperlink ref="K533" r:id="rId12897" display="https://www.daloopa.com/src/1572412" xr:uid="{FBA53EDF-C366-4B21-94F1-B49175FDF668}"/>
    <hyperlink ref="L533" r:id="rId12898" display="https://www.daloopa.com/src/1572403" xr:uid="{735B080E-5902-4CB8-9A96-95487123DCFD}"/>
    <hyperlink ref="M533" r:id="rId12899" display="https://www.daloopa.com/src/1572394" xr:uid="{E9177063-CBD9-4C00-825D-91BC1DD3528F}"/>
    <hyperlink ref="N533" r:id="rId12900" display="https://www.daloopa.com/src/1572385" xr:uid="{30C96835-1F04-47C1-9AD2-C71A77CC17C6}"/>
    <hyperlink ref="O533" r:id="rId12901" display="https://www.daloopa.com/src/1572376" xr:uid="{044A58DC-1EF9-4F4D-BA64-B6E75644B2E5}"/>
    <hyperlink ref="P533" r:id="rId12902" display="https://www.daloopa.com/src/1572367" xr:uid="{6ED73523-1231-4F38-9207-767DFA808F88}"/>
    <hyperlink ref="Q533" r:id="rId12903" display="https://www.daloopa.com/src/1572353" xr:uid="{86A89A9E-6838-45B2-ABA1-D22CCC6ABA62}"/>
    <hyperlink ref="R533" r:id="rId12904" display="https://www.daloopa.com/src/1572341" xr:uid="{1923526D-BCF9-4F62-896D-AD81F2CDE9EB}"/>
    <hyperlink ref="S533" r:id="rId12905" display="https://www.daloopa.com/src/1572325" xr:uid="{41F7DF00-DD95-47E1-B7E7-4408528B6D56}"/>
    <hyperlink ref="T533" r:id="rId12906" display="https://www.daloopa.com/src/1572309" xr:uid="{A1DF2DBA-4FF1-455B-A999-50B4BA306091}"/>
    <hyperlink ref="U533" r:id="rId12907" display="https://www.daloopa.com/src/1572294" xr:uid="{5C7E83BC-9E97-491A-846B-99CD49DD7324}"/>
    <hyperlink ref="V533" r:id="rId12908" display="https://www.daloopa.com/src/1572275" xr:uid="{B8B6B36A-E97F-4433-B7DD-9E7EE9116BF6}"/>
    <hyperlink ref="W533" r:id="rId12909" display="https://www.daloopa.com/src/1572263" xr:uid="{6B442EA6-1FDE-4D59-BF29-EE5E38A91CCA}"/>
    <hyperlink ref="X533" r:id="rId12910" display="https://www.daloopa.com/src/1572245" xr:uid="{F1EF0B38-8946-46BA-A041-C7D6519BAD4B}"/>
    <hyperlink ref="Y533" r:id="rId12911" display="https://www.daloopa.com/src/1572221" xr:uid="{0466628E-D85B-44BB-A479-BB6D89383A90}"/>
    <hyperlink ref="Z533" r:id="rId12912" display="https://www.daloopa.com/src/1572212" xr:uid="{C2B29BCC-C3E2-4C78-B09F-5CBADA9C5DF5}"/>
    <hyperlink ref="AA533" r:id="rId12913" display="https://www.daloopa.com/src/1572190" xr:uid="{4E7DA327-CEAB-43C6-82D6-C496109721F4}"/>
    <hyperlink ref="AB533" r:id="rId12914" display="https://www.daloopa.com/src/1572181" xr:uid="{B5D61B55-BB70-4449-A180-DF21B6A4F8B8}"/>
    <hyperlink ref="AC533" r:id="rId12915" display="https://www.daloopa.com/src/1572161" xr:uid="{B1F4AA06-20F0-4B4D-9B97-529C12492705}"/>
    <hyperlink ref="AD533" r:id="rId12916" display="https://www.daloopa.com/src/1572129" xr:uid="{92A9A8B5-D2B1-4CCB-A33E-2ACBF4D954DA}"/>
    <hyperlink ref="AE533" r:id="rId12917" display="https://www.daloopa.com/src/1572060" xr:uid="{1A76E46B-15C7-46D9-8857-E913171521AD}"/>
    <hyperlink ref="AF533" r:id="rId12918" display="https://www.daloopa.com/src/2745368" xr:uid="{88317F13-D5C6-42DD-BC70-DD956F8CE0C6}"/>
    <hyperlink ref="AG533" r:id="rId12919" display="https://www.daloopa.com/src/4742081" xr:uid="{47D2E217-7522-49FD-8A40-ED750508A8E2}"/>
    <hyperlink ref="AH533" r:id="rId12920" display="https://www.daloopa.com/src/7999093" xr:uid="{0E19BCFC-FC0F-420E-9567-89E2F473EB2A}"/>
    <hyperlink ref="AI533" r:id="rId12921" display="https://www.daloopa.com/src/10356318" xr:uid="{F26B99AE-28CE-4302-A5D9-152996FC2687}"/>
    <hyperlink ref="AJ533" r:id="rId12922" display="https://www.daloopa.com/src/14274923" xr:uid="{62DBDDA5-8C91-45C3-A267-DD62A14B4F4B}"/>
    <hyperlink ref="AK533" r:id="rId12923" display="https://www.daloopa.com/src/20972751" xr:uid="{EB5E941D-14D7-4E3E-81B9-DB0D6C4006A7}"/>
    <hyperlink ref="AL533" r:id="rId12924" display="https://www.daloopa.com/src/32424519" xr:uid="{F9A109D0-488C-40E0-9A24-8BF0DA0F19E4}"/>
    <hyperlink ref="AM533" r:id="rId12925" display="https://www.daloopa.com/src/38110882" xr:uid="{27C5DAF8-07FC-4522-85BA-8B7366E8A8C0}"/>
    <hyperlink ref="AN533" r:id="rId12926" display="https://www.daloopa.com/src/46627935" xr:uid="{655B0701-08E6-480D-8A5C-8C6C7D866F41}"/>
    <hyperlink ref="AO533" r:id="rId12927" display="https://www.daloopa.com/src/53599715" xr:uid="{CD710E98-043E-40E6-9533-AACACC2DF756}"/>
    <hyperlink ref="AP533" r:id="rId12928" display="https://www.daloopa.com/src/58788467" xr:uid="{1AC2E6F3-F2DC-4B00-98B5-5D35CFF4081A}"/>
    <hyperlink ref="AQ533" r:id="rId12929" display="https://www.daloopa.com/src/63082752" xr:uid="{4C250E1A-4276-4D93-A7ED-8899CA3566FF}"/>
    <hyperlink ref="AR533" r:id="rId12930" display="https://www.daloopa.com/src/67018890" xr:uid="{E4A25BB2-E31E-4650-B70B-05EA15CEED3E}"/>
    <hyperlink ref="AS533" r:id="rId12931" display="https://www.daloopa.com/src/72185775" xr:uid="{ED218459-DFA5-4122-A7EF-114E8E3D1A16}"/>
    <hyperlink ref="AT533" r:id="rId12932" display="https://www.daloopa.com/src/78145279" xr:uid="{F5188206-E50E-460E-8768-0DD35AB73CBC}"/>
    <hyperlink ref="AU533" r:id="rId12933" display="https://www.daloopa.com/src/82268403" xr:uid="{5A7885AA-7B09-4AA5-86F3-9A51EBB46E08}"/>
    <hyperlink ref="AV533" r:id="rId12934" display="https://www.daloopa.com/src/87497960" xr:uid="{C046A239-273A-4C08-8457-B6F783E5FA03}"/>
    <hyperlink ref="AW533" r:id="rId12935" display="https://www.daloopa.com/src/94638292" xr:uid="{D1F34BBC-ACC3-419A-92BD-B01C1A543DE1}"/>
    <hyperlink ref="AX533" r:id="rId12936" display="https://www.daloopa.com/src/102435057" xr:uid="{315F8E8C-6D81-4FB4-A0E8-6928C1C4CAFF}"/>
    <hyperlink ref="AY533" r:id="rId12937" display="https://www.daloopa.com/src/107833947" xr:uid="{7198BBF9-7293-4215-87CE-63A08F1E749D}"/>
    <hyperlink ref="AZ533" r:id="rId12938" display="https://www.daloopa.com/src/113362791" xr:uid="{E9629A19-2455-4279-8A72-E5D0992A590A}"/>
    <hyperlink ref="BA533" r:id="rId12939" display="https://www.daloopa.com/src/125196056" xr:uid="{01F7C875-B4CF-4331-890F-7215B3719270}"/>
    <hyperlink ref="BB533" r:id="rId12940" display="https://www.daloopa.com/src/136587022" xr:uid="{DCD1BA83-C362-46A9-A743-DA9C2C31F285}"/>
    <hyperlink ref="BC533" r:id="rId12941" display="https://www.daloopa.com/src/145118869" xr:uid="{048194B1-0804-45A3-AEC6-ED102ABAB2C9}"/>
    <hyperlink ref="BD533" r:id="rId12942" display="https://www.daloopa.com/src/154351911" xr:uid="{8A5318BC-E673-4711-80BA-BEC8D1674699}"/>
    <hyperlink ref="BF533" r:id="rId12943" display="https://marketplace.daloopa.com/src/134722274" xr:uid="{20C17C4F-7330-4259-8BE8-2CAD0BDAB548}"/>
    <hyperlink ref="BG533" r:id="rId12944" display="https://marketplace.daloopa.com/src/134722275" xr:uid="{D7A6F85C-340B-4410-9312-DCF4B9272BB8}"/>
    <hyperlink ref="BH533" r:id="rId12945" display="https://marketplace.daloopa.com/src/134722276" xr:uid="{509319F4-32C2-4D9F-A75F-74FA6632E37B}"/>
    <hyperlink ref="BI533" r:id="rId12946" display="https://marketplace.daloopa.com/src/134722277" xr:uid="{5B994258-5A66-4CCD-99B0-F4A2A5E3ECDB}"/>
    <hyperlink ref="BJ533" r:id="rId12947" display="https://marketplace.daloopa.com/src/134722278" xr:uid="{A4E0021F-6573-4293-87E2-557C40699DBE}"/>
    <hyperlink ref="BK533" r:id="rId12948" display="https://marketplace.daloopa.com/src/134722279" xr:uid="{E26EEC64-1EEB-41CC-849F-EE73200666DE}"/>
    <hyperlink ref="BL533" r:id="rId12949" display="https://marketplace.daloopa.com/src/134722280" xr:uid="{D27B4CD6-0923-49A1-A6D8-009C16CBB345}"/>
    <hyperlink ref="BM533" r:id="rId12950" display="https://marketplace.daloopa.com/src/134722281" xr:uid="{24BAD96F-48B3-48AB-BC1F-2B634184A38A}"/>
    <hyperlink ref="BN533" r:id="rId12951" display="https://marketplace.daloopa.com/src/134722282" xr:uid="{B165CCE5-7189-42A9-AD47-40DE9007A3D2}"/>
    <hyperlink ref="BO533" r:id="rId12952" display="https://marketplace.daloopa.com/src/134722283" xr:uid="{59C86216-2541-473E-A1C5-EEF90FB36785}"/>
    <hyperlink ref="BP533" r:id="rId12953" display="https://marketplace.daloopa.com/src/134722284" xr:uid="{FB19DFE6-B7FB-477E-9C7E-4FBAF71934AE}"/>
    <hyperlink ref="BQ533" r:id="rId12954" display="https://marketplace.daloopa.com/src/134722285" xr:uid="{0FD4808F-C4E4-4804-B26E-255AF307D6FC}"/>
    <hyperlink ref="BR533" r:id="rId12955" display="https://marketplace.daloopa.com/src/154393101" xr:uid="{37023A82-1EC2-4AC0-87CC-6D34BC590055}"/>
    <hyperlink ref="A539" r:id="rId12956" xr:uid="{DECB9214-863F-43E9-B8EF-CCF781E47EF4}"/>
    <hyperlink ref="C539" r:id="rId12957" xr:uid="{2C60A6C9-A687-4CA0-9980-A23B5848AA39}"/>
    <hyperlink ref="E539" r:id="rId12958" display="https://www.daloopa.com/src/8787196" xr:uid="{2661D05C-B220-4D52-B157-2CBD106613B0}"/>
    <hyperlink ref="F539" r:id="rId12959" display="https://www.daloopa.com/src/8787214" xr:uid="{96501B89-4D36-4508-9033-B2535768859E}"/>
    <hyperlink ref="G539" r:id="rId12960" display="https://www.daloopa.com/src/8787232" xr:uid="{F984AE26-8592-47FE-B733-6D76A0524FF0}"/>
    <hyperlink ref="H539" r:id="rId12961" display="https://www.daloopa.com/src/154395067" xr:uid="{0BB4588C-4F40-4CD5-9E31-188BC7083695}"/>
    <hyperlink ref="I539" r:id="rId12962" display="https://www.daloopa.com/src/8787250" xr:uid="{E4481F6A-38BD-462D-BE0B-540120B89602}"/>
    <hyperlink ref="J539" r:id="rId12963" display="https://www.daloopa.com/src/8787268" xr:uid="{E3C9978F-13CC-44AF-AD61-41FBD9F3DBD1}"/>
    <hyperlink ref="K539" r:id="rId12964" display="https://www.daloopa.com/src/8787286" xr:uid="{AA554892-9AA2-4A38-83A8-913B331DEF8D}"/>
    <hyperlink ref="L539" r:id="rId12965" display="https://www.daloopa.com/src/154395068" xr:uid="{9BF8DCF5-653F-4635-9AC2-17F92978A2E0}"/>
    <hyperlink ref="M539" r:id="rId12966" display="https://www.daloopa.com/src/8787304" xr:uid="{B4569439-3054-422E-8A58-E1E260F13647}"/>
    <hyperlink ref="N539" r:id="rId12967" display="https://www.daloopa.com/src/8787322" xr:uid="{CAC6A04F-705B-4D8A-B2D2-2F9D70210F84}"/>
    <hyperlink ref="O539" r:id="rId12968" display="https://www.daloopa.com/src/8787340" xr:uid="{EEB8C985-1FC2-4B83-ABAD-C1AC199C2BA9}"/>
    <hyperlink ref="P539" r:id="rId12969" display="https://www.daloopa.com/src/154395069" xr:uid="{C83198B4-8E7D-4806-9937-F3C2614CB35D}"/>
    <hyperlink ref="Q539" r:id="rId12970" display="https://www.daloopa.com/src/8787358" xr:uid="{414A981C-345E-46A8-AB63-3C93D49949C6}"/>
    <hyperlink ref="R539" r:id="rId12971" display="https://www.daloopa.com/src/8787389" xr:uid="{03ACF1C4-92D1-4B5D-8541-0FABE1969D9D}"/>
    <hyperlink ref="S539" r:id="rId12972" display="https://www.daloopa.com/src/8787408" xr:uid="{772537BF-D207-4490-BFE8-D0508A676E48}"/>
    <hyperlink ref="T539" r:id="rId12973" display="https://www.daloopa.com/src/154395070" xr:uid="{7B682870-809C-4946-99B2-73C5BD1ECB8C}"/>
    <hyperlink ref="U539" r:id="rId12974" display="https://www.daloopa.com/src/8787432" xr:uid="{B1D3B48B-B62A-4183-AF70-FBC791DCB5CA}"/>
    <hyperlink ref="V539" r:id="rId12975" display="https://www.daloopa.com/src/8787459" xr:uid="{A85AFA0E-36D9-4AD8-976E-F87EC811B0E3}"/>
    <hyperlink ref="W539" r:id="rId12976" display="https://www.daloopa.com/src/8787480" xr:uid="{0458754C-AC04-4E8E-B376-911366857856}"/>
    <hyperlink ref="X539" r:id="rId12977" display="https://www.daloopa.com/src/154395071" xr:uid="{14B0FAF0-20FF-4AD3-8506-B4D96A3C353F}"/>
    <hyperlink ref="Y539" r:id="rId12978" display="https://www.daloopa.com/src/8787523" xr:uid="{147CDBD0-8A64-4BA6-B386-CE823435FBC9}"/>
    <hyperlink ref="Z539" r:id="rId12979" display="https://www.daloopa.com/src/8787546" xr:uid="{B2D181F9-0F24-4702-BDA3-EF5E62B4C339}"/>
    <hyperlink ref="AA539" r:id="rId12980" display="https://www.daloopa.com/src/8787560" xr:uid="{107BA898-4099-45C8-B0CD-8D8763FF5456}"/>
    <hyperlink ref="AB539" r:id="rId12981" display="https://www.daloopa.com/src/154395072" xr:uid="{4BA26B9C-1074-437E-A2CF-E93492A5945D}"/>
    <hyperlink ref="AC539" r:id="rId12982" display="https://www.daloopa.com/src/8787574" xr:uid="{21C241F6-0617-49FB-9819-80AD2268DEBE}"/>
    <hyperlink ref="AD539" r:id="rId12983" display="https://www.daloopa.com/src/8787587" xr:uid="{EC488B35-5240-4C81-B0D3-BEC6DB6DAE9F}"/>
    <hyperlink ref="AE539" r:id="rId12984" display="https://www.daloopa.com/src/8787600" xr:uid="{E45E23AF-5775-4380-923F-4FAEEBDFD6AA}"/>
    <hyperlink ref="AF539" r:id="rId12985" display="https://www.daloopa.com/src/154395073" xr:uid="{87B8C366-2A81-49C3-BE4C-8B8FFF5852A2}"/>
    <hyperlink ref="AG539" r:id="rId12986" display="https://www.daloopa.com/src/8786995" xr:uid="{030D07ED-736D-49EC-BC0D-2EF000CB8072}"/>
    <hyperlink ref="AH539" r:id="rId12987" display="https://www.daloopa.com/src/8786945" xr:uid="{5FFCF4BB-F2D6-491A-B51F-1BA3570167CF}"/>
    <hyperlink ref="AI539" r:id="rId12988" display="https://www.daloopa.com/src/10356359" xr:uid="{59C69D0A-D5EA-4920-B0C3-9D2947E5B0F5}"/>
    <hyperlink ref="AJ539" r:id="rId12989" display="https://www.daloopa.com/src/154395074" xr:uid="{9341CFBA-27EA-4EF6-8885-B5173D0CE2A4}"/>
    <hyperlink ref="AK539" r:id="rId12990" display="https://www.daloopa.com/src/20973371" xr:uid="{32638DE0-801B-45EF-9295-3D68C7FC471E}"/>
    <hyperlink ref="AL539" r:id="rId12991" display="https://www.daloopa.com/src/32426017" xr:uid="{45BA5056-4AD9-41E2-909E-75D7ED3DD502}"/>
    <hyperlink ref="AM539" r:id="rId12992" display="https://www.daloopa.com/src/38111047" xr:uid="{0F528716-BBEE-411C-B192-B6F0DFB38D3C}"/>
    <hyperlink ref="AN539" r:id="rId12993" display="https://www.daloopa.com/src/46640502" xr:uid="{0BAB3A12-39E8-4ABA-B54A-014563312692}"/>
    <hyperlink ref="AO539" r:id="rId12994" display="https://www.daloopa.com/src/53601326" xr:uid="{B420A1A7-0A5B-432B-84DF-577BA26D5064}"/>
    <hyperlink ref="AP539" r:id="rId12995" display="https://www.daloopa.com/src/58790244" xr:uid="{3ADBA2F8-57DF-42A3-AFCB-E363A36682D2}"/>
    <hyperlink ref="AQ539" r:id="rId12996" display="https://www.daloopa.com/src/63082549" xr:uid="{E74AE6E9-66CC-45FB-9AFF-D0423EAF996F}"/>
    <hyperlink ref="AR539" r:id="rId12997" display="https://www.daloopa.com/src/67023261" xr:uid="{C3F6BE68-C847-438F-AAA8-F05DA6938A00}"/>
    <hyperlink ref="AS539" r:id="rId12998" display="https://www.daloopa.com/src/72185814" xr:uid="{666741D5-9DF3-45EE-BA7B-B8E7CDF77484}"/>
    <hyperlink ref="AT539" r:id="rId12999" display="https://www.daloopa.com/src/78145394" xr:uid="{0AA05E93-448D-4789-AA96-3FD3C9C23CBC}"/>
    <hyperlink ref="AU539" r:id="rId13000" display="https://www.daloopa.com/src/82268521" xr:uid="{82448D15-5172-4FF3-80EC-67262C7E2F33}"/>
    <hyperlink ref="AV539" r:id="rId13001" display="https://www.daloopa.com/src/87514784" xr:uid="{7FAB277C-044C-4EC6-9CC1-55384ABF2B67}"/>
    <hyperlink ref="BF539" r:id="rId13002" display="https://www.daloopa.com/src/8787178" xr:uid="{D30AFE1D-64CA-4C8B-B891-ADFA79FC5FD9}"/>
    <hyperlink ref="BG539" r:id="rId13003" display="https://www.daloopa.com/src/8787157" xr:uid="{D5D349BA-2716-474D-90ED-1B5E4E324FE7}"/>
    <hyperlink ref="BH539" r:id="rId13004" display="https://www.daloopa.com/src/8787139" xr:uid="{228DE2FE-25E5-4259-8352-0C768CF64A9B}"/>
    <hyperlink ref="BI539" r:id="rId13005" display="https://www.daloopa.com/src/8787120" xr:uid="{6FA082AD-2D80-4F0E-BCFF-69C7DAD7CE68}"/>
    <hyperlink ref="BJ539" r:id="rId13006" display="https://www.daloopa.com/src/8787102" xr:uid="{0F4986E7-9DCF-464C-9FDB-A55E153E6931}"/>
    <hyperlink ref="BK539" r:id="rId13007" display="https://www.daloopa.com/src/8787073" xr:uid="{CD9E2B13-05A7-4CF9-B22A-B33723E18BEA}"/>
    <hyperlink ref="BL539" r:id="rId13008" display="https://www.daloopa.com/src/8787046" xr:uid="{6B4BE618-0AA1-469D-8532-4F98265A5E1A}"/>
    <hyperlink ref="BM539" r:id="rId13009" display="https://www.daloopa.com/src/14295954" xr:uid="{F0047C73-8BCF-416E-BD71-6B073E82A6C9}"/>
    <hyperlink ref="BN539" r:id="rId13010" display="https://www.daloopa.com/src/46628431" xr:uid="{00547E54-0EB0-4531-90AA-695D1D12B995}"/>
    <hyperlink ref="BO539" r:id="rId13011" display="https://www.daloopa.com/src/67018981" xr:uid="{16178E5B-5F0C-4A14-975D-00717F14E820}"/>
    <hyperlink ref="BP539" r:id="rId13012" display="https://www.daloopa.com/src/87502077" xr:uid="{79C1E2D4-1FBA-4B69-9C5C-75AE04B02A24}"/>
    <hyperlink ref="A540" r:id="rId13013" xr:uid="{EE0930A6-C52F-4974-B47B-576943AE492A}"/>
    <hyperlink ref="C540" r:id="rId13014" xr:uid="{9AC0D775-D52B-45C9-B1C0-5B23955FF410}"/>
    <hyperlink ref="E540" r:id="rId13015" display="https://www.daloopa.com/src/8787197" xr:uid="{8B07D68B-E627-421E-97EB-5A4E54BB8C38}"/>
    <hyperlink ref="F540" r:id="rId13016" display="https://www.daloopa.com/src/8787215" xr:uid="{524E0A35-F793-4770-9B0B-6A3A572D3DA5}"/>
    <hyperlink ref="G540" r:id="rId13017" display="https://www.daloopa.com/src/8787233" xr:uid="{BF8C9CF0-4740-454A-95DD-81C80161983A}"/>
    <hyperlink ref="H540" r:id="rId13018" display="https://www.daloopa.com/src/154395075" xr:uid="{146B5A69-7BCC-428E-A460-8D4E4D2A606C}"/>
    <hyperlink ref="I540" r:id="rId13019" display="https://www.daloopa.com/src/8787251" xr:uid="{989AB597-D320-4417-B171-0D1195EA6C6B}"/>
    <hyperlink ref="J540" r:id="rId13020" display="https://www.daloopa.com/src/8787269" xr:uid="{F2E45BCC-EECB-4995-8EE2-A62DD7702C87}"/>
    <hyperlink ref="K540" r:id="rId13021" display="https://www.daloopa.com/src/8787287" xr:uid="{3844F7AF-0AF0-438C-BA1B-AF5448B1BC79}"/>
    <hyperlink ref="L540" r:id="rId13022" display="https://www.daloopa.com/src/154395076" xr:uid="{0B9184FE-E743-4CE4-81FB-78A365C74686}"/>
    <hyperlink ref="M540" r:id="rId13023" display="https://www.daloopa.com/src/8787305" xr:uid="{992417C2-C52E-4264-A912-E542092E82E1}"/>
    <hyperlink ref="N540" r:id="rId13024" display="https://www.daloopa.com/src/8787323" xr:uid="{1EA8E45C-1E79-43F3-883B-12CF6CCCFC26}"/>
    <hyperlink ref="O540" r:id="rId13025" display="https://www.daloopa.com/src/8787341" xr:uid="{A4718D22-1439-436C-8E0F-4DAA6B667BED}"/>
    <hyperlink ref="P540" r:id="rId13026" display="https://www.daloopa.com/src/154395077" xr:uid="{2883B0DA-69A5-4B52-8673-E5A7A8FA97DF}"/>
    <hyperlink ref="Q540" r:id="rId13027" display="https://www.daloopa.com/src/8787359" xr:uid="{5F880D90-6909-408B-A1D1-D03E379CF809}"/>
    <hyperlink ref="R540" r:id="rId13028" display="https://www.daloopa.com/src/8787390" xr:uid="{2AB1EC43-7EC5-43C0-A1A0-BC9F539C8FF7}"/>
    <hyperlink ref="S540" r:id="rId13029" display="https://www.daloopa.com/src/8787409" xr:uid="{E0AC3862-812B-4FCC-B022-85193996A825}"/>
    <hyperlink ref="T540" r:id="rId13030" display="https://www.daloopa.com/src/154395078" xr:uid="{96E9F8D2-8E4F-4C5E-B376-891117D590B0}"/>
    <hyperlink ref="U540" r:id="rId13031" display="https://www.daloopa.com/src/8787433" xr:uid="{EC56ADF8-F960-492C-90B5-ED6643F25709}"/>
    <hyperlink ref="V540" r:id="rId13032" display="https://www.daloopa.com/src/8787460" xr:uid="{9468499A-A03F-4F5D-936D-8C5657A68E9D}"/>
    <hyperlink ref="W540" r:id="rId13033" display="https://www.daloopa.com/src/8787481" xr:uid="{1749475C-D2E4-438B-9751-76A70EB5D479}"/>
    <hyperlink ref="X540" r:id="rId13034" display="https://www.daloopa.com/src/154395079" xr:uid="{8552A8F9-43E4-436E-AF68-1967E9895BC0}"/>
    <hyperlink ref="Y540" r:id="rId13035" display="https://www.daloopa.com/src/8787524" xr:uid="{6013F503-E8D3-4826-B666-3B85D6B6BEFB}"/>
    <hyperlink ref="AB540" r:id="rId13036" display="https://www.daloopa.com/src/154395080" xr:uid="{BA48960C-A45D-4728-80DD-3CAC04170ACD}"/>
    <hyperlink ref="BF540" r:id="rId13037" display="https://www.daloopa.com/src/8787179" xr:uid="{DCCDAC60-7F63-43FB-B18D-A98BF5F07296}"/>
    <hyperlink ref="BG540" r:id="rId13038" display="https://www.daloopa.com/src/8787158" xr:uid="{ACD90EBE-7A49-4B54-A8CC-8FCE25DCCA85}"/>
    <hyperlink ref="BH540" r:id="rId13039" display="https://www.daloopa.com/src/8787140" xr:uid="{08436B26-FD97-466E-A906-38B59EDC6441}"/>
    <hyperlink ref="BI540" r:id="rId13040" display="https://www.daloopa.com/src/8787121" xr:uid="{59E5FB5B-4D5E-4E89-A7F1-6CF130C57039}"/>
    <hyperlink ref="BJ540" r:id="rId13041" display="https://www.daloopa.com/src/8787103" xr:uid="{EE54A459-2448-47C2-9804-2F3C192A4533}"/>
    <hyperlink ref="BK540" r:id="rId13042" display="https://www.daloopa.com/src/8787074" xr:uid="{1D1B526B-5D9E-4561-93EB-E735259F3DB9}"/>
    <hyperlink ref="A541" r:id="rId13043" xr:uid="{FB928BFE-2483-423B-B361-F90067795DCE}"/>
    <hyperlink ref="C541" r:id="rId13044" xr:uid="{2D37F254-DC7E-4A47-A4F0-0A475FA03D17}"/>
    <hyperlink ref="E541" r:id="rId13045" display="https://www.daloopa.com/src/8787198" xr:uid="{8460A63E-955A-451F-91B1-31DED7F2A7FA}"/>
    <hyperlink ref="F541" r:id="rId13046" display="https://www.daloopa.com/src/8787216" xr:uid="{4B756B54-F52C-4492-BC45-E7BA077669A4}"/>
    <hyperlink ref="G541" r:id="rId13047" display="https://www.daloopa.com/src/8787234" xr:uid="{9512CE52-65AE-4100-B44C-3DF15DD35A00}"/>
    <hyperlink ref="H541" r:id="rId13048" display="https://www.daloopa.com/src/154395081" xr:uid="{4A6CE444-76B8-4E60-8C04-63D4878C872E}"/>
    <hyperlink ref="I541" r:id="rId13049" display="https://www.daloopa.com/src/8787252" xr:uid="{634115FE-C0DE-4457-B81B-C05A7D1822A8}"/>
    <hyperlink ref="J541" r:id="rId13050" display="https://www.daloopa.com/src/8787270" xr:uid="{B9C04364-4997-44D2-9879-697BD43086E5}"/>
    <hyperlink ref="K541" r:id="rId13051" display="https://www.daloopa.com/src/8787288" xr:uid="{FDBCFEE4-55C1-4FCB-8BEF-F9B86DF114D6}"/>
    <hyperlink ref="L541" r:id="rId13052" display="https://www.daloopa.com/src/154395082" xr:uid="{0A3F981E-E02F-41CE-8657-A6CD68A458D4}"/>
    <hyperlink ref="M541" r:id="rId13053" display="https://www.daloopa.com/src/8787306" xr:uid="{387E5A94-D26D-4BEB-B974-DF4B565F4391}"/>
    <hyperlink ref="N541" r:id="rId13054" display="https://www.daloopa.com/src/8787324" xr:uid="{6BD6A10D-4C92-4483-A7C6-393AF57A86D2}"/>
    <hyperlink ref="O541" r:id="rId13055" display="https://www.daloopa.com/src/8787342" xr:uid="{9DF962E8-F1A9-46A2-95C3-0CE546EB32D4}"/>
    <hyperlink ref="P541" r:id="rId13056" display="https://www.daloopa.com/src/154395083" xr:uid="{12213E0C-5C5D-4438-BE1D-D02A8052A640}"/>
    <hyperlink ref="Q541" r:id="rId13057" display="https://www.daloopa.com/src/8787360" xr:uid="{72571BA6-9B93-474A-8640-6B31724C93F5}"/>
    <hyperlink ref="R541" r:id="rId13058" display="https://www.daloopa.com/src/8787391" xr:uid="{FFBAC02E-2E56-4FC0-8B3B-019EE19EEF16}"/>
    <hyperlink ref="S541" r:id="rId13059" display="https://www.daloopa.com/src/8787410" xr:uid="{8E6A788A-081E-48EE-9FDD-B8AD659BF8BA}"/>
    <hyperlink ref="T541" r:id="rId13060" display="https://www.daloopa.com/src/154395084" xr:uid="{B179F70F-24C8-4B1F-BD98-002A5D01CA9B}"/>
    <hyperlink ref="U541" r:id="rId13061" display="https://www.daloopa.com/src/8787434" xr:uid="{FA47CE63-D8A9-4261-B6C9-F1E46C726F1C}"/>
    <hyperlink ref="V541" r:id="rId13062" display="https://www.daloopa.com/src/8787461" xr:uid="{F9ABECE8-E82D-4619-B698-4DED04FDDD65}"/>
    <hyperlink ref="W541" r:id="rId13063" display="https://www.daloopa.com/src/8787482" xr:uid="{5280ED48-C503-49DC-9891-0863EC810969}"/>
    <hyperlink ref="X541" r:id="rId13064" display="https://www.daloopa.com/src/154395085" xr:uid="{E1FF9E74-3DC7-4E02-AA89-932346E7EFAE}"/>
    <hyperlink ref="Y541" r:id="rId13065" display="https://www.daloopa.com/src/8787525" xr:uid="{F7AA8971-91B7-4A90-BEF2-09CE23C0330B}"/>
    <hyperlink ref="Z541" r:id="rId13066" display="https://www.daloopa.com/src/8787547" xr:uid="{B1EA91C0-4021-4A60-BC7A-3B067DD61419}"/>
    <hyperlink ref="AA541" r:id="rId13067" display="https://www.daloopa.com/src/8787561" xr:uid="{82BEACE9-0B0E-41BD-A617-0209F563CEC9}"/>
    <hyperlink ref="AB541" r:id="rId13068" display="https://www.daloopa.com/src/154395086" xr:uid="{3027846B-D66F-4EC8-BDD6-683201CAFC7B}"/>
    <hyperlink ref="AC541" r:id="rId13069" display="https://www.daloopa.com/src/8787575" xr:uid="{37A4F8F3-6183-4028-A327-875792ABC4DC}"/>
    <hyperlink ref="AD541" r:id="rId13070" display="https://www.daloopa.com/src/8787588" xr:uid="{5017E4B2-F95E-4199-B30C-686C37D8B127}"/>
    <hyperlink ref="AE541" r:id="rId13071" display="https://www.daloopa.com/src/8787601" xr:uid="{7894FE09-FFB5-485D-9F0D-F5AD9CACEAF7}"/>
    <hyperlink ref="AF541" r:id="rId13072" display="https://www.daloopa.com/src/154395087" xr:uid="{860DF135-2048-40A0-94AC-7BB4C42F61F1}"/>
    <hyperlink ref="BF541" r:id="rId13073" display="https://www.daloopa.com/src/8787180" xr:uid="{73D48B5A-2626-44D9-8600-B4249331FDEC}"/>
    <hyperlink ref="BG541" r:id="rId13074" display="https://www.daloopa.com/src/8787159" xr:uid="{143BEBFA-9E6C-40F2-B77F-2924E8937ED3}"/>
    <hyperlink ref="BH541" r:id="rId13075" display="https://www.daloopa.com/src/8787141" xr:uid="{2442C5E4-7849-436C-B8EE-AE1DAF1E6A5A}"/>
    <hyperlink ref="BI541" r:id="rId13076" display="https://www.daloopa.com/src/8787122" xr:uid="{7E1EF5C2-F817-4B8D-B3F7-12DBF3C95F82}"/>
    <hyperlink ref="BJ541" r:id="rId13077" display="https://www.daloopa.com/src/8787104" xr:uid="{83FC2BA2-1072-4F7C-A4A9-78B72B757C9E}"/>
    <hyperlink ref="BK541" r:id="rId13078" display="https://www.daloopa.com/src/8787075" xr:uid="{3E697F2D-2D4E-4215-B6F3-A0DE971C53DC}"/>
    <hyperlink ref="BL541" r:id="rId13079" display="https://www.daloopa.com/src/8787047" xr:uid="{284DF54D-0DE8-4E1A-8A27-AF79A19DA923}"/>
    <hyperlink ref="BM541" r:id="rId13080" display="https://www.daloopa.com/src/14295953" xr:uid="{5C636DFD-0AB2-427B-A7F0-35C62D09DE72}"/>
    <hyperlink ref="A544" r:id="rId13081" xr:uid="{31F9FBCB-0874-48F8-88F5-6C65B110B23B}"/>
    <hyperlink ref="C544" r:id="rId13082" xr:uid="{C1DA3759-90AF-4849-A6D6-C67C1687EAC1}"/>
    <hyperlink ref="E544" r:id="rId13083" display="https://www.daloopa.com/src/8787199" xr:uid="{E7410531-66C6-41A4-AB85-C56E6E3534FD}"/>
    <hyperlink ref="F544" r:id="rId13084" display="https://www.daloopa.com/src/8787217" xr:uid="{7F5E3B5B-5B9E-4195-A240-E1A26DDE3444}"/>
    <hyperlink ref="G544" r:id="rId13085" display="https://www.daloopa.com/src/8787235" xr:uid="{AE61EA89-5596-49C7-935F-C8D09C3E3EFA}"/>
    <hyperlink ref="I544" r:id="rId13086" display="https://www.daloopa.com/src/8787253" xr:uid="{21EFDBB3-4189-410B-BCE1-6BF98A6292BB}"/>
    <hyperlink ref="J544" r:id="rId13087" display="https://www.daloopa.com/src/8787271" xr:uid="{B3A9A394-4951-4C5A-B15E-8CD753E2935C}"/>
    <hyperlink ref="K544" r:id="rId13088" display="https://www.daloopa.com/src/8787289" xr:uid="{B5B764D0-20D0-4D60-8DC1-AAF1C0C43ECD}"/>
    <hyperlink ref="M544" r:id="rId13089" display="https://www.daloopa.com/src/8787307" xr:uid="{5E74142C-D3FC-4F04-8669-EBC5EC4D27CA}"/>
    <hyperlink ref="N544" r:id="rId13090" display="https://www.daloopa.com/src/8787325" xr:uid="{481392EA-ABCC-42EF-BEE3-018599DC1B5D}"/>
    <hyperlink ref="O544" r:id="rId13091" display="https://www.daloopa.com/src/8787343" xr:uid="{009306A7-88E5-4D55-B10A-B5F29844768C}"/>
    <hyperlink ref="Q544" r:id="rId13092" display="https://www.daloopa.com/src/8787361" xr:uid="{3D4B27BE-5E72-444A-897A-C396703C6361}"/>
    <hyperlink ref="R544" r:id="rId13093" display="https://www.daloopa.com/src/8787392" xr:uid="{E3FE43A1-8AD0-4C09-85D1-8136FCBAC19F}"/>
    <hyperlink ref="S544" r:id="rId13094" display="https://www.daloopa.com/src/8787411" xr:uid="{C45E0F3C-9EFA-4788-BD7C-ED3C9961FDA8}"/>
    <hyperlink ref="U544" r:id="rId13095" display="https://www.daloopa.com/src/8787435" xr:uid="{286DF8C2-EA23-4D2C-B348-7E2BF6F377AC}"/>
    <hyperlink ref="V544" r:id="rId13096" display="https://www.daloopa.com/src/8787462" xr:uid="{01697821-E6E5-4580-9DC6-3F8F2AD6965E}"/>
    <hyperlink ref="W544" r:id="rId13097" display="https://www.daloopa.com/src/8787483" xr:uid="{B5F4A6CA-D84B-476F-AA0B-0936560019BF}"/>
    <hyperlink ref="Y544" r:id="rId13098" display="https://www.daloopa.com/src/8787526" xr:uid="{52239055-D23A-4B66-9040-48F4DE99221A}"/>
    <hyperlink ref="Z544" r:id="rId13099" display="https://www.daloopa.com/src/8787548" xr:uid="{14344184-4AD0-4C19-A9E0-7BF39482E30F}"/>
    <hyperlink ref="AA544" r:id="rId13100" display="https://www.daloopa.com/src/8787562" xr:uid="{4600BF34-DAEA-41A2-8B6B-53582E16BCF1}"/>
    <hyperlink ref="BF544" r:id="rId13101" display="https://www.daloopa.com/src/8787181" xr:uid="{B76200E7-E668-4950-B3C6-E9996CDF3FF0}"/>
    <hyperlink ref="BG544" r:id="rId13102" display="https://www.daloopa.com/src/8787160" xr:uid="{34AE8672-74F2-4B8D-8BD9-303805CE16AF}"/>
    <hyperlink ref="BH544" r:id="rId13103" display="https://www.daloopa.com/src/8787142" xr:uid="{F13FFDDA-A81E-466C-9C8C-FF156730B635}"/>
    <hyperlink ref="BI544" r:id="rId13104" display="https://www.daloopa.com/src/8787123" xr:uid="{D83E115A-2F99-45F3-9881-CE6C77CAD9BA}"/>
    <hyperlink ref="BJ544" r:id="rId13105" display="https://www.daloopa.com/src/8787105" xr:uid="{0CF9B594-CFBE-4427-ABE4-D868F1994BBB}"/>
    <hyperlink ref="BK544" r:id="rId13106" display="https://www.daloopa.com/src/8787076" xr:uid="{0FC96602-45DD-4CBF-B8E0-3F1DF5B872AA}"/>
    <hyperlink ref="BL544" r:id="rId13107" display="https://www.daloopa.com/src/8787048" xr:uid="{04EC419B-C21A-422F-BD31-6E9F953BA60E}"/>
    <hyperlink ref="A545" r:id="rId13108" xr:uid="{9DB692A3-56D3-46C7-950E-188971765FE4}"/>
    <hyperlink ref="C545" r:id="rId13109" xr:uid="{75FED70C-DA5C-4653-996F-7028D3D55A23}"/>
    <hyperlink ref="E545" r:id="rId13110" display="https://www.daloopa.com/src/8787200" xr:uid="{042E82A1-6868-4CCA-9131-C2A7920692CE}"/>
    <hyperlink ref="F545" r:id="rId13111" display="https://www.daloopa.com/src/8787218" xr:uid="{7823E22E-B6E2-4BDF-805E-3493183C6BA5}"/>
    <hyperlink ref="G545" r:id="rId13112" display="https://www.daloopa.com/src/8787236" xr:uid="{02911E25-5F9B-491E-9B64-7558370A651E}"/>
    <hyperlink ref="I545" r:id="rId13113" display="https://www.daloopa.com/src/8787254" xr:uid="{DBC1DD93-047D-4C86-A560-354168901B96}"/>
    <hyperlink ref="J545" r:id="rId13114" display="https://www.daloopa.com/src/8787272" xr:uid="{52B1A0A6-58F0-4BB3-88B2-84157712077A}"/>
    <hyperlink ref="K545" r:id="rId13115" display="https://www.daloopa.com/src/8787290" xr:uid="{F9B133A0-D217-498C-94A9-2CEC0674FB25}"/>
    <hyperlink ref="M545" r:id="rId13116" display="https://www.daloopa.com/src/8787308" xr:uid="{844ADBBB-73DD-43EA-B25F-C44967A732C4}"/>
    <hyperlink ref="N545" r:id="rId13117" display="https://www.daloopa.com/src/8787326" xr:uid="{1E9F837F-C8EF-4CD9-AE4E-7760001F6FB7}"/>
    <hyperlink ref="O545" r:id="rId13118" display="https://www.daloopa.com/src/8787344" xr:uid="{51E47A5E-850E-4DC7-BA31-EBC827099E30}"/>
    <hyperlink ref="Q545" r:id="rId13119" display="https://www.daloopa.com/src/8787362" xr:uid="{585BA6BE-6329-4D54-AB94-FEFAA72586F5}"/>
    <hyperlink ref="R545" r:id="rId13120" display="https://www.daloopa.com/src/8787393" xr:uid="{37C02874-6946-4B64-85A6-4D728BE71E59}"/>
    <hyperlink ref="S545" r:id="rId13121" display="https://www.daloopa.com/src/8787412" xr:uid="{8C44B029-7370-4388-B604-00FE48DF8CA4}"/>
    <hyperlink ref="U545" r:id="rId13122" display="https://www.daloopa.com/src/8787436" xr:uid="{BE3C796F-1121-43C5-8760-4914A9C57F40}"/>
    <hyperlink ref="V545" r:id="rId13123" display="https://www.daloopa.com/src/8787463" xr:uid="{C7E21834-D194-4CC4-9716-65D671B238DF}"/>
    <hyperlink ref="W545" r:id="rId13124" display="https://www.daloopa.com/src/8787484" xr:uid="{797FFB2B-A2FC-4118-BB53-3E541EAF5A7B}"/>
    <hyperlink ref="BF545" r:id="rId13125" display="https://www.daloopa.com/src/8787182" xr:uid="{2D8BD034-72B6-4B7B-9C1B-10D462DEB77A}"/>
    <hyperlink ref="BG545" r:id="rId13126" display="https://www.daloopa.com/src/8787161" xr:uid="{E6A6CF92-16E5-404B-AEBF-7FDF73BF401F}"/>
    <hyperlink ref="BH545" r:id="rId13127" display="https://www.daloopa.com/src/8787143" xr:uid="{01D86A9B-D683-416A-9F97-D6BA8E6D7330}"/>
    <hyperlink ref="BI545" r:id="rId13128" display="https://www.daloopa.com/src/8787124" xr:uid="{F25AC4C1-6922-4225-B758-AC7E695FBA48}"/>
    <hyperlink ref="BJ545" r:id="rId13129" display="https://www.daloopa.com/src/8787106" xr:uid="{99DDE202-35D0-4C56-827B-9698739E9F33}"/>
    <hyperlink ref="A546" r:id="rId13130" xr:uid="{D71FE567-084D-43DE-BB84-B287FA5D6B82}"/>
    <hyperlink ref="C546" r:id="rId13131" xr:uid="{351E7F37-648E-4A8A-8155-CF18DE754ED3}"/>
    <hyperlink ref="E546" r:id="rId13132" display="https://www.daloopa.com/src/8787201" xr:uid="{88CE2942-7105-4999-BF54-037BF99E13C6}"/>
    <hyperlink ref="F546" r:id="rId13133" display="https://www.daloopa.com/src/8787219" xr:uid="{6CF13C46-0C62-4E0D-866B-CCD82A9B6ED7}"/>
    <hyperlink ref="G546" r:id="rId13134" display="https://www.daloopa.com/src/8787237" xr:uid="{81F0BFDB-E64F-4476-937B-CEF9E9D1D5CD}"/>
    <hyperlink ref="I546" r:id="rId13135" display="https://www.daloopa.com/src/8787255" xr:uid="{FEB24312-B28F-415F-AAB7-7501C19A5174}"/>
    <hyperlink ref="J546" r:id="rId13136" display="https://www.daloopa.com/src/8787273" xr:uid="{4683A34B-350E-4C2B-9AAC-D44DCFA7C2DC}"/>
    <hyperlink ref="K546" r:id="rId13137" display="https://www.daloopa.com/src/8787291" xr:uid="{F1317D3B-1939-4D31-A91A-79DDB2F7FD54}"/>
    <hyperlink ref="M546" r:id="rId13138" display="https://www.daloopa.com/src/8787309" xr:uid="{160D0E64-91FF-4CBD-B170-9A287B2A568C}"/>
    <hyperlink ref="N546" r:id="rId13139" display="https://www.daloopa.com/src/8787327" xr:uid="{C317D76C-B7A9-43AC-9164-72401AEB2DDD}"/>
    <hyperlink ref="O546" r:id="rId13140" display="https://www.daloopa.com/src/8787345" xr:uid="{E7958301-EBB5-409E-8B9F-21645D70784C}"/>
    <hyperlink ref="Q546" r:id="rId13141" display="https://www.daloopa.com/src/8787363" xr:uid="{218FA02D-5A2B-4F4A-B861-082E900869DF}"/>
    <hyperlink ref="R546" r:id="rId13142" display="https://www.daloopa.com/src/8787394" xr:uid="{205C3C99-A1F1-4476-9AE8-FA1941C59A89}"/>
    <hyperlink ref="S546" r:id="rId13143" display="https://www.daloopa.com/src/8787413" xr:uid="{0EB308F8-46B9-4A48-AA92-6980B7BE1D55}"/>
    <hyperlink ref="U546" r:id="rId13144" display="https://www.daloopa.com/src/8787437" xr:uid="{5C1592FE-6294-46CE-907A-BA138CCD3CDF}"/>
    <hyperlink ref="V546" r:id="rId13145" display="https://www.daloopa.com/src/8787464" xr:uid="{AA3FE816-E224-4E9F-A36E-4CE0C5F09F0A}"/>
    <hyperlink ref="W546" r:id="rId13146" display="https://www.daloopa.com/src/8787485" xr:uid="{B5AA4764-9997-440E-AFB2-9A51D413B843}"/>
    <hyperlink ref="Y546" r:id="rId13147" display="https://www.daloopa.com/src/8787527" xr:uid="{860914BF-AB47-44FC-B478-9581D8792E70}"/>
    <hyperlink ref="Z546" r:id="rId13148" display="https://www.daloopa.com/src/8787549" xr:uid="{F5F653F9-1A2A-49C3-8B83-1204DAC6CBBB}"/>
    <hyperlink ref="AA546" r:id="rId13149" display="https://www.daloopa.com/src/8787563" xr:uid="{73A12B98-226F-4689-AB5F-8A6EFF9C780C}"/>
    <hyperlink ref="AC546" r:id="rId13150" display="https://www.daloopa.com/src/8787576" xr:uid="{0483104B-F317-409B-8022-55FEA61FBABE}"/>
    <hyperlink ref="AD546" r:id="rId13151" display="https://www.daloopa.com/src/8787589" xr:uid="{7F944431-7401-49B8-8D61-C4D6344D71A1}"/>
    <hyperlink ref="AE546" r:id="rId13152" display="https://www.daloopa.com/src/8787602" xr:uid="{1371EC14-4BBF-4E82-B993-B5560265FA96}"/>
    <hyperlink ref="AG546" r:id="rId13153" display="https://www.daloopa.com/src/8786996" xr:uid="{01B340A0-BF46-43CA-A3C3-FA0823C1F02C}"/>
    <hyperlink ref="AH546" r:id="rId13154" display="https://www.daloopa.com/src/8786946" xr:uid="{F9C858F0-CA98-446B-BF10-40C93AA06D21}"/>
    <hyperlink ref="AI546" r:id="rId13155" display="https://www.daloopa.com/src/10356357" xr:uid="{EECFC4AD-C369-4B79-93E7-C8FE73A191F0}"/>
    <hyperlink ref="AK546" r:id="rId13156" display="https://www.daloopa.com/src/20973369" xr:uid="{AFD8B143-6F43-4DD7-8FB0-C636C1A282C0}"/>
    <hyperlink ref="AL546" r:id="rId13157" display="https://www.daloopa.com/src/32426022" xr:uid="{D912D010-E020-457A-9F9C-DE75F3F95E9B}"/>
    <hyperlink ref="AM546" r:id="rId13158" display="https://www.daloopa.com/src/38111044" xr:uid="{26ADADA2-CDD3-45A1-AAA4-B7D4C6C6DD20}"/>
    <hyperlink ref="AO546" r:id="rId13159" display="https://www.daloopa.com/src/53601325" xr:uid="{1259B5D2-404A-4451-954D-A00F209038A0}"/>
    <hyperlink ref="AP546" r:id="rId13160" display="https://www.daloopa.com/src/58790245" xr:uid="{AADDD8CE-4AC8-4EF2-9225-FFC09559E419}"/>
    <hyperlink ref="AQ546" r:id="rId13161" display="https://www.daloopa.com/src/63082548" xr:uid="{821DE2E9-725B-4B16-9F1D-AB028179D41E}"/>
    <hyperlink ref="AS546" r:id="rId13162" display="https://www.daloopa.com/src/72185817" xr:uid="{D50D8772-B9EE-4B0E-8476-0B4D03E170C1}"/>
    <hyperlink ref="AT546" r:id="rId13163" display="https://www.daloopa.com/src/78145396" xr:uid="{7D93D46D-75C7-4D0B-A3B8-56301607906C}"/>
    <hyperlink ref="AU546" r:id="rId13164" display="https://www.daloopa.com/src/82268527" xr:uid="{6CE68F82-B8DE-4B55-9213-9ECACDF5C77C}"/>
    <hyperlink ref="BF546" r:id="rId13165" display="https://www.daloopa.com/src/8787183" xr:uid="{C4E58033-3F3D-4893-AE37-2AF9E3ABD3CC}"/>
    <hyperlink ref="BG546" r:id="rId13166" display="https://www.daloopa.com/src/8787162" xr:uid="{3DABBCAA-5290-4BD7-9027-478EF68525BC}"/>
    <hyperlink ref="BH546" r:id="rId13167" display="https://www.daloopa.com/src/8787144" xr:uid="{322B21CF-0457-467D-B8D5-B7712DA6CCF0}"/>
    <hyperlink ref="BI546" r:id="rId13168" display="https://www.daloopa.com/src/8787125" xr:uid="{F0626B62-F160-498E-9A65-9907BE2C9CBF}"/>
    <hyperlink ref="BJ546" r:id="rId13169" display="https://www.daloopa.com/src/8787107" xr:uid="{20BD5006-B86F-4F7C-A803-7A5EDB2EB546}"/>
    <hyperlink ref="BK546" r:id="rId13170" display="https://www.daloopa.com/src/8787077" xr:uid="{825D9D3B-0427-47F6-949C-AA2C0B5F42C1}"/>
    <hyperlink ref="BL546" r:id="rId13171" display="https://www.daloopa.com/src/8787049" xr:uid="{E0893512-8AFF-45C2-8A27-ACCD85396271}"/>
    <hyperlink ref="BM546" r:id="rId13172" display="https://www.daloopa.com/src/14277035" xr:uid="{0EDBA5FB-F941-4F95-98C5-806FE8900893}"/>
    <hyperlink ref="BN546" r:id="rId13173" display="https://www.daloopa.com/src/46628434" xr:uid="{0C6EAB01-175C-4948-BE2C-BABA1CCB8CD7}"/>
    <hyperlink ref="BO546" r:id="rId13174" display="https://www.daloopa.com/src/67018979" xr:uid="{58DBED37-3A2C-4B9F-8C8C-996B024EF1BF}"/>
    <hyperlink ref="BP546" r:id="rId13175" display="https://www.daloopa.com/src/87502080" xr:uid="{B972CB1A-13D6-42BA-91A9-61840A66C498}"/>
    <hyperlink ref="A548" r:id="rId13176" xr:uid="{1853FACF-B5D4-4817-BF25-963354625BBE}"/>
    <hyperlink ref="C548" r:id="rId13177" xr:uid="{59213827-0779-4A5A-B71D-5EC4F6274B6D}"/>
    <hyperlink ref="E548" r:id="rId13178" display="https://www.daloopa.com/src/8787202" xr:uid="{A0E12073-8484-4C62-BBA2-19CCBF7EDA6F}"/>
    <hyperlink ref="F548" r:id="rId13179" display="https://www.daloopa.com/src/8787220" xr:uid="{D833C429-B65C-466C-B963-1E2078FC7972}"/>
    <hyperlink ref="G548" r:id="rId13180" display="https://www.daloopa.com/src/8787238" xr:uid="{9BD33ED1-CB48-4919-8118-0B13A06EDBEF}"/>
    <hyperlink ref="H548" r:id="rId13181" display="https://www.daloopa.com/src/43769440" xr:uid="{F7536D2F-C6A7-4ECC-A31F-E25B1A34B6CE}"/>
    <hyperlink ref="I548" r:id="rId13182" display="https://www.daloopa.com/src/8787256" xr:uid="{4B19B58E-B5C9-441C-9836-F3FE3264DAEC}"/>
    <hyperlink ref="J548" r:id="rId13183" display="https://www.daloopa.com/src/8787274" xr:uid="{F45FD8B4-4FAA-49C3-A328-070CCD95F940}"/>
    <hyperlink ref="K548" r:id="rId13184" display="https://www.daloopa.com/src/8787292" xr:uid="{FAEBF1D4-41A2-40B3-A6E3-8AA36663C139}"/>
    <hyperlink ref="L548" r:id="rId13185" display="https://www.daloopa.com/src/43769441" xr:uid="{73D261AF-FFC7-467D-B500-171F97F7544A}"/>
    <hyperlink ref="M548" r:id="rId13186" display="https://www.daloopa.com/src/8787310" xr:uid="{0B2BA2A7-9882-4DAD-8975-A0EE51022E0D}"/>
    <hyperlink ref="N548" r:id="rId13187" display="https://www.daloopa.com/src/8787328" xr:uid="{9ADDA9BA-6431-4CB8-9BD7-34D681660BE7}"/>
    <hyperlink ref="O548" r:id="rId13188" display="https://www.daloopa.com/src/8787346" xr:uid="{F2BC3ED9-D99C-40D7-B3A5-500C3F5F95F1}"/>
    <hyperlink ref="P548" r:id="rId13189" display="https://www.daloopa.com/src/43769442" xr:uid="{CFA5E36A-9932-4A9E-B31E-315AA2195845}"/>
    <hyperlink ref="Q548" r:id="rId13190" display="https://www.daloopa.com/src/8787364" xr:uid="{EBE0B18B-A7F9-44F2-8620-C64438F29946}"/>
    <hyperlink ref="R548" r:id="rId13191" display="https://www.daloopa.com/src/8787395" xr:uid="{EA55B02D-B4DA-4C01-A4EC-7DA44E87C960}"/>
    <hyperlink ref="S548" r:id="rId13192" display="https://www.daloopa.com/src/8787414" xr:uid="{F362EB27-7A21-4168-BA5B-67846591945D}"/>
    <hyperlink ref="T548" r:id="rId13193" display="https://www.daloopa.com/src/43769443" xr:uid="{615CAFF5-D7A9-460F-8B71-4D9B5E8C6F2E}"/>
    <hyperlink ref="U548" r:id="rId13194" display="https://www.daloopa.com/src/8787438" xr:uid="{FD130332-C4B8-4986-A3F2-B9DA49CB1FE4}"/>
    <hyperlink ref="V548" r:id="rId13195" display="https://www.daloopa.com/src/8787465" xr:uid="{0CBEB7AF-8995-4610-9331-2EB200B2F164}"/>
    <hyperlink ref="W548" r:id="rId13196" display="https://www.daloopa.com/src/8787486" xr:uid="{4BF3FF35-69A3-40FC-8E21-F86A29D09AE1}"/>
    <hyperlink ref="X548" r:id="rId13197" display="https://www.daloopa.com/src/43769444" xr:uid="{2F302CEE-A739-45A4-A688-40F9BC14D15F}"/>
    <hyperlink ref="Y548" r:id="rId13198" display="https://www.daloopa.com/src/8787528" xr:uid="{FBA310B3-2CC4-49AE-AF59-5B1E2FDB324A}"/>
    <hyperlink ref="Z548" r:id="rId13199" display="https://www.daloopa.com/src/8787550" xr:uid="{4D38BB11-6A39-427D-AEDB-D00B26B69B40}"/>
    <hyperlink ref="AA548" r:id="rId13200" display="https://www.daloopa.com/src/8787564" xr:uid="{C3B91F5C-B7FB-490E-B09A-28EC81E58325}"/>
    <hyperlink ref="AB548" r:id="rId13201" display="https://www.daloopa.com/src/43769445" xr:uid="{F694F2CB-5010-4660-A553-3DAF403E9F2E}"/>
    <hyperlink ref="AC548" r:id="rId13202" display="https://www.daloopa.com/src/8787577" xr:uid="{349FE97C-DE01-4B31-92EB-28211C8A55E3}"/>
    <hyperlink ref="AD548" r:id="rId13203" display="https://www.daloopa.com/src/8787590" xr:uid="{9B1F6C9C-06A4-452E-ACEB-273EDC2B1E84}"/>
    <hyperlink ref="AE548" r:id="rId13204" display="https://www.daloopa.com/src/8787603" xr:uid="{C922EFB9-A4B5-4BE7-9509-2AF36A4DACE7}"/>
    <hyperlink ref="AF548" r:id="rId13205" display="https://www.daloopa.com/src/43769446" xr:uid="{1BDE7869-66F8-4357-B089-2122C6ED6211}"/>
    <hyperlink ref="AG548" r:id="rId13206" display="https://www.daloopa.com/src/8786997" xr:uid="{8F08CE68-8933-4CA5-B918-96F8D9AA5A2B}"/>
    <hyperlink ref="AH548" r:id="rId13207" display="https://www.daloopa.com/src/8786947" xr:uid="{3EC4E17B-8B2B-4892-8BD0-F2EE9798F9A1}"/>
    <hyperlink ref="AI548" r:id="rId13208" display="https://www.daloopa.com/src/10356361" xr:uid="{E9B1C40B-AEAF-4CD7-95E2-B06002E837DD}"/>
    <hyperlink ref="AJ548" r:id="rId13209" display="https://www.daloopa.com/src/43769447" xr:uid="{A95DDFCA-DDC7-4156-BA02-B81174886DAE}"/>
    <hyperlink ref="AK548" r:id="rId13210" display="https://www.daloopa.com/src/20973368" xr:uid="{00AA90C5-61DA-483A-95E7-4E51A4E7D4F9}"/>
    <hyperlink ref="AL548" r:id="rId13211" display="https://www.daloopa.com/src/32426023" xr:uid="{C7CBEC1B-2760-4D94-8F1B-507AAFB7EA85}"/>
    <hyperlink ref="AM548" r:id="rId13212" display="https://www.daloopa.com/src/38111041" xr:uid="{498802DB-4819-46BD-A60B-16E6CCB8572F}"/>
    <hyperlink ref="AN548" r:id="rId13213" display="https://www.daloopa.com/src/46640516" xr:uid="{BF493D56-7543-4AE3-828F-D1F67A942625}"/>
    <hyperlink ref="AO548" r:id="rId13214" display="https://www.daloopa.com/src/53601334" xr:uid="{371C21E0-7A55-4B4A-A960-7F7D24D4AE09}"/>
    <hyperlink ref="AP548" r:id="rId13215" display="https://www.daloopa.com/src/58790246" xr:uid="{F2861B63-9FE5-44C4-A6FD-BBBC8AF58A3F}"/>
    <hyperlink ref="AQ548" r:id="rId13216" display="https://www.daloopa.com/src/63082547" xr:uid="{C3DE0CB4-BD7E-44DD-8C46-9E9CBCEDFC0E}"/>
    <hyperlink ref="AR548" r:id="rId13217" display="https://www.daloopa.com/src/67023275" xr:uid="{EEB13D36-04C3-46CF-8671-EC120F40AF12}"/>
    <hyperlink ref="AS548" r:id="rId13218" display="https://www.daloopa.com/src/72185820" xr:uid="{48D3E4C4-67E9-4C34-9C5E-57D489024DA1}"/>
    <hyperlink ref="AT548" r:id="rId13219" display="https://www.daloopa.com/src/78145392" xr:uid="{6C9C505C-E5D3-4177-9DA3-6B93EDE5DEA8}"/>
    <hyperlink ref="AU548" r:id="rId13220" display="https://www.daloopa.com/src/82268526" xr:uid="{22161D84-40F5-452F-A284-7CBA515A89D3}"/>
    <hyperlink ref="AV548" r:id="rId13221" display="https://www.daloopa.com/src/87514798" xr:uid="{56B68F10-68E7-4BB6-90CA-F08CBE17BCA7}"/>
    <hyperlink ref="BF548" r:id="rId13222" display="https://www.daloopa.com/src/8787184" xr:uid="{0B2ECCAF-DD08-452E-BC63-D3E1C15212FD}"/>
    <hyperlink ref="BG548" r:id="rId13223" display="https://www.daloopa.com/src/8787163" xr:uid="{62C81D20-2566-4A7F-8BAC-6904D8D8CC7A}"/>
    <hyperlink ref="BH548" r:id="rId13224" display="https://www.daloopa.com/src/8787145" xr:uid="{FD8DEA1F-0F31-436C-B237-0E09BD1AD9E1}"/>
    <hyperlink ref="BI548" r:id="rId13225" display="https://www.daloopa.com/src/8787126" xr:uid="{3237B5BD-0E60-4A2A-9597-F7AF602AC8C8}"/>
    <hyperlink ref="BJ548" r:id="rId13226" display="https://www.daloopa.com/src/8787108" xr:uid="{3C667C7B-28E6-42DD-B497-47F7F986C8FA}"/>
    <hyperlink ref="BK548" r:id="rId13227" display="https://www.daloopa.com/src/8787078" xr:uid="{38287BF9-C675-4969-9FBF-DC99B872B76E}"/>
    <hyperlink ref="BL548" r:id="rId13228" display="https://www.daloopa.com/src/8787050" xr:uid="{857ABD01-F70A-4D91-893F-F85D5C72D965}"/>
    <hyperlink ref="BM548" r:id="rId13229" display="https://www.daloopa.com/src/14295955" xr:uid="{D537CA1A-2782-4928-8596-00805511487B}"/>
    <hyperlink ref="BN548" r:id="rId13230" display="https://www.daloopa.com/src/46628433" xr:uid="{1E8BF169-325C-48BE-AD06-6B50BB17B745}"/>
    <hyperlink ref="BO548" r:id="rId13231" display="https://www.daloopa.com/src/67018980" xr:uid="{0A0AF915-4D8A-4C25-8D80-308649E151CE}"/>
    <hyperlink ref="BP548" r:id="rId13232" display="https://www.daloopa.com/src/87502079" xr:uid="{2BA6CDD5-D6F8-4CDD-88F5-E60F1D7C5221}"/>
    <hyperlink ref="A552" r:id="rId13233" xr:uid="{01819207-E256-446B-8A28-8DCF5A4011B7}"/>
    <hyperlink ref="C552" r:id="rId13234" xr:uid="{85F9BEE6-8DE3-4D5B-9AAF-460ACB78FF31}"/>
    <hyperlink ref="E552" r:id="rId13235" display="https://www.daloopa.com/src/8787203" xr:uid="{96B5E862-E722-4841-B470-47FFB152CC28}"/>
    <hyperlink ref="F552" r:id="rId13236" display="https://www.daloopa.com/src/8787221" xr:uid="{881351BF-62A0-4BBD-B8EF-92A039156EBF}"/>
    <hyperlink ref="G552" r:id="rId13237" display="https://www.daloopa.com/src/8787239" xr:uid="{C4DD6B64-6B26-4E55-985C-B5B07826ABDF}"/>
    <hyperlink ref="H552" r:id="rId13238" display="https://www.daloopa.com/src/154395091" xr:uid="{C952966C-CEAA-4593-BA9B-18D150DF8E43}"/>
    <hyperlink ref="I552" r:id="rId13239" display="https://www.daloopa.com/src/8787257" xr:uid="{03273722-4CE3-4CCD-85F0-C4BA624F1BD8}"/>
    <hyperlink ref="J552" r:id="rId13240" display="https://www.daloopa.com/src/8787275" xr:uid="{DE0725BD-3C35-4FC4-8A0E-C9E0A88FBF9F}"/>
    <hyperlink ref="K552" r:id="rId13241" display="https://www.daloopa.com/src/8787293" xr:uid="{DF5A42E0-1275-46F1-8B7E-977B976AB586}"/>
    <hyperlink ref="L552" r:id="rId13242" display="https://www.daloopa.com/src/154395092" xr:uid="{FE4911B0-335B-4D4E-B88D-742983A2F144}"/>
    <hyperlink ref="M552" r:id="rId13243" display="https://www.daloopa.com/src/8787311" xr:uid="{26040A71-8D0D-431A-99E6-E6305AC1C837}"/>
    <hyperlink ref="N552" r:id="rId13244" display="https://www.daloopa.com/src/8787329" xr:uid="{561ABBDF-4709-4CB3-B34D-721B438FE19B}"/>
    <hyperlink ref="O552" r:id="rId13245" display="https://www.daloopa.com/src/8787347" xr:uid="{5CC08CEE-E053-4432-8FA8-3DB638E3FD38}"/>
    <hyperlink ref="P552" r:id="rId13246" display="https://www.daloopa.com/src/154395093" xr:uid="{91F8E349-FFCF-48AC-B967-02D06FDBAC66}"/>
    <hyperlink ref="Q552" r:id="rId13247" display="https://www.daloopa.com/src/8787365" xr:uid="{420687B7-BACE-4AD3-B012-5D1844D8FCA7}"/>
    <hyperlink ref="R552" r:id="rId13248" display="https://www.daloopa.com/src/8787396" xr:uid="{9933FD5E-0DF0-492F-AEB2-C51D77824DF2}"/>
    <hyperlink ref="S552" r:id="rId13249" display="https://www.daloopa.com/src/8787415" xr:uid="{1EFDAA24-8174-4F30-87A3-962B29BC165D}"/>
    <hyperlink ref="T552" r:id="rId13250" display="https://www.daloopa.com/src/154395094" xr:uid="{ED4496EC-E796-4A56-BCBC-4B0250B74EA9}"/>
    <hyperlink ref="U552" r:id="rId13251" display="https://www.daloopa.com/src/8787439" xr:uid="{652AED5C-E368-49C8-9A24-C6354CA18249}"/>
    <hyperlink ref="V552" r:id="rId13252" display="https://www.daloopa.com/src/8787466" xr:uid="{4CFB71A7-9AE6-433B-B5F5-9AA5614665C8}"/>
    <hyperlink ref="W552" r:id="rId13253" display="https://www.daloopa.com/src/8787487" xr:uid="{DBD082FE-9B56-4046-9C3F-B5990809FC35}"/>
    <hyperlink ref="X552" r:id="rId13254" display="https://www.daloopa.com/src/154395095" xr:uid="{4805496F-D2FC-4160-9AF4-F8C66E10F2FA}"/>
    <hyperlink ref="Y552" r:id="rId13255" display="https://www.daloopa.com/src/8787529" xr:uid="{252B82AD-3FB5-4810-AE67-2FC101D202D2}"/>
    <hyperlink ref="Z552" r:id="rId13256" display="https://www.daloopa.com/src/8787551" xr:uid="{DAB4D24A-2D86-4A2E-9933-195EA6FBE454}"/>
    <hyperlink ref="AA552" r:id="rId13257" display="https://www.daloopa.com/src/8787565" xr:uid="{F0C3C249-4306-447E-AB89-C99CDF3404D0}"/>
    <hyperlink ref="AB552" r:id="rId13258" display="https://www.daloopa.com/src/154395096" xr:uid="{C067BD3E-FBB0-4C56-8CF5-03FD3887BE0B}"/>
    <hyperlink ref="AC552" r:id="rId13259" display="https://www.daloopa.com/src/8787578" xr:uid="{6991D164-B971-4356-AF75-0C8B7FDD6582}"/>
    <hyperlink ref="AD552" r:id="rId13260" display="https://www.daloopa.com/src/8787591" xr:uid="{679A5754-CB2F-4F06-896B-328FFB97E0C6}"/>
    <hyperlink ref="AE552" r:id="rId13261" display="https://www.daloopa.com/src/8787604" xr:uid="{E9EF1B1F-61B3-4833-BB9E-52695D02E7D2}"/>
    <hyperlink ref="AF552" r:id="rId13262" display="https://www.daloopa.com/src/154395097" xr:uid="{4B19D881-973D-4FC6-8D05-3C0133B0237D}"/>
    <hyperlink ref="AG552" r:id="rId13263" display="https://www.daloopa.com/src/8786998" xr:uid="{9501F015-4126-470A-BE97-7E1296DDA76D}"/>
    <hyperlink ref="AH552" r:id="rId13264" display="https://www.daloopa.com/src/8786948" xr:uid="{186456B1-E272-4F80-8F20-07E881B6DD3A}"/>
    <hyperlink ref="AI552" r:id="rId13265" display="https://www.daloopa.com/src/10356355" xr:uid="{78E2414B-3F68-4C38-ADBD-29F91B9D5629}"/>
    <hyperlink ref="AJ552" r:id="rId13266" display="https://www.daloopa.com/src/154395098" xr:uid="{E01792B0-83F9-487B-BE0E-6A2080831911}"/>
    <hyperlink ref="AK552" r:id="rId13267" display="https://www.daloopa.com/src/20973370" xr:uid="{1D21BF07-CFE4-406E-8DD0-D316B273C530}"/>
    <hyperlink ref="AL552" r:id="rId13268" display="https://www.daloopa.com/src/32426021" xr:uid="{5FE09B2F-BD12-45F8-9492-20448DAA4686}"/>
    <hyperlink ref="AM552" r:id="rId13269" display="https://www.daloopa.com/src/38111045" xr:uid="{94E10B5C-8C1E-47DF-B4D0-ECA57854EEB7}"/>
    <hyperlink ref="AN552" r:id="rId13270" display="https://www.daloopa.com/src/46640525" xr:uid="{1082FFB6-244F-4544-BE4A-230CAFD42EFF}"/>
    <hyperlink ref="AO552" r:id="rId13271" display="https://www.daloopa.com/src/53601335" xr:uid="{99AAB361-F275-46F2-B4FE-4C074A792102}"/>
    <hyperlink ref="AP552" r:id="rId13272" display="https://www.daloopa.com/src/58790248" xr:uid="{D08D3750-556A-4929-8AE6-657985B69629}"/>
    <hyperlink ref="AQ552" r:id="rId13273" display="https://www.daloopa.com/src/63082550" xr:uid="{A4C77EBC-17AB-4A7C-953B-16015FA9D531}"/>
    <hyperlink ref="AR552" r:id="rId13274" display="https://www.daloopa.com/src/67023284" xr:uid="{23A3087F-C077-4C32-ACBC-F4DD679E5CF3}"/>
    <hyperlink ref="AS552" r:id="rId13275" display="https://www.daloopa.com/src/72185824" xr:uid="{3EF47C0E-6630-4EAC-A29F-B31776F1F0A7}"/>
    <hyperlink ref="AT552" r:id="rId13276" display="https://www.daloopa.com/src/78145393" xr:uid="{5316FCA8-455B-4F16-AA56-61796C201441}"/>
    <hyperlink ref="AU552" r:id="rId13277" display="https://www.daloopa.com/src/82268523" xr:uid="{9BA2D9FA-D4B2-4424-A3E2-FBA8BD1EB7CD}"/>
    <hyperlink ref="AV552" r:id="rId13278" display="https://www.daloopa.com/src/87514808" xr:uid="{94E26D8A-BEA5-4EAD-B8EF-446AB9414C11}"/>
    <hyperlink ref="BF552" r:id="rId13279" display="https://www.daloopa.com/src/8787185" xr:uid="{22C4F034-2DB0-42EB-86D5-2C5C72A59AAC}"/>
    <hyperlink ref="BG552" r:id="rId13280" display="https://www.daloopa.com/src/8787164" xr:uid="{25EC9BAB-004C-4DC7-81B3-DDAD1B0C7080}"/>
    <hyperlink ref="BH552" r:id="rId13281" display="https://www.daloopa.com/src/8787146" xr:uid="{9A5C9963-CC16-4829-AB30-1445D275A784}"/>
    <hyperlink ref="BI552" r:id="rId13282" display="https://www.daloopa.com/src/8787127" xr:uid="{F8E737A3-26B1-4F12-826F-693F6BD89C6C}"/>
    <hyperlink ref="BJ552" r:id="rId13283" display="https://www.daloopa.com/src/8787109" xr:uid="{A6E06A99-BA8D-4494-8762-2518D3FC8842}"/>
    <hyperlink ref="BK552" r:id="rId13284" display="https://www.daloopa.com/src/8787079" xr:uid="{2E8E8C95-E2C4-4FF7-B307-66156D0B3F2F}"/>
    <hyperlink ref="BL552" r:id="rId13285" display="https://www.daloopa.com/src/8787051" xr:uid="{40F8C7B8-0DF1-4E99-9FF5-3DFC94882B25}"/>
    <hyperlink ref="BM552" r:id="rId13286" display="https://www.daloopa.com/src/14295958" xr:uid="{E03F4A3B-5701-42AC-8EDC-AC28F63C6B52}"/>
    <hyperlink ref="BN552" r:id="rId13287" display="https://www.daloopa.com/src/46628436" xr:uid="{C42020BF-A880-4AA5-A1F9-9847387ED10A}"/>
    <hyperlink ref="BO552" r:id="rId13288" display="https://www.daloopa.com/src/67018982" xr:uid="{B893505F-CEBC-43A5-9BF4-8B4242DD68DC}"/>
    <hyperlink ref="BP552" r:id="rId13289" display="https://www.daloopa.com/src/87502078" xr:uid="{4AF164BD-098F-4D45-8738-3FE27B78F4FB}"/>
    <hyperlink ref="A553" r:id="rId13290" xr:uid="{47D7BA8A-F22E-442C-9B99-A227AC064C68}"/>
    <hyperlink ref="C553" r:id="rId13291" xr:uid="{9E227C8A-7EA7-4CC4-B177-779DF47026F7}"/>
    <hyperlink ref="E553" r:id="rId13292" display="https://www.daloopa.com/src/8787204" xr:uid="{C2A67E0F-5421-4897-AF11-55DB242E22D8}"/>
    <hyperlink ref="F553" r:id="rId13293" display="https://www.daloopa.com/src/8787222" xr:uid="{CE0D21A8-D36E-4AA2-867C-629ABB35282C}"/>
    <hyperlink ref="G553" r:id="rId13294" display="https://www.daloopa.com/src/8787240" xr:uid="{E4F76261-C1DC-4E20-8129-13258AB3BAB4}"/>
    <hyperlink ref="H553" r:id="rId13295" display="https://www.daloopa.com/src/154395099" xr:uid="{70364D64-4FDE-45CF-8596-10932BE78AA3}"/>
    <hyperlink ref="I553" r:id="rId13296" display="https://www.daloopa.com/src/8787258" xr:uid="{9E335807-7694-4597-B3D3-0ABC1F28752A}"/>
    <hyperlink ref="J553" r:id="rId13297" display="https://www.daloopa.com/src/8787276" xr:uid="{6127DE8C-5007-42FC-8EE8-46EE66FA4AC6}"/>
    <hyperlink ref="K553" r:id="rId13298" display="https://www.daloopa.com/src/8787294" xr:uid="{F14C8E48-F274-4E0B-BAE1-EA28040BB357}"/>
    <hyperlink ref="L553" r:id="rId13299" display="https://www.daloopa.com/src/154395100" xr:uid="{2C6218AF-4642-4915-AE33-5D305D90D796}"/>
    <hyperlink ref="M553" r:id="rId13300" display="https://www.daloopa.com/src/8787312" xr:uid="{0E46BD6F-B4E2-4EAA-95CC-920F535E980A}"/>
    <hyperlink ref="N553" r:id="rId13301" display="https://www.daloopa.com/src/8787330" xr:uid="{953F517F-7804-4863-8E73-5EA53B11CFD5}"/>
    <hyperlink ref="O553" r:id="rId13302" display="https://www.daloopa.com/src/8787348" xr:uid="{D835424F-AB8E-4475-92B3-4D2C7C4985D2}"/>
    <hyperlink ref="P553" r:id="rId13303" display="https://www.daloopa.com/src/154395101" xr:uid="{3F076C91-8D3C-41AF-9DEE-C211F5E12FC9}"/>
    <hyperlink ref="Q553" r:id="rId13304" display="https://www.daloopa.com/src/8787366" xr:uid="{216A1E33-CF8E-43FA-AE0A-507FA4D73E28}"/>
    <hyperlink ref="R553" r:id="rId13305" display="https://www.daloopa.com/src/8787397" xr:uid="{4FF8DB83-910A-45E3-B725-2AEB33101960}"/>
    <hyperlink ref="S553" r:id="rId13306" display="https://www.daloopa.com/src/8787416" xr:uid="{8DBCED40-0B8F-4C1F-941E-EAF395990B21}"/>
    <hyperlink ref="T553" r:id="rId13307" display="https://www.daloopa.com/src/154395102" xr:uid="{796753D2-54EF-4583-AB73-2C5313446687}"/>
    <hyperlink ref="U553" r:id="rId13308" display="https://www.daloopa.com/src/8787440" xr:uid="{516FB271-42AA-425D-9A57-1757F8A3F7EE}"/>
    <hyperlink ref="V553" r:id="rId13309" display="https://www.daloopa.com/src/8787467" xr:uid="{B9302000-E47D-4CA3-980C-B585FF4B564C}"/>
    <hyperlink ref="W553" r:id="rId13310" display="https://www.daloopa.com/src/8787488" xr:uid="{46657279-BF2C-4FA0-B46F-ED58756DE6D1}"/>
    <hyperlink ref="X553" r:id="rId13311" display="https://www.daloopa.com/src/154395103" xr:uid="{15B77471-3624-4D8C-8145-1D27D9FA282D}"/>
    <hyperlink ref="Y553" r:id="rId13312" display="https://www.daloopa.com/src/8787530" xr:uid="{A6CE7614-4832-4BA0-9FC4-74BDC1C0B6E4}"/>
    <hyperlink ref="AB553" r:id="rId13313" display="https://www.daloopa.com/src/154395104" xr:uid="{32F26CB9-DD1F-44FA-B70C-1CA9C9B81894}"/>
    <hyperlink ref="BF553" r:id="rId13314" display="https://www.daloopa.com/src/8787186" xr:uid="{74CC34F9-F215-4D76-892C-0E255D7C81EF}"/>
    <hyperlink ref="BG553" r:id="rId13315" display="https://www.daloopa.com/src/8787165" xr:uid="{F516865E-739C-4B44-810D-AA1E3E95C580}"/>
    <hyperlink ref="BH553" r:id="rId13316" display="https://www.daloopa.com/src/8787147" xr:uid="{9F5ED6C4-16A3-48DE-86AF-86F9AB6A505D}"/>
    <hyperlink ref="BI553" r:id="rId13317" display="https://www.daloopa.com/src/8787128" xr:uid="{966D6761-9550-446D-BBE7-24F7748317D7}"/>
    <hyperlink ref="BJ553" r:id="rId13318" display="https://www.daloopa.com/src/8787110" xr:uid="{DD1B5C3D-F476-4F89-AB0B-38EB0E142319}"/>
    <hyperlink ref="BK553" r:id="rId13319" display="https://www.daloopa.com/src/8787080" xr:uid="{C20A6E3D-5BE8-4027-B4D7-B4C57E9210B6}"/>
    <hyperlink ref="A554" r:id="rId13320" xr:uid="{2CA4CE96-41C1-4061-88CF-44899A8BF5BD}"/>
    <hyperlink ref="C554" r:id="rId13321" xr:uid="{4140A001-4757-4C5E-B5B8-C09FBFFA2859}"/>
    <hyperlink ref="E554" r:id="rId13322" display="https://www.daloopa.com/src/8787205" xr:uid="{53744BDA-C1D9-42D4-91FA-E24196A4A61D}"/>
    <hyperlink ref="F554" r:id="rId13323" display="https://www.daloopa.com/src/8787223" xr:uid="{459352A8-CA1A-4F37-BD9F-4CBB4B46EA75}"/>
    <hyperlink ref="G554" r:id="rId13324" display="https://www.daloopa.com/src/8787241" xr:uid="{1DDCB6AB-6338-441D-A737-484430C409F7}"/>
    <hyperlink ref="H554" r:id="rId13325" display="https://www.daloopa.com/src/154395105" xr:uid="{66CBD442-EE71-4CCA-A343-E9EF30B5A650}"/>
    <hyperlink ref="I554" r:id="rId13326" display="https://www.daloopa.com/src/8787259" xr:uid="{17A8D03D-B09D-4921-8CEB-02468293668A}"/>
    <hyperlink ref="J554" r:id="rId13327" display="https://www.daloopa.com/src/8787277" xr:uid="{00F58314-9467-4BC6-96EB-986DA6DDCD2E}"/>
    <hyperlink ref="K554" r:id="rId13328" display="https://www.daloopa.com/src/8787295" xr:uid="{4C38FD5D-41C0-4170-B982-150332D234F1}"/>
    <hyperlink ref="L554" r:id="rId13329" display="https://www.daloopa.com/src/154395106" xr:uid="{5E6B35EB-B3B3-48A2-BC91-BC2C5B5984B5}"/>
    <hyperlink ref="M554" r:id="rId13330" display="https://www.daloopa.com/src/8787313" xr:uid="{239A0B26-7B5E-421D-AA36-D4A09266B8F4}"/>
    <hyperlink ref="N554" r:id="rId13331" display="https://www.daloopa.com/src/8787331" xr:uid="{4D37FB64-4EA1-48A7-8191-0D09A480D6AC}"/>
    <hyperlink ref="O554" r:id="rId13332" display="https://www.daloopa.com/src/8787349" xr:uid="{8E43E2ED-2FD4-4795-B419-756DAFFE3852}"/>
    <hyperlink ref="P554" r:id="rId13333" display="https://www.daloopa.com/src/154395107" xr:uid="{3D5ADA09-FE2D-41C9-85FD-FD8EBD31145D}"/>
    <hyperlink ref="Q554" r:id="rId13334" display="https://www.daloopa.com/src/8787367" xr:uid="{D806A9FE-9CED-40C8-98FA-8D992ADFB0B8}"/>
    <hyperlink ref="R554" r:id="rId13335" display="https://www.daloopa.com/src/8787398" xr:uid="{A87E234A-E7E3-43EB-9E5F-E5E6DAA9096A}"/>
    <hyperlink ref="S554" r:id="rId13336" display="https://www.daloopa.com/src/8787417" xr:uid="{5D8E6996-5C2E-48B1-A268-B4D6CF6D080C}"/>
    <hyperlink ref="T554" r:id="rId13337" display="https://www.daloopa.com/src/154395108" xr:uid="{41ACCCF7-C6D3-417A-92C1-88A167125506}"/>
    <hyperlink ref="U554" r:id="rId13338" display="https://www.daloopa.com/src/8787441" xr:uid="{43735E4D-731F-4200-B55B-5023FC5F62C0}"/>
    <hyperlink ref="V554" r:id="rId13339" display="https://www.daloopa.com/src/8787468" xr:uid="{5879D83B-1DAD-48DD-B1EE-E46FE15EC446}"/>
    <hyperlink ref="W554" r:id="rId13340" display="https://www.daloopa.com/src/8787489" xr:uid="{8E851997-A232-49D9-AFDF-C5FE9143DF2D}"/>
    <hyperlink ref="X554" r:id="rId13341" display="https://www.daloopa.com/src/154395109" xr:uid="{4CB9E3DD-F669-4210-845D-97675E6DA6FB}"/>
    <hyperlink ref="Y554" r:id="rId13342" display="https://www.daloopa.com/src/8787531" xr:uid="{F36D4EA8-4CD3-497B-AEE3-F1CDBE421446}"/>
    <hyperlink ref="Z554" r:id="rId13343" display="https://www.daloopa.com/src/8787552" xr:uid="{32844661-3896-41DB-B083-E8320D9E4A87}"/>
    <hyperlink ref="AA554" r:id="rId13344" display="https://www.daloopa.com/src/8787566" xr:uid="{760D47E5-137A-4090-9792-90BAE3064EFF}"/>
    <hyperlink ref="AB554" r:id="rId13345" display="https://www.daloopa.com/src/154395110" xr:uid="{8D4F3DA4-667D-4197-9061-60250EB81ABA}"/>
    <hyperlink ref="AC554" r:id="rId13346" display="https://www.daloopa.com/src/8787579" xr:uid="{BBD86A46-D071-4B2A-B04E-965EC3188055}"/>
    <hyperlink ref="AD554" r:id="rId13347" display="https://www.daloopa.com/src/8787592" xr:uid="{105072F3-4410-4327-86D4-356774CD246C}"/>
    <hyperlink ref="AE554" r:id="rId13348" display="https://www.daloopa.com/src/8787605" xr:uid="{6A76011F-9B4F-4CC3-BA66-EDF172950F55}"/>
    <hyperlink ref="AF554" r:id="rId13349" display="https://www.daloopa.com/src/154395111" xr:uid="{5110769C-62B3-4857-9C30-3B9175788F18}"/>
    <hyperlink ref="AG554" r:id="rId13350" display="https://www.daloopa.com/src/8786999" xr:uid="{5F9C0846-4911-4FD3-A66D-F506CACE9FB8}"/>
    <hyperlink ref="AH554" r:id="rId13351" display="https://www.daloopa.com/src/8786949" xr:uid="{D2815763-0029-4B3E-8D20-6D121EE9D25A}"/>
    <hyperlink ref="AI554" r:id="rId13352" display="https://www.daloopa.com/src/10356362" xr:uid="{48BF70AB-BF02-42D2-BD61-672F3A5FA9B3}"/>
    <hyperlink ref="AJ554" r:id="rId13353" display="https://www.daloopa.com/src/154395112" xr:uid="{CFDDBA66-571F-420A-9EB1-0732645FC96B}"/>
    <hyperlink ref="AK554" r:id="rId13354" display="https://www.daloopa.com/src/20973367" xr:uid="{E74E8F1A-ADFF-42AC-839A-E320DE531BBF}"/>
    <hyperlink ref="AL554" r:id="rId13355" display="https://www.daloopa.com/src/32426026" xr:uid="{988645F1-B560-421C-ABDD-89F5C8CA110E}"/>
    <hyperlink ref="AM554" r:id="rId13356" display="https://www.daloopa.com/src/38111043" xr:uid="{795D980A-D3D5-4356-9520-743AD6557772}"/>
    <hyperlink ref="AN554" r:id="rId13357" display="https://www.daloopa.com/src/46640540" xr:uid="{099D8566-C12A-42DC-8D55-2D025B5AAE51}"/>
    <hyperlink ref="AO554" r:id="rId13358" display="https://www.daloopa.com/src/53601333" xr:uid="{CA3F2511-2566-4125-AF7A-530239870959}"/>
    <hyperlink ref="AP554" r:id="rId13359" display="https://www.daloopa.com/src/58790251" xr:uid="{22A13A4E-F470-4879-8A21-33C0C43C4099}"/>
    <hyperlink ref="AQ554" r:id="rId13360" display="https://www.daloopa.com/src/63082556" xr:uid="{66575D40-7749-491C-A19F-19E8B3B459B7}"/>
    <hyperlink ref="AR554" r:id="rId13361" display="https://www.daloopa.com/src/67023299" xr:uid="{1E94F25F-F8A2-479A-B9C7-C73422E915B8}"/>
    <hyperlink ref="AS554" r:id="rId13362" display="https://www.daloopa.com/src/72185818" xr:uid="{681B73E1-C9C1-4889-B2DD-3927656BA883}"/>
    <hyperlink ref="AT554" r:id="rId13363" display="https://www.daloopa.com/src/78145397" xr:uid="{8FD55F7C-A66A-4E15-8290-BDD818D39305}"/>
    <hyperlink ref="AU554" r:id="rId13364" display="https://www.daloopa.com/src/82268519" xr:uid="{8EDC3FCD-3D49-4880-B0C8-C1788E226816}"/>
    <hyperlink ref="AV554" r:id="rId13365" display="https://www.daloopa.com/src/87514825" xr:uid="{B123AE09-EFEE-400F-90C8-4BF4A1BD6CF0}"/>
    <hyperlink ref="BF554" r:id="rId13366" display="https://www.daloopa.com/src/8787187" xr:uid="{34228547-FCF8-4ABB-93D7-8318BCCE0A91}"/>
    <hyperlink ref="BG554" r:id="rId13367" display="https://www.daloopa.com/src/8787166" xr:uid="{9A72B2E7-F4ED-4A28-BF2D-C0EB1ABF790D}"/>
    <hyperlink ref="BH554" r:id="rId13368" display="https://www.daloopa.com/src/8787148" xr:uid="{BC9BF445-8786-4AF7-8954-5D592150F0A8}"/>
    <hyperlink ref="BI554" r:id="rId13369" display="https://www.daloopa.com/src/8787129" xr:uid="{5942C6F8-48D0-4CA9-A295-2124099EB883}"/>
    <hyperlink ref="BJ554" r:id="rId13370" display="https://www.daloopa.com/src/8787111" xr:uid="{7106EA1F-5948-4130-804E-99D6B63D9B75}"/>
    <hyperlink ref="BK554" r:id="rId13371" display="https://www.daloopa.com/src/8787081" xr:uid="{AA1408C2-6109-4FEF-A0B4-1CDE4E5A1F52}"/>
    <hyperlink ref="BL554" r:id="rId13372" display="https://www.daloopa.com/src/8787052" xr:uid="{1A3DBFB2-D96C-4F8F-B025-5E3ED7688221}"/>
    <hyperlink ref="BM554" r:id="rId13373" display="https://www.daloopa.com/src/14295957" xr:uid="{7A7620B4-6B8A-41C5-9336-71B9ECC903BD}"/>
    <hyperlink ref="BN554" r:id="rId13374" display="https://www.daloopa.com/src/46628437" xr:uid="{7390B771-9B75-43BB-896D-CEBA332F0B05}"/>
    <hyperlink ref="BO554" r:id="rId13375" display="https://www.daloopa.com/src/67018983" xr:uid="{212A4888-7C0D-44FD-97DC-EEE795608ADD}"/>
    <hyperlink ref="BP554" r:id="rId13376" display="https://www.daloopa.com/src/87502070" xr:uid="{82959DD9-8A28-472C-85C0-CAB1CC28540D}"/>
    <hyperlink ref="A555" r:id="rId13377" xr:uid="{E149DA9D-CDFC-4B3C-A57F-CA8E421DBDD7}"/>
    <hyperlink ref="C555" r:id="rId13378" xr:uid="{23568A10-A87F-4BC9-B3BA-286402AF7298}"/>
    <hyperlink ref="E555" r:id="rId13379" display="https://www.daloopa.com/src/8787206" xr:uid="{75419951-031F-446E-B82C-A8430BE001B4}"/>
    <hyperlink ref="F555" r:id="rId13380" display="https://www.daloopa.com/src/8787224" xr:uid="{EEABC71C-FD69-423C-913A-87D7EAB757D6}"/>
    <hyperlink ref="G555" r:id="rId13381" display="https://www.daloopa.com/src/8787242" xr:uid="{837179EE-79E1-43E4-ADBD-256E8785CC1D}"/>
    <hyperlink ref="H555" r:id="rId13382" display="https://www.daloopa.com/src/154395113" xr:uid="{25E967F4-3A85-44DF-A7E4-2E9668B4BF55}"/>
    <hyperlink ref="I555" r:id="rId13383" display="https://www.daloopa.com/src/8787260" xr:uid="{A4789094-BF3B-4894-ADC2-805222403666}"/>
    <hyperlink ref="J555" r:id="rId13384" display="https://www.daloopa.com/src/8787278" xr:uid="{071F805F-44C2-4442-9CA6-67EAB767348F}"/>
    <hyperlink ref="K555" r:id="rId13385" display="https://www.daloopa.com/src/8787296" xr:uid="{69D6E010-5C29-444A-8EBF-52B53B40C421}"/>
    <hyperlink ref="L555" r:id="rId13386" display="https://www.daloopa.com/src/154395114" xr:uid="{87367C75-CF4E-458F-A1A4-C6D52ED057CF}"/>
    <hyperlink ref="M555" r:id="rId13387" display="https://www.daloopa.com/src/8787314" xr:uid="{1C03698E-A013-4D1B-AD65-CAE7AC16E27F}"/>
    <hyperlink ref="N555" r:id="rId13388" display="https://www.daloopa.com/src/8787332" xr:uid="{6FED5E82-DC41-46F1-9124-742D6D52538F}"/>
    <hyperlink ref="O555" r:id="rId13389" display="https://www.daloopa.com/src/8787350" xr:uid="{7437A28B-FFFB-4C2B-AA67-C69C923D8E0F}"/>
    <hyperlink ref="P555" r:id="rId13390" display="https://www.daloopa.com/src/154395115" xr:uid="{BF502DCC-2FBC-469E-A94C-9AE0B9545C21}"/>
    <hyperlink ref="Q555" r:id="rId13391" display="https://www.daloopa.com/src/8787368" xr:uid="{987DA9EA-B71A-47A0-88FA-3F7A0C4CE7B2}"/>
    <hyperlink ref="R555" r:id="rId13392" display="https://www.daloopa.com/src/8787399" xr:uid="{93543D3F-4638-4C28-ADDF-BEB1AD4E1E62}"/>
    <hyperlink ref="S555" r:id="rId13393" display="https://www.daloopa.com/src/8787418" xr:uid="{44B69533-CAB0-4DB8-B1B2-344B5652EFE5}"/>
    <hyperlink ref="T555" r:id="rId13394" display="https://www.daloopa.com/src/154395116" xr:uid="{049199B9-7C01-480B-8F1E-F6D9A27C1F60}"/>
    <hyperlink ref="U555" r:id="rId13395" display="https://www.daloopa.com/src/8787442" xr:uid="{38A236EE-44E3-492B-990D-9509CC6FC2A5}"/>
    <hyperlink ref="V555" r:id="rId13396" display="https://www.daloopa.com/src/8787469" xr:uid="{41B18819-A9B7-40BB-8944-678F5EFA5C87}"/>
    <hyperlink ref="W555" r:id="rId13397" display="https://www.daloopa.com/src/8787490" xr:uid="{7C2BA020-1E2C-4F2A-9AD6-8A76CB604330}"/>
    <hyperlink ref="X555" r:id="rId13398" display="https://www.daloopa.com/src/154395118" xr:uid="{1FD790B9-3771-4DCB-A932-3F7A64D19267}"/>
    <hyperlink ref="Y555" r:id="rId13399" display="https://www.daloopa.com/src/8787532" xr:uid="{9892C02B-96F9-4A25-948D-E7FA80AC8FB5}"/>
    <hyperlink ref="Z555" r:id="rId13400" display="https://www.daloopa.com/src/8787553" xr:uid="{88E4D205-C480-42CA-8052-ACF7940F1627}"/>
    <hyperlink ref="AA555" r:id="rId13401" display="https://www.daloopa.com/src/8787567" xr:uid="{447FB218-4083-4C7C-B669-98283B558F50}"/>
    <hyperlink ref="AB555" r:id="rId13402" display="https://www.daloopa.com/src/154395119" xr:uid="{6ABBA30C-827C-4754-B7A5-BB3E49C57BA2}"/>
    <hyperlink ref="AC555" r:id="rId13403" display="https://www.daloopa.com/src/8787580" xr:uid="{37C1CFA2-0DD9-4998-818F-C72066321D7A}"/>
    <hyperlink ref="AD555" r:id="rId13404" display="https://www.daloopa.com/src/8787593" xr:uid="{18608B61-BD2F-4326-B490-BD5D79DC641A}"/>
    <hyperlink ref="AE555" r:id="rId13405" display="https://www.daloopa.com/src/8787606" xr:uid="{F82EED17-3EFF-420D-82D5-0EF220AF46C3}"/>
    <hyperlink ref="AF555" r:id="rId13406" display="https://www.daloopa.com/src/154395120" xr:uid="{84BA1934-749F-4042-805D-4B9970BF7051}"/>
    <hyperlink ref="AG555" r:id="rId13407" display="https://www.daloopa.com/src/8787000" xr:uid="{6FFDFB4D-AC0C-4284-84FA-59050FDE1859}"/>
    <hyperlink ref="AH555" r:id="rId13408" display="https://www.daloopa.com/src/8786950" xr:uid="{3D805727-9626-4614-B051-BA07E517DCCA}"/>
    <hyperlink ref="AI555" r:id="rId13409" display="https://www.daloopa.com/src/10356358" xr:uid="{91497A50-37AE-4104-A39E-213ADA6A41A2}"/>
    <hyperlink ref="AJ555" r:id="rId13410" display="https://www.daloopa.com/src/154395121" xr:uid="{4EAA536A-CB83-4618-A9A0-D4BF537947B8}"/>
    <hyperlink ref="AK555" r:id="rId13411" display="https://www.daloopa.com/src/20973377" xr:uid="{E1F6DD48-EE86-415A-A03C-7CFD30368C43}"/>
    <hyperlink ref="AL555" r:id="rId13412" display="https://www.daloopa.com/src/32426018" xr:uid="{5B06653B-20FC-45AE-8101-BD3C6979BE4A}"/>
    <hyperlink ref="AM555" r:id="rId13413" display="https://www.daloopa.com/src/38111046" xr:uid="{681C020E-C4D1-4D54-9847-FD7D07BB241F}"/>
    <hyperlink ref="AN555" r:id="rId13414" display="https://www.daloopa.com/src/46640549" xr:uid="{EA17B6C7-732A-4C0A-84BF-F7D6DAC778FB}"/>
    <hyperlink ref="AO555" r:id="rId13415" display="https://www.daloopa.com/src/53601332" xr:uid="{784F04FA-B849-4B3B-9493-65FB27853378}"/>
    <hyperlink ref="AP555" r:id="rId13416" display="https://www.daloopa.com/src/58790250" xr:uid="{4DE9290A-83D5-4FE5-826F-E8CE280E74EC}"/>
    <hyperlink ref="AQ555" r:id="rId13417" display="https://www.daloopa.com/src/63082557" xr:uid="{D3951E59-AC1F-42CF-965B-9D06728ABF1C}"/>
    <hyperlink ref="AR555" r:id="rId13418" display="https://www.daloopa.com/src/67023308" xr:uid="{E96BBB31-AE27-4154-A9A7-EE83017DA973}"/>
    <hyperlink ref="AS555" r:id="rId13419" display="https://www.daloopa.com/src/72185819" xr:uid="{877A946B-E2F1-4F1D-8867-2D56FE3D70A6}"/>
    <hyperlink ref="AT555" r:id="rId13420" display="https://www.daloopa.com/src/78145395" xr:uid="{A3F2F902-B753-4C26-9EFA-3FD9CAA8E53A}"/>
    <hyperlink ref="AU555" r:id="rId13421" display="https://www.daloopa.com/src/82268520" xr:uid="{C9A691F5-4B98-4C20-8851-05FAF7C6FBCC}"/>
    <hyperlink ref="AV555" r:id="rId13422" display="https://www.daloopa.com/src/87514834" xr:uid="{6F791400-E873-4AF7-B586-2D49F00CB45D}"/>
    <hyperlink ref="BF555" r:id="rId13423" display="https://www.daloopa.com/src/8787188" xr:uid="{2B246359-62EC-49E6-862D-EF4667DB8CA2}"/>
    <hyperlink ref="BG555" r:id="rId13424" display="https://www.daloopa.com/src/8787167" xr:uid="{A3D0B9CA-20A8-4493-AB08-1D0784548896}"/>
    <hyperlink ref="BH555" r:id="rId13425" display="https://www.daloopa.com/src/8787149" xr:uid="{44B0B616-851D-4E4F-B22F-C84409954E5B}"/>
    <hyperlink ref="BI555" r:id="rId13426" display="https://www.daloopa.com/src/8787130" xr:uid="{396A18F6-8B0C-449D-BCFD-E1351DB69EC9}"/>
    <hyperlink ref="BJ555" r:id="rId13427" display="https://www.daloopa.com/src/8787112" xr:uid="{927285E5-101C-4CD8-82E9-3BA05A7DD2FB}"/>
    <hyperlink ref="BK555" r:id="rId13428" display="https://www.daloopa.com/src/8787082" xr:uid="{940BCB00-73A6-4764-B1AF-D6C7C747C5DF}"/>
    <hyperlink ref="BL555" r:id="rId13429" display="https://www.daloopa.com/src/8787053" xr:uid="{18E66089-BCB4-40DF-9105-B47D232701BE}"/>
    <hyperlink ref="BM555" r:id="rId13430" display="https://www.daloopa.com/src/14295956" xr:uid="{B0934753-9F94-4EF4-90D3-58C95551F111}"/>
    <hyperlink ref="BN555" r:id="rId13431" display="https://www.daloopa.com/src/46628438" xr:uid="{40DAAAF5-4411-48A7-9713-4EFF04795244}"/>
    <hyperlink ref="BO555" r:id="rId13432" display="https://www.daloopa.com/src/67018984" xr:uid="{DC989C40-310C-4E29-8D55-9DBFE9637667}"/>
    <hyperlink ref="BP555" r:id="rId13433" display="https://www.daloopa.com/src/87502071" xr:uid="{9B8D9E9D-DC5C-46D1-A5EC-E0DF80DE4EAB}"/>
    <hyperlink ref="A558" r:id="rId13434" xr:uid="{03B56D64-64B7-4B97-AAA9-C71718C32B68}"/>
    <hyperlink ref="C558" r:id="rId13435" xr:uid="{65508215-4EFA-4DBD-9DBF-E74572F58E26}"/>
    <hyperlink ref="E558" r:id="rId13436" display="https://www.daloopa.com/src/8787207" xr:uid="{9C78EB2A-2F66-459A-8703-CE6FEA9CB928}"/>
    <hyperlink ref="F558" r:id="rId13437" display="https://www.daloopa.com/src/8787225" xr:uid="{A02E9F1C-67EA-4530-9ADE-D3C871910C65}"/>
    <hyperlink ref="G558" r:id="rId13438" display="https://www.daloopa.com/src/8787243" xr:uid="{CDE9973C-9E2A-49CA-B5C4-AF52538062D2}"/>
    <hyperlink ref="I558" r:id="rId13439" display="https://www.daloopa.com/src/8787261" xr:uid="{5972AC74-635D-47C8-B468-0FACBC0C940F}"/>
    <hyperlink ref="J558" r:id="rId13440" display="https://www.daloopa.com/src/8787279" xr:uid="{AA550913-6C3F-42CD-A7B1-996FBCF4B9AE}"/>
    <hyperlink ref="K558" r:id="rId13441" display="https://www.daloopa.com/src/8787297" xr:uid="{86C9D6FF-FFDB-47FB-A4EE-4796188CF664}"/>
    <hyperlink ref="M558" r:id="rId13442" display="https://www.daloopa.com/src/8787315" xr:uid="{B69223D9-F302-4BCD-A836-677BFC1C377A}"/>
    <hyperlink ref="N558" r:id="rId13443" display="https://www.daloopa.com/src/8787333" xr:uid="{5B3E83D7-F677-402F-8EE4-831A5D920B16}"/>
    <hyperlink ref="O558" r:id="rId13444" display="https://www.daloopa.com/src/8787351" xr:uid="{5D38D512-2650-414E-BAE8-152C3EFE6F7D}"/>
    <hyperlink ref="Q558" r:id="rId13445" display="https://www.daloopa.com/src/8787369" xr:uid="{B2D621AE-558E-4B95-9288-C6DAECC22B0C}"/>
    <hyperlink ref="R558" r:id="rId13446" display="https://www.daloopa.com/src/8787400" xr:uid="{CC431C5C-BFED-4FE0-9BB8-7D1702D22450}"/>
    <hyperlink ref="S558" r:id="rId13447" display="https://www.daloopa.com/src/8787419" xr:uid="{5CF33017-54DD-47F0-925E-5416DA063E84}"/>
    <hyperlink ref="U558" r:id="rId13448" display="https://www.daloopa.com/src/8787443" xr:uid="{046A5416-B6CE-48AC-B046-233ED67BC086}"/>
    <hyperlink ref="V558" r:id="rId13449" display="https://www.daloopa.com/src/8787470" xr:uid="{661E61BC-3A61-4526-A73E-3E90961125B3}"/>
    <hyperlink ref="W558" r:id="rId13450" display="https://www.daloopa.com/src/8787491" xr:uid="{3AE7C120-45E3-4B4A-863D-D5FD6F3D49E9}"/>
    <hyperlink ref="Y558" r:id="rId13451" display="https://www.daloopa.com/src/8787533" xr:uid="{ED0E51C1-0FA2-4533-AE12-ECD84D891C6F}"/>
    <hyperlink ref="Z558" r:id="rId13452" display="https://www.daloopa.com/src/8787554" xr:uid="{1891DA1D-89EA-419D-AF52-1C3AB6BF3514}"/>
    <hyperlink ref="AA558" r:id="rId13453" display="https://www.daloopa.com/src/8787568" xr:uid="{90D4022B-38D2-449F-AF40-A6E2E450A0A0}"/>
    <hyperlink ref="AC558" r:id="rId13454" display="https://www.daloopa.com/src/8787581" xr:uid="{C9AE7BE6-1365-48A9-B4E4-D428281EF6A1}"/>
    <hyperlink ref="AD558" r:id="rId13455" display="https://www.daloopa.com/src/8787594" xr:uid="{E27AA4A8-9638-4964-ACEC-3C6D0BA39A87}"/>
    <hyperlink ref="AE558" r:id="rId13456" display="https://www.daloopa.com/src/8787607" xr:uid="{178284C8-183F-4E87-B0B4-F24D3162FE3D}"/>
    <hyperlink ref="AG558" r:id="rId13457" display="https://www.daloopa.com/src/8787001" xr:uid="{CF5BF52F-130B-460C-8E14-BF27BD0877E3}"/>
    <hyperlink ref="AH558" r:id="rId13458" display="https://www.daloopa.com/src/8786951" xr:uid="{25C84BAF-ED26-4A24-95F3-95550E767950}"/>
    <hyperlink ref="AI558" r:id="rId13459" display="https://www.daloopa.com/src/10356356" xr:uid="{0E40DC6E-C6C6-4036-A2D9-F91B31AC20EB}"/>
    <hyperlink ref="AK558" r:id="rId13460" display="https://www.daloopa.com/src/20973372" xr:uid="{3D183B61-1C7B-42D4-9CD3-A72D12571D2A}"/>
    <hyperlink ref="AL558" r:id="rId13461" display="https://www.daloopa.com/src/32426019" xr:uid="{1DFDA3F5-118C-476A-A381-4C5392F318D1}"/>
    <hyperlink ref="AM558" r:id="rId13462" display="https://www.daloopa.com/src/38111048" xr:uid="{FA3396D0-56C4-4856-AEA1-E95622887C8B}"/>
    <hyperlink ref="AO558" r:id="rId13463" display="https://www.daloopa.com/src/53601331" xr:uid="{208F3968-9A7C-4772-85BE-419AB49F8809}"/>
    <hyperlink ref="AP558" r:id="rId13464" display="https://www.daloopa.com/src/58790252" xr:uid="{48785830-C377-4AF5-9F00-AB27AFCE79AB}"/>
    <hyperlink ref="AQ558" r:id="rId13465" display="https://www.daloopa.com/src/63082554" xr:uid="{D11A33F5-27A1-4741-96EE-87DA5E001B5A}"/>
    <hyperlink ref="AS558" r:id="rId13466" display="https://www.daloopa.com/src/72185822" xr:uid="{9362501C-10C7-4AB8-9202-BAEF58CB5467}"/>
    <hyperlink ref="AT558" r:id="rId13467" display="https://www.daloopa.com/src/78145399" xr:uid="{596D2D8C-8D17-46B6-A406-AE7A8627ECE4}"/>
    <hyperlink ref="AU558" r:id="rId13468" display="https://www.daloopa.com/src/82268522" xr:uid="{1449D413-D119-41B9-9321-83C3F6D7055F}"/>
    <hyperlink ref="BF558" r:id="rId13469" display="https://www.daloopa.com/src/8787189" xr:uid="{B215AAC7-BABD-47D4-A494-51BAC6333BCA}"/>
    <hyperlink ref="BG558" r:id="rId13470" display="https://www.daloopa.com/src/8787168" xr:uid="{5B54E605-2407-45ED-9401-91DEF8D00AE2}"/>
    <hyperlink ref="BH558" r:id="rId13471" display="https://www.daloopa.com/src/8787150" xr:uid="{CB7E795A-89C9-4ADD-991B-89A983D6918E}"/>
    <hyperlink ref="BI558" r:id="rId13472" display="https://www.daloopa.com/src/8787131" xr:uid="{618E6F6E-FF55-451F-9B5E-98FC41186B8A}"/>
    <hyperlink ref="BJ558" r:id="rId13473" display="https://www.daloopa.com/src/8787113" xr:uid="{AF15388F-465F-42DE-95FE-38145FAA97BB}"/>
    <hyperlink ref="BK558" r:id="rId13474" display="https://www.daloopa.com/src/8787083" xr:uid="{CE911167-AD5A-43D7-9550-CFF73688756E}"/>
    <hyperlink ref="BL558" r:id="rId13475" display="https://www.daloopa.com/src/8787054" xr:uid="{56E3C61F-435C-40C4-A0F1-AB025325B4FB}"/>
    <hyperlink ref="BM558" r:id="rId13476" display="https://www.daloopa.com/src/14277036" xr:uid="{A5F77B28-2CF2-4ABE-A597-96C96A4508B3}"/>
    <hyperlink ref="BN558" r:id="rId13477" display="https://www.daloopa.com/src/46628440" xr:uid="{4AB7C895-D969-4D6B-892B-61A83FBE366A}"/>
    <hyperlink ref="BO558" r:id="rId13478" display="https://www.daloopa.com/src/67018974" xr:uid="{4F86CAA2-DAE5-4143-906B-A3AE3010B984}"/>
    <hyperlink ref="BP558" r:id="rId13479" display="https://www.daloopa.com/src/87502073" xr:uid="{27717342-88D7-4C8E-9E13-6086F8049A11}"/>
    <hyperlink ref="A559" r:id="rId13480" xr:uid="{B01046D0-333B-446A-8419-802310A2086F}"/>
    <hyperlink ref="C559" r:id="rId13481" xr:uid="{02A961C6-0873-48B5-9F81-DF4BA1392B56}"/>
    <hyperlink ref="E559" r:id="rId13482" display="https://www.daloopa.com/src/8787208" xr:uid="{CDB49F53-5C8D-400A-9E0D-6E5ADA02DB9C}"/>
    <hyperlink ref="F559" r:id="rId13483" display="https://www.daloopa.com/src/8787226" xr:uid="{28A58E7B-B3FF-4A78-A132-C8DE26B3EFC1}"/>
    <hyperlink ref="G559" r:id="rId13484" display="https://www.daloopa.com/src/8787244" xr:uid="{6774E34C-C4FB-4125-A688-319925606C3C}"/>
    <hyperlink ref="I559" r:id="rId13485" display="https://www.daloopa.com/src/8787262" xr:uid="{0B689A8D-CACF-4769-B896-35B8FB8F6AF0}"/>
    <hyperlink ref="J559" r:id="rId13486" display="https://www.daloopa.com/src/8787280" xr:uid="{6572673C-5F8A-468D-8CBB-EA788A830B8D}"/>
    <hyperlink ref="K559" r:id="rId13487" display="https://www.daloopa.com/src/8787298" xr:uid="{2650D178-B9D5-4D1B-BACC-8E6CB11E1487}"/>
    <hyperlink ref="M559" r:id="rId13488" display="https://www.daloopa.com/src/8787316" xr:uid="{629A1C7D-F43C-4DEA-90C9-63774B5F57E8}"/>
    <hyperlink ref="N559" r:id="rId13489" display="https://www.daloopa.com/src/8787334" xr:uid="{7731211A-AFF5-45F9-85B2-E96653E86D40}"/>
    <hyperlink ref="O559" r:id="rId13490" display="https://www.daloopa.com/src/8787352" xr:uid="{15DD5848-8910-40FC-B135-91BFB0D1B1BC}"/>
    <hyperlink ref="Q559" r:id="rId13491" display="https://www.daloopa.com/src/8787370" xr:uid="{E71CF887-EABA-4DE3-B7FF-A14CE4FE3C25}"/>
    <hyperlink ref="R559" r:id="rId13492" display="https://www.daloopa.com/src/8787401" xr:uid="{F19E7736-D095-445F-99DC-43313F46E38B}"/>
    <hyperlink ref="S559" r:id="rId13493" display="https://www.daloopa.com/src/8787420" xr:uid="{C26BD528-CAE1-402A-B7A2-CF105D687753}"/>
    <hyperlink ref="U559" r:id="rId13494" display="https://www.daloopa.com/src/8787444" xr:uid="{63A5C15D-9039-43FF-8FC1-4C767A53C65E}"/>
    <hyperlink ref="V559" r:id="rId13495" display="https://www.daloopa.com/src/8787471" xr:uid="{29FCEAEA-8773-4DBB-A362-D4FF2728DBD8}"/>
    <hyperlink ref="W559" r:id="rId13496" display="https://www.daloopa.com/src/8787492" xr:uid="{54C52FFB-75F2-4266-840B-67FBF85E267E}"/>
    <hyperlink ref="Y559" r:id="rId13497" display="https://www.daloopa.com/src/8787534" xr:uid="{46FD6D81-C0BA-4FF7-9D66-415FCB5FDCC2}"/>
    <hyperlink ref="Z559" r:id="rId13498" display="https://www.daloopa.com/src/8787555" xr:uid="{D6D74A7F-51A8-46C1-A75D-4B687516108E}"/>
    <hyperlink ref="AA559" r:id="rId13499" display="https://www.daloopa.com/src/8787569" xr:uid="{9EBF8535-3AF2-46A0-8D89-B4552C76399A}"/>
    <hyperlink ref="AC559" r:id="rId13500" display="https://www.daloopa.com/src/8787582" xr:uid="{18DDD4C6-05A5-44FE-BCC4-F150E9044C8A}"/>
    <hyperlink ref="AD559" r:id="rId13501" display="https://www.daloopa.com/src/8787595" xr:uid="{C97201BE-321A-4C8B-8B8C-F9928FAD59DD}"/>
    <hyperlink ref="AE559" r:id="rId13502" display="https://www.daloopa.com/src/8787608" xr:uid="{372B73B2-FBEF-4847-8E00-8312685E8008}"/>
    <hyperlink ref="AG559" r:id="rId13503" display="https://www.daloopa.com/src/8787002" xr:uid="{FEFE610E-285E-4F1D-9BEC-E8E90870F3C7}"/>
    <hyperlink ref="AH559" r:id="rId13504" display="https://www.daloopa.com/src/8786952" xr:uid="{5A2D3C34-DF0F-4528-9A03-3AF4232B00E7}"/>
    <hyperlink ref="AI559" r:id="rId13505" display="https://www.daloopa.com/src/10356364" xr:uid="{D92D30F1-4224-4769-9D37-3EB6B89CC499}"/>
    <hyperlink ref="AK559" r:id="rId13506" display="https://www.daloopa.com/src/20973376" xr:uid="{8B82FDFF-2FEB-4FB6-85A1-F4EE0D9C8CD0}"/>
    <hyperlink ref="AL559" r:id="rId13507" display="https://www.daloopa.com/src/32426020" xr:uid="{B4C1F2F9-B77F-41A8-9091-E5BF99E73C85}"/>
    <hyperlink ref="AM559" r:id="rId13508" display="https://www.daloopa.com/src/38111039" xr:uid="{39A8F0FF-C2D1-482D-951F-5C170F0C21E0}"/>
    <hyperlink ref="AO559" r:id="rId13509" display="https://www.daloopa.com/src/53601327" xr:uid="{40A19322-51E2-4012-872C-7FFE415147E9}"/>
    <hyperlink ref="AP559" r:id="rId13510" display="https://www.daloopa.com/src/58790247" xr:uid="{B38EB6D6-A8EC-4C8F-AEF8-817ADDFD30D6}"/>
    <hyperlink ref="AQ559" r:id="rId13511" display="https://www.daloopa.com/src/63082555" xr:uid="{DBA2F0E6-343E-46B9-A127-35EF508A989C}"/>
    <hyperlink ref="AS559" r:id="rId13512" display="https://www.daloopa.com/src/72185815" xr:uid="{CA451DBB-21E0-4589-9440-3621F9292E0C}"/>
    <hyperlink ref="AT559" r:id="rId13513" display="https://www.daloopa.com/src/78145390" xr:uid="{932186A5-BCDC-43E3-80F5-CA7E7088901A}"/>
    <hyperlink ref="AU559" r:id="rId13514" display="https://www.daloopa.com/src/82268525" xr:uid="{E30C2BED-7665-4EAA-A4B2-EBCE56158BAC}"/>
    <hyperlink ref="BF559" r:id="rId13515" display="https://www.daloopa.com/src/8787190" xr:uid="{9CA17AC7-086A-4582-8383-8880C5616030}"/>
    <hyperlink ref="BG559" r:id="rId13516" display="https://www.daloopa.com/src/8787169" xr:uid="{1D155F71-91B6-45F3-A16D-35D55DAE32D0}"/>
    <hyperlink ref="BH559" r:id="rId13517" display="https://www.daloopa.com/src/8787151" xr:uid="{546C7D52-F14F-4C3E-B72D-5B770B0E3853}"/>
    <hyperlink ref="BI559" r:id="rId13518" display="https://www.daloopa.com/src/8787132" xr:uid="{5B93E20A-59F2-460D-AA13-59E1D9C287E1}"/>
    <hyperlink ref="BJ559" r:id="rId13519" display="https://www.daloopa.com/src/8787114" xr:uid="{93C2DC23-376D-4610-932A-6984A4CC57B0}"/>
    <hyperlink ref="BK559" r:id="rId13520" display="https://www.daloopa.com/src/8787084" xr:uid="{A339458D-38B7-4B6F-B07A-39E3D034C3B4}"/>
    <hyperlink ref="BL559" r:id="rId13521" display="https://www.daloopa.com/src/8787055" xr:uid="{91DABFCA-A006-4CE9-8918-DFD7EE82797D}"/>
    <hyperlink ref="BM559" r:id="rId13522" display="https://www.daloopa.com/src/14277037" xr:uid="{5EE2BC7B-E5D2-4630-B29E-41B36EF024A4}"/>
    <hyperlink ref="BN559" r:id="rId13523" display="https://www.daloopa.com/src/46628439" xr:uid="{2C89CB5C-A0A3-446A-8646-D0CE208C20AB}"/>
    <hyperlink ref="BO559" r:id="rId13524" display="https://www.daloopa.com/src/67018975" xr:uid="{C1A866A8-C44D-48D8-8547-D1870DC668F3}"/>
    <hyperlink ref="BP559" r:id="rId13525" display="https://www.daloopa.com/src/87502074" xr:uid="{025951A3-3C8E-4058-8350-CEB348A57E64}"/>
    <hyperlink ref="A561" r:id="rId13526" xr:uid="{4F0D218C-AEEC-4397-BBD8-1D32C0F71FBE}"/>
    <hyperlink ref="C561" r:id="rId13527" xr:uid="{34B27D2A-2D94-431B-9092-3EBA59619E80}"/>
    <hyperlink ref="E561" r:id="rId13528" display="https://www.daloopa.com/src/8787209" xr:uid="{5E72E228-216D-43FF-B1A5-26648770974E}"/>
    <hyperlink ref="F561" r:id="rId13529" display="https://www.daloopa.com/src/8787227" xr:uid="{9FA9E3E4-4031-4A05-941A-B6FD6EAECBB1}"/>
    <hyperlink ref="G561" r:id="rId13530" display="https://www.daloopa.com/src/8787245" xr:uid="{BC89673D-D089-4F86-BEAB-D56DED470C97}"/>
    <hyperlink ref="I561" r:id="rId13531" display="https://www.daloopa.com/src/8787263" xr:uid="{D5418483-4AC3-45AA-9FB8-D1C2475D43BF}"/>
    <hyperlink ref="J561" r:id="rId13532" display="https://www.daloopa.com/src/8787281" xr:uid="{8E0D7C54-0C95-4917-A81B-FDC840800A4D}"/>
    <hyperlink ref="K561" r:id="rId13533" display="https://www.daloopa.com/src/8787299" xr:uid="{82F9D4EB-8C05-4C46-9095-E8EB1C64EF9D}"/>
    <hyperlink ref="M561" r:id="rId13534" display="https://www.daloopa.com/src/8787317" xr:uid="{C0939901-ABD2-4AE1-85AB-AD74DBECF192}"/>
    <hyperlink ref="N561" r:id="rId13535" display="https://www.daloopa.com/src/8787335" xr:uid="{C0A88804-69FB-4A21-8B1D-6D5D3D8E268E}"/>
    <hyperlink ref="O561" r:id="rId13536" display="https://www.daloopa.com/src/8787353" xr:uid="{1A438FD6-8CFF-4B8D-B8D1-BECACEB15ED5}"/>
    <hyperlink ref="Q561" r:id="rId13537" display="https://www.daloopa.com/src/8787371" xr:uid="{45F75BAC-8C5A-48EE-924D-A082FFF3479F}"/>
    <hyperlink ref="R561" r:id="rId13538" display="https://www.daloopa.com/src/8787402" xr:uid="{75E99E0E-6B73-40A2-983A-BBFA08EB9D24}"/>
    <hyperlink ref="S561" r:id="rId13539" display="https://www.daloopa.com/src/8787421" xr:uid="{DBD34BCF-9ABB-4A29-8240-2AD01F00E9A1}"/>
    <hyperlink ref="U561" r:id="rId13540" display="https://www.daloopa.com/src/8787445" xr:uid="{5F426F18-1BEF-4B60-B63D-D0F14C1A9D18}"/>
    <hyperlink ref="V561" r:id="rId13541" display="https://www.daloopa.com/src/8787472" xr:uid="{1B821B4E-B5FA-4104-9C1E-15354F6CE1DA}"/>
    <hyperlink ref="W561" r:id="rId13542" display="https://www.daloopa.com/src/8787493" xr:uid="{768F953D-1D4B-40DC-A724-C5D2166C0CF5}"/>
    <hyperlink ref="Y561" r:id="rId13543" display="https://www.daloopa.com/src/8787535" xr:uid="{20743A07-3CB5-424F-811C-8E445F650B14}"/>
    <hyperlink ref="Z561" r:id="rId13544" display="https://www.daloopa.com/src/8787556" xr:uid="{A248C16B-46CB-4558-8B42-EF9FF5C46175}"/>
    <hyperlink ref="AA561" r:id="rId13545" display="https://www.daloopa.com/src/8787570" xr:uid="{52EA8CAC-1063-47AD-9C3A-FA533DD612C0}"/>
    <hyperlink ref="AC561" r:id="rId13546" display="https://www.daloopa.com/src/8787583" xr:uid="{038B5030-3822-4FE8-BD5B-3456BC5EAC3D}"/>
    <hyperlink ref="BF561" r:id="rId13547" display="https://www.daloopa.com/src/8787191" xr:uid="{864AD4AD-2910-4915-8E1F-37CEFC4277D9}"/>
    <hyperlink ref="BG561" r:id="rId13548" display="https://www.daloopa.com/src/8787170" xr:uid="{3D73CFE2-AF8C-48CD-BEB0-58B055449E93}"/>
    <hyperlink ref="BH561" r:id="rId13549" display="https://www.daloopa.com/src/8787152" xr:uid="{26FB69DE-C734-4450-89BD-0748F743CDEF}"/>
    <hyperlink ref="BI561" r:id="rId13550" display="https://www.daloopa.com/src/8787133" xr:uid="{969BC34F-EC3B-4665-BDD7-FA187CCE5608}"/>
    <hyperlink ref="BJ561" r:id="rId13551" display="https://www.daloopa.com/src/8787115" xr:uid="{4EB9D957-1DCB-436F-8214-1F45DF8D2AF3}"/>
    <hyperlink ref="BK561" r:id="rId13552" display="https://www.daloopa.com/src/8787085" xr:uid="{D62B2334-8CF8-4D00-A046-E0916634DAC4}"/>
    <hyperlink ref="A562" r:id="rId13553" xr:uid="{0C2422B5-CA8F-489C-922A-74623F011705}"/>
    <hyperlink ref="C562" r:id="rId13554" xr:uid="{4F0A1556-7DDB-481A-940E-22B8428118A6}"/>
    <hyperlink ref="E562" r:id="rId13555" display="https://www.daloopa.com/src/8787210" xr:uid="{0DA0D071-9DFF-44F7-96FA-DB4E1AB665FF}"/>
    <hyperlink ref="F562" r:id="rId13556" display="https://www.daloopa.com/src/8787228" xr:uid="{C42B4300-BE8E-4D55-8511-00108612FA89}"/>
    <hyperlink ref="G562" r:id="rId13557" display="https://www.daloopa.com/src/8787246" xr:uid="{E790EFB9-CD4C-4678-B650-67E30AC9DC74}"/>
    <hyperlink ref="I562" r:id="rId13558" display="https://www.daloopa.com/src/8787264" xr:uid="{E32983CE-C7CE-4DAB-BCF2-7CFC471D4D0C}"/>
    <hyperlink ref="J562" r:id="rId13559" display="https://www.daloopa.com/src/8787282" xr:uid="{A58AD96B-6157-44EF-9548-4AE653EB2CD1}"/>
    <hyperlink ref="K562" r:id="rId13560" display="https://www.daloopa.com/src/8787300" xr:uid="{96ED6710-450F-4DCB-B94E-90A85666B406}"/>
    <hyperlink ref="M562" r:id="rId13561" display="https://www.daloopa.com/src/8787318" xr:uid="{4DEDCC67-9DE4-4D2C-9093-543D280072CE}"/>
    <hyperlink ref="N562" r:id="rId13562" display="https://www.daloopa.com/src/8787336" xr:uid="{4BD9FF4B-663A-435A-B797-34C31CC2F589}"/>
    <hyperlink ref="O562" r:id="rId13563" display="https://www.daloopa.com/src/8787354" xr:uid="{AB011297-9DB0-4FF6-8E5C-B830CAC352DE}"/>
    <hyperlink ref="Q562" r:id="rId13564" display="https://www.daloopa.com/src/8787372" xr:uid="{AF229DE3-5561-4682-95F8-8CDF9EC79422}"/>
    <hyperlink ref="R562" r:id="rId13565" display="https://www.daloopa.com/src/8787403" xr:uid="{F20B3A27-CFC8-4562-8B31-13B6AB3ED0BC}"/>
    <hyperlink ref="S562" r:id="rId13566" display="https://www.daloopa.com/src/8787422" xr:uid="{10913072-65FD-4F30-814A-C8262E82667B}"/>
    <hyperlink ref="U562" r:id="rId13567" display="https://www.daloopa.com/src/8787446" xr:uid="{A7618BD1-A79F-4A3A-8E53-9493935BF0B3}"/>
    <hyperlink ref="V562" r:id="rId13568" display="https://www.daloopa.com/src/8787473" xr:uid="{C0340944-CB51-4E2B-A4B3-0950480A1522}"/>
    <hyperlink ref="W562" r:id="rId13569" display="https://www.daloopa.com/src/8787494" xr:uid="{09FF84EF-0B6B-4AB0-9490-4812B5A6169B}"/>
    <hyperlink ref="Y562" r:id="rId13570" display="https://www.daloopa.com/src/8787536" xr:uid="{BDA97E4D-D5BC-427D-BC69-62038ABDCF95}"/>
    <hyperlink ref="Z562" r:id="rId13571" display="https://www.daloopa.com/src/8787557" xr:uid="{3C5B9E67-D488-4117-A8EF-E75E985299BB}"/>
    <hyperlink ref="AA562" r:id="rId13572" display="https://www.daloopa.com/src/8787571" xr:uid="{8242BD8D-60A3-4637-BA73-B9620C612C66}"/>
    <hyperlink ref="AC562" r:id="rId13573" display="https://www.daloopa.com/src/8787584" xr:uid="{767BFCCA-976B-4D91-A3BF-F29F075EF655}"/>
    <hyperlink ref="BF562" r:id="rId13574" display="https://www.daloopa.com/src/8787192" xr:uid="{7E4660EF-61D2-4ECB-82BA-E1BDCB0BC1B7}"/>
    <hyperlink ref="BG562" r:id="rId13575" display="https://www.daloopa.com/src/8787171" xr:uid="{68294C5A-4558-462D-91A5-B9B26D052DC8}"/>
    <hyperlink ref="BH562" r:id="rId13576" display="https://www.daloopa.com/src/8787153" xr:uid="{5248C381-BA73-49EA-862C-06283C356E41}"/>
    <hyperlink ref="BI562" r:id="rId13577" display="https://www.daloopa.com/src/8787134" xr:uid="{136C9E5D-1053-45E2-BCE9-B7F11CDC8CBB}"/>
    <hyperlink ref="BJ562" r:id="rId13578" display="https://www.daloopa.com/src/8787116" xr:uid="{BCE7FE37-48CB-433A-B374-3C4DC32C9E3D}"/>
    <hyperlink ref="BK562" r:id="rId13579" display="https://www.daloopa.com/src/8787086" xr:uid="{71BA1BB1-A582-4B45-AFE4-4B6853469267}"/>
    <hyperlink ref="A563" r:id="rId13580" xr:uid="{C323FD29-568A-4249-8235-0D8C63A6B632}"/>
    <hyperlink ref="C563" r:id="rId13581" xr:uid="{0FC41789-533B-4702-93CC-C2890965BFE8}"/>
    <hyperlink ref="E563" r:id="rId13582" display="https://www.daloopa.com/src/8787211" xr:uid="{7DE68A69-9268-4ED7-96C2-52F78FE167A6}"/>
    <hyperlink ref="F563" r:id="rId13583" display="https://www.daloopa.com/src/8787229" xr:uid="{1CFF0989-8352-4A3C-BA9E-6AE61F50DE7C}"/>
    <hyperlink ref="G563" r:id="rId13584" display="https://www.daloopa.com/src/8787247" xr:uid="{A7A96DEC-FB8A-4FD1-8395-51FB7294E581}"/>
    <hyperlink ref="I563" r:id="rId13585" display="https://www.daloopa.com/src/8787265" xr:uid="{3943C183-6BB5-42F0-8AB4-21484B5CAAB1}"/>
    <hyperlink ref="J563" r:id="rId13586" display="https://www.daloopa.com/src/8787283" xr:uid="{A077590D-3474-4620-A35B-D77A6E5BAA17}"/>
    <hyperlink ref="K563" r:id="rId13587" display="https://www.daloopa.com/src/8787301" xr:uid="{A78F007E-32C7-46AF-9C1D-8FEB6EB8B934}"/>
    <hyperlink ref="M563" r:id="rId13588" display="https://www.daloopa.com/src/8787319" xr:uid="{24F9167E-5B0B-43C9-B614-AB361404881D}"/>
    <hyperlink ref="N563" r:id="rId13589" display="https://www.daloopa.com/src/8787337" xr:uid="{A25B50C2-4974-4F30-AD01-92DDC60CB1E0}"/>
    <hyperlink ref="O563" r:id="rId13590" display="https://www.daloopa.com/src/8787355" xr:uid="{0FE3E26C-A7C3-4876-A45C-686B935E1A5C}"/>
    <hyperlink ref="Q563" r:id="rId13591" display="https://www.daloopa.com/src/8787373" xr:uid="{0FD293B2-4448-474D-95F1-1A2AC95C90CD}"/>
    <hyperlink ref="R563" r:id="rId13592" display="https://www.daloopa.com/src/8787404" xr:uid="{B68F7F19-BDDB-4285-AD06-E1FB1FBF1E57}"/>
    <hyperlink ref="S563" r:id="rId13593" display="https://www.daloopa.com/src/8787423" xr:uid="{8B094DCE-0369-47A6-8A98-32CE0D01A04A}"/>
    <hyperlink ref="U563" r:id="rId13594" display="https://www.daloopa.com/src/8787447" xr:uid="{6C10424C-2536-4842-9C2A-23A53AB4A7F2}"/>
    <hyperlink ref="V563" r:id="rId13595" display="https://www.daloopa.com/src/8787474" xr:uid="{971197A3-7717-4F4C-8A78-04EAF36195DC}"/>
    <hyperlink ref="W563" r:id="rId13596" display="https://www.daloopa.com/src/8787495" xr:uid="{97DDBB20-BC5E-48F7-B370-020A018DE129}"/>
    <hyperlink ref="BF563" r:id="rId13597" display="https://www.daloopa.com/src/8787193" xr:uid="{5B71DC4A-85A1-46FA-A477-40C19D555130}"/>
    <hyperlink ref="BG563" r:id="rId13598" display="https://www.daloopa.com/src/8787172" xr:uid="{518B7C84-47BE-4AF9-8D1D-A50BBF56558E}"/>
    <hyperlink ref="BH563" r:id="rId13599" display="https://www.daloopa.com/src/8787154" xr:uid="{A2E558A2-F233-42B6-A696-CC8B07F07B66}"/>
    <hyperlink ref="BI563" r:id="rId13600" display="https://www.daloopa.com/src/8787135" xr:uid="{894944DA-9832-4412-940F-BD225A4AEF5E}"/>
    <hyperlink ref="A564" r:id="rId13601" xr:uid="{F6351362-D025-46D9-B9EF-26834FC7CD99}"/>
    <hyperlink ref="C564" r:id="rId13602" xr:uid="{AA75C1B0-4DAA-418D-9F80-352B4A5C1C25}"/>
    <hyperlink ref="R564" r:id="rId13603" display="https://www.daloopa.com/src/8787405" xr:uid="{6A586398-CC3C-4603-9176-B5035C08C6D9}"/>
    <hyperlink ref="S564" r:id="rId13604" display="https://www.daloopa.com/src/8787424" xr:uid="{5BDEE3DE-CA95-4B81-A034-F9193683B3FE}"/>
    <hyperlink ref="U564" r:id="rId13605" display="https://www.daloopa.com/src/8787448" xr:uid="{DC2FFDCF-2F88-435C-A6E4-E61EEEBC4419}"/>
    <hyperlink ref="BI564" r:id="rId13606" display="https://www.daloopa.com/src/8787136" xr:uid="{18EBE551-34AD-4DC4-9909-57DF2BD24464}"/>
    <hyperlink ref="A565" r:id="rId13607" xr:uid="{D9ACA021-9694-4E8C-ADD1-6B4B84828879}"/>
    <hyperlink ref="C565" r:id="rId13608" xr:uid="{9D679712-D075-4BE6-B763-FA3BC1EF67EC}"/>
    <hyperlink ref="BJ565" r:id="rId13609" display="https://www.daloopa.com/src/8787117" xr:uid="{3A7F45C3-D41B-4C25-B6F0-E0E909AA1C72}"/>
    <hyperlink ref="A566" r:id="rId13610" xr:uid="{FFCCADF5-2EAA-4B26-978D-6973DA16567B}"/>
    <hyperlink ref="C566" r:id="rId13611" xr:uid="{85E31B95-621F-45F9-80F9-988D01510CA6}"/>
    <hyperlink ref="AD566" r:id="rId13612" display="https://www.daloopa.com/src/8787596" xr:uid="{B09D0CB3-E39F-49C3-9CA9-8A16A7256B9A}"/>
    <hyperlink ref="AE566" r:id="rId13613" display="https://www.daloopa.com/src/8787609" xr:uid="{69A80A41-832E-464C-8BFB-CBCB4608F72C}"/>
    <hyperlink ref="AG566" r:id="rId13614" display="https://www.daloopa.com/src/8787003" xr:uid="{19BDAE1E-5257-4C52-A03B-882119B5D1F3}"/>
    <hyperlink ref="AH566" r:id="rId13615" display="https://www.daloopa.com/src/8786953" xr:uid="{68D698B2-7640-47B9-9B9E-338C6A932B7F}"/>
    <hyperlink ref="AI566" r:id="rId13616" display="https://www.daloopa.com/src/10356354" xr:uid="{E527A014-973F-49E6-B655-9035F4FCEAD1}"/>
    <hyperlink ref="AK566" r:id="rId13617" display="https://www.daloopa.com/src/20973374" xr:uid="{1F9BCC66-60BB-4114-AFC7-E019EC766035}"/>
    <hyperlink ref="AL566" r:id="rId13618" display="https://www.daloopa.com/src/32426016" xr:uid="{5EC97ED5-731B-40C9-A9FF-43521B40143A}"/>
    <hyperlink ref="AM566" r:id="rId13619" display="https://www.daloopa.com/src/38111038" xr:uid="{3976783C-A5F4-47B1-A2EF-E58F35ADEA01}"/>
    <hyperlink ref="AO566" r:id="rId13620" display="https://www.daloopa.com/src/53601328" xr:uid="{42654A7B-F18A-4E60-AF21-420509849A6F}"/>
    <hyperlink ref="AP566" r:id="rId13621" display="https://www.daloopa.com/src/58790249" xr:uid="{A49BA09D-F141-4796-A84F-4DF0AF44C0A4}"/>
    <hyperlink ref="AQ566" r:id="rId13622" display="https://www.daloopa.com/src/63082553" xr:uid="{082F14D6-5F42-480D-9BF7-C02B0F22CFBC}"/>
    <hyperlink ref="AS566" r:id="rId13623" display="https://www.daloopa.com/src/72185823" xr:uid="{719BB4D6-8370-4CA2-AD70-D0510798FB3E}"/>
    <hyperlink ref="AT566" r:id="rId13624" display="https://www.daloopa.com/src/78145389" xr:uid="{3FE15BB4-37DE-442F-9EAD-6073AF090E10}"/>
    <hyperlink ref="AU566" r:id="rId13625" display="https://www.daloopa.com/src/82268517" xr:uid="{4EFE074A-F6F5-47FE-9C11-445BD4A780E3}"/>
    <hyperlink ref="BL566" r:id="rId13626" display="https://www.daloopa.com/src/8787056" xr:uid="{D8293D41-E734-4304-97B8-D6A29A546FA1}"/>
    <hyperlink ref="BM566" r:id="rId13627" display="https://www.daloopa.com/src/14277038" xr:uid="{1BFB207E-5D9E-406D-8393-15F56FA5EDEC}"/>
    <hyperlink ref="BN566" r:id="rId13628" display="https://www.daloopa.com/src/46628432" xr:uid="{86B4DC6B-0495-4C71-AEAF-C41E8B76E783}"/>
    <hyperlink ref="BO566" r:id="rId13629" display="https://www.daloopa.com/src/67018976" xr:uid="{E35ABE9C-ED2F-477A-BA76-0B8FAF7CC8BA}"/>
    <hyperlink ref="BP566" r:id="rId13630" display="https://www.daloopa.com/src/87502072" xr:uid="{EE9DD586-A07B-48D4-BE9E-7E55656CE468}"/>
    <hyperlink ref="A567" r:id="rId13631" xr:uid="{CBD80FB0-A8BD-4B36-A099-87A476F0DBB4}"/>
    <hyperlink ref="C567" r:id="rId13632" xr:uid="{C5737759-E33A-477B-B14C-FA1A33BCF64A}"/>
    <hyperlink ref="E567" r:id="rId13633" display="https://www.daloopa.com/src/8787212" xr:uid="{C2A85837-C19E-4F1F-B85A-BEE59E7C06AB}"/>
    <hyperlink ref="F567" r:id="rId13634" display="https://www.daloopa.com/src/8787230" xr:uid="{3678726A-46F0-423F-962C-8EE0C7D46356}"/>
    <hyperlink ref="G567" r:id="rId13635" display="https://www.daloopa.com/src/8787248" xr:uid="{04F5CF6A-1972-4EBA-8EEF-ED6D8275AE8E}"/>
    <hyperlink ref="I567" r:id="rId13636" display="https://www.daloopa.com/src/8787266" xr:uid="{76C45C23-01E5-4798-86B8-CE480C24C11C}"/>
    <hyperlink ref="J567" r:id="rId13637" display="https://www.daloopa.com/src/8787284" xr:uid="{E48E5483-6B51-4FE7-AAB0-BC21DD649B82}"/>
    <hyperlink ref="K567" r:id="rId13638" display="https://www.daloopa.com/src/8787302" xr:uid="{59D84F66-D99A-46FD-BBAC-A501E32E127D}"/>
    <hyperlink ref="M567" r:id="rId13639" display="https://www.daloopa.com/src/8787320" xr:uid="{CF487401-CB48-4C86-9E58-A0E2AF73D916}"/>
    <hyperlink ref="N567" r:id="rId13640" display="https://www.daloopa.com/src/8787338" xr:uid="{AE1F8D18-62F2-4D36-85F5-4CCDC0CF22D6}"/>
    <hyperlink ref="O567" r:id="rId13641" display="https://www.daloopa.com/src/8787356" xr:uid="{B5D8CBC8-7299-4626-969A-644B49814BBC}"/>
    <hyperlink ref="Q567" r:id="rId13642" display="https://www.daloopa.com/src/8787374" xr:uid="{42E3C112-13E1-4424-949B-CD8ACEC51C86}"/>
    <hyperlink ref="R567" r:id="rId13643" display="https://www.daloopa.com/src/8787406" xr:uid="{14C171C2-5218-4248-AEE9-5B4B1775AA92}"/>
    <hyperlink ref="S567" r:id="rId13644" display="https://www.daloopa.com/src/8787425" xr:uid="{4AA909FE-BD46-4F19-9885-81256C9AC8C0}"/>
    <hyperlink ref="U567" r:id="rId13645" display="https://www.daloopa.com/src/8787449" xr:uid="{5D610E6F-04F1-4576-91D9-35715E366CD8}"/>
    <hyperlink ref="V567" r:id="rId13646" display="https://www.daloopa.com/src/8787475" xr:uid="{3BF822EA-C165-49E3-8509-D75C9C47ED1B}"/>
    <hyperlink ref="W567" r:id="rId13647" display="https://www.daloopa.com/src/8787496" xr:uid="{C58E0FB5-6CF4-4002-9FD4-060F9ED9200F}"/>
    <hyperlink ref="Y567" r:id="rId13648" display="https://www.daloopa.com/src/8787537" xr:uid="{80F939F4-0DC0-40EB-B852-5647307B4FBB}"/>
    <hyperlink ref="Z567" r:id="rId13649" display="https://www.daloopa.com/src/8787558" xr:uid="{C73C26B2-63E0-48A4-8C1B-91E80D7B3BE3}"/>
    <hyperlink ref="AA567" r:id="rId13650" display="https://www.daloopa.com/src/8787572" xr:uid="{20912BEB-1C29-4D8B-8C3E-6E1CD8C23CF6}"/>
    <hyperlink ref="AC567" r:id="rId13651" display="https://www.daloopa.com/src/8787585" xr:uid="{27F70AED-3FE1-4FA1-B365-F8693F084133}"/>
    <hyperlink ref="AD567" r:id="rId13652" display="https://www.daloopa.com/src/8787597" xr:uid="{41DCC835-DA6C-4C40-BE6D-518FDD408C9C}"/>
    <hyperlink ref="AE567" r:id="rId13653" display="https://www.daloopa.com/src/8787610" xr:uid="{C42378F2-9546-4E6F-9645-69F7F05D9836}"/>
    <hyperlink ref="AG567" r:id="rId13654" display="https://www.daloopa.com/src/8787004" xr:uid="{6D63A3CC-9EC9-4EA2-B8CB-962EF3B06881}"/>
    <hyperlink ref="AH567" r:id="rId13655" display="https://www.daloopa.com/src/8786954" xr:uid="{548F4256-950E-4A23-9A4B-6331A91D6D12}"/>
    <hyperlink ref="AI567" r:id="rId13656" display="https://www.daloopa.com/src/10356363" xr:uid="{5C7EC482-1D0F-47DF-8446-25F797A25DD8}"/>
    <hyperlink ref="AK567" r:id="rId13657" display="https://www.daloopa.com/src/20973375" xr:uid="{BC000219-C0B6-4629-A1D7-E9681CD8DD82}"/>
    <hyperlink ref="AL567" r:id="rId13658" display="https://www.daloopa.com/src/32426024" xr:uid="{3FC3B98F-729B-4B22-8281-27C823087EE6}"/>
    <hyperlink ref="AM567" r:id="rId13659" display="https://www.daloopa.com/src/38111042" xr:uid="{989ACEBD-20A8-4D62-A467-B75943617ADF}"/>
    <hyperlink ref="AO567" r:id="rId13660" display="https://www.daloopa.com/src/53601330" xr:uid="{794C4F39-7211-44EC-91D0-061822FB27AF}"/>
    <hyperlink ref="AP567" r:id="rId13661" display="https://www.daloopa.com/src/58790253" xr:uid="{7D4B83C0-8B70-4714-B904-743C29131C0B}"/>
    <hyperlink ref="AQ567" r:id="rId13662" display="https://www.daloopa.com/src/63082552" xr:uid="{6114F06F-89A9-4EF6-A721-4E62EB73D7D3}"/>
    <hyperlink ref="AS567" r:id="rId13663" display="https://www.daloopa.com/src/72185816" xr:uid="{721D5B04-5EA7-43A8-A57F-27B226642EC1}"/>
    <hyperlink ref="AT567" r:id="rId13664" display="https://www.daloopa.com/src/78145398" xr:uid="{67190874-4D02-4AD4-92A0-3816AF186049}"/>
    <hyperlink ref="AU567" r:id="rId13665" display="https://www.daloopa.com/src/82268518" xr:uid="{42920D97-32BD-468E-AC22-D1AC7C4E1BAF}"/>
    <hyperlink ref="BF567" r:id="rId13666" display="https://www.daloopa.com/src/8787194" xr:uid="{B2197445-3C78-4CC8-A770-9A207623B0A7}"/>
    <hyperlink ref="BG567" r:id="rId13667" display="https://www.daloopa.com/src/8787173" xr:uid="{F49AFD01-2303-4B90-B99B-FCE9E043F926}"/>
    <hyperlink ref="BH567" r:id="rId13668" display="https://www.daloopa.com/src/8787155" xr:uid="{4879865A-75CA-4B14-A70A-546603A48F39}"/>
    <hyperlink ref="BI567" r:id="rId13669" display="https://www.daloopa.com/src/8787137" xr:uid="{330A8D4A-B4A7-4B0A-9F96-BE155471CE49}"/>
    <hyperlink ref="BJ567" r:id="rId13670" display="https://www.daloopa.com/src/8787118" xr:uid="{2EB4D30B-BFF7-4517-AA75-4349BD2733BA}"/>
    <hyperlink ref="BK567" r:id="rId13671" display="https://www.daloopa.com/src/8787087" xr:uid="{143FB0E2-7AAA-4FF2-A061-43229A296095}"/>
    <hyperlink ref="BL567" r:id="rId13672" display="https://www.daloopa.com/src/8787057" xr:uid="{82AAA6C7-52ED-447C-86D1-F9F2FB560C8F}"/>
    <hyperlink ref="BM567" r:id="rId13673" display="https://www.daloopa.com/src/14277039" xr:uid="{CF45F4D9-9806-4668-945A-620C27775F31}"/>
    <hyperlink ref="BN567" r:id="rId13674" display="https://www.daloopa.com/src/46628435" xr:uid="{DA49E8C1-9F81-4997-BDD9-B0BA276A70EC}"/>
    <hyperlink ref="BO567" r:id="rId13675" display="https://www.daloopa.com/src/67018977" xr:uid="{918283F1-B7B9-4A19-9D4F-2DEF239733E1}"/>
    <hyperlink ref="BP567" r:id="rId13676" display="https://www.daloopa.com/src/87502075" xr:uid="{C9F3136D-1CBD-4515-905A-20011D060F3D}"/>
    <hyperlink ref="A569" r:id="rId13677" xr:uid="{77780D10-CFE9-45BC-8D8A-76230F544E82}"/>
    <hyperlink ref="C569" r:id="rId13678" xr:uid="{A7D5F301-8889-45F7-B0A0-6AF4714C92FC}"/>
    <hyperlink ref="E569" r:id="rId13679" display="https://www.daloopa.com/src/8787213" xr:uid="{5CDDDC1A-AC6D-43FF-86D2-C413F5F30AAF}"/>
    <hyperlink ref="F569" r:id="rId13680" display="https://www.daloopa.com/src/8787231" xr:uid="{972B684C-3FCA-4E60-9AC4-9E5E4EAA989A}"/>
    <hyperlink ref="G569" r:id="rId13681" display="https://www.daloopa.com/src/8787249" xr:uid="{C6927198-E421-46F1-A7FF-EBF2ABA377EE}"/>
    <hyperlink ref="H569" r:id="rId13682" display="https://www.daloopa.com/src/43769478" xr:uid="{A07F03F3-8202-428C-8A59-EA93CE8D1510}"/>
    <hyperlink ref="I569" r:id="rId13683" display="https://www.daloopa.com/src/8787267" xr:uid="{E6BFE200-3780-4447-8B9E-8B1B2FF080B3}"/>
    <hyperlink ref="J569" r:id="rId13684" display="https://www.daloopa.com/src/8787285" xr:uid="{EBB1FF8A-AE93-4178-A7AE-32145161ABC7}"/>
    <hyperlink ref="K569" r:id="rId13685" display="https://www.daloopa.com/src/8787303" xr:uid="{E7768821-7225-478B-BE62-67BC1116FF67}"/>
    <hyperlink ref="L569" r:id="rId13686" display="https://www.daloopa.com/src/43769479" xr:uid="{EDDB0724-31D7-4C99-B476-3749CEE250EF}"/>
    <hyperlink ref="M569" r:id="rId13687" display="https://www.daloopa.com/src/8787321" xr:uid="{71BCCF28-8F47-43E1-90B0-E5BE866CA44B}"/>
    <hyperlink ref="N569" r:id="rId13688" display="https://www.daloopa.com/src/8787339" xr:uid="{DB763879-5CA4-432C-A06D-132A8F980238}"/>
    <hyperlink ref="O569" r:id="rId13689" display="https://www.daloopa.com/src/8787357" xr:uid="{E18C5E4D-0582-4408-AE3A-E09F0CCF0AE9}"/>
    <hyperlink ref="P569" r:id="rId13690" display="https://www.daloopa.com/src/43769480" xr:uid="{D68CAF8E-D17B-4853-9952-B7BAACFBCD4D}"/>
    <hyperlink ref="Q569" r:id="rId13691" display="https://www.daloopa.com/src/8787375" xr:uid="{9A634FF5-D132-4160-8236-FCF04DCE9C2F}"/>
    <hyperlink ref="R569" r:id="rId13692" display="https://www.daloopa.com/src/8787407" xr:uid="{872F9EA4-991E-470D-ADE0-B8198619676C}"/>
    <hyperlink ref="S569" r:id="rId13693" display="https://www.daloopa.com/src/8787426" xr:uid="{F67551E3-F704-42D7-8B12-9B93A26D14D4}"/>
    <hyperlink ref="T569" r:id="rId13694" display="https://www.daloopa.com/src/43769481" xr:uid="{FD7114E0-A379-445C-8351-D6E14A2C3A90}"/>
    <hyperlink ref="U569" r:id="rId13695" display="https://www.daloopa.com/src/8787450" xr:uid="{5FB0AA55-DFAE-4E2E-8AE4-E2D7FEB199D1}"/>
    <hyperlink ref="V569" r:id="rId13696" display="https://www.daloopa.com/src/8787476" xr:uid="{9876591B-0401-4446-B72C-E4F02DF1D081}"/>
    <hyperlink ref="W569" r:id="rId13697" display="https://www.daloopa.com/src/8787497" xr:uid="{9266A76E-97E3-405E-AC88-9B0CA9894793}"/>
    <hyperlink ref="X569" r:id="rId13698" display="https://www.daloopa.com/src/43769482" xr:uid="{F95F7E40-CCD1-481F-8DEE-86CCB25C3E31}"/>
    <hyperlink ref="Y569" r:id="rId13699" display="https://www.daloopa.com/src/8787538" xr:uid="{E1AB8923-8C7E-43E8-8F05-4C8B052466A1}"/>
    <hyperlink ref="Z569" r:id="rId13700" display="https://www.daloopa.com/src/8787559" xr:uid="{F30ED53F-935D-4E69-9C36-0B59361BC88E}"/>
    <hyperlink ref="AA569" r:id="rId13701" display="https://www.daloopa.com/src/8787573" xr:uid="{499EBC6E-0BFA-4B5A-813E-AD159513F03F}"/>
    <hyperlink ref="AB569" r:id="rId13702" display="https://www.daloopa.com/src/43769483" xr:uid="{83C07CB2-44D1-4312-A595-13CACC39EC36}"/>
    <hyperlink ref="AC569" r:id="rId13703" display="https://www.daloopa.com/src/8787586" xr:uid="{C4E34289-874F-43B8-B599-66B2A2661F68}"/>
    <hyperlink ref="AD569" r:id="rId13704" display="https://www.daloopa.com/src/8787598" xr:uid="{D894D63D-71A7-49A6-8FD1-CB4A8F83C217}"/>
    <hyperlink ref="AE569" r:id="rId13705" display="https://www.daloopa.com/src/8787611" xr:uid="{9B32E15E-3CF8-4531-BFA1-B95061A448AD}"/>
    <hyperlink ref="AF569" r:id="rId13706" display="https://www.daloopa.com/src/43769484" xr:uid="{F6ED2A8D-8655-4D7C-9065-AF817135CDE8}"/>
    <hyperlink ref="AG569" r:id="rId13707" display="https://www.daloopa.com/src/8787005" xr:uid="{CB490925-9870-44BF-892B-E5266243AA70}"/>
    <hyperlink ref="AH569" r:id="rId13708" display="https://www.daloopa.com/src/8786955" xr:uid="{2441452A-A0D2-4777-BB2F-17859D5541A5}"/>
    <hyperlink ref="AI569" r:id="rId13709" display="https://www.daloopa.com/src/10356360" xr:uid="{E31B3DD4-6602-4507-B07D-D6F63EC89843}"/>
    <hyperlink ref="AJ569" r:id="rId13710" display="https://www.daloopa.com/src/43769485" xr:uid="{A6937BFC-5692-485D-9474-2FCB55648F43}"/>
    <hyperlink ref="AK569" r:id="rId13711" display="https://www.daloopa.com/src/20973373" xr:uid="{DBFCF358-8F6F-45DF-A8FC-3C8AD5CB70C8}"/>
    <hyperlink ref="AL569" r:id="rId13712" display="https://www.daloopa.com/src/32426025" xr:uid="{75927BA9-1E84-4860-9CBD-428151D4382D}"/>
    <hyperlink ref="AM569" r:id="rId13713" display="https://www.daloopa.com/src/38111040" xr:uid="{F83D0F82-4307-49E9-BB24-6206A28DB49A}"/>
    <hyperlink ref="AN569" r:id="rId13714" display="https://www.daloopa.com/src/46640550" xr:uid="{B4E5F010-AD31-4B69-A9AB-DB82A71044B7}"/>
    <hyperlink ref="AO569" r:id="rId13715" display="https://www.daloopa.com/src/53601329" xr:uid="{A8142B9E-4E51-4A9C-9C7C-3F6FC92F2AFB}"/>
    <hyperlink ref="AP569" r:id="rId13716" display="https://www.daloopa.com/src/58790254" xr:uid="{3BE0E249-503D-4FE6-8BD8-06F90D57A41F}"/>
    <hyperlink ref="AQ569" r:id="rId13717" display="https://www.daloopa.com/src/63082551" xr:uid="{873BB943-E155-4A67-8D94-C2417D7F0AC6}"/>
    <hyperlink ref="AR569" r:id="rId13718" display="https://www.daloopa.com/src/67023309" xr:uid="{30640C2C-2708-4BE0-A942-91CA61F28D25}"/>
    <hyperlink ref="AS569" r:id="rId13719" display="https://www.daloopa.com/src/72185821" xr:uid="{4B61FCFD-7A93-448B-A854-7DAE636778F9}"/>
    <hyperlink ref="AT569" r:id="rId13720" display="https://www.daloopa.com/src/78145391" xr:uid="{206367CB-C3D2-4644-BEA4-73DECB9AE49B}"/>
    <hyperlink ref="AU569" r:id="rId13721" display="https://www.daloopa.com/src/82268524" xr:uid="{62ED286A-B497-478C-B651-16F8D220D463}"/>
    <hyperlink ref="AV569" r:id="rId13722" display="https://www.daloopa.com/src/87514835" xr:uid="{D1981B54-B10F-4BD8-B741-24A1C8F11D4A}"/>
    <hyperlink ref="BF569" r:id="rId13723" display="https://www.daloopa.com/src/8787195" xr:uid="{1FE826E6-BCFA-494A-A414-D4EC309F4959}"/>
    <hyperlink ref="BG569" r:id="rId13724" display="https://www.daloopa.com/src/8787174" xr:uid="{9650FFDC-30CA-4D4C-86CF-8DB773E87712}"/>
    <hyperlink ref="BH569" r:id="rId13725" display="https://www.daloopa.com/src/8787156" xr:uid="{688DA76D-0B0F-4EC5-8E65-7B72134099B4}"/>
    <hyperlink ref="BI569" r:id="rId13726" display="https://www.daloopa.com/src/8787138" xr:uid="{14011876-51B6-4940-8F6D-12F772EB407F}"/>
    <hyperlink ref="BJ569" r:id="rId13727" display="https://www.daloopa.com/src/8787119" xr:uid="{5D2FC1D6-5C27-404B-B4D5-CAE125C24702}"/>
    <hyperlink ref="BK569" r:id="rId13728" display="https://www.daloopa.com/src/8787088" xr:uid="{3D379910-3FDB-4516-A151-55545FEDE7BF}"/>
    <hyperlink ref="BL569" r:id="rId13729" display="https://www.daloopa.com/src/8787058" xr:uid="{33698145-D4AA-4F89-A783-F05AA31A6815}"/>
    <hyperlink ref="BM569" r:id="rId13730" display="https://www.daloopa.com/src/14295959" xr:uid="{CA259085-4D86-446B-B151-43044EE2355D}"/>
    <hyperlink ref="BN569" r:id="rId13731" display="https://www.daloopa.com/src/46628441" xr:uid="{54AD9616-0645-48BC-8DE7-4E6B0ED32384}"/>
    <hyperlink ref="BO569" r:id="rId13732" display="https://www.daloopa.com/src/67018978" xr:uid="{58F94112-1619-482D-824B-0BBC75B19AD4}"/>
    <hyperlink ref="BP569" r:id="rId13733" display="https://www.daloopa.com/src/87502076" xr:uid="{FD963254-AD21-4857-9968-639853A3431D}"/>
    <hyperlink ref="A574" r:id="rId13734" xr:uid="{CECDE1BE-4D78-4808-A8CD-01F8923994DF}"/>
    <hyperlink ref="C574" r:id="rId13735" xr:uid="{375FFDE9-D3E1-479B-93D7-85AD5525D25E}"/>
    <hyperlink ref="E574" r:id="rId13736" display="https://www.daloopa.com/src/8788176" xr:uid="{F20BFA17-DE8F-46EA-81E9-A46981BBF0A4}"/>
    <hyperlink ref="F574" r:id="rId13737" display="https://www.daloopa.com/src/8788158" xr:uid="{F6F57405-B6AD-445B-AC8D-6A0A37E8B113}"/>
    <hyperlink ref="G574" r:id="rId13738" display="https://www.daloopa.com/src/8788139" xr:uid="{0384E3FE-C6D5-4521-A740-D7323E2D1627}"/>
    <hyperlink ref="H574" r:id="rId13739" display="https://www.daloopa.com/src/154395126" xr:uid="{C04520E2-7D31-48E4-A268-B0A8AE8BBD7F}"/>
    <hyperlink ref="I574" r:id="rId13740" display="https://www.daloopa.com/src/8788117" xr:uid="{CCBA1D4E-5A71-473D-AFE5-2152FADE24D3}"/>
    <hyperlink ref="J574" r:id="rId13741" display="https://www.daloopa.com/src/8788100" xr:uid="{CC4B84B8-D27B-41AE-A5B5-2243A8075E63}"/>
    <hyperlink ref="K574" r:id="rId13742" display="https://www.daloopa.com/src/8788063" xr:uid="{EB42C203-23D6-4E17-B277-2DDC3C448DD4}"/>
    <hyperlink ref="L574" r:id="rId13743" display="https://www.daloopa.com/src/154395127" xr:uid="{19AD83F0-8EDA-44C8-8F97-B1110E1C0787}"/>
    <hyperlink ref="M574" r:id="rId13744" display="https://www.daloopa.com/src/8788040" xr:uid="{492EAA86-07D3-43D3-BE36-9C5DC14AE8F4}"/>
    <hyperlink ref="N574" r:id="rId13745" display="https://www.daloopa.com/src/8788020" xr:uid="{33EAE808-6E8B-4CFD-AFC9-AEA6B6DCF7CD}"/>
    <hyperlink ref="O574" r:id="rId13746" display="https://www.daloopa.com/src/8788004" xr:uid="{96404A74-E2AA-4F10-BC5B-53CDDB3FE486}"/>
    <hyperlink ref="P574" r:id="rId13747" display="https://www.daloopa.com/src/154395128" xr:uid="{994AF97C-0883-4EF0-AB6A-25A4C4CDB734}"/>
    <hyperlink ref="Q574" r:id="rId13748" display="https://www.daloopa.com/src/8787984" xr:uid="{10FB93E5-9343-4E38-B84D-5141F0130916}"/>
    <hyperlink ref="R574" r:id="rId13749" display="https://www.daloopa.com/src/8787963" xr:uid="{0B8079DE-02A4-4640-8374-A3F296B364D2}"/>
    <hyperlink ref="S574" r:id="rId13750" display="https://www.daloopa.com/src/8787942" xr:uid="{CB6B7839-36C5-4F6E-A37A-53B78EF0CF22}"/>
    <hyperlink ref="T574" r:id="rId13751" display="https://www.daloopa.com/src/154395129" xr:uid="{55017D88-CCA8-40CF-8D7E-25E62CC72B16}"/>
    <hyperlink ref="U574" r:id="rId13752" display="https://www.daloopa.com/src/8787923" xr:uid="{EFB28164-CAF5-492F-B8A7-E0BD468B606C}"/>
    <hyperlink ref="V574" r:id="rId13753" display="https://www.daloopa.com/src/8787907" xr:uid="{5DDB3F66-F7A3-4EA5-B195-59243D657909}"/>
    <hyperlink ref="W574" r:id="rId13754" display="https://www.daloopa.com/src/8787891" xr:uid="{577E53B1-6990-4868-8641-A13CF57C35DA}"/>
    <hyperlink ref="X574" r:id="rId13755" display="https://www.daloopa.com/src/154395130" xr:uid="{B64A7333-FC75-40A1-B94F-083827E59379}"/>
    <hyperlink ref="Y574" r:id="rId13756" display="https://www.daloopa.com/src/8787845" xr:uid="{DB79D8B6-0A2F-45C8-B77A-BCFE7C34BA9B}"/>
    <hyperlink ref="Z574" r:id="rId13757" display="https://www.daloopa.com/src/8787826" xr:uid="{C84E5523-DDF5-4378-94A6-65FC19C3BAA4}"/>
    <hyperlink ref="AA574" r:id="rId13758" display="https://www.daloopa.com/src/8787806" xr:uid="{F86AFCD5-402F-480A-BEE8-C41C8D6097CD}"/>
    <hyperlink ref="AB574" r:id="rId13759" display="https://www.daloopa.com/src/154395131" xr:uid="{D92AF7C8-D7D1-4B1B-A420-1E5CFD4F4798}"/>
    <hyperlink ref="AC574" r:id="rId13760" display="https://www.daloopa.com/src/8787748" xr:uid="{89CCF418-A844-421C-A138-C61A198E345E}"/>
    <hyperlink ref="AD574" r:id="rId13761" display="https://www.daloopa.com/src/8787695" xr:uid="{12B0CB70-7127-408B-B82D-12A8D68227D0}"/>
    <hyperlink ref="AE574" r:id="rId13762" display="https://www.daloopa.com/src/8787672" xr:uid="{5AB9227E-1D00-4636-B908-47C0BE9288BD}"/>
    <hyperlink ref="AF574" r:id="rId13763" display="https://www.daloopa.com/src/154395132" xr:uid="{90DF78E1-2DCC-4EB3-A7CF-330294D62A59}"/>
    <hyperlink ref="AG574" r:id="rId13764" display="https://www.daloopa.com/src/8787663" xr:uid="{6E219065-3295-463C-8752-9F31E772EA10}"/>
    <hyperlink ref="AH574" r:id="rId13765" display="https://www.daloopa.com/src/8787654" xr:uid="{AD71D35C-687E-4DD8-904A-30BFDA4330DE}"/>
    <hyperlink ref="AI574" r:id="rId13766" display="https://www.daloopa.com/src/10356381" xr:uid="{AEACD2BE-5E3A-4AB2-96A6-BD8D98678648}"/>
    <hyperlink ref="AJ574" r:id="rId13767" display="https://www.daloopa.com/src/154395133" xr:uid="{06A29433-FC00-4678-8CA5-63F58C6E0864}"/>
    <hyperlink ref="AK574" r:id="rId13768" display="https://www.daloopa.com/src/20973506" xr:uid="{9B90EA2A-B80A-4AD6-895C-7E784134ECE5}"/>
    <hyperlink ref="AL574" r:id="rId13769" display="https://www.daloopa.com/src/32426123" xr:uid="{D131FB70-59C3-43DB-8C2E-323833401FF9}"/>
    <hyperlink ref="AM574" r:id="rId13770" display="https://www.daloopa.com/src/38111062" xr:uid="{74CA0073-8BD1-4C4A-8BFD-7C223E9E3911}"/>
    <hyperlink ref="AN574" r:id="rId13771" display="https://www.daloopa.com/src/46640559" xr:uid="{A18CB7F9-F9CF-46F5-AD9C-C6290E99877C}"/>
    <hyperlink ref="AO574" r:id="rId13772" display="https://www.daloopa.com/src/53601412" xr:uid="{B485C6ED-E9CB-47DD-AB73-A4041C04EEFC}"/>
    <hyperlink ref="AP574" r:id="rId13773" display="https://www.daloopa.com/src/58790416" xr:uid="{8FAE5D25-0BA3-4B7E-8894-4A9C160D891D}"/>
    <hyperlink ref="AQ574" r:id="rId13774" display="https://www.daloopa.com/src/63082569" xr:uid="{2306CEEA-AF28-4DC3-8837-28FF7F24C1E0}"/>
    <hyperlink ref="AR574" r:id="rId13775" display="https://www.daloopa.com/src/67023318" xr:uid="{ED66DED8-7745-4673-B8A2-CA5820F4E482}"/>
    <hyperlink ref="AS574" r:id="rId13776" display="https://www.daloopa.com/src/72185866" xr:uid="{924D100F-3071-48CA-A212-A58727BFE222}"/>
    <hyperlink ref="AT574" r:id="rId13777" display="https://www.daloopa.com/src/78145414" xr:uid="{EF566DF4-C1D1-4EBE-8251-3BE10AE5C98D}"/>
    <hyperlink ref="AU574" r:id="rId13778" display="https://www.daloopa.com/src/82268600" xr:uid="{CB420322-D22E-4568-B0FF-57F670E5E4D0}"/>
    <hyperlink ref="AV574" r:id="rId13779" display="https://www.daloopa.com/src/87514844" xr:uid="{7C04FE07-C827-4F72-8800-180990B3DC77}"/>
    <hyperlink ref="BF574" r:id="rId13780" display="https://www.daloopa.com/src/8788210" xr:uid="{32B72FFF-70A0-4005-B966-F398C3636896}"/>
    <hyperlink ref="BG574" r:id="rId13781" display="https://www.daloopa.com/src/8788226" xr:uid="{18C2C019-0148-402E-B4AB-C2C302E5C78F}"/>
    <hyperlink ref="BH574" r:id="rId13782" display="https://www.daloopa.com/src/8788243" xr:uid="{BD39DEBF-306C-4217-B624-0E17A4976501}"/>
    <hyperlink ref="BI574" r:id="rId13783" display="https://www.daloopa.com/src/8788264" xr:uid="{40C72F87-0A43-448F-BB86-FA84174795FC}"/>
    <hyperlink ref="BJ574" r:id="rId13784" display="https://www.daloopa.com/src/8787863" xr:uid="{311390D5-30B9-4BA2-9DE5-12AFE56FE6AB}"/>
    <hyperlink ref="BK574" r:id="rId13785" display="https://www.daloopa.com/src/8787769" xr:uid="{35898A1F-7869-4FC2-A27B-955A02119459}"/>
    <hyperlink ref="BL574" r:id="rId13786" display="https://www.daloopa.com/src/8788338" xr:uid="{14634646-8B02-466D-B774-D01509B0D0ED}"/>
    <hyperlink ref="BM574" r:id="rId13787" display="https://www.daloopa.com/src/14296175" xr:uid="{C7A9F695-FEA1-4CAF-AA10-30545B2CE0A8}"/>
    <hyperlink ref="BN574" r:id="rId13788" display="https://www.daloopa.com/src/46628473" xr:uid="{3AEB1E76-A847-4F12-8581-B33063927163}"/>
    <hyperlink ref="BO574" r:id="rId13789" display="https://www.daloopa.com/src/67019030" xr:uid="{B04AE9F2-3D3B-4547-B689-D469D534AE81}"/>
    <hyperlink ref="BP574" r:id="rId13790" display="https://www.daloopa.com/src/87502116" xr:uid="{305C9747-50B5-48F8-BD4C-ED5CEE10DFAE}"/>
    <hyperlink ref="A575" r:id="rId13791" xr:uid="{5AFBD802-6ABF-4177-BF56-0E43CFB14672}"/>
    <hyperlink ref="C575" r:id="rId13792" xr:uid="{66BBED1E-5BB4-4E0D-A106-6F929C9951DE}"/>
    <hyperlink ref="E575" r:id="rId13793" display="https://www.daloopa.com/src/8788177" xr:uid="{C4E463FB-6B52-4A6E-9624-59A8C7886477}"/>
    <hyperlink ref="G575" r:id="rId13794" display="https://www.daloopa.com/src/8788140" xr:uid="{D7D6463D-9DBC-4289-AF42-12A71D829A6E}"/>
    <hyperlink ref="H575" r:id="rId13795" display="https://www.daloopa.com/src/154395137" xr:uid="{11015F01-3CF5-4335-A955-01FB87946E78}"/>
    <hyperlink ref="I575" r:id="rId13796" display="https://www.daloopa.com/src/8788118" xr:uid="{2D6816B7-08D0-46CE-A571-49E796438E50}"/>
    <hyperlink ref="J575" r:id="rId13797" display="https://www.daloopa.com/src/8788101" xr:uid="{F7BE2678-DB10-4256-BC0B-D8FC6282D43A}"/>
    <hyperlink ref="K575" r:id="rId13798" display="https://www.daloopa.com/src/8788064" xr:uid="{A5155D94-F388-497E-B7C9-03E98801BBDB}"/>
    <hyperlink ref="L575" r:id="rId13799" display="https://www.daloopa.com/src/154395138" xr:uid="{FA380285-6829-46A5-8EB5-0240E7190E0B}"/>
    <hyperlink ref="M575" r:id="rId13800" display="https://www.daloopa.com/src/8788041" xr:uid="{0BA3D038-ED63-469E-9554-CCEA34873538}"/>
    <hyperlink ref="N575" r:id="rId13801" display="https://www.daloopa.com/src/8788021" xr:uid="{06D8F49A-24A8-4D19-B88B-DFE5234D6029}"/>
    <hyperlink ref="O575" r:id="rId13802" display="https://www.daloopa.com/src/8788005" xr:uid="{9B99F95F-9243-43ED-9A89-89D1813C7280}"/>
    <hyperlink ref="P575" r:id="rId13803" display="https://www.daloopa.com/src/154395139" xr:uid="{09E669B8-EBF2-4A42-B21E-CA62EBC816AA}"/>
    <hyperlink ref="Q575" r:id="rId13804" display="https://www.daloopa.com/src/8787985" xr:uid="{ED712824-7C16-45F2-BC50-DD82B805FAA1}"/>
    <hyperlink ref="R575" r:id="rId13805" display="https://www.daloopa.com/src/8787964" xr:uid="{BCFCE463-94D5-4186-9B9D-5B067AED63DA}"/>
    <hyperlink ref="S575" r:id="rId13806" display="https://www.daloopa.com/src/8787943" xr:uid="{3FA8078C-F91C-4606-AC7A-2C55D3435C5A}"/>
    <hyperlink ref="T575" r:id="rId13807" display="https://www.daloopa.com/src/154395140" xr:uid="{FC0E31EC-9947-4F21-A470-BABA8E7C3A7E}"/>
    <hyperlink ref="U575" r:id="rId13808" display="https://www.daloopa.com/src/8787924" xr:uid="{FBA0D981-B89C-48C8-92F9-C882496BF5B5}"/>
    <hyperlink ref="X575" r:id="rId13809" display="https://www.daloopa.com/src/154395141" xr:uid="{3BEFAC46-77C4-47CC-B8F8-5E6D0F17D260}"/>
    <hyperlink ref="BF575" r:id="rId13810" display="https://www.daloopa.com/src/8788211" xr:uid="{6317B738-8FB0-4C80-890F-80D7AE790239}"/>
    <hyperlink ref="BG575" r:id="rId13811" display="https://www.daloopa.com/src/8788227" xr:uid="{DC742E8B-A88E-48CE-B0E0-5D8E2947D712}"/>
    <hyperlink ref="BH575" r:id="rId13812" display="https://www.daloopa.com/src/8788244" xr:uid="{847178FE-EF0A-4A04-A800-3EF46C6551D0}"/>
    <hyperlink ref="BI575" r:id="rId13813" display="https://www.daloopa.com/src/8788265" xr:uid="{BE1EF9D8-4725-4846-B345-140CC03AC5A8}"/>
    <hyperlink ref="BJ575" r:id="rId13814" display="https://www.daloopa.com/src/8787864" xr:uid="{F5386C92-E5AB-46D8-90E5-F426885C49F5}"/>
    <hyperlink ref="A576" r:id="rId13815" xr:uid="{3017181E-00A5-4B08-A8FB-7D183CCE8933}"/>
    <hyperlink ref="C576" r:id="rId13816" xr:uid="{4FFD85C1-887A-4C67-B4C5-2A8E88B7C397}"/>
    <hyperlink ref="E576" r:id="rId13817" display="https://www.daloopa.com/src/8788178" xr:uid="{A6F93267-B9D1-4751-A07B-C46B7CF0F679}"/>
    <hyperlink ref="F576" r:id="rId13818" display="https://www.daloopa.com/src/8788159" xr:uid="{A67183D1-223D-4878-B2F3-A4B97CD36F3A}"/>
    <hyperlink ref="G576" r:id="rId13819" display="https://www.daloopa.com/src/8788141" xr:uid="{7968CD39-6F06-405E-9F3F-E601314D644D}"/>
    <hyperlink ref="H576" r:id="rId13820" display="https://www.daloopa.com/src/154395142" xr:uid="{144CD904-2E2C-40BF-9588-94FD036FA358}"/>
    <hyperlink ref="I576" r:id="rId13821" display="https://www.daloopa.com/src/8788119" xr:uid="{577DDD69-1E37-4EE7-A3C7-9810E6432E5A}"/>
    <hyperlink ref="J576" r:id="rId13822" display="https://www.daloopa.com/src/8788102" xr:uid="{CD86EDD9-D9BA-4549-8BF0-52516CE0B6CF}"/>
    <hyperlink ref="K576" r:id="rId13823" display="https://www.daloopa.com/src/8788065" xr:uid="{68E6CBA5-8400-485B-AE3A-5376375CAE46}"/>
    <hyperlink ref="L576" r:id="rId13824" display="https://www.daloopa.com/src/154395143" xr:uid="{A6179B83-0986-4C49-BB2F-7D10EF81F623}"/>
    <hyperlink ref="M576" r:id="rId13825" display="https://www.daloopa.com/src/8788042" xr:uid="{B5D7E3D8-AD05-4D56-A419-6545D3E54D11}"/>
    <hyperlink ref="N576" r:id="rId13826" display="https://www.daloopa.com/src/8788022" xr:uid="{202C2966-590E-4A7A-81F0-EF929A37919A}"/>
    <hyperlink ref="O576" r:id="rId13827" display="https://www.daloopa.com/src/8788006" xr:uid="{3135D9C9-68E8-4776-89E7-5308D2EA97BE}"/>
    <hyperlink ref="P576" r:id="rId13828" display="https://www.daloopa.com/src/154395144" xr:uid="{047BCD1C-DC20-489C-9E4D-8C12EA7E02C2}"/>
    <hyperlink ref="Q576" r:id="rId13829" display="https://www.daloopa.com/src/8787986" xr:uid="{A56C1181-D706-4710-9D65-55CDF52A873E}"/>
    <hyperlink ref="R576" r:id="rId13830" display="https://www.daloopa.com/src/8787965" xr:uid="{2CAE7232-2DAC-4A48-9DAE-783FAC7868EB}"/>
    <hyperlink ref="S576" r:id="rId13831" display="https://www.daloopa.com/src/8787944" xr:uid="{BC10740B-27B5-47A0-9110-CDA9AF151759}"/>
    <hyperlink ref="T576" r:id="rId13832" display="https://www.daloopa.com/src/154395145" xr:uid="{892EE844-1BBD-4341-B8E3-AE88C615574E}"/>
    <hyperlink ref="U576" r:id="rId13833" display="https://www.daloopa.com/src/8787925" xr:uid="{FCD65313-2673-4FB1-AD1F-C5F7F49BA358}"/>
    <hyperlink ref="V576" r:id="rId13834" display="https://www.daloopa.com/src/8787908" xr:uid="{A91DEBA5-73C9-44F0-B7E4-41342981FE99}"/>
    <hyperlink ref="W576" r:id="rId13835" display="https://www.daloopa.com/src/8787892" xr:uid="{0E1198D1-30B1-4CCE-9B07-3818BD46D608}"/>
    <hyperlink ref="X576" r:id="rId13836" display="https://www.daloopa.com/src/154395146" xr:uid="{29D832A4-FD5F-4FBF-8AFA-40AECF4812A9}"/>
    <hyperlink ref="Y576" r:id="rId13837" display="https://www.daloopa.com/src/8787846" xr:uid="{7B13A85A-C634-4DC5-8554-DC3E2EC0A655}"/>
    <hyperlink ref="Z576" r:id="rId13838" display="https://www.daloopa.com/src/8787827" xr:uid="{064B2747-685C-464D-8BF9-D4D8AE534512}"/>
    <hyperlink ref="AA576" r:id="rId13839" display="https://www.daloopa.com/src/8787807" xr:uid="{9299E1D7-22F9-4266-9078-AD092E81E93A}"/>
    <hyperlink ref="AB576" r:id="rId13840" display="https://www.daloopa.com/src/154395147" xr:uid="{6E69A26A-CCB7-444A-A366-D3BE0C351D96}"/>
    <hyperlink ref="AC576" r:id="rId13841" display="https://www.daloopa.com/src/8787749" xr:uid="{464D3DBD-827E-4BFF-A08E-B4539C431BE0}"/>
    <hyperlink ref="AD576" r:id="rId13842" display="https://www.daloopa.com/src/8787696" xr:uid="{8FB03908-9D6F-406F-8F79-ABAEAC78A71B}"/>
    <hyperlink ref="AE576" r:id="rId13843" display="https://www.daloopa.com/src/8787673" xr:uid="{0D634E38-EA4E-430C-A05A-30224E379AAC}"/>
    <hyperlink ref="AF576" r:id="rId13844" display="https://www.daloopa.com/src/154395148" xr:uid="{B6133C4F-CBFF-4ACB-B69E-880C7D410253}"/>
    <hyperlink ref="BF576" r:id="rId13845" display="https://www.daloopa.com/src/8788212" xr:uid="{DB10DD92-0D0F-4651-B1B1-1AB570306D4E}"/>
    <hyperlink ref="BG576" r:id="rId13846" display="https://www.daloopa.com/src/8788228" xr:uid="{C7E14384-0D92-423B-BCAB-D06867FA98B9}"/>
    <hyperlink ref="BH576" r:id="rId13847" display="https://www.daloopa.com/src/8788245" xr:uid="{0D3C8FFA-F6BD-47A9-9025-B2C966CA3ADF}"/>
    <hyperlink ref="BI576" r:id="rId13848" display="https://www.daloopa.com/src/8788266" xr:uid="{2F23BA02-3781-4098-B8B4-D15C51BCE48B}"/>
    <hyperlink ref="BJ576" r:id="rId13849" display="https://www.daloopa.com/src/8787865" xr:uid="{DB129D18-0D19-48DD-89B3-06ED38FE1BD8}"/>
    <hyperlink ref="BK576" r:id="rId13850" display="https://www.daloopa.com/src/8787770" xr:uid="{B8E8A295-5C94-40EB-B3D1-2A7E90502448}"/>
    <hyperlink ref="BL576" r:id="rId13851" display="https://www.daloopa.com/src/8788339" xr:uid="{AFE9224B-FA96-4C54-BD82-2DBF886A1C00}"/>
    <hyperlink ref="BM576" r:id="rId13852" display="https://www.daloopa.com/src/14296176" xr:uid="{0B38ECF5-4A50-44E9-AFDE-203E9D4022B1}"/>
    <hyperlink ref="A579" r:id="rId13853" xr:uid="{41CC3C66-CC55-49AC-913C-DE04E95DFF13}"/>
    <hyperlink ref="C579" r:id="rId13854" xr:uid="{AF0B0B42-5EB6-4027-9AA4-CE9200333DD4}"/>
    <hyperlink ref="E579" r:id="rId13855" display="https://www.daloopa.com/src/8788179" xr:uid="{832B3654-E93E-4869-8571-F46C428DC7DC}"/>
    <hyperlink ref="F579" r:id="rId13856" display="https://www.daloopa.com/src/8788160" xr:uid="{3CBAA0CC-FAC7-432B-97F8-17C670A7784D}"/>
    <hyperlink ref="G579" r:id="rId13857" display="https://www.daloopa.com/src/8788142" xr:uid="{ED0BDD19-AB1B-494C-98ED-875955273107}"/>
    <hyperlink ref="I579" r:id="rId13858" display="https://www.daloopa.com/src/8788120" xr:uid="{E69CAC60-2AF4-4085-9EC6-86B1C3AEFD66}"/>
    <hyperlink ref="J579" r:id="rId13859" display="https://www.daloopa.com/src/8788103" xr:uid="{BABF1EDA-0F79-4DF9-A373-6A2B3CCA36E1}"/>
    <hyperlink ref="K579" r:id="rId13860" display="https://www.daloopa.com/src/8788066" xr:uid="{42962E56-3E97-44A9-80F8-687A9E4922C2}"/>
    <hyperlink ref="M579" r:id="rId13861" display="https://www.daloopa.com/src/8788043" xr:uid="{04AA5016-9176-4EFB-9ACF-63EE339BB8C5}"/>
    <hyperlink ref="N579" r:id="rId13862" display="https://www.daloopa.com/src/8788023" xr:uid="{C7A73BDD-309D-40A5-A814-A1EE40836222}"/>
    <hyperlink ref="O579" r:id="rId13863" display="https://www.daloopa.com/src/8788007" xr:uid="{9C6791A1-888D-4310-96B3-27CF2A216E7F}"/>
    <hyperlink ref="Q579" r:id="rId13864" display="https://www.daloopa.com/src/8787987" xr:uid="{EE291834-1B8E-416D-8D15-6613B23F02E1}"/>
    <hyperlink ref="R579" r:id="rId13865" display="https://www.daloopa.com/src/8787966" xr:uid="{857F7F88-E3F0-4506-BC9F-A068C374C790}"/>
    <hyperlink ref="S579" r:id="rId13866" display="https://www.daloopa.com/src/8787945" xr:uid="{598587E7-8393-4644-B566-ABF795BE7BD9}"/>
    <hyperlink ref="U579" r:id="rId13867" display="https://www.daloopa.com/src/8787926" xr:uid="{A1C5A90A-8653-4E05-BC46-40485C108847}"/>
    <hyperlink ref="V579" r:id="rId13868" display="https://www.daloopa.com/src/8787909" xr:uid="{7256D8E1-ACB1-4E16-8ED0-DFA0C9D6583A}"/>
    <hyperlink ref="W579" r:id="rId13869" display="https://www.daloopa.com/src/8787893" xr:uid="{530F1A40-8D09-41A5-843B-71D12B2EB03B}"/>
    <hyperlink ref="Y579" r:id="rId13870" display="https://www.daloopa.com/src/8787847" xr:uid="{AC379671-F648-414F-9F5E-268048083F19}"/>
    <hyperlink ref="Z579" r:id="rId13871" display="https://www.daloopa.com/src/8787828" xr:uid="{BE34976E-F8E5-4A86-B193-6CFCD970578F}"/>
    <hyperlink ref="AA579" r:id="rId13872" display="https://www.daloopa.com/src/8787808" xr:uid="{247DE77B-ADA6-4D51-867B-A4BAAEF4E060}"/>
    <hyperlink ref="BF579" r:id="rId13873" display="https://www.daloopa.com/src/8788213" xr:uid="{12787AFB-7A88-4E82-8A7F-EEC3D931FAC2}"/>
    <hyperlink ref="BG579" r:id="rId13874" display="https://www.daloopa.com/src/8788229" xr:uid="{85624A51-9FCF-4912-97FF-03334443EE76}"/>
    <hyperlink ref="BH579" r:id="rId13875" display="https://www.daloopa.com/src/8788246" xr:uid="{CBAB3429-5ACE-40E6-9ACC-625F86E711BF}"/>
    <hyperlink ref="BI579" r:id="rId13876" display="https://www.daloopa.com/src/8788267" xr:uid="{69079134-6A54-4906-8E33-7029E337BA61}"/>
    <hyperlink ref="BJ579" r:id="rId13877" display="https://www.daloopa.com/src/8787866" xr:uid="{2070A991-B11B-4237-8C06-FB60C172EEA2}"/>
    <hyperlink ref="BK579" r:id="rId13878" display="https://www.daloopa.com/src/8787771" xr:uid="{03EF6EDB-E802-4DBD-B36D-9A762A364386}"/>
    <hyperlink ref="BL579" r:id="rId13879" display="https://www.daloopa.com/src/8788340" xr:uid="{C50BD431-27E5-4ADC-94E9-048DC8AA5BAE}"/>
    <hyperlink ref="A580" r:id="rId13880" xr:uid="{01C869DE-A22C-4F72-A025-425F81CC5D0E}"/>
    <hyperlink ref="C580" r:id="rId13881" xr:uid="{7C9F6A8E-DBA1-42D3-9268-7EA51DAF6898}"/>
    <hyperlink ref="E580" r:id="rId13882" display="https://www.daloopa.com/src/8788180" xr:uid="{897CB5CE-0121-4418-9B4B-8725FB59DF43}"/>
    <hyperlink ref="F580" r:id="rId13883" display="https://www.daloopa.com/src/8788161" xr:uid="{A8D0CC1F-A052-47D9-B4D8-8AD18E67DBCF}"/>
    <hyperlink ref="G580" r:id="rId13884" display="https://www.daloopa.com/src/8788143" xr:uid="{F1FA50B6-91F9-4AA0-AF75-85B321131E85}"/>
    <hyperlink ref="I580" r:id="rId13885" display="https://www.daloopa.com/src/8788121" xr:uid="{C0B1A7E4-D744-46AC-9508-289C83422DA8}"/>
    <hyperlink ref="J580" r:id="rId13886" display="https://www.daloopa.com/src/8788104" xr:uid="{A50C00EF-FB96-48E5-80BA-B663CFB68A41}"/>
    <hyperlink ref="K580" r:id="rId13887" display="https://www.daloopa.com/src/8788067" xr:uid="{261EC9B2-5D2E-42BC-B955-B7C5E67C8BD4}"/>
    <hyperlink ref="M580" r:id="rId13888" display="https://www.daloopa.com/src/8788044" xr:uid="{DDF48BF0-2789-418A-A90E-FCFFDF57BA1C}"/>
    <hyperlink ref="N580" r:id="rId13889" display="https://www.daloopa.com/src/8788024" xr:uid="{A7AAE2D1-7687-459A-A0E6-E707A83B6230}"/>
    <hyperlink ref="O580" r:id="rId13890" display="https://www.daloopa.com/src/8788008" xr:uid="{25274938-D263-4E9A-BDCA-99A4B9F2DFA5}"/>
    <hyperlink ref="Q580" r:id="rId13891" display="https://www.daloopa.com/src/8787988" xr:uid="{3A80E943-527B-4E71-A54D-615DD3D46A4E}"/>
    <hyperlink ref="R580" r:id="rId13892" display="https://www.daloopa.com/src/8787967" xr:uid="{7AC0C52E-5EB0-49F0-AB27-A436AA004CE0}"/>
    <hyperlink ref="S580" r:id="rId13893" display="https://www.daloopa.com/src/8787946" xr:uid="{6F735FE4-B010-4836-8BA9-C7CBF2084D74}"/>
    <hyperlink ref="U580" r:id="rId13894" display="https://www.daloopa.com/src/8787927" xr:uid="{80F1CDC2-3F74-40BF-944C-F4271E66EC4F}"/>
    <hyperlink ref="V580" r:id="rId13895" display="https://www.daloopa.com/src/8787910" xr:uid="{D3653E11-6177-436C-82B6-85C814526D43}"/>
    <hyperlink ref="W580" r:id="rId13896" display="https://www.daloopa.com/src/8787894" xr:uid="{4056D172-0A3A-499D-86ED-D76DD2002857}"/>
    <hyperlink ref="BF580" r:id="rId13897" display="https://www.daloopa.com/src/8788214" xr:uid="{294A8AB5-3974-47D8-BF56-C3DDC3A26A84}"/>
    <hyperlink ref="BG580" r:id="rId13898" display="https://www.daloopa.com/src/8788230" xr:uid="{5B06159C-2AB1-48D9-B85C-F3111FFC3F5C}"/>
    <hyperlink ref="BH580" r:id="rId13899" display="https://www.daloopa.com/src/8788247" xr:uid="{91AE3F13-3A9D-4625-AA83-57A63CBBC63E}"/>
    <hyperlink ref="BI580" r:id="rId13900" display="https://www.daloopa.com/src/8788268" xr:uid="{975F325B-3144-4911-9489-4C22CEC7BAA9}"/>
    <hyperlink ref="A581" r:id="rId13901" xr:uid="{BB8B7BEA-DC68-4BA8-9D2E-57865E27171D}"/>
    <hyperlink ref="C581" r:id="rId13902" xr:uid="{504D2E20-4F5F-4CF8-B631-566268FD7125}"/>
    <hyperlink ref="E581" r:id="rId13903" display="https://www.daloopa.com/src/8788181" xr:uid="{A2B7F882-B85E-48FD-99B4-6F9A369D0745}"/>
    <hyperlink ref="F581" r:id="rId13904" display="https://www.daloopa.com/src/8788162" xr:uid="{77884E4B-0AE8-43DD-8DD3-EAA00A848E84}"/>
    <hyperlink ref="G581" r:id="rId13905" display="https://www.daloopa.com/src/8788144" xr:uid="{5DD2F6FD-282A-481C-88BC-26093CD37EC8}"/>
    <hyperlink ref="I581" r:id="rId13906" display="https://www.daloopa.com/src/8788122" xr:uid="{7CB5EE71-92E7-4615-AB21-C254886339A8}"/>
    <hyperlink ref="J581" r:id="rId13907" display="https://www.daloopa.com/src/8788105" xr:uid="{7B7AAE94-4DD6-4F0C-80BC-51282915A1DD}"/>
    <hyperlink ref="K581" r:id="rId13908" display="https://www.daloopa.com/src/8788068" xr:uid="{70F1C6D1-976F-4CA4-A17D-E388F1BD92A9}"/>
    <hyperlink ref="M581" r:id="rId13909" display="https://www.daloopa.com/src/8788045" xr:uid="{A4D8B4A8-0855-4E2B-AD69-8BB9E3CB1AD7}"/>
    <hyperlink ref="N581" r:id="rId13910" display="https://www.daloopa.com/src/8788025" xr:uid="{1A9AC46F-4F96-4097-A57D-B22A4A7824FC}"/>
    <hyperlink ref="O581" r:id="rId13911" display="https://www.daloopa.com/src/8788009" xr:uid="{6C9926E1-3624-4441-BA06-48496548B067}"/>
    <hyperlink ref="Q581" r:id="rId13912" display="https://www.daloopa.com/src/8787989" xr:uid="{DF1E1981-B314-485B-AA14-5060BE1F4832}"/>
    <hyperlink ref="R581" r:id="rId13913" display="https://www.daloopa.com/src/8787968" xr:uid="{00860F41-A870-4BC1-ACD8-8C25F70A05D3}"/>
    <hyperlink ref="S581" r:id="rId13914" display="https://www.daloopa.com/src/8787947" xr:uid="{78E30A4D-448D-43E6-B3E8-E787814D4C60}"/>
    <hyperlink ref="U581" r:id="rId13915" display="https://www.daloopa.com/src/8787928" xr:uid="{A3F0D5D0-A806-4AEF-9490-C1998E4FB26A}"/>
    <hyperlink ref="V581" r:id="rId13916" display="https://www.daloopa.com/src/8787911" xr:uid="{CC471ED8-9469-49FA-8DFC-85FBE66EBF11}"/>
    <hyperlink ref="W581" r:id="rId13917" display="https://www.daloopa.com/src/8787895" xr:uid="{D9974781-2D6B-43EC-AF62-39559B9214BE}"/>
    <hyperlink ref="Y581" r:id="rId13918" display="https://www.daloopa.com/src/8787848" xr:uid="{7297AE43-7D19-4B3E-B929-1905D2874444}"/>
    <hyperlink ref="Z581" r:id="rId13919" display="https://www.daloopa.com/src/8787829" xr:uid="{FCC55F7E-85B0-467D-B55C-8EAFEFA3EDC0}"/>
    <hyperlink ref="AA581" r:id="rId13920" display="https://www.daloopa.com/src/8787809" xr:uid="{A9A36548-7CDD-413C-A5A6-16251F5EABC6}"/>
    <hyperlink ref="AC581" r:id="rId13921" display="https://www.daloopa.com/src/8787750" xr:uid="{8165EBAD-C0DB-4323-8C4C-7B1FD7B159E6}"/>
    <hyperlink ref="AD581" r:id="rId13922" display="https://www.daloopa.com/src/8787697" xr:uid="{8B14EDF0-30B9-47FB-B86D-FF5C0214893A}"/>
    <hyperlink ref="AE581" r:id="rId13923" display="https://www.daloopa.com/src/8787674" xr:uid="{6D90747D-152A-43BD-9AF2-5C001C744824}"/>
    <hyperlink ref="AG581" r:id="rId13924" display="https://www.daloopa.com/src/8787664" xr:uid="{5E75C875-115D-49E8-92AA-C9DBFFE881A9}"/>
    <hyperlink ref="AH581" r:id="rId13925" display="https://www.daloopa.com/src/8787655" xr:uid="{D11EBBFC-F1EB-4724-8097-0011DE185751}"/>
    <hyperlink ref="AI581" r:id="rId13926" display="https://www.daloopa.com/src/10356379" xr:uid="{20BFD0CE-0B87-4DA2-A096-6D8AB9DBFF3C}"/>
    <hyperlink ref="AK581" r:id="rId13927" display="https://www.daloopa.com/src/20973509" xr:uid="{7FD18DA7-3D45-4B62-A8DF-E9685C26AD78}"/>
    <hyperlink ref="AL581" r:id="rId13928" display="https://www.daloopa.com/src/32426128" xr:uid="{BE2FD2DD-C3AE-42EB-B823-254C8C8809E9}"/>
    <hyperlink ref="AM581" r:id="rId13929" display="https://www.daloopa.com/src/38111061" xr:uid="{74D0E730-45ED-4771-B77A-F3993D03A99D}"/>
    <hyperlink ref="AO581" r:id="rId13930" display="https://www.daloopa.com/src/53601416" xr:uid="{B2F14800-956A-47B3-B4B8-3CF5D7C3A992}"/>
    <hyperlink ref="AP581" r:id="rId13931" display="https://www.daloopa.com/src/58790421" xr:uid="{4EF32998-F923-4BA0-A762-1D6008AFF6FA}"/>
    <hyperlink ref="AQ581" r:id="rId13932" display="https://www.daloopa.com/src/63082566" xr:uid="{3BA482B1-BCB6-41FA-80E6-5F13F5005D21}"/>
    <hyperlink ref="AS581" r:id="rId13933" display="https://www.daloopa.com/src/72185874" xr:uid="{B3202A58-A7EE-478B-9AB6-C75668C14648}"/>
    <hyperlink ref="AT581" r:id="rId13934" display="https://www.daloopa.com/src/78145419" xr:uid="{8CEF0B66-E96B-4443-AF4C-0213DDA9677D}"/>
    <hyperlink ref="AU581" r:id="rId13935" display="https://www.daloopa.com/src/82268598" xr:uid="{3D50D5E5-36EC-4250-BDAC-49307E55FD00}"/>
    <hyperlink ref="BF581" r:id="rId13936" display="https://www.daloopa.com/src/8788215" xr:uid="{65F6D947-0EAA-4E28-82AB-0A46815DF075}"/>
    <hyperlink ref="BG581" r:id="rId13937" display="https://www.daloopa.com/src/8788231" xr:uid="{9861A50B-75C4-4D7D-8FB7-C28E490BD98C}"/>
    <hyperlink ref="BH581" r:id="rId13938" display="https://www.daloopa.com/src/8788248" xr:uid="{07818272-B1E4-466C-82E0-3CB7CCF4C9A4}"/>
    <hyperlink ref="BI581" r:id="rId13939" display="https://www.daloopa.com/src/8788269" xr:uid="{4BBE342A-9859-42DC-A290-745A9760DB5B}"/>
    <hyperlink ref="BJ581" r:id="rId13940" display="https://www.daloopa.com/src/8787867" xr:uid="{51A7F675-E5C7-4FD2-AF70-FAEAB3511D04}"/>
    <hyperlink ref="BK581" r:id="rId13941" display="https://www.daloopa.com/src/8787772" xr:uid="{6DA27E38-99E1-479D-832A-42E6E2F6A6AF}"/>
    <hyperlink ref="BL581" r:id="rId13942" display="https://www.daloopa.com/src/8788341" xr:uid="{98C12B22-858B-444E-A2D3-C6721E4EA684}"/>
    <hyperlink ref="BM581" r:id="rId13943" display="https://www.daloopa.com/src/14277383" xr:uid="{5F7A24AD-6A1F-4BE3-A5CF-FB2E1E350CAC}"/>
    <hyperlink ref="BN581" r:id="rId13944" display="https://www.daloopa.com/src/46628475" xr:uid="{6B1C1EA0-6FB6-4FAB-8A34-034BB43B6AFE}"/>
    <hyperlink ref="BO581" r:id="rId13945" display="https://www.daloopa.com/src/67019028" xr:uid="{1137907C-6775-4629-A724-E30C18918D8F}"/>
    <hyperlink ref="BP581" r:id="rId13946" display="https://www.daloopa.com/src/87502114" xr:uid="{1C6AE20E-379C-4193-9465-2E0038AB04D7}"/>
    <hyperlink ref="A583" r:id="rId13947" xr:uid="{53698C1D-6196-42D5-9066-5EB4D4C4BBDB}"/>
    <hyperlink ref="C583" r:id="rId13948" xr:uid="{0D4A18F5-B81F-4F95-AC22-6491F19707A5}"/>
    <hyperlink ref="E583" r:id="rId13949" display="https://www.daloopa.com/src/8788182" xr:uid="{96995180-EAD8-4C61-9BF5-E1134ADFCF3F}"/>
    <hyperlink ref="F583" r:id="rId13950" display="https://www.daloopa.com/src/8788163" xr:uid="{5E3C8AE1-B2D0-4988-B7C8-BCC31A4E1AA8}"/>
    <hyperlink ref="G583" r:id="rId13951" display="https://www.daloopa.com/src/8788145" xr:uid="{071BADD7-096E-4E33-9672-AB013F98A857}"/>
    <hyperlink ref="H583" r:id="rId13952" display="https://www.daloopa.com/src/43769506" xr:uid="{0771A30A-D2A9-4D5E-8DD6-C06C1F75A73B}"/>
    <hyperlink ref="I583" r:id="rId13953" display="https://www.daloopa.com/src/8788123" xr:uid="{6D1FC7BC-59D4-4455-B705-2E219EFFA637}"/>
    <hyperlink ref="J583" r:id="rId13954" display="https://www.daloopa.com/src/8788106" xr:uid="{BE1BFA98-913B-4BAE-9FFD-58CA86FB5FB1}"/>
    <hyperlink ref="K583" r:id="rId13955" display="https://www.daloopa.com/src/8788069" xr:uid="{4041D006-D808-4082-AFBC-A49FA1BE8EDD}"/>
    <hyperlink ref="L583" r:id="rId13956" display="https://www.daloopa.com/src/43769509" xr:uid="{4A66153E-F725-4598-9F9D-C545C32368C2}"/>
    <hyperlink ref="M583" r:id="rId13957" display="https://www.daloopa.com/src/8788046" xr:uid="{C2B662AB-CF3E-4CB6-8F73-4D6ADA1FE834}"/>
    <hyperlink ref="N583" r:id="rId13958" display="https://www.daloopa.com/src/8788026" xr:uid="{F8E3B8EE-E970-4ED3-B4AB-7E29B5AB7C01}"/>
    <hyperlink ref="O583" r:id="rId13959" display="https://www.daloopa.com/src/8788010" xr:uid="{DA3438CC-BA69-4391-92D8-D59EAFA5525C}"/>
    <hyperlink ref="P583" r:id="rId13960" display="https://www.daloopa.com/src/43769510" xr:uid="{D134D813-C4E3-4A3C-8812-FC9D4B45194F}"/>
    <hyperlink ref="Q583" r:id="rId13961" display="https://www.daloopa.com/src/8787990" xr:uid="{B04D66EC-9648-42A6-B9BE-F60D96C0F6C7}"/>
    <hyperlink ref="R583" r:id="rId13962" display="https://www.daloopa.com/src/8787969" xr:uid="{A214F966-29F5-4334-B963-E61F0BB19CAE}"/>
    <hyperlink ref="S583" r:id="rId13963" display="https://www.daloopa.com/src/8787948" xr:uid="{64A21E60-DD70-4AEB-A51F-B093984AEB57}"/>
    <hyperlink ref="T583" r:id="rId13964" display="https://www.daloopa.com/src/43769511" xr:uid="{8B8878B1-F279-4629-9C69-A511A8F69B4C}"/>
    <hyperlink ref="U583" r:id="rId13965" display="https://www.daloopa.com/src/8787929" xr:uid="{5508AEBB-68E9-4F7A-B21F-F065CDCD7941}"/>
    <hyperlink ref="V583" r:id="rId13966" display="https://www.daloopa.com/src/8787912" xr:uid="{254E66A5-A83F-49EE-AD0C-B0E0C1A0A1CD}"/>
    <hyperlink ref="W583" r:id="rId13967" display="https://www.daloopa.com/src/8787896" xr:uid="{3E0F9903-3A8B-4B4B-8CC4-47384CD8CC5F}"/>
    <hyperlink ref="X583" r:id="rId13968" display="https://www.daloopa.com/src/43769512" xr:uid="{A6F0B38B-59ED-4E89-B9F3-C0194438C010}"/>
    <hyperlink ref="Y583" r:id="rId13969" display="https://www.daloopa.com/src/8787849" xr:uid="{C542D680-C148-4261-8223-F7925DA14330}"/>
    <hyperlink ref="Z583" r:id="rId13970" display="https://www.daloopa.com/src/8787830" xr:uid="{964003DE-A8C4-430A-BE7A-F80CC4E88B63}"/>
    <hyperlink ref="AA583" r:id="rId13971" display="https://www.daloopa.com/src/8787810" xr:uid="{888258C7-780D-437C-A2E5-45F518E3E176}"/>
    <hyperlink ref="AB583" r:id="rId13972" display="https://www.daloopa.com/src/43769513" xr:uid="{D6947494-B900-4D92-855B-BBC12740D7FD}"/>
    <hyperlink ref="AC583" r:id="rId13973" display="https://www.daloopa.com/src/8787751" xr:uid="{41863684-6964-4B1C-B554-06533985FCA8}"/>
    <hyperlink ref="AD583" r:id="rId13974" display="https://www.daloopa.com/src/8787698" xr:uid="{D9554081-9648-480C-B493-33D31E470433}"/>
    <hyperlink ref="AE583" r:id="rId13975" display="https://www.daloopa.com/src/8787675" xr:uid="{66ECD127-5156-4FF4-8661-FB8980616AE5}"/>
    <hyperlink ref="AF583" r:id="rId13976" display="https://www.daloopa.com/src/43769514" xr:uid="{AA8260EC-21BC-4FA6-AE27-8E3E5CFEBC5C}"/>
    <hyperlink ref="AG583" r:id="rId13977" display="https://www.daloopa.com/src/8787665" xr:uid="{8E3179BA-4DED-4C0B-BA43-1F34D4D83038}"/>
    <hyperlink ref="AH583" r:id="rId13978" display="https://www.daloopa.com/src/8787656" xr:uid="{36BE7474-CE9E-466A-97F5-0416CC298031}"/>
    <hyperlink ref="AI583" r:id="rId13979" display="https://www.daloopa.com/src/10356380" xr:uid="{15F5875F-5428-4577-8547-CE5CF4B40F58}"/>
    <hyperlink ref="AJ583" r:id="rId13980" display="https://www.daloopa.com/src/43769515" xr:uid="{14020CA6-D687-4A79-ACC3-6D70D2510133}"/>
    <hyperlink ref="AK583" r:id="rId13981" display="https://www.daloopa.com/src/20973507" xr:uid="{2C5DADC9-52F2-4D19-BB15-284DA0AACAA3}"/>
    <hyperlink ref="AL583" r:id="rId13982" display="https://www.daloopa.com/src/32426124" xr:uid="{3E695923-9C8F-4B16-A3E9-458F20610F21}"/>
    <hyperlink ref="AM583" r:id="rId13983" display="https://www.daloopa.com/src/38111063" xr:uid="{797165B4-DDF0-43C0-8C5F-71F3950B1C3F}"/>
    <hyperlink ref="AN583" r:id="rId13984" display="https://www.daloopa.com/src/46640572" xr:uid="{BBE8E03F-80F5-4114-A527-C17DD565DE08}"/>
    <hyperlink ref="AO583" r:id="rId13985" display="https://www.daloopa.com/src/53601413" xr:uid="{43AC5519-4E48-4938-AD2A-B96C5D095A94}"/>
    <hyperlink ref="AP583" r:id="rId13986" display="https://www.daloopa.com/src/58790417" xr:uid="{182F87B9-7D4B-40F2-87D7-D38CBB4FD6FF}"/>
    <hyperlink ref="AQ583" r:id="rId13987" display="https://www.daloopa.com/src/63082565" xr:uid="{02A0297B-35EB-4F7A-ACB8-C5A57C90BDE7}"/>
    <hyperlink ref="AR583" r:id="rId13988" display="https://www.daloopa.com/src/67023331" xr:uid="{FE815B20-F580-466D-BB66-F9C5A7AF3C43}"/>
    <hyperlink ref="AS583" r:id="rId13989" display="https://www.daloopa.com/src/72185868" xr:uid="{23CEAD92-331E-4D0A-BE27-9E454B76E059}"/>
    <hyperlink ref="AT583" r:id="rId13990" display="https://www.daloopa.com/src/78145413" xr:uid="{800D4D21-0A36-45C7-A0B2-FFB0CA2EDBEF}"/>
    <hyperlink ref="AU583" r:id="rId13991" display="https://www.daloopa.com/src/82268606" xr:uid="{4ADF6A39-FC39-4A55-84E2-4B43102AD4E8}"/>
    <hyperlink ref="AV583" r:id="rId13992" display="https://www.daloopa.com/src/87514872" xr:uid="{410FF36B-9067-4329-AC8A-BA80CBE10D38}"/>
    <hyperlink ref="BF583" r:id="rId13993" display="https://www.daloopa.com/src/8788216" xr:uid="{65D44093-A5BF-4AE4-BFFD-AE09F5C438D5}"/>
    <hyperlink ref="BG583" r:id="rId13994" display="https://www.daloopa.com/src/8788232" xr:uid="{5F2D1B92-FA01-45A4-A8C4-199301F6CD43}"/>
    <hyperlink ref="BH583" r:id="rId13995" display="https://www.daloopa.com/src/8788249" xr:uid="{3CEDFAF6-BE84-4287-AD10-257D5E2E46B1}"/>
    <hyperlink ref="BI583" r:id="rId13996" display="https://www.daloopa.com/src/8788270" xr:uid="{2B688E90-68DE-40F7-A943-556334DA5D0B}"/>
    <hyperlink ref="BJ583" r:id="rId13997" display="https://www.daloopa.com/src/8787868" xr:uid="{EC1F1D50-EBF6-4F57-9781-B5FEAE66C082}"/>
    <hyperlink ref="BK583" r:id="rId13998" display="https://www.daloopa.com/src/8787773" xr:uid="{ED96E40F-F2FA-42FC-86A4-95EB5637F4DB}"/>
    <hyperlink ref="BL583" r:id="rId13999" display="https://www.daloopa.com/src/8788342" xr:uid="{A8F3FB1F-B626-4503-8D85-F51157B5B843}"/>
    <hyperlink ref="BM583" r:id="rId14000" display="https://www.daloopa.com/src/14296177" xr:uid="{EDD671A5-EFD6-4F37-AD80-E3EBEBDD2C38}"/>
    <hyperlink ref="BN583" r:id="rId14001" display="https://www.daloopa.com/src/46628477" xr:uid="{C29ABC64-C72A-46F3-9388-F84450D5D604}"/>
    <hyperlink ref="BO583" r:id="rId14002" display="https://www.daloopa.com/src/67019027" xr:uid="{78469DFC-0A27-438D-A66E-689B9684BE1E}"/>
    <hyperlink ref="BP583" r:id="rId14003" display="https://www.daloopa.com/src/87502119" xr:uid="{DFF4624C-302B-4412-9F3E-FC56E3F6FF5F}"/>
    <hyperlink ref="A587" r:id="rId14004" xr:uid="{BE7CEA2F-904F-495F-913B-FD3C7CE0F12D}"/>
    <hyperlink ref="C587" r:id="rId14005" xr:uid="{4BF9F227-8471-42AE-A6F7-7BB788A91E9D}"/>
    <hyperlink ref="E587" r:id="rId14006" display="https://www.daloopa.com/src/8788183" xr:uid="{A4EA9936-BBE9-4D2A-B1D7-A597EAE39AD7}"/>
    <hyperlink ref="F587" r:id="rId14007" display="https://www.daloopa.com/src/8788164" xr:uid="{C014B575-8C58-4F20-8C86-960A66E2772F}"/>
    <hyperlink ref="G587" r:id="rId14008" display="https://www.daloopa.com/src/8788146" xr:uid="{B2CFBE1D-29B6-4662-9781-EDB4668B27F3}"/>
    <hyperlink ref="H587" r:id="rId14009" display="https://www.daloopa.com/src/154395149" xr:uid="{7CB6AB00-4BA9-4E01-9FC4-58D870129ACF}"/>
    <hyperlink ref="I587" r:id="rId14010" display="https://www.daloopa.com/src/8788124" xr:uid="{C8B33187-7836-468D-AA29-F46951C1BD3B}"/>
    <hyperlink ref="J587" r:id="rId14011" display="https://www.daloopa.com/src/8788107" xr:uid="{650AC91E-1653-484B-A10D-B2C7A098202E}"/>
    <hyperlink ref="K587" r:id="rId14012" display="https://www.daloopa.com/src/8788070" xr:uid="{782334C4-E1AC-4CF2-B4F9-E5CBBAFA1A9D}"/>
    <hyperlink ref="L587" r:id="rId14013" display="https://www.daloopa.com/src/154395150" xr:uid="{2D4AB533-BDFE-4788-ACE3-B21CF71A4CFC}"/>
    <hyperlink ref="M587" r:id="rId14014" display="https://www.daloopa.com/src/8788047" xr:uid="{C8C71BD4-F90F-46F1-944D-89BF69DCBAE1}"/>
    <hyperlink ref="N587" r:id="rId14015" display="https://www.daloopa.com/src/8788027" xr:uid="{83A6B37C-E195-45BD-8E2C-21E94E5C0C16}"/>
    <hyperlink ref="O587" r:id="rId14016" display="https://www.daloopa.com/src/8788011" xr:uid="{1D5AC24D-34CB-46FF-84C0-E1EA0C3862E0}"/>
    <hyperlink ref="P587" r:id="rId14017" display="https://www.daloopa.com/src/154395151" xr:uid="{97F68D75-5059-459F-A94B-D6258F3E3ECA}"/>
    <hyperlink ref="Q587" r:id="rId14018" display="https://www.daloopa.com/src/8787991" xr:uid="{8F731BB7-ABA9-4519-B1B2-20B690948DB7}"/>
    <hyperlink ref="R587" r:id="rId14019" display="https://www.daloopa.com/src/8787970" xr:uid="{5B979041-376B-4F48-B8B9-8DEC8E9ECE23}"/>
    <hyperlink ref="S587" r:id="rId14020" display="https://www.daloopa.com/src/8787949" xr:uid="{D1B40178-FA16-402E-8F93-17D6592CBFEB}"/>
    <hyperlink ref="T587" r:id="rId14021" display="https://www.daloopa.com/src/154395152" xr:uid="{185B77F9-BE56-40F8-ABDD-E597D74CDFDE}"/>
    <hyperlink ref="U587" r:id="rId14022" display="https://www.daloopa.com/src/8787930" xr:uid="{C61D5C9B-44F4-4DF5-B6D4-202CFB70A079}"/>
    <hyperlink ref="V587" r:id="rId14023" display="https://www.daloopa.com/src/8787913" xr:uid="{7BEB1E35-6C12-4EFC-AD94-801E4E6DA536}"/>
    <hyperlink ref="W587" r:id="rId14024" display="https://www.daloopa.com/src/8787897" xr:uid="{65B43D33-A701-4C29-8CB9-78209A320E48}"/>
    <hyperlink ref="X587" r:id="rId14025" display="https://www.daloopa.com/src/154395153" xr:uid="{E184FB1B-8385-4A1D-8314-87DFAEA6C8C2}"/>
    <hyperlink ref="Y587" r:id="rId14026" display="https://www.daloopa.com/src/8787850" xr:uid="{586679AB-15EB-43CB-9D43-F76BA4BF7066}"/>
    <hyperlink ref="Z587" r:id="rId14027" display="https://www.daloopa.com/src/8787831" xr:uid="{38FAB2F4-E289-4820-A40C-95666911AB1D}"/>
    <hyperlink ref="AA587" r:id="rId14028" display="https://www.daloopa.com/src/8787811" xr:uid="{C1109B8C-FB15-48EA-841E-70A58E30C548}"/>
    <hyperlink ref="AB587" r:id="rId14029" display="https://www.daloopa.com/src/154395154" xr:uid="{FFDA54FA-AE7F-4F39-81D4-2204D726D9B9}"/>
    <hyperlink ref="AC587" r:id="rId14030" display="https://www.daloopa.com/src/8787752" xr:uid="{C6137CD8-64AD-4C3D-8C7A-9C887DDFD79A}"/>
    <hyperlink ref="AD587" r:id="rId14031" display="https://www.daloopa.com/src/8787699" xr:uid="{1FD9C7E5-8177-4681-B5DF-CF54E95DCB5F}"/>
    <hyperlink ref="AE587" r:id="rId14032" display="https://www.daloopa.com/src/8787676" xr:uid="{5935154B-B4F1-48FB-B050-922912963FBD}"/>
    <hyperlink ref="AF587" r:id="rId14033" display="https://www.daloopa.com/src/154395155" xr:uid="{C2C5C515-85D9-4188-8FBA-7C53992D9EE6}"/>
    <hyperlink ref="AG587" r:id="rId14034" display="https://www.daloopa.com/src/8787666" xr:uid="{EFE0B432-3AC3-4EAB-B92D-082F523620CE}"/>
    <hyperlink ref="AH587" r:id="rId14035" display="https://www.daloopa.com/src/8787657" xr:uid="{190C0522-665C-4ABD-9966-DB0F5E2D51DA}"/>
    <hyperlink ref="AI587" r:id="rId14036" display="https://www.daloopa.com/src/10356373" xr:uid="{E2BCA941-4F6D-491B-9C44-1D736F0937BF}"/>
    <hyperlink ref="AJ587" r:id="rId14037" display="https://www.daloopa.com/src/154395156" xr:uid="{F2E12666-FFF1-4807-9899-38DBDC8938A2}"/>
    <hyperlink ref="AK587" r:id="rId14038" display="https://www.daloopa.com/src/20973503" xr:uid="{E060CD68-E90D-416C-BE30-CD5445020601}"/>
    <hyperlink ref="AL587" r:id="rId14039" display="https://www.daloopa.com/src/32426129" xr:uid="{92F394E9-FC21-47D2-86CB-A543EE48604E}"/>
    <hyperlink ref="AM587" r:id="rId14040" display="https://www.daloopa.com/src/38111064" xr:uid="{8C1053AF-E1EB-4B30-97C3-F8C4F72F49D0}"/>
    <hyperlink ref="AN587" r:id="rId14041" display="https://www.daloopa.com/src/46640581" xr:uid="{7BBE7FE3-B115-47F3-9310-AF10E5E575F3}"/>
    <hyperlink ref="AO587" r:id="rId14042" display="https://www.daloopa.com/src/53601411" xr:uid="{3DF5D6A6-DEE4-42A8-B505-B6F8CD0F8616}"/>
    <hyperlink ref="AP587" r:id="rId14043" display="https://www.daloopa.com/src/58790419" xr:uid="{8E863B67-6B43-46A7-AD1B-6F4BCD3343F5}"/>
    <hyperlink ref="AQ587" r:id="rId14044" display="https://www.daloopa.com/src/63082563" xr:uid="{329F37A1-AA17-42E3-BA26-B6439F563207}"/>
    <hyperlink ref="AR587" r:id="rId14045" display="https://www.daloopa.com/src/67023340" xr:uid="{5A882320-7CF9-4091-99F7-FDA00DFB1CFF}"/>
    <hyperlink ref="AS587" r:id="rId14046" display="https://www.daloopa.com/src/72185871" xr:uid="{AC86D896-857E-4694-BECD-F3ED166E3246}"/>
    <hyperlink ref="AT587" r:id="rId14047" display="https://www.daloopa.com/src/78145418" xr:uid="{B5200156-11DB-4D6C-BB63-728263C1EABF}"/>
    <hyperlink ref="AU587" r:id="rId14048" display="https://www.daloopa.com/src/82268599" xr:uid="{0A63EA8B-6DAB-4C37-B410-B8BB7782DE00}"/>
    <hyperlink ref="AV587" r:id="rId14049" display="https://www.daloopa.com/src/87514881" xr:uid="{8C3F35BE-371C-4185-BE39-19298BEB293D}"/>
    <hyperlink ref="BF587" r:id="rId14050" display="https://www.daloopa.com/src/8788217" xr:uid="{9A614E3D-F5B4-46E8-A64B-8C12E76DB290}"/>
    <hyperlink ref="BG587" r:id="rId14051" display="https://www.daloopa.com/src/8788233" xr:uid="{416F928A-3325-4494-A2C0-0008B48D7CEF}"/>
    <hyperlink ref="BH587" r:id="rId14052" display="https://www.daloopa.com/src/8788250" xr:uid="{6E2118C2-C1A9-4673-8A47-BCF606E93370}"/>
    <hyperlink ref="BI587" r:id="rId14053" display="https://www.daloopa.com/src/8788271" xr:uid="{78AF4D17-9F6D-438B-BCEE-1BE7BA4AD580}"/>
    <hyperlink ref="BJ587" r:id="rId14054" display="https://www.daloopa.com/src/8787869" xr:uid="{45EEBB28-D0BE-47A3-BA34-3AB1E7A206A7}"/>
    <hyperlink ref="BK587" r:id="rId14055" display="https://www.daloopa.com/src/8787774" xr:uid="{50E34979-6DB6-452F-9E78-068A1AA92FCD}"/>
    <hyperlink ref="BL587" r:id="rId14056" display="https://www.daloopa.com/src/8788343" xr:uid="{286B6BAF-C856-45FA-A9E1-9B16F998BA72}"/>
    <hyperlink ref="BM587" r:id="rId14057" display="https://www.daloopa.com/src/14296178" xr:uid="{A9D3564F-882F-4871-BBCE-E39C07E0F55E}"/>
    <hyperlink ref="BN587" r:id="rId14058" display="https://www.daloopa.com/src/46628480" xr:uid="{89BC758F-CABE-4CB8-B558-49ECE52110B4}"/>
    <hyperlink ref="BO587" r:id="rId14059" display="https://www.daloopa.com/src/67019025" xr:uid="{3636F6A3-2351-43E3-9A42-BC85B651316C}"/>
    <hyperlink ref="BP587" r:id="rId14060" display="https://www.daloopa.com/src/87502118" xr:uid="{6FFA8EE5-638D-4E44-96A8-157EAD0CBEF7}"/>
    <hyperlink ref="A588" r:id="rId14061" xr:uid="{4FCEA859-8B48-4ECE-AA6F-E19FC2F5ECC4}"/>
    <hyperlink ref="C588" r:id="rId14062" xr:uid="{3E035D64-D05D-427E-BC05-C9ED96F2FFF5}"/>
    <hyperlink ref="E588" r:id="rId14063" display="https://www.daloopa.com/src/8788184" xr:uid="{576C5607-A071-495B-B239-33D0DBB22B45}"/>
    <hyperlink ref="F588" r:id="rId14064" display="https://www.daloopa.com/src/8788165" xr:uid="{D59A23D4-6D8F-4835-BD2B-C7EB91649461}"/>
    <hyperlink ref="G588" r:id="rId14065" display="https://www.daloopa.com/src/8788147" xr:uid="{D3FED06E-469A-4DEC-B50C-061E1CF10534}"/>
    <hyperlink ref="H588" r:id="rId14066" display="https://www.daloopa.com/src/154395157" xr:uid="{336B928F-F824-4A43-82D9-42A5514EF6C4}"/>
    <hyperlink ref="I588" r:id="rId14067" display="https://www.daloopa.com/src/8788125" xr:uid="{D8E81042-3DE5-41D9-93B8-74819FFD4796}"/>
    <hyperlink ref="J588" r:id="rId14068" display="https://www.daloopa.com/src/8788108" xr:uid="{CDF9F13D-529D-4BB2-B3B6-9F2BE4585A51}"/>
    <hyperlink ref="K588" r:id="rId14069" display="https://www.daloopa.com/src/8788071" xr:uid="{AB00A430-9119-432A-A23E-7EEE829548B9}"/>
    <hyperlink ref="L588" r:id="rId14070" display="https://www.daloopa.com/src/42839579" xr:uid="{67EF7EA0-D64F-4591-B5BE-1F03379217C1}"/>
    <hyperlink ref="M588" r:id="rId14071" display="https://www.daloopa.com/src/8788048" xr:uid="{0D8DCD7D-E7AA-4E90-9663-7F201E1D1152}"/>
    <hyperlink ref="N588" r:id="rId14072" display="https://www.daloopa.com/src/8788028" xr:uid="{7F4B450C-FA57-48D3-8983-6685D1BE0ECA}"/>
    <hyperlink ref="O588" r:id="rId14073" display="https://www.daloopa.com/src/8788012" xr:uid="{86BDA50E-3758-4839-B7FF-520CE148F3B6}"/>
    <hyperlink ref="P588" r:id="rId14074" display="https://www.daloopa.com/src/154395158" xr:uid="{12F53E60-6E44-46E4-A8F6-364CCDCDE996}"/>
    <hyperlink ref="Q588" r:id="rId14075" display="https://www.daloopa.com/src/8787992" xr:uid="{A0DAC7CD-C9BF-4F98-A0E3-F9D4C18171B1}"/>
    <hyperlink ref="R588" r:id="rId14076" display="https://www.daloopa.com/src/8787971" xr:uid="{FF0CB62B-EF9B-44ED-9F24-334EA4F3630E}"/>
    <hyperlink ref="S588" r:id="rId14077" display="https://www.daloopa.com/src/8787950" xr:uid="{6D16B9BC-14F1-4FF5-A274-0C134DFF8A9D}"/>
    <hyperlink ref="T588" r:id="rId14078" display="https://www.daloopa.com/src/154395159" xr:uid="{85EF020D-E888-4A0B-BC7E-F5A0AEAE7A9E}"/>
    <hyperlink ref="U588" r:id="rId14079" display="https://www.daloopa.com/src/8787931" xr:uid="{31F2DDA6-47FD-4167-960E-731A725D76FF}"/>
    <hyperlink ref="V588" r:id="rId14080" display="https://www.daloopa.com/src/8787914" xr:uid="{FDB2225C-2F61-406E-BAFC-208AE1DC8AC8}"/>
    <hyperlink ref="W588" r:id="rId14081" display="https://www.daloopa.com/src/8787898" xr:uid="{ADF0B403-F08A-4E65-A407-B630D13C33BF}"/>
    <hyperlink ref="X588" r:id="rId14082" display="https://www.daloopa.com/src/154395160" xr:uid="{C8948600-15D4-4699-B9A4-2B877F66EFD0}"/>
    <hyperlink ref="Y588" r:id="rId14083" display="https://www.daloopa.com/src/8787851" xr:uid="{04983C0B-FC41-4050-8D80-C12A7C082892}"/>
    <hyperlink ref="Z588" r:id="rId14084" display="https://www.daloopa.com/src/8787832" xr:uid="{7A2FE376-E947-4DCF-86E7-4E612035479B}"/>
    <hyperlink ref="AA588" r:id="rId14085" display="https://www.daloopa.com/src/8787812" xr:uid="{53A4ADD6-6B15-47FC-896C-8B74056583CE}"/>
    <hyperlink ref="AB588" r:id="rId14086" display="https://www.daloopa.com/src/154395161" xr:uid="{D1429243-0D15-45D3-84EF-DD71EF4926EF}"/>
    <hyperlink ref="AD588" r:id="rId14087" display="https://www.daloopa.com/src/8787700" xr:uid="{9DB5934B-ECEF-4E2A-A642-63E5019E0E97}"/>
    <hyperlink ref="AE588" r:id="rId14088" display="https://www.daloopa.com/src/8787677" xr:uid="{D261ADB0-C59F-41D1-96DA-53BFC556717A}"/>
    <hyperlink ref="AF588" r:id="rId14089" display="https://www.daloopa.com/src/154395162" xr:uid="{ACDBF3E1-94C7-406C-8D39-8DE8C6B9E6D8}"/>
    <hyperlink ref="AG588" r:id="rId14090" display="https://www.daloopa.com/src/8787667" xr:uid="{4F2D32EC-B643-4A88-A227-0115CCF0AE6E}"/>
    <hyperlink ref="AH588" r:id="rId14091" display="https://www.daloopa.com/src/8787658" xr:uid="{B85CE2BC-190B-4107-850E-B430A806F9A6}"/>
    <hyperlink ref="AI588" r:id="rId14092" display="https://www.daloopa.com/src/10356376" xr:uid="{C09C698B-4689-4918-BAED-6E2442445A9A}"/>
    <hyperlink ref="AJ588" r:id="rId14093" display="https://www.daloopa.com/src/154395163" xr:uid="{24CBCB06-359D-489E-AEED-A6230A0DB435}"/>
    <hyperlink ref="AK588" r:id="rId14094" display="https://www.daloopa.com/src/20973508" xr:uid="{14DE4D01-0FBD-46A1-B00D-D34C67789F2B}"/>
    <hyperlink ref="AL588" r:id="rId14095" display="https://www.daloopa.com/src/32426127" xr:uid="{9BE09B02-8F43-463B-BC67-CD3AB2F5E1A2}"/>
    <hyperlink ref="AM588" r:id="rId14096" display="https://www.daloopa.com/src/38111056" xr:uid="{D60BC5ED-2020-437A-91C1-CCDF8D75CBE4}"/>
    <hyperlink ref="AN588" r:id="rId14097" display="https://www.daloopa.com/src/46640589" xr:uid="{85C80868-E831-453A-B1D8-56E71DEE2187}"/>
    <hyperlink ref="AO588" r:id="rId14098" display="https://www.daloopa.com/src/53601410" xr:uid="{DB053DC2-7056-4D94-875A-963B69092E6E}"/>
    <hyperlink ref="AP588" r:id="rId14099" display="https://www.daloopa.com/src/58790420" xr:uid="{709C5828-EDAD-4A7A-925C-61B1130AFB17}"/>
    <hyperlink ref="AQ588" r:id="rId14100" display="https://www.daloopa.com/src/63082564" xr:uid="{6CCEFC12-E685-430B-90DD-6CF58039787B}"/>
    <hyperlink ref="AR588" r:id="rId14101" display="https://www.daloopa.com/src/67023348" xr:uid="{A5F736E9-ACE6-4728-B23D-B05B308C2BE1}"/>
    <hyperlink ref="AS588" r:id="rId14102" display="https://www.daloopa.com/src/72185869" xr:uid="{822D1CB0-C513-44E0-B6B2-46CAC61E7F8A}"/>
    <hyperlink ref="AT588" r:id="rId14103" display="https://www.daloopa.com/src/78145420" xr:uid="{D2E48230-6F7D-4BBA-A50B-368A725154B0}"/>
    <hyperlink ref="AU588" r:id="rId14104" display="https://www.daloopa.com/src/82268605" xr:uid="{291D3184-13AF-4EE6-BFAA-B71D7BB767CF}"/>
    <hyperlink ref="AV588" r:id="rId14105" display="https://www.daloopa.com/src/87514889" xr:uid="{EBF2434B-C1E9-49CD-891D-EB591247067D}"/>
    <hyperlink ref="BF588" r:id="rId14106" display="https://www.daloopa.com/src/8788218" xr:uid="{DC491CFD-2C1A-4063-A004-BD30FB7A9029}"/>
    <hyperlink ref="BG588" r:id="rId14107" display="https://www.daloopa.com/src/8788234" xr:uid="{2C1A7CCF-0B8A-4168-A2C5-CC85A08FE182}"/>
    <hyperlink ref="BH588" r:id="rId14108" display="https://www.daloopa.com/src/8788251" xr:uid="{B0FE8906-12D2-468B-B000-49C472962C73}"/>
    <hyperlink ref="BI588" r:id="rId14109" display="https://www.daloopa.com/src/8788272" xr:uid="{E5DF5656-1BA4-4E28-AD09-3659E6329C84}"/>
    <hyperlink ref="BJ588" r:id="rId14110" display="https://www.daloopa.com/src/8787870" xr:uid="{C474E373-6C50-45F8-8E93-35DC52C1781C}"/>
    <hyperlink ref="BK588" r:id="rId14111" display="https://www.daloopa.com/src/8787775" xr:uid="{E6EECE13-8BA1-4557-9E25-F49B5602BDD0}"/>
    <hyperlink ref="BL588" r:id="rId14112" display="https://www.daloopa.com/src/8788344" xr:uid="{CD8F6530-6B6C-4B16-8B0C-228DC564606E}"/>
    <hyperlink ref="BM588" r:id="rId14113" display="https://www.daloopa.com/src/14296179" xr:uid="{7998D62B-0C29-470D-BB9D-1BEF907FC303}"/>
    <hyperlink ref="BN588" r:id="rId14114" display="https://www.daloopa.com/src/46628479" xr:uid="{004C652B-EDE5-4893-A2B3-5108512EFE1B}"/>
    <hyperlink ref="BO588" r:id="rId14115" display="https://www.daloopa.com/src/67019026" xr:uid="{3E643938-F63B-40E0-9E89-63D10A8CCE75}"/>
    <hyperlink ref="BP588" r:id="rId14116" display="https://www.daloopa.com/src/87502117" xr:uid="{BBD3529E-85F0-4CC3-8F23-D051079DE46D}"/>
    <hyperlink ref="A589" r:id="rId14117" xr:uid="{851FCC5B-8142-4BE1-B954-21EAA738B463}"/>
    <hyperlink ref="C589" r:id="rId14118" xr:uid="{A484384D-B9A2-4B39-A116-C4424F56F925}"/>
    <hyperlink ref="E589" r:id="rId14119" display="https://www.daloopa.com/src/8788185" xr:uid="{E64B903C-285E-4D70-A556-0C6034D16086}"/>
    <hyperlink ref="F589" r:id="rId14120" display="https://www.daloopa.com/src/8788166" xr:uid="{30608AD9-3BA9-475F-A667-3456E7DBC6D9}"/>
    <hyperlink ref="G589" r:id="rId14121" display="https://www.daloopa.com/src/8788148" xr:uid="{F1B47DBB-2E7D-4D87-A01A-02AFE9B323D2}"/>
    <hyperlink ref="H589" r:id="rId14122" display="https://www.daloopa.com/src/154395164" xr:uid="{1F028CC3-EE5C-4E65-8309-0D961ADFB126}"/>
    <hyperlink ref="I589" r:id="rId14123" display="https://www.daloopa.com/src/8788126" xr:uid="{971C59A9-F31F-41F3-80D3-9EF694F699BA}"/>
    <hyperlink ref="J589" r:id="rId14124" display="https://www.daloopa.com/src/8788109" xr:uid="{44162EBF-3C6E-4581-BE72-434E51CC6D8D}"/>
    <hyperlink ref="K589" r:id="rId14125" display="https://www.daloopa.com/src/8788072" xr:uid="{1C2A6AB7-EB8C-46AB-B1E7-CB94870941CD}"/>
    <hyperlink ref="L589" r:id="rId14126" display="https://www.daloopa.com/src/154395165" xr:uid="{0970332F-0965-49F0-806A-BC4D27D04875}"/>
    <hyperlink ref="M589" r:id="rId14127" display="https://www.daloopa.com/src/8788049" xr:uid="{A4E3D0AD-E26B-4D36-88DF-E896C4AD4B3B}"/>
    <hyperlink ref="N589" r:id="rId14128" display="https://www.daloopa.com/src/8788029" xr:uid="{9A35EC3C-D953-43E5-BC80-AC130FD63A8F}"/>
    <hyperlink ref="O589" r:id="rId14129" display="https://www.daloopa.com/src/8788013" xr:uid="{AF2A2A8E-C234-4FD6-A8A8-E020FFAA04A1}"/>
    <hyperlink ref="P589" r:id="rId14130" display="https://www.daloopa.com/src/154395166" xr:uid="{081916C9-37DC-4DC6-8FC7-1E38E4C31A75}"/>
    <hyperlink ref="Q589" r:id="rId14131" display="https://www.daloopa.com/src/8787993" xr:uid="{18957BDB-C54D-481D-B2FB-A0F03849FE68}"/>
    <hyperlink ref="R589" r:id="rId14132" display="https://www.daloopa.com/src/8787972" xr:uid="{0316E6CC-DA52-4799-B594-8E4AB745CD74}"/>
    <hyperlink ref="S589" r:id="rId14133" display="https://www.daloopa.com/src/8787951" xr:uid="{B0DAB6C6-A1E0-433B-8E6E-8EB83823304C}"/>
    <hyperlink ref="T589" r:id="rId14134" display="https://www.daloopa.com/src/154395167" xr:uid="{F04B43AC-92DB-4D36-A01F-E1BE172465A0}"/>
    <hyperlink ref="U589" r:id="rId14135" display="https://www.daloopa.com/src/8787932" xr:uid="{9C02D263-5139-4C7F-AF57-DBB7D79085BF}"/>
    <hyperlink ref="V589" r:id="rId14136" display="https://www.daloopa.com/src/8787915" xr:uid="{E7463EAF-AC21-41FE-9C5C-8448C60F6873}"/>
    <hyperlink ref="W589" r:id="rId14137" display="https://www.daloopa.com/src/8787899" xr:uid="{348906B6-225D-4A66-B19F-5B4114B5E199}"/>
    <hyperlink ref="X589" r:id="rId14138" display="https://www.daloopa.com/src/154395168" xr:uid="{F487FF49-3CAC-4154-9349-F5F0EC27D48D}"/>
    <hyperlink ref="Y589" r:id="rId14139" display="https://www.daloopa.com/src/8787852" xr:uid="{8C4EDB85-B537-4565-9378-8800F4B425A9}"/>
    <hyperlink ref="Z589" r:id="rId14140" display="https://www.daloopa.com/src/8787833" xr:uid="{885E0DA6-5EFE-406B-AA56-C6933006950D}"/>
    <hyperlink ref="AA589" r:id="rId14141" display="https://www.daloopa.com/src/8787813" xr:uid="{7390B38A-2EF5-4103-8319-F1A9902AB949}"/>
    <hyperlink ref="AB589" r:id="rId14142" display="https://www.daloopa.com/src/154395169" xr:uid="{567447B8-74CF-4DE5-B476-E02EF8E92AFF}"/>
    <hyperlink ref="AC589" r:id="rId14143" display="https://www.daloopa.com/src/8787753" xr:uid="{4D6118E3-036A-40CC-994A-85EB830254AE}"/>
    <hyperlink ref="AD589" r:id="rId14144" display="https://www.daloopa.com/src/8787701" xr:uid="{24D36678-F3C1-4A77-97B3-44F39E1E064C}"/>
    <hyperlink ref="AE589" r:id="rId14145" display="https://www.daloopa.com/src/8787678" xr:uid="{653C9038-9846-4C20-9689-A56CB3C8BE14}"/>
    <hyperlink ref="AF589" r:id="rId14146" display="https://www.daloopa.com/src/154395170" xr:uid="{16161774-9AED-4E2F-8144-BC44EBE6AB2D}"/>
    <hyperlink ref="AG589" r:id="rId14147" display="https://www.daloopa.com/src/8787668" xr:uid="{CAD4C6C9-7B9D-4363-97F6-32601430CDA4}"/>
    <hyperlink ref="AH589" r:id="rId14148" display="https://www.daloopa.com/src/8787659" xr:uid="{91EF7231-9FCB-4FBB-9AC9-D27135F9AEDD}"/>
    <hyperlink ref="AI589" r:id="rId14149" display="https://www.daloopa.com/src/10356377" xr:uid="{B5DB14C5-D1C9-4434-8CB6-6EA095893BA5}"/>
    <hyperlink ref="AJ589" r:id="rId14150" display="https://www.daloopa.com/src/154395171" xr:uid="{5FE49663-4BC0-4F5B-B42B-3696CC3CD721}"/>
    <hyperlink ref="AK589" r:id="rId14151" display="https://www.daloopa.com/src/20973505" xr:uid="{A39C72E0-0B9F-4208-A203-F4259A7BC936}"/>
    <hyperlink ref="AL589" r:id="rId14152" display="https://www.daloopa.com/src/32426126" xr:uid="{CA229972-57A5-4C70-90E6-00A5C29FAA98}"/>
    <hyperlink ref="AM589" r:id="rId14153" display="https://www.daloopa.com/src/38111057" xr:uid="{B1BB7B14-B09C-4D25-A8FB-DBDF3D336700}"/>
    <hyperlink ref="AN589" r:id="rId14154" display="https://www.daloopa.com/src/46640598" xr:uid="{7AC71A2A-5E6D-4722-9DDE-4271F53A59C9}"/>
    <hyperlink ref="AO589" r:id="rId14155" display="https://www.daloopa.com/src/53601414" xr:uid="{0F78B9F6-3DB2-4716-91C1-060D45BBC9CE}"/>
    <hyperlink ref="AP589" r:id="rId14156" display="https://www.daloopa.com/src/58790418" xr:uid="{5F432DC9-914F-48D0-9296-FF518790BAF9}"/>
    <hyperlink ref="AQ589" r:id="rId14157" display="https://www.daloopa.com/src/63082567" xr:uid="{2938703A-581D-4B06-91E0-C82A5D6375ED}"/>
    <hyperlink ref="AR589" r:id="rId14158" display="https://www.daloopa.com/src/67023357" xr:uid="{0EA2AD74-AC93-4BD5-83DC-09904C6E7EFA}"/>
    <hyperlink ref="AS589" r:id="rId14159" display="https://www.daloopa.com/src/72185867" xr:uid="{FCAD9952-D944-4850-AA36-6D2B9147AD44}"/>
    <hyperlink ref="AT589" r:id="rId14160" display="https://www.daloopa.com/src/78145417" xr:uid="{6EBA39FE-5707-47DF-AA7C-B54D0A94277A}"/>
    <hyperlink ref="AU589" r:id="rId14161" display="https://www.daloopa.com/src/82268601" xr:uid="{1B7B901A-0952-4F10-A55B-3CE05E0E4D94}"/>
    <hyperlink ref="AV589" r:id="rId14162" display="https://www.daloopa.com/src/87514898" xr:uid="{63847715-645F-43DC-81C7-3808740F4649}"/>
    <hyperlink ref="BF589" r:id="rId14163" display="https://www.daloopa.com/src/8788219" xr:uid="{66E7DF62-8ABC-40B0-BEA4-C8CA52A5F6CC}"/>
    <hyperlink ref="BG589" r:id="rId14164" display="https://www.daloopa.com/src/8788235" xr:uid="{FFFE4D8D-8B20-422A-AAFA-C8BFDC623015}"/>
    <hyperlink ref="BH589" r:id="rId14165" display="https://www.daloopa.com/src/8788252" xr:uid="{798A069F-7CA6-4E0F-87A0-FE951FE93921}"/>
    <hyperlink ref="BI589" r:id="rId14166" display="https://www.daloopa.com/src/8788273" xr:uid="{4A23942F-F8E2-4EC0-96F4-1AEF7F4600CD}"/>
    <hyperlink ref="BJ589" r:id="rId14167" display="https://www.daloopa.com/src/8787871" xr:uid="{2786B071-EDB2-4501-BABE-3B29206EC60A}"/>
    <hyperlink ref="BK589" r:id="rId14168" display="https://www.daloopa.com/src/8787776" xr:uid="{3E8523E9-4B23-479E-AD8B-0EF375473C6D}"/>
    <hyperlink ref="BL589" r:id="rId14169" display="https://www.daloopa.com/src/8788345" xr:uid="{161DF31D-148B-4B82-8991-8E009B397BBE}"/>
    <hyperlink ref="BM589" r:id="rId14170" display="https://www.daloopa.com/src/14296180" xr:uid="{7A5D32CD-5649-4D3F-A830-C1F87B90F715}"/>
    <hyperlink ref="BN589" r:id="rId14171" display="https://www.daloopa.com/src/46628476" xr:uid="{456CCC5F-0336-40E2-BECA-47B7BA78F66D}"/>
    <hyperlink ref="BO589" r:id="rId14172" display="https://www.daloopa.com/src/67019029" xr:uid="{599E6A17-7341-46ED-A153-47C11EF89C7D}"/>
    <hyperlink ref="BP589" r:id="rId14173" display="https://www.daloopa.com/src/87502112" xr:uid="{0234FBAA-A233-4D04-B08C-43FFF5043DF7}"/>
    <hyperlink ref="A592" r:id="rId14174" xr:uid="{21057492-8FF6-43B3-9180-FE028CC2CE90}"/>
    <hyperlink ref="C592" r:id="rId14175" xr:uid="{6A141A24-BBCB-4104-BB19-A1182B5C7B8E}"/>
    <hyperlink ref="E592" r:id="rId14176" display="https://www.daloopa.com/src/8788186" xr:uid="{418B14BA-DA98-4A93-AD45-4AEFEDED97AB}"/>
    <hyperlink ref="F592" r:id="rId14177" display="https://www.daloopa.com/src/8788167" xr:uid="{BF5306EC-BB8E-4155-A510-20EE471FC699}"/>
    <hyperlink ref="G592" r:id="rId14178" display="https://www.daloopa.com/src/8788149" xr:uid="{4300A1D3-52CD-454E-B833-3E0A505BA1A8}"/>
    <hyperlink ref="I592" r:id="rId14179" display="https://www.daloopa.com/src/8788127" xr:uid="{FF612DD9-A5A2-4F8A-9970-D765BC36BC05}"/>
    <hyperlink ref="J592" r:id="rId14180" display="https://www.daloopa.com/src/8788110" xr:uid="{FEE18CD9-EE42-426B-8822-6A12679F8BDD}"/>
    <hyperlink ref="K592" r:id="rId14181" display="https://www.daloopa.com/src/8788073" xr:uid="{BE9B53BD-2173-4806-B95C-F0D9EDB7E643}"/>
    <hyperlink ref="M592" r:id="rId14182" display="https://www.daloopa.com/src/8788050" xr:uid="{71BC5695-2E51-4EC2-837C-8E412C245A97}"/>
    <hyperlink ref="N592" r:id="rId14183" display="https://www.daloopa.com/src/8788030" xr:uid="{4D254717-5149-4C5A-B2F0-85B61D82D3EE}"/>
    <hyperlink ref="O592" r:id="rId14184" display="https://www.daloopa.com/src/8788014" xr:uid="{ECC08249-A7E5-4169-B5FC-2C3C15759BE1}"/>
    <hyperlink ref="Q592" r:id="rId14185" display="https://www.daloopa.com/src/8787994" xr:uid="{F569A111-7E3E-4AB1-B097-2E6C4C7EE6D8}"/>
    <hyperlink ref="R592" r:id="rId14186" display="https://www.daloopa.com/src/8787973" xr:uid="{18A396B3-F0E5-428C-9EDD-704C10DFEE78}"/>
    <hyperlink ref="S592" r:id="rId14187" display="https://www.daloopa.com/src/8787952" xr:uid="{D29B47D8-15B2-4BAD-BB98-E00518B04D11}"/>
    <hyperlink ref="U592" r:id="rId14188" display="https://www.daloopa.com/src/8787933" xr:uid="{D9630B47-B88A-4798-95DE-0E7A9E71FA5C}"/>
    <hyperlink ref="V592" r:id="rId14189" display="https://www.daloopa.com/src/8787916" xr:uid="{EADC2036-FF83-4CC4-B10E-3CDEE1A94C46}"/>
    <hyperlink ref="W592" r:id="rId14190" display="https://www.daloopa.com/src/8787900" xr:uid="{C4E54561-8B54-4EE9-B3B2-153F9E49D709}"/>
    <hyperlink ref="Y592" r:id="rId14191" display="https://www.daloopa.com/src/8787853" xr:uid="{377BB19A-B943-40A0-912B-70CD55CEAAE1}"/>
    <hyperlink ref="Z592" r:id="rId14192" display="https://www.daloopa.com/src/8787834" xr:uid="{45B0B4D3-1E04-4C4D-AF3D-CB34509D3C1A}"/>
    <hyperlink ref="AA592" r:id="rId14193" display="https://www.daloopa.com/src/8787814" xr:uid="{840D51B2-6153-42D1-AB12-5F15387612A2}"/>
    <hyperlink ref="AC592" r:id="rId14194" display="https://www.daloopa.com/src/8787754" xr:uid="{1CAA27FF-F568-4AAD-95F5-E7EDEBA3AB53}"/>
    <hyperlink ref="AD592" r:id="rId14195" display="https://www.daloopa.com/src/8787702" xr:uid="{12CDA67A-1552-4802-9FD4-B26F66B3328B}"/>
    <hyperlink ref="AE592" r:id="rId14196" display="https://www.daloopa.com/src/8787679" xr:uid="{3222BE39-A32C-40CB-92D7-19A8E21EFBA8}"/>
    <hyperlink ref="AG592" r:id="rId14197" display="https://www.daloopa.com/src/8787669" xr:uid="{FCD74C00-DA0D-43B9-BD4C-6C82C55CEC10}"/>
    <hyperlink ref="AH592" r:id="rId14198" display="https://www.daloopa.com/src/8787660" xr:uid="{EE78F6F1-2E38-4AC1-B320-F88E33E46A33}"/>
    <hyperlink ref="AI592" r:id="rId14199" display="https://www.daloopa.com/src/10356378" xr:uid="{3653B5EA-677B-4F92-85D8-AC8D9A819F06}"/>
    <hyperlink ref="AK592" r:id="rId14200" display="https://www.daloopa.com/src/20973511" xr:uid="{9401925A-D370-4F68-BCE5-45CCFF83094D}"/>
    <hyperlink ref="AL592" r:id="rId14201" display="https://www.daloopa.com/src/32426125" xr:uid="{D12047FB-2330-4736-B3BA-4BAAF3A38330}"/>
    <hyperlink ref="AM592" r:id="rId14202" display="https://www.daloopa.com/src/38111060" xr:uid="{9DB07AF3-8221-4879-8684-74F2D1390BF3}"/>
    <hyperlink ref="AO592" r:id="rId14203" display="https://www.daloopa.com/src/53601417" xr:uid="{5044E4CC-9EF9-421F-9313-4584C67C98EA}"/>
    <hyperlink ref="AP592" r:id="rId14204" display="https://www.daloopa.com/src/58790422" xr:uid="{8D444169-F7D1-40C2-A6DE-D23C4026F6A9}"/>
    <hyperlink ref="AQ592" r:id="rId14205" display="https://www.daloopa.com/src/63082568" xr:uid="{464392A9-D541-4CCB-BBC3-E6C115E237F4}"/>
    <hyperlink ref="AS592" r:id="rId14206" display="https://www.daloopa.com/src/72185870" xr:uid="{D4799375-F3CC-4F8D-A0C3-02DEF42C5481}"/>
    <hyperlink ref="AT592" r:id="rId14207" display="https://www.daloopa.com/src/78145412" xr:uid="{015E4F4B-B1C2-4810-8A58-2E0E934A89F9}"/>
    <hyperlink ref="AU592" r:id="rId14208" display="https://www.daloopa.com/src/82268604" xr:uid="{03DA9F9C-79E6-46F7-9581-27D126ABDF48}"/>
    <hyperlink ref="BF592" r:id="rId14209" display="https://www.daloopa.com/src/8788220" xr:uid="{FDDAA4CE-DE99-4104-860A-24F63D548021}"/>
    <hyperlink ref="BG592" r:id="rId14210" display="https://www.daloopa.com/src/8788236" xr:uid="{AF351624-8472-4E65-91FA-1D9631510349}"/>
    <hyperlink ref="BH592" r:id="rId14211" display="https://www.daloopa.com/src/8788253" xr:uid="{E4AC23D7-F07B-494F-9E6E-E633F5146D6C}"/>
    <hyperlink ref="BI592" r:id="rId14212" display="https://www.daloopa.com/src/8788274" xr:uid="{037FCD09-595B-4B7A-9BD6-4713CCC59EBA}"/>
    <hyperlink ref="BJ592" r:id="rId14213" display="https://www.daloopa.com/src/8787872" xr:uid="{6EDDC3CA-E6A1-4694-A498-FC95ACE3D941}"/>
    <hyperlink ref="BK592" r:id="rId14214" display="https://www.daloopa.com/src/8787777" xr:uid="{5A2BC7C9-0D85-4233-8D74-02D71C253463}"/>
    <hyperlink ref="BL592" r:id="rId14215" display="https://www.daloopa.com/src/8788346" xr:uid="{F7076EFB-38CC-4556-8A3D-6764C4CFC876}"/>
    <hyperlink ref="BM592" r:id="rId14216" display="https://www.daloopa.com/src/14277384" xr:uid="{E517FB26-41F8-47E8-92D0-688B212CFB99}"/>
    <hyperlink ref="BN592" r:id="rId14217" display="https://www.daloopa.com/src/46628478" xr:uid="{3EF82733-B9EB-4039-BE62-91964E7676B1}"/>
    <hyperlink ref="BO592" r:id="rId14218" display="https://www.daloopa.com/src/67019031" xr:uid="{52416412-FEA7-4635-AE73-0ED4061ACE81}"/>
    <hyperlink ref="BP592" r:id="rId14219" display="https://www.daloopa.com/src/87502115" xr:uid="{438E0411-B489-44FC-ABC5-8791543CCDEE}"/>
    <hyperlink ref="A594" r:id="rId14220" xr:uid="{0BA75505-3A86-473B-9430-795A81A7D18E}"/>
    <hyperlink ref="C594" r:id="rId14221" xr:uid="{1F0E98B9-47C4-45F9-80A7-373A04E9FCDA}"/>
    <hyperlink ref="E594" r:id="rId14222" display="https://www.daloopa.com/src/8788187" xr:uid="{6AC6A575-E5DB-4252-8DB6-A1FC381AE1BF}"/>
    <hyperlink ref="F594" r:id="rId14223" display="https://www.daloopa.com/src/8788168" xr:uid="{9117D815-FE93-4AC6-ACD1-9A7EA64A4B27}"/>
    <hyperlink ref="G594" r:id="rId14224" display="https://www.daloopa.com/src/8788150" xr:uid="{C775A5A0-C0D2-4E40-A3A0-45EE72A7FC58}"/>
    <hyperlink ref="I594" r:id="rId14225" display="https://www.daloopa.com/src/8788128" xr:uid="{73E3D413-6829-4B43-80AA-859410975DF2}"/>
    <hyperlink ref="J594" r:id="rId14226" display="https://www.daloopa.com/src/8788111" xr:uid="{A8932343-8967-4266-B74F-B528373A343E}"/>
    <hyperlink ref="K594" r:id="rId14227" display="https://www.daloopa.com/src/8788074" xr:uid="{572E95DB-BBFB-4687-AFCB-8C1BC46C2226}"/>
    <hyperlink ref="M594" r:id="rId14228" display="https://www.daloopa.com/src/8788051" xr:uid="{056876C2-C149-4C8F-A7F9-39677076C326}"/>
    <hyperlink ref="N594" r:id="rId14229" display="https://www.daloopa.com/src/8788031" xr:uid="{A60741A1-6AE8-42C3-B242-19F6DB918DAB}"/>
    <hyperlink ref="O594" r:id="rId14230" display="https://www.daloopa.com/src/8788015" xr:uid="{DA691CAD-104E-4500-B6D2-629596F193DB}"/>
    <hyperlink ref="Q594" r:id="rId14231" display="https://www.daloopa.com/src/8787995" xr:uid="{F0200A6F-5C58-45FC-A5D6-FCA7F81F5E9D}"/>
    <hyperlink ref="R594" r:id="rId14232" display="https://www.daloopa.com/src/8787974" xr:uid="{F3481397-57DC-4243-8578-4A5EBB930AE5}"/>
    <hyperlink ref="S594" r:id="rId14233" display="https://www.daloopa.com/src/8787953" xr:uid="{F74B4F5F-6B5C-4245-AA9E-5BB2D7D6E419}"/>
    <hyperlink ref="U594" r:id="rId14234" display="https://www.daloopa.com/src/8787934" xr:uid="{A7B300D7-D574-4082-90EB-4D5DF68FA9A2}"/>
    <hyperlink ref="V594" r:id="rId14235" display="https://www.daloopa.com/src/8787917" xr:uid="{B82ECA16-CCA6-4158-99FE-FB8A09117955}"/>
    <hyperlink ref="W594" r:id="rId14236" display="https://www.daloopa.com/src/8787901" xr:uid="{D0114EDF-BAB7-44DF-95D4-75E15C5ED752}"/>
    <hyperlink ref="Y594" r:id="rId14237" display="https://www.daloopa.com/src/8787854" xr:uid="{90CF8F52-7EDD-4C84-B2FC-EC9BE91899DC}"/>
    <hyperlink ref="Z594" r:id="rId14238" display="https://www.daloopa.com/src/8787835" xr:uid="{CFFC2C35-DDC5-4252-AC2F-192703758DC4}"/>
    <hyperlink ref="AA594" r:id="rId14239" display="https://www.daloopa.com/src/8787815" xr:uid="{4B95B096-A81C-4354-936B-7E98EDB7CD6F}"/>
    <hyperlink ref="AC594" r:id="rId14240" display="https://www.daloopa.com/src/8787755" xr:uid="{F5D984DD-C81F-4D5C-B40E-5FF13980FA48}"/>
    <hyperlink ref="BF594" r:id="rId14241" display="https://www.daloopa.com/src/8788221" xr:uid="{BD76DEBF-26C5-4BC4-B5F5-F6A74C0823C9}"/>
    <hyperlink ref="BG594" r:id="rId14242" display="https://www.daloopa.com/src/8788237" xr:uid="{50CC8540-AD74-4DF7-95A8-7030A62CCD1E}"/>
    <hyperlink ref="BH594" r:id="rId14243" display="https://www.daloopa.com/src/8788254" xr:uid="{6E512EAF-527E-4FE8-86E4-6194605C9F8C}"/>
    <hyperlink ref="BI594" r:id="rId14244" display="https://www.daloopa.com/src/8788275" xr:uid="{42D4DB7E-8E26-49D0-B13B-104DADC788A9}"/>
    <hyperlink ref="BJ594" r:id="rId14245" display="https://www.daloopa.com/src/8787873" xr:uid="{958145B7-4841-4DA0-ADA1-9A6932AD4C78}"/>
    <hyperlink ref="BK594" r:id="rId14246" display="https://www.daloopa.com/src/8787778" xr:uid="{E058C5FA-832F-4641-9C14-0908151D8188}"/>
    <hyperlink ref="A595" r:id="rId14247" xr:uid="{4350A76F-8E6F-4CB6-BDDA-81918C82093E}"/>
    <hyperlink ref="C595" r:id="rId14248" xr:uid="{4096653B-F43D-45B4-9649-EE8382FD5065}"/>
    <hyperlink ref="E595" r:id="rId14249" display="https://www.daloopa.com/src/8788188" xr:uid="{232B6792-B602-4A31-94B5-D3CD19ADAD96}"/>
    <hyperlink ref="F595" r:id="rId14250" display="https://www.daloopa.com/src/8788169" xr:uid="{0ED2B50B-C73F-4E6E-B62D-24C24A20069D}"/>
    <hyperlink ref="G595" r:id="rId14251" display="https://www.daloopa.com/src/8788151" xr:uid="{14E3E0CD-D225-4DBE-B9FF-75E2F308F649}"/>
    <hyperlink ref="I595" r:id="rId14252" display="https://www.daloopa.com/src/8788129" xr:uid="{CA068B3B-6745-4DD0-A1FF-FD0C413EE840}"/>
    <hyperlink ref="J595" r:id="rId14253" display="https://www.daloopa.com/src/8788112" xr:uid="{3560CAE9-8387-4045-B8DA-9FF88A0926D8}"/>
    <hyperlink ref="K595" r:id="rId14254" display="https://www.daloopa.com/src/8788075" xr:uid="{EAAA8183-846F-4752-8981-277053F549D0}"/>
    <hyperlink ref="M595" r:id="rId14255" display="https://www.daloopa.com/src/8788052" xr:uid="{3E6E450B-3C6C-4B2C-80A6-D5621BC5C1B7}"/>
    <hyperlink ref="N595" r:id="rId14256" display="https://www.daloopa.com/src/8788032" xr:uid="{13031BE8-C786-4C43-9F8C-76D8A8A77456}"/>
    <hyperlink ref="O595" r:id="rId14257" display="https://www.daloopa.com/src/8788016" xr:uid="{7C65CB85-0A51-4E8F-B85B-31A58A3582C2}"/>
    <hyperlink ref="Q595" r:id="rId14258" display="https://www.daloopa.com/src/8787996" xr:uid="{A4466B12-70F2-48A0-8058-0AA8B69EE652}"/>
    <hyperlink ref="R595" r:id="rId14259" display="https://www.daloopa.com/src/8787975" xr:uid="{FC5985DD-0EC8-49EE-B649-0518C2CA7853}"/>
    <hyperlink ref="S595" r:id="rId14260" display="https://www.daloopa.com/src/8787954" xr:uid="{682291FA-E75F-4A55-83DB-122702DF6797}"/>
    <hyperlink ref="U595" r:id="rId14261" display="https://www.daloopa.com/src/8787935" xr:uid="{785437E2-5837-4A26-92EA-4A4E2DE21225}"/>
    <hyperlink ref="V595" r:id="rId14262" display="https://www.daloopa.com/src/8787918" xr:uid="{932E56A5-132A-4A5B-B8B2-3F3F0A4AC530}"/>
    <hyperlink ref="W595" r:id="rId14263" display="https://www.daloopa.com/src/8787902" xr:uid="{723BD3BD-E4D4-4A56-81AD-8E96ED053542}"/>
    <hyperlink ref="Y595" r:id="rId14264" display="https://www.daloopa.com/src/8787855" xr:uid="{0D61A886-6197-41DF-A46E-D72581260FF7}"/>
    <hyperlink ref="Z595" r:id="rId14265" display="https://www.daloopa.com/src/8787836" xr:uid="{2BC1FBC2-5982-48EB-ACF6-CA8777CD6DE0}"/>
    <hyperlink ref="AC595" r:id="rId14266" display="https://www.daloopa.com/src/8787756" xr:uid="{B7CC1B96-3E0F-48A7-8B5F-0123F4AFBF6B}"/>
    <hyperlink ref="BF595" r:id="rId14267" display="https://www.daloopa.com/src/8788222" xr:uid="{C9E38953-AF75-44C6-A507-CF9D605C4782}"/>
    <hyperlink ref="BG595" r:id="rId14268" display="https://www.daloopa.com/src/8788238" xr:uid="{B0A031A0-5FDF-43D9-814A-E02A21ED2CE4}"/>
    <hyperlink ref="BH595" r:id="rId14269" display="https://www.daloopa.com/src/8788255" xr:uid="{8A2AF86F-DBDF-4DF4-BABD-FDACE8CB3B91}"/>
    <hyperlink ref="BI595" r:id="rId14270" display="https://www.daloopa.com/src/8788276" xr:uid="{587BE64C-BCFA-4AA7-9D57-A2AB06556495}"/>
    <hyperlink ref="BJ595" r:id="rId14271" display="https://www.daloopa.com/src/8787874" xr:uid="{F40622F5-6CC2-4C50-B015-994F6C0A86EE}"/>
    <hyperlink ref="BK595" r:id="rId14272" display="https://www.daloopa.com/src/8787779" xr:uid="{42168085-CA01-4C05-9F84-95913999EAB1}"/>
    <hyperlink ref="A596" r:id="rId14273" xr:uid="{E5ED8D77-F7AB-4214-BFEE-155544E722AC}"/>
    <hyperlink ref="C596" r:id="rId14274" xr:uid="{0004FDB5-4747-4196-95EA-69685672FFF7}"/>
    <hyperlink ref="BL596" r:id="rId14275" display="https://www.daloopa.com/src/8788347" xr:uid="{BC1AD73C-FE7F-4DE0-804E-D8BE92D337B0}"/>
    <hyperlink ref="A597" r:id="rId14276" xr:uid="{52FBA1F5-8275-4258-B269-ACF0B7EB2C00}"/>
    <hyperlink ref="C597" r:id="rId14277" xr:uid="{5E1276AD-A23D-43CB-AF2D-FFD5EF3C32B9}"/>
    <hyperlink ref="E597" r:id="rId14278" display="https://www.daloopa.com/src/8788189" xr:uid="{A769D3EC-4847-4490-A09E-59989BC8F5F2}"/>
    <hyperlink ref="F597" r:id="rId14279" display="https://www.daloopa.com/src/8788170" xr:uid="{217C2EF5-67BB-4E2F-8108-E53B54AC721A}"/>
    <hyperlink ref="G597" r:id="rId14280" display="https://www.daloopa.com/src/8788152" xr:uid="{38A5831E-FEF2-4829-8852-7EEE51E028A6}"/>
    <hyperlink ref="I597" r:id="rId14281" display="https://www.daloopa.com/src/8788130" xr:uid="{0BDEBFAF-4BEF-4C47-ABCB-06DF8D97B47A}"/>
    <hyperlink ref="J597" r:id="rId14282" display="https://www.daloopa.com/src/8788113" xr:uid="{2460711D-9B9D-4315-8A52-DF2BB74FBE87}"/>
    <hyperlink ref="K597" r:id="rId14283" display="https://www.daloopa.com/src/8788076" xr:uid="{9F0D7C0A-CB62-4616-A513-919F53764490}"/>
    <hyperlink ref="M597" r:id="rId14284" display="https://www.daloopa.com/src/8788053" xr:uid="{C5883002-BBB6-4592-AEED-0BC043478EBF}"/>
    <hyperlink ref="N597" r:id="rId14285" display="https://www.daloopa.com/src/8788033" xr:uid="{938DB367-FCE6-45AF-A26E-623FE7C6C1A7}"/>
    <hyperlink ref="O597" r:id="rId14286" display="https://www.daloopa.com/src/8788017" xr:uid="{9D24425E-EDC8-4E2A-8784-E54F9FC86A07}"/>
    <hyperlink ref="Q597" r:id="rId14287" display="https://www.daloopa.com/src/8787997" xr:uid="{255E54FD-AFE6-4E45-AB25-2974E5322FF1}"/>
    <hyperlink ref="R597" r:id="rId14288" display="https://www.daloopa.com/src/8787976" xr:uid="{A731018C-82E0-4859-B914-D501BE45D999}"/>
    <hyperlink ref="S597" r:id="rId14289" display="https://www.daloopa.com/src/8787955" xr:uid="{419145EC-7078-4DC9-9D25-BA757D122BB7}"/>
    <hyperlink ref="U597" r:id="rId14290" display="https://www.daloopa.com/src/8787936" xr:uid="{4EC17C7D-0B09-4D35-BB1E-8526FC33F006}"/>
    <hyperlink ref="V597" r:id="rId14291" display="https://www.daloopa.com/src/8787919" xr:uid="{A605FAB7-3929-45C7-AEFB-B0AF152A06D9}"/>
    <hyperlink ref="W597" r:id="rId14292" display="https://www.daloopa.com/src/8787903" xr:uid="{8B8BC529-427D-47BB-9655-D36567C1A5BE}"/>
    <hyperlink ref="BF597" r:id="rId14293" display="https://www.daloopa.com/src/8788223" xr:uid="{55B242E9-03A8-49EF-B76C-EB93068FC585}"/>
    <hyperlink ref="BG597" r:id="rId14294" display="https://www.daloopa.com/src/8788239" xr:uid="{79EF4BF7-F60D-41D7-9341-A238B20658B8}"/>
    <hyperlink ref="BH597" r:id="rId14295" display="https://www.daloopa.com/src/8788256" xr:uid="{EF7986E0-B2E8-44B7-94E0-B84936875CBA}"/>
    <hyperlink ref="BI597" r:id="rId14296" display="https://www.daloopa.com/src/8788277" xr:uid="{008C4563-C93B-4E66-8980-684A8647ADAC}"/>
    <hyperlink ref="A598" r:id="rId14297" xr:uid="{9C93E48B-6589-48FC-AB2F-760821B094EB}"/>
    <hyperlink ref="C598" r:id="rId14298" xr:uid="{2957375A-CB35-46D0-B16B-FFA12D1D9C95}"/>
    <hyperlink ref="R598" r:id="rId14299" display="https://www.daloopa.com/src/8787977" xr:uid="{66E93D43-C3C8-4D01-847E-316A4F516A4B}"/>
    <hyperlink ref="S598" r:id="rId14300" display="https://www.daloopa.com/src/8787956" xr:uid="{3DE8544D-5DE1-4362-8B83-CC4DD1BE4345}"/>
    <hyperlink ref="U598" r:id="rId14301" display="https://www.daloopa.com/src/8787937" xr:uid="{E657F1C9-D2EE-464D-A217-CC8B11B00CAD}"/>
    <hyperlink ref="BI598" r:id="rId14302" display="https://www.daloopa.com/src/8788278" xr:uid="{0899FD8A-D48C-4733-84F3-7CA8FA45523A}"/>
    <hyperlink ref="A599" r:id="rId14303" xr:uid="{88E25814-A7C6-4AC4-9BBF-D6BA1C229782}"/>
    <hyperlink ref="C599" r:id="rId14304" xr:uid="{E7448469-C36D-4755-814D-566987794D7A}"/>
    <hyperlink ref="E599" r:id="rId14305" display="https://www.daloopa.com/src/8788190" xr:uid="{5FB13A46-425D-45EB-A0F0-430127C91450}"/>
    <hyperlink ref="F599" r:id="rId14306" display="https://www.daloopa.com/src/8788171" xr:uid="{21379BFB-31A9-4591-9692-3FE505989020}"/>
    <hyperlink ref="G599" r:id="rId14307" display="https://www.daloopa.com/src/8788153" xr:uid="{478FC23A-3FA1-47A2-B4DC-3B3EAC50E257}"/>
    <hyperlink ref="I599" r:id="rId14308" display="https://www.daloopa.com/src/8788131" xr:uid="{863B3D71-0F90-4AE2-9863-098CCD3E4F64}"/>
    <hyperlink ref="J599" r:id="rId14309" display="https://www.daloopa.com/src/8788114" xr:uid="{46943744-23C8-47C8-97CD-E1C1C84E80C8}"/>
    <hyperlink ref="K599" r:id="rId14310" display="https://www.daloopa.com/src/8788077" xr:uid="{0EF36775-FCF2-447F-9670-EA21E6177A87}"/>
    <hyperlink ref="M599" r:id="rId14311" display="https://www.daloopa.com/src/8788054" xr:uid="{48509D40-0E83-4612-8A8C-009BE71D557F}"/>
    <hyperlink ref="N599" r:id="rId14312" display="https://www.daloopa.com/src/8788034" xr:uid="{E5BDD0A9-C92B-4768-907D-F6BE717E8EDC}"/>
    <hyperlink ref="O599" r:id="rId14313" display="https://www.daloopa.com/src/8788018" xr:uid="{44AEDE36-0AFD-4CEB-80E6-756F2847A5DE}"/>
    <hyperlink ref="Q599" r:id="rId14314" display="https://www.daloopa.com/src/8787998" xr:uid="{5F9910B2-1DD9-4F7C-B1DC-0BFEEF618AA2}"/>
    <hyperlink ref="R599" r:id="rId14315" display="https://www.daloopa.com/src/8787978" xr:uid="{D72D3B4A-9700-4B73-B206-BA70D5FD8247}"/>
    <hyperlink ref="S599" r:id="rId14316" display="https://www.daloopa.com/src/8787957" xr:uid="{975409AF-6E8C-4077-84EB-80839030F25B}"/>
    <hyperlink ref="U599" r:id="rId14317" display="https://www.daloopa.com/src/8787938" xr:uid="{3CA8E8DE-0013-4D2A-927A-69590AE45365}"/>
    <hyperlink ref="V599" r:id="rId14318" display="https://www.daloopa.com/src/8787920" xr:uid="{DC78C07E-AD76-49E0-9CBC-B14108E9DD07}"/>
    <hyperlink ref="W599" r:id="rId14319" display="https://www.daloopa.com/src/8787904" xr:uid="{9B3AED2F-5A18-471A-A567-6589CDE84DB9}"/>
    <hyperlink ref="Y599" r:id="rId14320" display="https://www.daloopa.com/src/8787856" xr:uid="{D2050911-99B1-427A-B65A-ED99CC9DACFC}"/>
    <hyperlink ref="Z599" r:id="rId14321" display="https://www.daloopa.com/src/8787837" xr:uid="{7AA057C1-A905-4EE6-AD12-8F2A56B11BDA}"/>
    <hyperlink ref="AA599" r:id="rId14322" display="https://www.daloopa.com/src/8787816" xr:uid="{F82A83D8-B1CA-4551-BBDF-B2EDD888109E}"/>
    <hyperlink ref="AC599" r:id="rId14323" display="https://www.daloopa.com/src/8787757" xr:uid="{1C822E23-2843-43E2-86F4-4A82C630BC62}"/>
    <hyperlink ref="AD599" r:id="rId14324" display="https://www.daloopa.com/src/8787703" xr:uid="{B481012E-DD52-4AEE-8655-25652AA9BBBC}"/>
    <hyperlink ref="AE599" r:id="rId14325" display="https://www.daloopa.com/src/8787680" xr:uid="{0A8AD7C2-B415-48BA-A9E2-D26D5887376F}"/>
    <hyperlink ref="AG599" r:id="rId14326" display="https://www.daloopa.com/src/8787670" xr:uid="{149499D6-7494-4D24-BFC8-CF34D8BD8445}"/>
    <hyperlink ref="AH599" r:id="rId14327" display="https://www.daloopa.com/src/8787661" xr:uid="{36EC244A-FDB5-4B07-887E-FBE12FBD041E}"/>
    <hyperlink ref="AI599" r:id="rId14328" display="https://www.daloopa.com/src/10356374" xr:uid="{F3D9E286-C14C-46C1-BE99-431010C4DFAB}"/>
    <hyperlink ref="AK599" r:id="rId14329" display="https://www.daloopa.com/src/20973510" xr:uid="{9988F8D6-727E-4ECC-99E0-740748DC7C4F}"/>
    <hyperlink ref="AL599" r:id="rId14330" display="https://www.daloopa.com/src/32426121" xr:uid="{2DE654AB-0337-40B8-8125-8AEB35CAD204}"/>
    <hyperlink ref="AM599" r:id="rId14331" display="https://www.daloopa.com/src/38111058" xr:uid="{A843858F-9CE0-460E-87E7-1CF983FAF0B1}"/>
    <hyperlink ref="AO599" r:id="rId14332" display="https://www.daloopa.com/src/53601418" xr:uid="{B85DFD06-2187-4D19-AC81-9DC561F13ABD}"/>
    <hyperlink ref="AP599" r:id="rId14333" display="https://www.daloopa.com/src/58790423" xr:uid="{E947D9C8-C0C1-4A22-8CA3-3A12594A9025}"/>
    <hyperlink ref="AQ599" r:id="rId14334" display="https://www.daloopa.com/src/63082570" xr:uid="{4B76746B-8FC0-4933-8755-AA1F67DFE573}"/>
    <hyperlink ref="AS599" r:id="rId14335" display="https://www.daloopa.com/src/72185872" xr:uid="{37EE212B-0637-445F-917A-7365845365A5}"/>
    <hyperlink ref="AT599" r:id="rId14336" display="https://www.daloopa.com/src/78145415" xr:uid="{BD9A18D0-2A6B-4D14-B32E-178CE1F18D36}"/>
    <hyperlink ref="AU599" r:id="rId14337" display="https://www.daloopa.com/src/82268602" xr:uid="{A4FD292C-88DB-43C5-9E7A-1EBF903EFFBB}"/>
    <hyperlink ref="BF599" r:id="rId14338" display="https://www.daloopa.com/src/8788224" xr:uid="{4D2D6BA8-7959-4314-8712-A4FC4E9F7A8F}"/>
    <hyperlink ref="BG599" r:id="rId14339" display="https://www.daloopa.com/src/8788240" xr:uid="{C553572C-8CBC-4A8A-B88B-6A2F1ADB7EC6}"/>
    <hyperlink ref="BH599" r:id="rId14340" display="https://www.daloopa.com/src/8788257" xr:uid="{8FC74345-C32F-42DD-94A7-FD03901F8238}"/>
    <hyperlink ref="BI599" r:id="rId14341" display="https://www.daloopa.com/src/8788279" xr:uid="{8A43A48F-6117-4485-8659-D40A482C8171}"/>
    <hyperlink ref="BJ599" r:id="rId14342" display="https://www.daloopa.com/src/8787875" xr:uid="{D4E0C14F-AAAB-4067-96B9-C603DEBB01AD}"/>
    <hyperlink ref="BK599" r:id="rId14343" display="https://www.daloopa.com/src/8787780" xr:uid="{0202C64D-E4A8-49B7-841A-DE92235F043A}"/>
    <hyperlink ref="BL599" r:id="rId14344" display="https://www.daloopa.com/src/8788348" xr:uid="{A7BE03C8-E4FC-474C-AE0E-A3DA991543CF}"/>
    <hyperlink ref="BM599" r:id="rId14345" display="https://www.daloopa.com/src/14277385" xr:uid="{D91F5656-C7EC-46ED-A4EF-30DB1FF83288}"/>
    <hyperlink ref="BN599" r:id="rId14346" display="https://www.daloopa.com/src/46628474" xr:uid="{444CD304-711B-4746-B9E1-13C4139E0ABE}"/>
    <hyperlink ref="BO599" r:id="rId14347" display="https://www.daloopa.com/src/67019032" xr:uid="{1AE974C8-204D-41D6-85A5-FA0ABF6D8978}"/>
    <hyperlink ref="BP599" r:id="rId14348" display="https://www.daloopa.com/src/87502120" xr:uid="{2601413A-D6B6-42AE-B42C-539CC8260210}"/>
    <hyperlink ref="A601" r:id="rId14349" xr:uid="{79835B52-ED86-43BC-BA5E-58C137744979}"/>
    <hyperlink ref="C601" r:id="rId14350" xr:uid="{457BE2BE-9F5C-489B-A5FA-7AD54D189A3C}"/>
    <hyperlink ref="E601" r:id="rId14351" display="https://www.daloopa.com/src/8788191" xr:uid="{75A7BAF2-2012-4E39-9656-5A2EB617C3AE}"/>
    <hyperlink ref="F601" r:id="rId14352" display="https://www.daloopa.com/src/8788172" xr:uid="{8554D60B-CDE5-4220-9F64-82A434CD19BC}"/>
    <hyperlink ref="G601" r:id="rId14353" display="https://www.daloopa.com/src/8788154" xr:uid="{B261EF07-B9C9-4F49-9ECE-3ED190955AFA}"/>
    <hyperlink ref="H601" r:id="rId14354" display="https://www.daloopa.com/src/43769539" xr:uid="{5BFD8B7C-8C49-4F4A-8BB3-E66023ED83F0}"/>
    <hyperlink ref="I601" r:id="rId14355" display="https://www.daloopa.com/src/8788132" xr:uid="{CD453593-C828-40C2-8BE3-AC279991D1C3}"/>
    <hyperlink ref="J601" r:id="rId14356" display="https://www.daloopa.com/src/8788115" xr:uid="{98F0737F-AF4E-49FA-88B9-D5CE5FA47460}"/>
    <hyperlink ref="K601" r:id="rId14357" display="https://www.daloopa.com/src/8788078" xr:uid="{6891022F-7EF2-40C0-A239-CE95AEBFAA71}"/>
    <hyperlink ref="L601" r:id="rId14358" display="https://www.daloopa.com/src/43769540" xr:uid="{3D4531D6-CBF8-4ABB-B1F3-2FEABB7C6D35}"/>
    <hyperlink ref="M601" r:id="rId14359" display="https://www.daloopa.com/src/8788055" xr:uid="{07ED9473-CAF2-4386-AAF4-04F07294B043}"/>
    <hyperlink ref="N601" r:id="rId14360" display="https://www.daloopa.com/src/8788035" xr:uid="{7A8DAE87-1B4D-404E-8A40-46EE1B920B86}"/>
    <hyperlink ref="O601" r:id="rId14361" display="https://www.daloopa.com/src/8788019" xr:uid="{B7816D90-3E30-48BA-B806-6CECB8BA0A9A}"/>
    <hyperlink ref="P601" r:id="rId14362" display="https://www.daloopa.com/src/43769541" xr:uid="{FEB3AAD8-964F-45B8-B769-E9DD452D0394}"/>
    <hyperlink ref="Q601" r:id="rId14363" display="https://www.daloopa.com/src/8787999" xr:uid="{F76CD7A9-BE57-4378-A570-FAF3C7DEC513}"/>
    <hyperlink ref="R601" r:id="rId14364" display="https://www.daloopa.com/src/8787979" xr:uid="{04022B85-7467-495E-8824-070632035C03}"/>
    <hyperlink ref="S601" r:id="rId14365" display="https://www.daloopa.com/src/8787958" xr:uid="{9EBA8568-1F74-436F-B092-45EF98C8141C}"/>
    <hyperlink ref="T601" r:id="rId14366" display="https://www.daloopa.com/src/43769542" xr:uid="{55D080CB-FF03-4510-A7BF-4DED73F1075D}"/>
    <hyperlink ref="U601" r:id="rId14367" display="https://www.daloopa.com/src/8787939" xr:uid="{4DF962DE-0BEC-459D-9E5C-B4858D33DA76}"/>
    <hyperlink ref="V601" r:id="rId14368" display="https://www.daloopa.com/src/8787921" xr:uid="{52F4F9FA-416F-4CCB-BD3C-C966EB1F45EA}"/>
    <hyperlink ref="W601" r:id="rId14369" display="https://www.daloopa.com/src/8787905" xr:uid="{7B01D05A-67F4-4092-9FE6-C7626FD2BC4C}"/>
    <hyperlink ref="X601" r:id="rId14370" display="https://www.daloopa.com/src/43769543" xr:uid="{5C325EAC-9EA8-4E20-BAE5-52D6C24AA630}"/>
    <hyperlink ref="Y601" r:id="rId14371" display="https://www.daloopa.com/src/8787857" xr:uid="{22CFCA4A-F35A-405E-B20D-9C9059BE9E8E}"/>
    <hyperlink ref="Z601" r:id="rId14372" display="https://www.daloopa.com/src/8787838" xr:uid="{E2B4963C-7CCF-40E4-87A2-9E3E9EAF9EFD}"/>
    <hyperlink ref="AA601" r:id="rId14373" display="https://www.daloopa.com/src/8787817" xr:uid="{3E4A51AF-C59E-41D4-BCA6-73319E483CD4}"/>
    <hyperlink ref="AB601" r:id="rId14374" display="https://www.daloopa.com/src/43769544" xr:uid="{3CEBDD11-EAD9-4830-96B2-B6E0B513A146}"/>
    <hyperlink ref="AC601" r:id="rId14375" display="https://www.daloopa.com/src/8787758" xr:uid="{F0A0E698-9828-4659-A45C-BFA41F78B0D5}"/>
    <hyperlink ref="AD601" r:id="rId14376" display="https://www.daloopa.com/src/8787704" xr:uid="{6C0A3EC8-8560-426E-B5BA-E9BEE3796591}"/>
    <hyperlink ref="AE601" r:id="rId14377" display="https://www.daloopa.com/src/8787681" xr:uid="{A0AA964A-82E9-475F-BA73-214F7194BC5F}"/>
    <hyperlink ref="AF601" r:id="rId14378" display="https://www.daloopa.com/src/43769545" xr:uid="{1801E557-C8F2-4E0E-A2A1-D7391A40B714}"/>
    <hyperlink ref="AG601" r:id="rId14379" display="https://www.daloopa.com/src/8787671" xr:uid="{2C8B2A1D-5F89-4709-B296-83EE3633CD37}"/>
    <hyperlink ref="AH601" r:id="rId14380" display="https://www.daloopa.com/src/8787662" xr:uid="{CA41F839-6F0E-4F40-9D95-D06CBA1CC7A8}"/>
    <hyperlink ref="AI601" r:id="rId14381" display="https://www.daloopa.com/src/10356375" xr:uid="{B50FC86E-4857-44BF-9BF4-218C44EFFBFF}"/>
    <hyperlink ref="AJ601" r:id="rId14382" display="https://www.daloopa.com/src/43769546" xr:uid="{1BEEA85C-46C9-4F9A-BEF7-E3A4459F625B}"/>
    <hyperlink ref="AK601" r:id="rId14383" display="https://www.daloopa.com/src/20973504" xr:uid="{9BDAEB5D-4D06-45A6-B7FD-BF86DA20B672}"/>
    <hyperlink ref="AL601" r:id="rId14384" display="https://www.daloopa.com/src/32426122" xr:uid="{08EF03CC-55E4-4E49-A02D-58E7E67B82B5}"/>
    <hyperlink ref="AM601" r:id="rId14385" display="https://www.daloopa.com/src/38111059" xr:uid="{94B8F40B-619A-484A-8CD9-E3402FEE61D3}"/>
    <hyperlink ref="AN601" r:id="rId14386" display="https://www.daloopa.com/src/46640599" xr:uid="{D04CBB6D-E433-4D57-8180-2788EC5017D2}"/>
    <hyperlink ref="AO601" r:id="rId14387" display="https://www.daloopa.com/src/53601415" xr:uid="{E3234CB3-0E30-4E8D-9644-1FCC44CF8894}"/>
    <hyperlink ref="AP601" r:id="rId14388" display="https://www.daloopa.com/src/58790424" xr:uid="{B62E7D5E-864D-4A5D-BE9E-6732E58846B5}"/>
    <hyperlink ref="AQ601" r:id="rId14389" display="https://www.daloopa.com/src/63082571" xr:uid="{29FB998B-67F4-4791-9372-6B24291CC967}"/>
    <hyperlink ref="AR601" r:id="rId14390" display="https://www.daloopa.com/src/67023358" xr:uid="{B15E64E0-503E-4472-83F9-2CDDE259FE82}"/>
    <hyperlink ref="AS601" r:id="rId14391" display="https://www.daloopa.com/src/72185873" xr:uid="{13268220-DD1D-4C33-83AD-EF972DC7F390}"/>
    <hyperlink ref="AT601" r:id="rId14392" display="https://www.daloopa.com/src/78145416" xr:uid="{4288533E-D068-4A82-974E-463A53380348}"/>
    <hyperlink ref="AU601" r:id="rId14393" display="https://www.daloopa.com/src/82268603" xr:uid="{7D330F7A-E207-444B-B5CF-BDB7549C3F32}"/>
    <hyperlink ref="AV601" r:id="rId14394" display="https://www.daloopa.com/src/87514899" xr:uid="{77994CA9-4CA2-46D1-95EB-DB284D1D22CA}"/>
    <hyperlink ref="BF601" r:id="rId14395" display="https://www.daloopa.com/src/8788225" xr:uid="{FF6BB51D-4100-4197-9767-5BDDCE8B4607}"/>
    <hyperlink ref="BG601" r:id="rId14396" display="https://www.daloopa.com/src/8788241" xr:uid="{6B99C728-3384-4785-873A-2823BAC29E24}"/>
    <hyperlink ref="BH601" r:id="rId14397" display="https://www.daloopa.com/src/8788258" xr:uid="{CCFD4B8F-A407-4901-94C2-47ED1B0E1DC3}"/>
    <hyperlink ref="BI601" r:id="rId14398" display="https://www.daloopa.com/src/8788280" xr:uid="{E68CED5F-A601-4314-B469-C5CDB4CE5345}"/>
    <hyperlink ref="BJ601" r:id="rId14399" display="https://www.daloopa.com/src/8787876" xr:uid="{46E8065A-9BA8-4FDD-A64D-59B577A7796F}"/>
    <hyperlink ref="BK601" r:id="rId14400" display="https://www.daloopa.com/src/8787781" xr:uid="{29C8D4FB-1579-497D-843C-02456C1A0BE8}"/>
    <hyperlink ref="BL601" r:id="rId14401" display="https://www.daloopa.com/src/8788349" xr:uid="{8645829B-80C9-4028-8EB7-E7463B76365F}"/>
    <hyperlink ref="BM601" r:id="rId14402" display="https://www.daloopa.com/src/14296181" xr:uid="{726D4686-1CBE-410B-AEC6-C1F5B9D34240}"/>
    <hyperlink ref="BN601" r:id="rId14403" display="https://www.daloopa.com/src/46628481" xr:uid="{57224654-815A-4CDD-B119-BF7FA2D8C3E7}"/>
    <hyperlink ref="BO601" r:id="rId14404" display="https://www.daloopa.com/src/67019033" xr:uid="{FC99106F-541A-4373-90CC-0144E25DBA3D}"/>
    <hyperlink ref="BP601" r:id="rId14405" display="https://www.daloopa.com/src/87502113" xr:uid="{664F4A7B-C04C-44DF-8E42-EB1754E8CC36}"/>
    <hyperlink ref="A605" r:id="rId14406" xr:uid="{620E135B-595F-4CF1-8FB6-1E09B99BB336}"/>
    <hyperlink ref="C605" r:id="rId14407" xr:uid="{A5EE24FF-2781-4ECA-B9E4-5C442D792662}"/>
    <hyperlink ref="AW605" r:id="rId14408" display="https://www.daloopa.com/src/94651389" xr:uid="{B6F3D497-0FD6-46BB-ACB1-53A77E5F202A}"/>
    <hyperlink ref="AX605" r:id="rId14409" display="https://www.daloopa.com/src/102402685" xr:uid="{0E1FC8AC-D28C-4E40-85CA-4C323212CE90}"/>
    <hyperlink ref="AY605" r:id="rId14410" display="https://www.daloopa.com/src/107839737" xr:uid="{7D05FCF1-F06B-48A9-A561-E83EEFFC0867}"/>
    <hyperlink ref="AZ605" r:id="rId14411" display="https://www.daloopa.com/src/113763755" xr:uid="{D1095EFB-1353-4FA4-970E-31B0EC85D540}"/>
    <hyperlink ref="BA605" r:id="rId14412" display="https://www.daloopa.com/src/125198331" xr:uid="{260209E2-3844-4C3E-B847-6E579D9644A8}"/>
    <hyperlink ref="BB605" r:id="rId14413" display="https://www.daloopa.com/src/136653712" xr:uid="{A0FB8FAD-6DCA-4FB5-97EF-ABDC68861693}"/>
    <hyperlink ref="BC605" r:id="rId14414" display="https://www.daloopa.com/src/145163673" xr:uid="{D11C807E-2DBC-4508-96CA-86EF50056BC2}"/>
    <hyperlink ref="BD605" r:id="rId14415" display="https://www.daloopa.com/src/154393399" xr:uid="{90708DBF-3CC1-4559-984D-9A144140815F}"/>
    <hyperlink ref="BQ605" r:id="rId14416" display="https://www.daloopa.com/src/113380277" xr:uid="{B5AECFC6-2D49-4450-824D-828178DFACE3}"/>
    <hyperlink ref="BR605" r:id="rId14417" display="https://www.daloopa.com/src/154366198" xr:uid="{49835CB1-1BC4-4269-AF63-6ACCC43BFA54}"/>
    <hyperlink ref="A606" r:id="rId14418" xr:uid="{7C7C714D-7D9D-4BCD-9195-711745280F47}"/>
    <hyperlink ref="C606" r:id="rId14419" xr:uid="{05675709-474F-4BA1-B40B-510FB25F2A6D}"/>
    <hyperlink ref="AW606" r:id="rId14420" display="https://www.daloopa.com/src/94651390" xr:uid="{A725692A-5EEF-4B51-983C-339E1B194772}"/>
    <hyperlink ref="AX606" r:id="rId14421" display="https://www.daloopa.com/src/102402694" xr:uid="{AACCF405-BB00-475F-AFCD-F291274A27BE}"/>
    <hyperlink ref="AY606" r:id="rId14422" display="https://www.daloopa.com/src/107839736" xr:uid="{39A42379-D4F4-4D47-B926-145DA5A7D9BA}"/>
    <hyperlink ref="AZ606" r:id="rId14423" display="https://www.daloopa.com/src/113763756" xr:uid="{1BE585C4-7215-419C-8F7A-87A2B856DCC3}"/>
    <hyperlink ref="BA606" r:id="rId14424" display="https://www.daloopa.com/src/125198329" xr:uid="{D453BAF6-603F-4096-87DB-CEA49D70C7EF}"/>
    <hyperlink ref="BB606" r:id="rId14425" display="https://www.daloopa.com/src/136653713" xr:uid="{1B2677CD-9CFB-4C46-803E-FD43841AB3B4}"/>
    <hyperlink ref="BC606" r:id="rId14426" display="https://www.daloopa.com/src/145163674" xr:uid="{30B5D689-CD25-493F-B2B3-7C8E94187A90}"/>
    <hyperlink ref="BD606" r:id="rId14427" display="https://www.daloopa.com/src/154393400" xr:uid="{136DD312-1C98-412C-B075-327415A58B54}"/>
    <hyperlink ref="BQ606" r:id="rId14428" display="https://www.daloopa.com/src/113380278" xr:uid="{6D44D999-6875-4D75-B1E0-F57CEDEFAB94}"/>
    <hyperlink ref="BR606" r:id="rId14429" display="https://www.daloopa.com/src/154366197" xr:uid="{940B9A6A-B32D-43C2-9B61-CC3EC24E18B9}"/>
    <hyperlink ref="A607" r:id="rId14430" xr:uid="{56C151DD-98F1-4856-AE4D-C4291A22896C}"/>
    <hyperlink ref="C607" r:id="rId14431" xr:uid="{08C566BC-9DEC-44C2-A913-5AF5D2572A72}"/>
    <hyperlink ref="AW607" r:id="rId14432" display="https://www.daloopa.com/src/94651388" xr:uid="{743EC9A5-55ED-4ED8-A081-4F26B7A4F5D0}"/>
    <hyperlink ref="AX607" r:id="rId14433" display="https://www.daloopa.com/src/102402692" xr:uid="{EB02C8B6-9A13-43B6-A6A9-71A0C4692AF0}"/>
    <hyperlink ref="AY607" r:id="rId14434" display="https://www.daloopa.com/src/107839734" xr:uid="{430EE1D8-59C7-4EE2-B6D0-4778AEA3D5FC}"/>
    <hyperlink ref="AZ607" r:id="rId14435" display="https://www.daloopa.com/src/113763757" xr:uid="{1E5F0E11-1CA0-4ECF-B9AB-460DD0A4C992}"/>
    <hyperlink ref="BA607" r:id="rId14436" display="https://www.daloopa.com/src/125198330" xr:uid="{83ECCCF1-3CEE-4F33-A2EB-3024EEB291B1}"/>
    <hyperlink ref="BB607" r:id="rId14437" display="https://www.daloopa.com/src/136653714" xr:uid="{EFA372F0-D8B4-4281-83FC-EE3B0D964D54}"/>
    <hyperlink ref="BC607" r:id="rId14438" display="https://www.daloopa.com/src/145163675" xr:uid="{38C9638E-9F37-487D-9DF1-7B12C48575A7}"/>
    <hyperlink ref="BD607" r:id="rId14439" display="https://www.daloopa.com/src/154393401" xr:uid="{4C342D5B-21BB-45DC-9769-D6EDEA6521E2}"/>
    <hyperlink ref="BQ607" r:id="rId14440" display="https://www.daloopa.com/src/113380279" xr:uid="{621F2E04-0310-4141-B543-D4139C781D62}"/>
    <hyperlink ref="BR607" r:id="rId14441" display="https://www.daloopa.com/src/154366199" xr:uid="{AEC0295C-E972-4E7B-AB3D-7FC36A39C78B}"/>
    <hyperlink ref="A610" r:id="rId14442" xr:uid="{A4C272ED-BB3A-4268-95F5-6F80C8371445}"/>
    <hyperlink ref="C610" r:id="rId14443" xr:uid="{5A407F6F-B7E2-4DC2-892D-621A044423B3}"/>
    <hyperlink ref="AW610" r:id="rId14444" display="https://www.daloopa.com/src/94651392" xr:uid="{BEE5F940-12C0-454F-A796-5382D803013E}"/>
    <hyperlink ref="AX610" r:id="rId14445" display="https://www.daloopa.com/src/102402686" xr:uid="{873543AB-DA19-4CEA-A307-A965B3FE2266}"/>
    <hyperlink ref="AY610" r:id="rId14446" display="https://www.daloopa.com/src/107839738" xr:uid="{D57479CD-948F-4205-A1C4-1455BF7E226C}"/>
    <hyperlink ref="BA610" r:id="rId14447" display="https://www.daloopa.com/src/125198332" xr:uid="{A6618FC1-2A46-4D26-A210-1E07FF87805A}"/>
    <hyperlink ref="BB610" r:id="rId14448" display="https://www.daloopa.com/src/136653715" xr:uid="{AF0A4218-E688-4434-B671-3034859FA5E6}"/>
    <hyperlink ref="BC610" r:id="rId14449" display="https://www.daloopa.com/src/145163676" xr:uid="{7F58DAC0-C56D-4DB8-9E99-3CEB44F94AF6}"/>
    <hyperlink ref="BQ610" r:id="rId14450" display="https://www.daloopa.com/src/113380280" xr:uid="{585F1F9A-A386-4611-B285-3E52D32B66DB}"/>
    <hyperlink ref="BR610" r:id="rId14451" display="https://www.daloopa.com/src/154366200" xr:uid="{5EF6BEE1-DC55-4517-9E46-05E35DAD3E4D}"/>
    <hyperlink ref="A611" r:id="rId14452" xr:uid="{7DA9FBEB-14CB-4191-875E-4AB252704811}"/>
    <hyperlink ref="C611" r:id="rId14453" xr:uid="{5376C776-29AE-45D7-A99F-2F9124339C78}"/>
    <hyperlink ref="AW611" r:id="rId14454" display="https://www.daloopa.com/src/94651387" xr:uid="{C113EF48-6829-4A9A-97AA-16DA6F1ACD8C}"/>
    <hyperlink ref="AX611" r:id="rId14455" display="https://www.daloopa.com/src/102402688" xr:uid="{2933C957-9522-4131-A0EE-C9E35D12AECC}"/>
    <hyperlink ref="AY611" r:id="rId14456" display="https://www.daloopa.com/src/107839729" xr:uid="{88F9E515-7E51-41EE-8260-513C5DF3D0E7}"/>
    <hyperlink ref="AZ611" r:id="rId14457" display="https://www.daloopa.com/src/114576757" xr:uid="{799DD9CE-B1BF-4102-8D8D-41F51ACFE8C3}"/>
    <hyperlink ref="BA611" r:id="rId14458" display="https://www.daloopa.com/src/125198333" xr:uid="{5035ECD5-35CF-44B0-B962-642FD578B7E5}"/>
    <hyperlink ref="BB611" r:id="rId14459" display="https://www.daloopa.com/src/136653716" xr:uid="{AFFC907B-DDBF-4DE5-B145-A55ED04F4883}"/>
    <hyperlink ref="BC611" r:id="rId14460" display="https://www.daloopa.com/src/145163677" xr:uid="{F51D39A3-361E-487E-A6B5-C9BEBA13DD99}"/>
    <hyperlink ref="BD611" r:id="rId14461" display="https://www.daloopa.com/src/154393402" xr:uid="{57FEA7BE-2075-4E20-B016-E7E5C2AD7739}"/>
    <hyperlink ref="BQ611" r:id="rId14462" display="https://www.daloopa.com/src/113380281" xr:uid="{3E03DD5C-14AA-4556-BC1D-72E613593B42}"/>
    <hyperlink ref="BR611" r:id="rId14463" display="https://www.daloopa.com/src/154366201" xr:uid="{7445E265-7BBA-40E9-B249-11958D7FE1F6}"/>
    <hyperlink ref="A615" r:id="rId14464" xr:uid="{CC025267-2069-4A20-822C-44EBD78F55FF}"/>
    <hyperlink ref="C615" r:id="rId14465" xr:uid="{CCC7A7A8-B9B6-4500-AA07-C2228EE64E52}"/>
    <hyperlink ref="AW615" r:id="rId14466" display="https://www.daloopa.com/src/94651386" xr:uid="{2D294700-515C-42B6-93C2-E55B4DDE96BA}"/>
    <hyperlink ref="AX615" r:id="rId14467" display="https://www.daloopa.com/src/102402687" xr:uid="{16F21324-6A7E-4FB3-9AB6-624374CB5C3F}"/>
    <hyperlink ref="AY615" r:id="rId14468" display="https://www.daloopa.com/src/107839735" xr:uid="{3ACA17CD-EA99-4BAE-B789-111672A04F56}"/>
    <hyperlink ref="AZ615" r:id="rId14469" display="https://www.daloopa.com/src/113763758" xr:uid="{E7588E26-DA3C-4A35-874E-54D343449EDA}"/>
    <hyperlink ref="BA615" r:id="rId14470" display="https://www.daloopa.com/src/125198334" xr:uid="{4CCF7E56-E39E-4CBC-ADB9-94F15EA160A5}"/>
    <hyperlink ref="BB615" r:id="rId14471" display="https://www.daloopa.com/src/136653717" xr:uid="{F651F87A-197C-46EF-99D8-477F031CD8C7}"/>
    <hyperlink ref="BC615" r:id="rId14472" display="https://www.daloopa.com/src/145163678" xr:uid="{524852DC-1D0A-45D4-9B80-2CDF66BEB3C2}"/>
    <hyperlink ref="BD615" r:id="rId14473" display="https://www.daloopa.com/src/154393403" xr:uid="{CCF87A4D-285C-4D83-8BFB-AA81E6A24680}"/>
    <hyperlink ref="BQ615" r:id="rId14474" display="https://www.daloopa.com/src/113380282" xr:uid="{9F5342A2-2839-4A40-8E7D-205E2A6AFA09}"/>
    <hyperlink ref="BR615" r:id="rId14475" display="https://www.daloopa.com/src/154366202" xr:uid="{A3EDBE9C-A4E0-49E8-97D4-A8FE5C32E1AF}"/>
    <hyperlink ref="A617" r:id="rId14476" xr:uid="{D45F82B4-B7EC-4F2D-A8DC-B63B8DB27E81}"/>
    <hyperlink ref="C617" r:id="rId14477" xr:uid="{25EB88F6-6309-4719-A6F5-3747A55CE23E}"/>
    <hyperlink ref="AW617" r:id="rId14478" display="https://www.daloopa.com/src/94651393" xr:uid="{B5408C61-FC8B-4282-A9D6-30FF909CC83B}"/>
    <hyperlink ref="AX617" r:id="rId14479" display="https://www.daloopa.com/src/102402689" xr:uid="{8D7D5426-A523-4069-9401-6B7D77F876DE}"/>
    <hyperlink ref="AY617" r:id="rId14480" display="https://www.daloopa.com/src/107839731" xr:uid="{BC65087C-467A-4782-889C-4349C022E841}"/>
    <hyperlink ref="BA617" r:id="rId14481" display="https://www.daloopa.com/src/125198335" xr:uid="{8DFA73DB-BF5D-4339-BB4E-8675E658002F}"/>
    <hyperlink ref="BB617" r:id="rId14482" display="https://www.daloopa.com/src/136653718" xr:uid="{FE52060C-3C14-470E-8B51-D46ECAB19321}"/>
    <hyperlink ref="BC617" r:id="rId14483" display="https://www.daloopa.com/src/145163679" xr:uid="{38CA662A-52DC-46EB-A172-A4AEF6D6D887}"/>
    <hyperlink ref="BQ617" r:id="rId14484" display="https://www.daloopa.com/src/113380283" xr:uid="{582999F6-E945-45AC-B2F6-08AC19FCBC33}"/>
    <hyperlink ref="BR617" r:id="rId14485" display="https://www.daloopa.com/src/154366203" xr:uid="{09F0A25B-F967-4553-BC72-9C9C7967DB27}"/>
    <hyperlink ref="A618" r:id="rId14486" xr:uid="{E560C57C-74CC-4CB2-A82C-F2D5C0F50968}"/>
    <hyperlink ref="C618" r:id="rId14487" xr:uid="{A815CDBD-F49E-4E2C-9CA8-8141B8F56657}"/>
    <hyperlink ref="AW618" r:id="rId14488" display="https://www.daloopa.com/src/94651384" xr:uid="{540745EA-2A95-44BE-9846-B4F54F8C2948}"/>
    <hyperlink ref="AX618" r:id="rId14489" display="https://www.daloopa.com/src/102402691" xr:uid="{7215D689-9584-48B0-906F-EE377440FA0A}"/>
    <hyperlink ref="AY618" r:id="rId14490" display="https://www.daloopa.com/src/107839733" xr:uid="{59EDA593-8B49-4113-B76F-32236CC2A8E0}"/>
    <hyperlink ref="BA618" r:id="rId14491" display="https://www.daloopa.com/src/125198336" xr:uid="{99A259AE-2048-4D95-A4F5-3D1205E4F21C}"/>
    <hyperlink ref="BB618" r:id="rId14492" display="https://www.daloopa.com/src/136653719" xr:uid="{82615B36-6149-4F9A-B74D-9199F4F99FFF}"/>
    <hyperlink ref="BC618" r:id="rId14493" display="https://www.daloopa.com/src/145163680" xr:uid="{9AD15B52-FD6C-4C1F-8CF3-B84D554C433A}"/>
    <hyperlink ref="BQ618" r:id="rId14494" display="https://www.daloopa.com/src/113380284" xr:uid="{A7E36E67-6E9B-400A-A6A1-D06598F3703D}"/>
    <hyperlink ref="BR618" r:id="rId14495" display="https://www.daloopa.com/src/154366204" xr:uid="{A02BA092-AE25-4671-ADFD-83DC57CB8A51}"/>
    <hyperlink ref="A619" r:id="rId14496" xr:uid="{D3B037A4-4481-411D-8EEB-A97286062BCE}"/>
    <hyperlink ref="C619" r:id="rId14497" xr:uid="{E05F67AF-8609-4A9F-A8BE-6C6FA81663BB}"/>
    <hyperlink ref="AW619" r:id="rId14498" display="https://www.daloopa.com/src/94651391" xr:uid="{099C3B2E-56D6-4CB6-8F1C-63D3437792C7}"/>
    <hyperlink ref="AX619" r:id="rId14499" display="https://www.daloopa.com/src/102402693" xr:uid="{E7D0226E-D4C3-48CA-AC09-5399886713B5}"/>
    <hyperlink ref="AY619" r:id="rId14500" display="https://www.daloopa.com/src/107839732" xr:uid="{47A95FBE-2C94-41A1-A812-F2290C491B1C}"/>
    <hyperlink ref="BA619" r:id="rId14501" display="https://www.daloopa.com/src/125198337" xr:uid="{776398FF-501B-4DA3-9CD8-7B90217ED0E6}"/>
    <hyperlink ref="BB619" r:id="rId14502" display="https://www.daloopa.com/src/136653720" xr:uid="{474301EF-F186-4CAD-BAB2-9396DF53DF8E}"/>
    <hyperlink ref="BC619" r:id="rId14503" display="https://www.daloopa.com/src/145163681" xr:uid="{62763EF9-DCAF-44F0-AA5A-E89BEDFCC087}"/>
    <hyperlink ref="BQ619" r:id="rId14504" display="https://www.daloopa.com/src/113380285" xr:uid="{B947C9D6-90FC-4CB5-A88E-EF31CE516769}"/>
    <hyperlink ref="BR619" r:id="rId14505" display="https://www.daloopa.com/src/154366205" xr:uid="{0CE1C4B8-F8FF-4C92-B962-4268773E0AC3}"/>
    <hyperlink ref="A621" r:id="rId14506" xr:uid="{AFDC901C-21C6-45F2-9E4E-3CB3097E169E}"/>
    <hyperlink ref="C621" r:id="rId14507" xr:uid="{FAF26CD8-8D95-44ED-A6EF-D87251379A97}"/>
    <hyperlink ref="AW621" r:id="rId14508" display="https://www.daloopa.com/src/94651385" xr:uid="{497C0555-C22D-49EC-832B-06A749C747C1}"/>
    <hyperlink ref="AX621" r:id="rId14509" display="https://www.daloopa.com/src/102402690" xr:uid="{FDC41AE5-6F14-42A1-9FE8-D23D8389BB57}"/>
    <hyperlink ref="AY621" r:id="rId14510" display="https://www.daloopa.com/src/107839730" xr:uid="{BF60D38A-1BAB-47D0-8900-59117056E568}"/>
    <hyperlink ref="AZ621" r:id="rId14511" display="https://www.daloopa.com/src/114576758" xr:uid="{5D2F9ECC-9F5A-457A-A7C0-828880180328}"/>
    <hyperlink ref="BA621" r:id="rId14512" display="https://www.daloopa.com/src/125198338" xr:uid="{7E49B398-4775-4E85-8E98-4FC0FD2035C3}"/>
    <hyperlink ref="BB621" r:id="rId14513" display="https://www.daloopa.com/src/136653721" xr:uid="{C44054DF-E070-404D-9F74-477A8E2CEEF7}"/>
    <hyperlink ref="BC621" r:id="rId14514" display="https://www.daloopa.com/src/145163682" xr:uid="{3F988C42-F33C-4B03-A73B-09ED7B4F65B4}"/>
    <hyperlink ref="BD621" r:id="rId14515" display="https://www.daloopa.com/src/154393404" xr:uid="{0C2CA418-08DE-4DA9-B7C5-2964B01628F8}"/>
    <hyperlink ref="BQ621" r:id="rId14516" display="https://www.daloopa.com/src/113380286" xr:uid="{58BB2BFE-901D-4A17-8E73-3CBD5818659C}"/>
    <hyperlink ref="BR621" r:id="rId14517" display="https://www.daloopa.com/src/154366206" xr:uid="{527CA2DF-F417-447D-ABA5-BBECEDF88830}"/>
    <hyperlink ref="A626" r:id="rId14518" xr:uid="{5042E073-C6F6-4239-9653-B8F77E678D40}"/>
    <hyperlink ref="C626" r:id="rId14519" xr:uid="{7727FB43-B4EB-40D5-AE0E-7DAAE042BF92}"/>
    <hyperlink ref="L626" r:id="rId14520" display="https://www.daloopa.com/src/43518951" xr:uid="{9D99EFD9-758B-4A4D-AF05-8F1D3BB8E873}"/>
    <hyperlink ref="M626" r:id="rId14521" display="https://www.daloopa.com/src/43518847" xr:uid="{9A316891-FD23-4B89-9C73-43B250DA3E70}"/>
    <hyperlink ref="N626" r:id="rId14522" display="https://www.daloopa.com/src/43518783" xr:uid="{6DFBAA42-5103-4CF2-B6EF-BE982BEA4E2D}"/>
    <hyperlink ref="O626" r:id="rId14523" display="https://www.daloopa.com/src/43518657" xr:uid="{9B03CA2D-D193-4931-9B65-1857C3B06846}"/>
    <hyperlink ref="P626" r:id="rId14524" display="https://www.daloopa.com/src/43518528" xr:uid="{F2CFEB37-A5C6-4AD3-AB6D-BCF3CDDCB1C2}"/>
    <hyperlink ref="Q626" r:id="rId14525" display="https://www.daloopa.com/src/43518500" xr:uid="{34454A71-D566-4938-828E-EEC415B80485}"/>
    <hyperlink ref="R626" r:id="rId14526" display="https://www.daloopa.com/src/43518449" xr:uid="{CAC254E4-04FB-4DCB-A420-827617E47895}"/>
    <hyperlink ref="S626" r:id="rId14527" display="https://www.daloopa.com/src/43518092" xr:uid="{C7DAF1B3-D8A4-477D-BC7E-E0F2B477A765}"/>
    <hyperlink ref="T626" r:id="rId14528" display="https://www.daloopa.com/src/43517948" xr:uid="{20680874-8A0F-493C-AABE-87335D323DB7}"/>
    <hyperlink ref="U626" r:id="rId14529" display="https://www.daloopa.com/src/43517866" xr:uid="{9EF14441-DC31-4F77-8352-3EFB391226C1}"/>
    <hyperlink ref="V626" r:id="rId14530" display="https://www.daloopa.com/src/43517710" xr:uid="{0599FB59-4DDE-4924-BCAC-AEF63D623A4F}"/>
    <hyperlink ref="W626" r:id="rId14531" display="https://www.daloopa.com/src/43517661" xr:uid="{9281C8BD-DCF9-466C-B6DE-96AFBB79DAE3}"/>
    <hyperlink ref="X626" r:id="rId14532" display="https://www.daloopa.com/src/43517537" xr:uid="{C91F6DC2-A60E-484C-8948-BA3B58A9D55B}"/>
    <hyperlink ref="Y626" r:id="rId14533" display="https://www.daloopa.com/src/43517476" xr:uid="{E3C17F6F-AB55-4784-8930-F07D48536D0A}"/>
    <hyperlink ref="Z626" r:id="rId14534" display="https://www.daloopa.com/src/43517388" xr:uid="{F713C335-435C-4920-BD3C-C22CE8DF67A2}"/>
    <hyperlink ref="AA626" r:id="rId14535" display="https://www.daloopa.com/src/43517299" xr:uid="{6BEBC4E9-617F-46EC-A363-D4314DA29692}"/>
    <hyperlink ref="AB626" r:id="rId14536" display="https://www.daloopa.com/src/43517227" xr:uid="{BF3E21AF-EC0E-469B-9A25-380163BE8E1B}"/>
    <hyperlink ref="AC626" r:id="rId14537" display="https://www.daloopa.com/src/43517074" xr:uid="{C8EEF68F-2648-4A53-A3C7-A95B1781A1F2}"/>
    <hyperlink ref="AD626" r:id="rId14538" display="https://www.daloopa.com/src/43516999" xr:uid="{C0CF4327-5A99-4ECA-9ED1-07CF44A3225E}"/>
    <hyperlink ref="AE626" r:id="rId14539" display="https://www.daloopa.com/src/43516883" xr:uid="{E10D3CEE-E050-4B40-8034-C5C2A2F44889}"/>
    <hyperlink ref="AF626" r:id="rId14540" display="https://www.daloopa.com/src/43516784" xr:uid="{276BB9E2-BD8E-42D8-8B49-5DE5F5A761F0}"/>
    <hyperlink ref="AG626" r:id="rId14541" display="https://www.daloopa.com/src/43516728" xr:uid="{9DC37FC2-DDF1-4A02-BD2E-2826108B0C74}"/>
    <hyperlink ref="AH626" r:id="rId14542" display="https://www.daloopa.com/src/43507623" xr:uid="{F0E2705D-7CA0-48F9-98BB-89F27756668D}"/>
    <hyperlink ref="AI626" r:id="rId14543" display="https://www.daloopa.com/src/43516705" xr:uid="{5D2D6194-8170-417E-A3FC-7CC7FFC8B6B5}"/>
    <hyperlink ref="AJ626" r:id="rId14544" display="https://www.daloopa.com/src/43516672" xr:uid="{B9C82BD3-74D9-4990-A079-E984651E54A2}"/>
    <hyperlink ref="AK626" r:id="rId14545" display="https://www.daloopa.com/src/43516595" xr:uid="{C85E1705-99E7-4E75-99C7-5321D699BD5D}"/>
    <hyperlink ref="AL626" r:id="rId14546" display="https://www.daloopa.com/src/43516553" xr:uid="{503D1EB0-064A-47A5-9CD4-01C028A6813D}"/>
    <hyperlink ref="AM626" r:id="rId14547" display="https://www.daloopa.com/src/43516512" xr:uid="{035ACEAC-3672-4F55-8AD5-090E28E730CC}"/>
    <hyperlink ref="AN626" r:id="rId14548" display="https://www.daloopa.com/src/46631510" xr:uid="{D8E75747-D69C-4B6A-89A9-0D38BA09A4EA}"/>
    <hyperlink ref="BG626" r:id="rId14549" display="https://marketplace.daloopa.com/src/134722286" xr:uid="{7D4B253E-E530-4E65-B256-1459B5E88045}"/>
    <hyperlink ref="BH626" r:id="rId14550" display="https://marketplace.daloopa.com/src/134722287" xr:uid="{B7E1B5A3-0951-4DBC-B59F-D320D5FC5DBF}"/>
    <hyperlink ref="BI626" r:id="rId14551" display="https://marketplace.daloopa.com/src/134722288" xr:uid="{2BB76709-DB23-4B0C-81D8-1FE7DCE20A36}"/>
    <hyperlink ref="BJ626" r:id="rId14552" display="https://marketplace.daloopa.com/src/134722289" xr:uid="{BA4D698D-4C60-42F1-8C04-ECDB8AF61352}"/>
    <hyperlink ref="BK626" r:id="rId14553" display="https://marketplace.daloopa.com/src/134722290" xr:uid="{61B7B52A-4DD6-4DD9-A42C-62505F471E6F}"/>
    <hyperlink ref="BL626" r:id="rId14554" display="https://marketplace.daloopa.com/src/134722291" xr:uid="{71677CD5-458E-45F7-AF9C-D4A132ED9633}"/>
    <hyperlink ref="BM626" r:id="rId14555" display="https://marketplace.daloopa.com/src/134722292" xr:uid="{FEB953F5-C0D3-4F14-8846-70C504F0976F}"/>
    <hyperlink ref="BN626" r:id="rId14556" display="https://marketplace.daloopa.com/src/134722293" xr:uid="{82170591-078E-4625-B45D-672AC4D0FBED}"/>
    <hyperlink ref="A627" r:id="rId14557" xr:uid="{1493D9D5-3CD3-49B1-AA59-4A67C8B4947D}"/>
    <hyperlink ref="C627" r:id="rId14558" xr:uid="{6FD18389-B25B-4796-B2EE-A9840B6FE99E}"/>
    <hyperlink ref="L627" r:id="rId14559" display="https://www.daloopa.com/src/43518959" xr:uid="{0554616E-49F4-41F7-BF04-76CE78A5BE43}"/>
    <hyperlink ref="M627" r:id="rId14560" display="https://www.daloopa.com/src/43518855" xr:uid="{8DA74324-488B-4110-9E61-82460FB1381D}"/>
    <hyperlink ref="N627" r:id="rId14561" display="https://www.daloopa.com/src/43518791" xr:uid="{BF46D847-FFA4-4FA1-8B0B-2ABAA3275D0B}"/>
    <hyperlink ref="O627" r:id="rId14562" display="https://www.daloopa.com/src/43518665" xr:uid="{29D72AC3-AC6C-42BC-B65F-151BD64EF7A4}"/>
    <hyperlink ref="P627" r:id="rId14563" display="https://www.daloopa.com/src/43518536" xr:uid="{0D22C071-7BE7-4725-869A-AA51B11F463D}"/>
    <hyperlink ref="Q627" r:id="rId14564" display="https://www.daloopa.com/src/43518507" xr:uid="{170F2492-6E7B-467A-9A10-D1EFE0EE7C4D}"/>
    <hyperlink ref="R627" r:id="rId14565" display="https://www.daloopa.com/src/43518456" xr:uid="{6C572685-A663-422F-99F3-0F53BC443512}"/>
    <hyperlink ref="S627" r:id="rId14566" display="https://www.daloopa.com/src/43518099" xr:uid="{E168964E-64AE-42C1-AF75-D040DCDF4B06}"/>
    <hyperlink ref="T627" r:id="rId14567" display="https://www.daloopa.com/src/43517954" xr:uid="{D5263864-D1ED-42B9-9C9E-65EA7C56DA65}"/>
    <hyperlink ref="U627" r:id="rId14568" display="https://www.daloopa.com/src/43517872" xr:uid="{820D2DB4-F06B-414A-8146-3E3C8D9EE796}"/>
    <hyperlink ref="V627" r:id="rId14569" display="https://www.daloopa.com/src/43517716" xr:uid="{2D69A943-097C-4200-A73A-0DC18BD7234A}"/>
    <hyperlink ref="W627" r:id="rId14570" display="https://www.daloopa.com/src/43517667" xr:uid="{F6373637-194E-4623-8367-7B3428F25CF3}"/>
    <hyperlink ref="X627" r:id="rId14571" display="https://www.daloopa.com/src/43517543" xr:uid="{0EDA2B2D-BB50-46A0-AC26-70B780CC51DA}"/>
    <hyperlink ref="Y627" r:id="rId14572" display="https://www.daloopa.com/src/43517482" xr:uid="{74ED8DF3-D33D-46D7-99B1-D7E94EC38253}"/>
    <hyperlink ref="Z627" r:id="rId14573" display="https://www.daloopa.com/src/43517394" xr:uid="{4845C8AA-3131-4C20-A9C5-7772A5058A49}"/>
    <hyperlink ref="AA627" r:id="rId14574" display="https://www.daloopa.com/src/43517305" xr:uid="{27FC6AA6-D9B3-4499-B830-0649D39047F5}"/>
    <hyperlink ref="AB627" r:id="rId14575" display="https://www.daloopa.com/src/43517233" xr:uid="{C7CEB269-0052-4C52-B3A5-2BD35699C9D8}"/>
    <hyperlink ref="AC627" r:id="rId14576" display="https://www.daloopa.com/src/43517080" xr:uid="{D438F556-3182-4915-82C0-52357AE8D6A6}"/>
    <hyperlink ref="AD627" r:id="rId14577" display="https://www.daloopa.com/src/43517005" xr:uid="{DE7CA3DF-C176-48A3-9A3E-2D840BF8A76B}"/>
    <hyperlink ref="AE627" r:id="rId14578" display="https://www.daloopa.com/src/43516889" xr:uid="{E6035EBB-609C-4F83-9574-922521C1FDEE}"/>
    <hyperlink ref="AF627" r:id="rId14579" display="https://www.daloopa.com/src/43516790" xr:uid="{0C98EB79-E40F-4D63-9016-7334CE41F291}"/>
    <hyperlink ref="AG627" r:id="rId14580" display="https://www.daloopa.com/src/43516734" xr:uid="{864213A7-7832-42A8-8482-02DA544BA330}"/>
    <hyperlink ref="AH627" r:id="rId14581" display="https://www.daloopa.com/src/43507629" xr:uid="{6D99422F-A8DF-4C15-AC33-924035D33473}"/>
    <hyperlink ref="AI627" r:id="rId14582" display="https://www.daloopa.com/src/43516711" xr:uid="{2C9D29F1-FB9D-4995-8CD6-29EFE83B6CDB}"/>
    <hyperlink ref="AJ627" r:id="rId14583" display="https://www.daloopa.com/src/43516678" xr:uid="{E729E0F6-6045-4EB0-841D-21D04F5BE38C}"/>
    <hyperlink ref="AK627" r:id="rId14584" display="https://www.daloopa.com/src/43516601" xr:uid="{3CAB043E-DC9E-4FC9-911B-2DD30D98E7CF}"/>
    <hyperlink ref="AL627" r:id="rId14585" display="https://www.daloopa.com/src/43516559" xr:uid="{521E18DA-D378-4671-8B5D-89B628D20F84}"/>
    <hyperlink ref="AM627" r:id="rId14586" display="https://www.daloopa.com/src/43516518" xr:uid="{B9884816-F0B0-4DE5-969F-28F94F172B47}"/>
    <hyperlink ref="AN627" r:id="rId14587" display="https://www.daloopa.com/src/46631518" xr:uid="{D6F8ACC8-71F1-42F0-8691-7AFFD3723A60}"/>
    <hyperlink ref="BG627" r:id="rId14588" display="https://marketplace.daloopa.com/src/134722294" xr:uid="{63B27242-D194-4548-B15C-976DCBB59041}"/>
    <hyperlink ref="BH627" r:id="rId14589" display="https://marketplace.daloopa.com/src/134722295" xr:uid="{C9E59111-9B76-429B-A1AF-D09209CA7F25}"/>
    <hyperlink ref="BI627" r:id="rId14590" display="https://marketplace.daloopa.com/src/134722296" xr:uid="{9960DEE1-92ED-447C-88B8-549AA6FB0738}"/>
    <hyperlink ref="BJ627" r:id="rId14591" display="https://marketplace.daloopa.com/src/134722297" xr:uid="{A2B6C457-2D5F-4810-884B-AF0FBF224287}"/>
    <hyperlink ref="BK627" r:id="rId14592" display="https://marketplace.daloopa.com/src/134722298" xr:uid="{912C10BE-1D58-41A5-B8F7-6561475A4B80}"/>
    <hyperlink ref="BL627" r:id="rId14593" display="https://marketplace.daloopa.com/src/134722299" xr:uid="{755BF370-866B-49D8-A43B-E549965B6511}"/>
    <hyperlink ref="BM627" r:id="rId14594" display="https://marketplace.daloopa.com/src/134722300" xr:uid="{F87F9013-2CF5-4EC5-A3BD-2685F32F1442}"/>
    <hyperlink ref="BN627" r:id="rId14595" display="https://marketplace.daloopa.com/src/134722301" xr:uid="{5AAF1C85-5DF3-4EA8-9EB9-BD9BDAB30E48}"/>
    <hyperlink ref="A628" r:id="rId14596" xr:uid="{0FE6479B-FCF6-4550-B49F-F3645C8D4786}"/>
    <hyperlink ref="C628" r:id="rId14597" xr:uid="{26F51D97-FC8A-49C4-9949-474D8DED6751}"/>
    <hyperlink ref="L628" r:id="rId14598" display="https://www.daloopa.com/src/43518966" xr:uid="{4FD3DC10-3282-4135-8937-846356E6C6FC}"/>
    <hyperlink ref="M628" r:id="rId14599" display="https://www.daloopa.com/src/43518862" xr:uid="{A6466234-A3E0-45EF-8AFD-5FA462866208}"/>
    <hyperlink ref="N628" r:id="rId14600" display="https://www.daloopa.com/src/43518798" xr:uid="{A5E902E8-C2AE-4C4E-B868-D00D94D4138B}"/>
    <hyperlink ref="O628" r:id="rId14601" display="https://www.daloopa.com/src/43518672" xr:uid="{35348AD6-F321-42C3-84D9-2976143CE413}"/>
    <hyperlink ref="P628" r:id="rId14602" display="https://www.daloopa.com/src/43518543" xr:uid="{FA288467-FBB3-4FC3-9A1B-8D285E2EEBE6}"/>
    <hyperlink ref="Q628" r:id="rId14603" display="https://www.daloopa.com/src/43518514" xr:uid="{854E5269-0F32-4536-AEFA-CA61B073AF02}"/>
    <hyperlink ref="R628" r:id="rId14604" display="https://www.daloopa.com/src/43518463" xr:uid="{1E3813BA-D64A-48DC-89D0-81227FFECA13}"/>
    <hyperlink ref="S628" r:id="rId14605" display="https://www.daloopa.com/src/43518106" xr:uid="{F1757448-0B14-40F6-BB49-0959EB41485D}"/>
    <hyperlink ref="T628" r:id="rId14606" display="https://www.daloopa.com/src/43517960" xr:uid="{2DB25CE2-DE30-4545-9D61-1C7FA3C147AC}"/>
    <hyperlink ref="U628" r:id="rId14607" display="https://www.daloopa.com/src/43517878" xr:uid="{43062150-0F5A-478D-9EFC-E3A8E930CE15}"/>
    <hyperlink ref="V628" r:id="rId14608" display="https://www.daloopa.com/src/43517722" xr:uid="{C046A97E-D8F8-4D8F-910C-239B32720AD3}"/>
    <hyperlink ref="W628" r:id="rId14609" display="https://www.daloopa.com/src/43517673" xr:uid="{349A24FB-CABF-456D-AB8A-F712532DA78D}"/>
    <hyperlink ref="X628" r:id="rId14610" display="https://www.daloopa.com/src/43517549" xr:uid="{2A4DEEC3-635D-45EB-A785-B1B16205BB73}"/>
    <hyperlink ref="Y628" r:id="rId14611" display="https://www.daloopa.com/src/43517488" xr:uid="{0DFA62D4-ED8C-49F8-BC3D-1000C1BA0C63}"/>
    <hyperlink ref="Z628" r:id="rId14612" display="https://www.daloopa.com/src/43517400" xr:uid="{9D1BF7A4-4A9E-4899-86C9-F8ED702F8899}"/>
    <hyperlink ref="AA628" r:id="rId14613" display="https://www.daloopa.com/src/43517311" xr:uid="{B3FA359B-FC87-4078-897A-099F1D8AE7C9}"/>
    <hyperlink ref="AB628" r:id="rId14614" display="https://www.daloopa.com/src/43517239" xr:uid="{5066B6A2-DAAB-4774-8630-863BA3619DF5}"/>
    <hyperlink ref="AC628" r:id="rId14615" display="https://www.daloopa.com/src/43517086" xr:uid="{2B011F7C-5FCA-43F9-B738-4DAB07EADDA8}"/>
    <hyperlink ref="AD628" r:id="rId14616" display="https://www.daloopa.com/src/43517011" xr:uid="{B626518C-8252-494F-B4B0-7C4DC7A8728F}"/>
    <hyperlink ref="AE628" r:id="rId14617" display="https://www.daloopa.com/src/43516895" xr:uid="{1D181308-5E18-48D8-8CA6-3C16B3493EBA}"/>
    <hyperlink ref="AF628" r:id="rId14618" display="https://www.daloopa.com/src/43516796" xr:uid="{4E028B5D-5E5C-446E-BF4F-100B112FF7FB}"/>
    <hyperlink ref="AG628" r:id="rId14619" display="https://www.daloopa.com/src/43516740" xr:uid="{18423CEE-3F0F-44C1-B6F9-FC9C9F9EBC93}"/>
    <hyperlink ref="AH628" r:id="rId14620" display="https://www.daloopa.com/src/43507635" xr:uid="{1921D85E-944E-49F8-9473-B9F7DD1ADF6F}"/>
    <hyperlink ref="AI628" r:id="rId14621" display="https://www.daloopa.com/src/43516717" xr:uid="{51082B8C-11A0-4EF3-9118-98D81E7DE772}"/>
    <hyperlink ref="AJ628" r:id="rId14622" display="https://www.daloopa.com/src/43516684" xr:uid="{ECC9CF3C-D753-4EBD-9203-EC2A96EFA00A}"/>
    <hyperlink ref="AK628" r:id="rId14623" display="https://www.daloopa.com/src/43516607" xr:uid="{9FF052F7-EF00-4D06-9D5C-440FC25A68F8}"/>
    <hyperlink ref="AL628" r:id="rId14624" display="https://www.daloopa.com/src/43516565" xr:uid="{CAB88A9E-BD9F-4BBB-BD29-6F0256602986}"/>
    <hyperlink ref="BG628" r:id="rId14625" display="https://marketplace.daloopa.com/src/134722302" xr:uid="{0C424DA0-8E44-4578-B1E6-B245778180C9}"/>
    <hyperlink ref="BH628" r:id="rId14626" display="https://marketplace.daloopa.com/src/134722303" xr:uid="{FE975643-D1B4-4559-9F09-C9904AC9CC98}"/>
    <hyperlink ref="BI628" r:id="rId14627" display="https://marketplace.daloopa.com/src/134722304" xr:uid="{3760ABDB-98CE-4BB1-917A-9A2DEB5194EA}"/>
    <hyperlink ref="BJ628" r:id="rId14628" display="https://marketplace.daloopa.com/src/134722305" xr:uid="{6FA55F2C-F64F-4A3D-A7A3-FABCC365BDC0}"/>
    <hyperlink ref="BK628" r:id="rId14629" display="https://marketplace.daloopa.com/src/134722306" xr:uid="{D6AEED38-705C-4C61-8099-4B49B672D18E}"/>
    <hyperlink ref="BL628" r:id="rId14630" display="https://marketplace.daloopa.com/src/134722307" xr:uid="{7E8AAD76-A1B1-46A7-9DB9-3B879EF246C1}"/>
    <hyperlink ref="BM628" r:id="rId14631" display="https://marketplace.daloopa.com/src/134722308" xr:uid="{1D2499E0-EAE7-4B8B-903D-C4CF7450C0BF}"/>
    <hyperlink ref="A631" r:id="rId14632" xr:uid="{E2AD6CF8-491C-4D1D-9124-A4D123D15ECD}"/>
    <hyperlink ref="C631" r:id="rId14633" xr:uid="{FE676B69-145E-4029-A8D1-DFAEEF61A5C2}"/>
    <hyperlink ref="E631" r:id="rId14634" display="https://www.daloopa.com/src/43519446" xr:uid="{3AACF701-C08C-417D-9A1A-F75B726E7538}"/>
    <hyperlink ref="F631" r:id="rId14635" display="https://www.daloopa.com/src/43519383" xr:uid="{E08F5DCC-1D88-4626-9664-5A2E5F772AD2}"/>
    <hyperlink ref="G631" r:id="rId14636" display="https://www.daloopa.com/src/43519331" xr:uid="{8665D4EC-CF3D-497D-9AA2-E670C55EE4E8}"/>
    <hyperlink ref="H631" r:id="rId14637" display="https://www.daloopa.com/src/43519279" xr:uid="{C22F3F2A-F5E7-408A-9177-E055EB7A2F46}"/>
    <hyperlink ref="I631" r:id="rId14638" display="https://www.daloopa.com/src/43519232" xr:uid="{EE9C44CD-1C7C-46B2-B8A6-7C723595AE2A}"/>
    <hyperlink ref="J631" r:id="rId14639" display="https://www.daloopa.com/src/43519168" xr:uid="{B1BF0183-03B5-401E-B47D-1EEB60137C95}"/>
    <hyperlink ref="K631" r:id="rId14640" display="https://www.daloopa.com/src/43519055" xr:uid="{F916A737-F12C-4BAB-AABA-15822EA7704F}"/>
    <hyperlink ref="L631" r:id="rId14641" display="https://www.daloopa.com/src/43518952" xr:uid="{8D2903DA-B8A0-43BF-B38F-1969EF07FCEA}"/>
    <hyperlink ref="M631" r:id="rId14642" display="https://www.daloopa.com/src/43518848" xr:uid="{767AB257-67E6-4508-ACE8-95910740B5D8}"/>
    <hyperlink ref="N631" r:id="rId14643" display="https://www.daloopa.com/src/43518784" xr:uid="{AC716075-F6F7-4D8B-80B6-BE77A7F16FC3}"/>
    <hyperlink ref="O631" r:id="rId14644" display="https://www.daloopa.com/src/43518658" xr:uid="{6B17A383-F48B-471F-93C3-33E392755353}"/>
    <hyperlink ref="P631" r:id="rId14645" display="https://www.daloopa.com/src/43518529" xr:uid="{1DDFEF70-0134-4578-972F-D8B4AA3AC6AF}"/>
    <hyperlink ref="Q631" r:id="rId14646" display="https://www.daloopa.com/src/43518501" xr:uid="{8EF6E1E0-594E-4A66-AA47-C83688583789}"/>
    <hyperlink ref="R631" r:id="rId14647" display="https://www.daloopa.com/src/43518450" xr:uid="{086738ED-D1F5-4D11-B75B-68A7CC1A0000}"/>
    <hyperlink ref="S631" r:id="rId14648" display="https://www.daloopa.com/src/43518093" xr:uid="{C6A8E3D3-2CF7-4415-8C08-1B774BFE0AB8}"/>
    <hyperlink ref="T631" r:id="rId14649" display="https://www.daloopa.com/src/43517949" xr:uid="{5EC67BB2-EE2D-4ED7-A4D5-59E0AF7FD312}"/>
    <hyperlink ref="U631" r:id="rId14650" display="https://www.daloopa.com/src/43517867" xr:uid="{CBE1758E-D114-4F04-B2DF-6DC521013C1A}"/>
    <hyperlink ref="V631" r:id="rId14651" display="https://www.daloopa.com/src/43517711" xr:uid="{9DE11A9A-7427-474F-BF1D-4F6DBD1FC880}"/>
    <hyperlink ref="W631" r:id="rId14652" display="https://www.daloopa.com/src/43517662" xr:uid="{FD25F5AA-B2A7-4E99-9053-A5A4D3EA91E8}"/>
    <hyperlink ref="X631" r:id="rId14653" display="https://www.daloopa.com/src/43517538" xr:uid="{B12F05F6-CB5B-42EF-B237-D4915133047F}"/>
    <hyperlink ref="Y631" r:id="rId14654" display="https://www.daloopa.com/src/43517477" xr:uid="{BDFF85E6-0604-4CB5-8A69-492E44594571}"/>
    <hyperlink ref="Z631" r:id="rId14655" display="https://www.daloopa.com/src/43517389" xr:uid="{54FD6CD0-DDD9-454F-9DDC-2FF935532722}"/>
    <hyperlink ref="AA631" r:id="rId14656" display="https://www.daloopa.com/src/43517300" xr:uid="{2610B5C6-6F5B-4B55-B457-83BEB03A76EE}"/>
    <hyperlink ref="AB631" r:id="rId14657" display="https://www.daloopa.com/src/43517228" xr:uid="{DE5B955F-AE4D-4742-9AD4-AEE3830F0AD5}"/>
    <hyperlink ref="AC631" r:id="rId14658" display="https://www.daloopa.com/src/43517075" xr:uid="{1943AC67-17A6-440E-BD26-E45C119EE6FA}"/>
    <hyperlink ref="AD631" r:id="rId14659" display="https://www.daloopa.com/src/43517000" xr:uid="{613B9542-A39E-4F1F-ADF7-37CAA300F8B1}"/>
    <hyperlink ref="AE631" r:id="rId14660" display="https://www.daloopa.com/src/43516884" xr:uid="{4B4B8BE4-1588-4136-A873-7F8EDE5D2DE3}"/>
    <hyperlink ref="AF631" r:id="rId14661" display="https://www.daloopa.com/src/43516785" xr:uid="{0E6F6D5F-B6C4-4E1C-9699-4AED0B56091F}"/>
    <hyperlink ref="AG631" r:id="rId14662" display="https://www.daloopa.com/src/43516729" xr:uid="{CD51F104-954B-457A-BC8A-354511742865}"/>
    <hyperlink ref="AH631" r:id="rId14663" display="https://www.daloopa.com/src/43507624" xr:uid="{E3B077A6-B448-43B3-8457-06319A5A401E}"/>
    <hyperlink ref="AI631" r:id="rId14664" display="https://www.daloopa.com/src/43516706" xr:uid="{A9046F69-671A-4AB9-8608-0C7F9EDE6636}"/>
    <hyperlink ref="AJ631" r:id="rId14665" display="https://www.daloopa.com/src/43516673" xr:uid="{561B349B-A5BF-402C-AE64-E53A4BDEC63E}"/>
    <hyperlink ref="AK631" r:id="rId14666" display="https://www.daloopa.com/src/43516596" xr:uid="{DF47C863-074B-48A6-988C-AF7923BA796F}"/>
    <hyperlink ref="AL631" r:id="rId14667" display="https://www.daloopa.com/src/43516554" xr:uid="{285647DD-67B0-4BD5-98E9-FC577B9F63AF}"/>
    <hyperlink ref="AM631" r:id="rId14668" display="https://www.daloopa.com/src/43516513" xr:uid="{57109B92-A709-497A-84EA-10A6D1C287FF}"/>
    <hyperlink ref="AN631" r:id="rId14669" display="https://www.daloopa.com/src/46631511" xr:uid="{E3968531-39A9-479D-BB52-E7D3D36A7E7B}"/>
    <hyperlink ref="AO631" r:id="rId14670" display="https://www.daloopa.com/src/53602937" xr:uid="{092E9A01-289E-4BF9-A59E-03EEFBCDB569}"/>
    <hyperlink ref="AP631" r:id="rId14671" display="https://www.daloopa.com/src/58793893" xr:uid="{973DB0FC-6426-493E-8FE2-6E1E379FA1F2}"/>
    <hyperlink ref="AQ631" r:id="rId14672" display="https://www.daloopa.com/src/63082667" xr:uid="{3818F062-7315-4414-B0FA-B16B2FC2B3EA}"/>
    <hyperlink ref="AR631" r:id="rId14673" display="https://www.daloopa.com/src/67019506" xr:uid="{E5EB03C7-A9CB-43D2-B519-18927B7CFF1A}"/>
    <hyperlink ref="AS631" r:id="rId14674" display="https://www.daloopa.com/src/72186664" xr:uid="{C2DD2585-5522-49D4-AC45-8C93D8BD7DCF}"/>
    <hyperlink ref="AT631" r:id="rId14675" display="https://www.daloopa.com/src/78147052" xr:uid="{35563927-0440-4282-900A-8D7535A67AC2}"/>
    <hyperlink ref="AU631" r:id="rId14676" display="https://www.daloopa.com/src/82270130" xr:uid="{917500BD-DBD8-4801-90DB-E6056B3195E0}"/>
    <hyperlink ref="AV631" r:id="rId14677" display="https://www.daloopa.com/src/87498612" xr:uid="{426F5405-B251-4E1E-9E45-2E18135DC7A3}"/>
    <hyperlink ref="AW631" r:id="rId14678" display="https://www.daloopa.com/src/94641815" xr:uid="{DBFBC0A7-E054-402B-8B58-699125701ED3}"/>
    <hyperlink ref="AX631" r:id="rId14679" display="https://www.daloopa.com/src/102435737" xr:uid="{57F5D0AA-AE1A-44E8-BBDB-8823BD543665}"/>
    <hyperlink ref="AY631" r:id="rId14680" display="https://www.daloopa.com/src/107834383" xr:uid="{5A1D5256-C73F-43A1-85B2-7C04C998F039}"/>
    <hyperlink ref="AZ631" r:id="rId14681" display="https://www.daloopa.com/src/113367209" xr:uid="{C83C91AB-D6CD-41C0-B98C-48D24759DC0C}"/>
    <hyperlink ref="BC631" r:id="rId14682" display="https://www.daloopa.com/src/145147100" xr:uid="{0DB24183-931F-49F3-B11F-A21C8EAE0172}"/>
    <hyperlink ref="BD631" r:id="rId14683" display="https://www.daloopa.com/src/154360586" xr:uid="{7741F40D-6831-4DE0-BF45-04D78D48B07C}"/>
    <hyperlink ref="BF631" r:id="rId14684" display="https://marketplace.daloopa.com/src/134722309" xr:uid="{31BB08B0-1779-4972-87CD-62706FF7BD88}"/>
    <hyperlink ref="BG631" r:id="rId14685" display="https://marketplace.daloopa.com/src/134722310" xr:uid="{6A81E9F9-B354-4260-99F9-87C6D3A6B6D0}"/>
    <hyperlink ref="BH631" r:id="rId14686" display="https://marketplace.daloopa.com/src/134722311" xr:uid="{470AEDBE-9EC1-4E00-8EC8-B9754CF4C868}"/>
    <hyperlink ref="BI631" r:id="rId14687" display="https://marketplace.daloopa.com/src/134722312" xr:uid="{A4B7CB3E-D09B-4201-911D-2ED869409303}"/>
    <hyperlink ref="BJ631" r:id="rId14688" display="https://marketplace.daloopa.com/src/134722313" xr:uid="{BC7D91C9-F96C-4462-B10C-48A142B091B0}"/>
    <hyperlink ref="BK631" r:id="rId14689" display="https://marketplace.daloopa.com/src/134722314" xr:uid="{2FD53912-FEC9-451F-ABB4-2E9660D9C208}"/>
    <hyperlink ref="BL631" r:id="rId14690" display="https://marketplace.daloopa.com/src/134722315" xr:uid="{A9920F1C-A409-4735-841B-58DDE28FD619}"/>
    <hyperlink ref="BM631" r:id="rId14691" display="https://marketplace.daloopa.com/src/134722316" xr:uid="{A8927BB8-9B03-48DA-BD81-28818335640E}"/>
    <hyperlink ref="BN631" r:id="rId14692" display="https://marketplace.daloopa.com/src/134722317" xr:uid="{1CE99BAE-F5A1-43A7-9D96-CBC6ED990F93}"/>
    <hyperlink ref="BO631" r:id="rId14693" display="https://marketplace.daloopa.com/src/134722318" xr:uid="{56F2618A-B390-4873-A31C-2C055A3E1804}"/>
    <hyperlink ref="BP631" r:id="rId14694" display="https://marketplace.daloopa.com/src/134722319" xr:uid="{5951AAED-3CCD-484E-AD34-C9DF611124E2}"/>
    <hyperlink ref="BQ631" r:id="rId14695" display="https://marketplace.daloopa.com/src/134722320" xr:uid="{379CDEC2-9606-4186-84B5-B8219F92CC5A}"/>
    <hyperlink ref="BR631" r:id="rId14696" display="https://marketplace.daloopa.com/src/154393102" xr:uid="{664B0AEA-A852-44B0-92CE-C907684C76F8}"/>
    <hyperlink ref="A632" r:id="rId14697" xr:uid="{7851AEBE-6B87-4423-9D73-8DECE6E8A1A0}"/>
    <hyperlink ref="C632" r:id="rId14698" xr:uid="{6FB5D731-4EF1-4B54-B37C-DEA8866CF4AA}"/>
    <hyperlink ref="E632" r:id="rId14699" display="https://www.daloopa.com/src/43519450" xr:uid="{ACB01D4F-D7C2-4B26-B05F-A2927ACA862E}"/>
    <hyperlink ref="F632" r:id="rId14700" display="https://www.daloopa.com/src/43519387" xr:uid="{880B1721-A58D-4AB1-940E-A36C8FF0B64C}"/>
    <hyperlink ref="G632" r:id="rId14701" display="https://www.daloopa.com/src/43519335" xr:uid="{48A955A8-CF18-4034-98F7-76CFB18394CB}"/>
    <hyperlink ref="H632" r:id="rId14702" display="https://www.daloopa.com/src/43519283" xr:uid="{4CF873A1-5D58-4444-A5C6-663B5B6FF3F1}"/>
    <hyperlink ref="I632" r:id="rId14703" display="https://www.daloopa.com/src/43519236" xr:uid="{38C30617-4496-4C3A-A98C-1720B926F535}"/>
    <hyperlink ref="J632" r:id="rId14704" display="https://www.daloopa.com/src/43519172" xr:uid="{3705A8A0-3590-41F9-81C0-99A4680E8D51}"/>
    <hyperlink ref="K632" r:id="rId14705" display="https://www.daloopa.com/src/43519061" xr:uid="{79CBD7A2-46AD-4FA5-A0A7-D4817AD33E55}"/>
    <hyperlink ref="L632" r:id="rId14706" display="https://www.daloopa.com/src/43518960" xr:uid="{E9682076-F6F2-4D68-962B-5DBCC123DDD7}"/>
    <hyperlink ref="M632" r:id="rId14707" display="https://www.daloopa.com/src/43518856" xr:uid="{B7A39E35-DD40-4A28-8068-9C698E9B8EF1}"/>
    <hyperlink ref="N632" r:id="rId14708" display="https://www.daloopa.com/src/43518792" xr:uid="{C2A3A563-2E62-45E1-BF2C-669EEA1AE82A}"/>
    <hyperlink ref="O632" r:id="rId14709" display="https://www.daloopa.com/src/43518666" xr:uid="{C7FBB4B9-6F3B-4A54-A65B-4D1E3C64C0F2}"/>
    <hyperlink ref="P632" r:id="rId14710" display="https://www.daloopa.com/src/43518537" xr:uid="{4E1357BC-3BFA-45DA-B76C-6E5735AD1ECF}"/>
    <hyperlink ref="Q632" r:id="rId14711" display="https://www.daloopa.com/src/43518508" xr:uid="{0FCE1CFE-D477-4284-A66B-771AC9266A07}"/>
    <hyperlink ref="R632" r:id="rId14712" display="https://www.daloopa.com/src/43518457" xr:uid="{F3659F48-2E77-42D9-9980-E5F6AA1591E9}"/>
    <hyperlink ref="S632" r:id="rId14713" display="https://www.daloopa.com/src/43518100" xr:uid="{E4FE98B3-145E-4DED-B20F-3DD15CB8C6E8}"/>
    <hyperlink ref="T632" r:id="rId14714" display="https://www.daloopa.com/src/43517955" xr:uid="{714AFA89-4E67-4533-A667-E03A9DD0887B}"/>
    <hyperlink ref="U632" r:id="rId14715" display="https://www.daloopa.com/src/43517873" xr:uid="{F146238F-9E0C-4F8A-9562-8BA68B7410F6}"/>
    <hyperlink ref="V632" r:id="rId14716" display="https://www.daloopa.com/src/43517717" xr:uid="{EF73A595-A4B3-47E5-BFCC-1A56624E33A1}"/>
    <hyperlink ref="W632" r:id="rId14717" display="https://www.daloopa.com/src/43517668" xr:uid="{F26A10DB-60F8-4BFA-9F5C-659AF6A6F880}"/>
    <hyperlink ref="X632" r:id="rId14718" display="https://www.daloopa.com/src/43517544" xr:uid="{F88076FF-9D17-4BEB-9F3C-4830510E9971}"/>
    <hyperlink ref="Y632" r:id="rId14719" display="https://www.daloopa.com/src/43517483" xr:uid="{8947C5F5-BD49-4243-9C49-62ADADD5EAC1}"/>
    <hyperlink ref="Z632" r:id="rId14720" display="https://www.daloopa.com/src/43517395" xr:uid="{F9463D00-FDC5-4BED-8A0F-1596D912F847}"/>
    <hyperlink ref="AA632" r:id="rId14721" display="https://www.daloopa.com/src/43517306" xr:uid="{D8E62AA5-6F24-4C4A-9B3F-4DC151B89071}"/>
    <hyperlink ref="AB632" r:id="rId14722" display="https://www.daloopa.com/src/43517234" xr:uid="{1CCC3A22-0312-413C-B3A4-D9375A4BE238}"/>
    <hyperlink ref="AC632" r:id="rId14723" display="https://www.daloopa.com/src/43517081" xr:uid="{FE7AFA33-5C07-4949-9D4A-A28F0F704C62}"/>
    <hyperlink ref="AD632" r:id="rId14724" display="https://www.daloopa.com/src/43517006" xr:uid="{899B4D48-11C9-4C2B-BF66-A08EAD065FBD}"/>
    <hyperlink ref="AE632" r:id="rId14725" display="https://www.daloopa.com/src/43516890" xr:uid="{77E448E9-B14A-4404-A3DA-DBDE92725B44}"/>
    <hyperlink ref="AF632" r:id="rId14726" display="https://www.daloopa.com/src/43516791" xr:uid="{9F02578C-0DDE-441E-90ED-E1AD54311E66}"/>
    <hyperlink ref="AG632" r:id="rId14727" display="https://www.daloopa.com/src/43516735" xr:uid="{BD8DD3A6-B333-467D-8F1B-A68542A8DB30}"/>
    <hyperlink ref="AH632" r:id="rId14728" display="https://www.daloopa.com/src/43507630" xr:uid="{37F0B351-D40A-4ADC-95B2-8CF654552DF6}"/>
    <hyperlink ref="AI632" r:id="rId14729" display="https://www.daloopa.com/src/43516712" xr:uid="{024A89E5-BB9E-40E0-9896-9C82D7AA1238}"/>
    <hyperlink ref="AJ632" r:id="rId14730" display="https://www.daloopa.com/src/43516679" xr:uid="{78E6E3AB-8A60-4BFF-BBF5-096643CC77EB}"/>
    <hyperlink ref="AK632" r:id="rId14731" display="https://www.daloopa.com/src/43516602" xr:uid="{A5B80BF1-6610-4120-BE3B-A88A5735FA9B}"/>
    <hyperlink ref="AL632" r:id="rId14732" display="https://www.daloopa.com/src/43516560" xr:uid="{54601F7D-CEE7-4318-B8C9-5B18342BAA59}"/>
    <hyperlink ref="AM632" r:id="rId14733" display="https://www.daloopa.com/src/43516519" xr:uid="{E0885397-308A-4EAE-8080-40EF723F48F6}"/>
    <hyperlink ref="AN632" r:id="rId14734" display="https://www.daloopa.com/src/46631519" xr:uid="{4485BE35-7ED4-4D39-BC68-B2D5D36392CE}"/>
    <hyperlink ref="AO632" r:id="rId14735" display="https://www.daloopa.com/src/53602944" xr:uid="{37407E0D-A739-49EA-BC09-7F2E6090DA94}"/>
    <hyperlink ref="AP632" r:id="rId14736" display="https://www.daloopa.com/src/58793900" xr:uid="{272A2297-798C-49D3-A39C-A82AC30B5873}"/>
    <hyperlink ref="AQ632" r:id="rId14737" display="https://www.daloopa.com/src/63082674" xr:uid="{DCABC76D-3427-4DC6-B820-4D81C5971FAD}"/>
    <hyperlink ref="AR632" r:id="rId14738" display="https://www.daloopa.com/src/67019513" xr:uid="{CC773B45-52DB-4309-B69B-8D6761651E84}"/>
    <hyperlink ref="AS632" r:id="rId14739" display="https://www.daloopa.com/src/72186670" xr:uid="{F30E967D-4274-40F7-8BAC-B6662B2BA734}"/>
    <hyperlink ref="AT632" r:id="rId14740" display="https://www.daloopa.com/src/78147058" xr:uid="{FC5E96CB-9FA7-46E6-A127-1A3A36E94D4C}"/>
    <hyperlink ref="AU632" r:id="rId14741" display="https://www.daloopa.com/src/82270211" xr:uid="{A9D13485-04B9-485F-B90D-93F3A6F77DFE}"/>
    <hyperlink ref="AV632" r:id="rId14742" display="https://www.daloopa.com/src/87498618" xr:uid="{EA5A6EEA-73F0-416F-81BD-5F8EC127DFB7}"/>
    <hyperlink ref="AW632" r:id="rId14743" display="https://www.daloopa.com/src/94641821" xr:uid="{D27094B0-ED14-418C-9CE1-8A0151F231C5}"/>
    <hyperlink ref="AX632" r:id="rId14744" display="https://www.daloopa.com/src/102435743" xr:uid="{121DC6EC-36A4-43CB-993F-8058FAC26FA2}"/>
    <hyperlink ref="AY632" r:id="rId14745" display="https://www.daloopa.com/src/107834389" xr:uid="{55F303C1-4990-471F-9F8B-36C4A456255B}"/>
    <hyperlink ref="AZ632" r:id="rId14746" display="https://www.daloopa.com/src/113367216" xr:uid="{85CF0F98-447D-454F-AB01-3D8C5FAC5086}"/>
    <hyperlink ref="BC632" r:id="rId14747" display="https://www.daloopa.com/src/145147107" xr:uid="{64A88688-146D-4DE0-B4B8-FC5A7E446464}"/>
    <hyperlink ref="BD632" r:id="rId14748" display="https://www.daloopa.com/src/154360593" xr:uid="{2BC0F3B7-67C8-41A9-9D9E-409263FD9004}"/>
    <hyperlink ref="BF632" r:id="rId14749" display="https://marketplace.daloopa.com/src/134722321" xr:uid="{7FA9D050-9168-4234-A166-2EFF9CB15CD0}"/>
    <hyperlink ref="BG632" r:id="rId14750" display="https://marketplace.daloopa.com/src/134722325" xr:uid="{709AEFC0-F399-45FE-95DD-161D7BAB6DA6}"/>
    <hyperlink ref="BH632" r:id="rId14751" display="https://marketplace.daloopa.com/src/134722326" xr:uid="{D345B5BA-0E7C-4179-AF05-99E845C2ECEA}"/>
    <hyperlink ref="BI632" r:id="rId14752" display="https://marketplace.daloopa.com/src/134722327" xr:uid="{BE55EE5F-EFF4-4F0A-BC62-B792E177C5EE}"/>
    <hyperlink ref="BJ632" r:id="rId14753" display="https://marketplace.daloopa.com/src/134722328" xr:uid="{BE8FC8E1-4E37-4A2F-8454-BBDDBDADE7D3}"/>
    <hyperlink ref="BK632" r:id="rId14754" display="https://marketplace.daloopa.com/src/134722329" xr:uid="{B4A32A24-A576-4761-9A3B-FDCE97FE7CA4}"/>
    <hyperlink ref="BL632" r:id="rId14755" display="https://marketplace.daloopa.com/src/134722330" xr:uid="{7EE31884-E9FE-4015-8631-2D72B40F37AD}"/>
    <hyperlink ref="BM632" r:id="rId14756" display="https://marketplace.daloopa.com/src/134722331" xr:uid="{9A0909D2-66B8-4205-BCDD-882C068CF663}"/>
    <hyperlink ref="BN632" r:id="rId14757" display="https://marketplace.daloopa.com/src/134722332" xr:uid="{49AB3CEE-B548-429D-9F36-0FA3AE421B98}"/>
    <hyperlink ref="BO632" r:id="rId14758" display="https://marketplace.daloopa.com/src/134722333" xr:uid="{399083D6-7EA9-49E5-9B92-26A1B5B85D33}"/>
    <hyperlink ref="BP632" r:id="rId14759" display="https://marketplace.daloopa.com/src/134722334" xr:uid="{9EC2B1C8-CDAE-492C-8E7B-D9CAD2087EBB}"/>
    <hyperlink ref="BQ632" r:id="rId14760" display="https://marketplace.daloopa.com/src/134722335" xr:uid="{82735E60-7224-48D6-9CCD-0B7059EF4555}"/>
    <hyperlink ref="BR632" r:id="rId14761" display="https://marketplace.daloopa.com/src/154393103" xr:uid="{3B2AD45E-6D0E-40B3-A130-91529220007A}"/>
    <hyperlink ref="A633" r:id="rId14762" xr:uid="{2F6160F3-1C0F-42C9-BC10-4B6A852EA36B}"/>
    <hyperlink ref="C633" r:id="rId14763" xr:uid="{0A41E6AE-279C-406D-B7A3-35B10150BC6E}"/>
    <hyperlink ref="E633" r:id="rId14764" display="https://www.daloopa.com/src/43519454" xr:uid="{00195E9D-2A1A-4417-861A-A5A3443DDAFB}"/>
    <hyperlink ref="F633" r:id="rId14765" display="https://www.daloopa.com/src/43519391" xr:uid="{96B9A103-5AD2-44E7-ACA3-C764C7A0A661}"/>
    <hyperlink ref="G633" r:id="rId14766" display="https://www.daloopa.com/src/43519339" xr:uid="{E9BD5D66-A867-4B34-B867-99CA3122B5E9}"/>
    <hyperlink ref="H633" r:id="rId14767" display="https://www.daloopa.com/src/43519287" xr:uid="{696F8F3A-74FB-4345-B4EE-668507539AB0}"/>
    <hyperlink ref="I633" r:id="rId14768" display="https://www.daloopa.com/src/43519240" xr:uid="{8016B8B2-FCE1-4456-A01F-775D7EADABC6}"/>
    <hyperlink ref="J633" r:id="rId14769" display="https://www.daloopa.com/src/43519176" xr:uid="{2BFFAA41-BF11-40FD-94E0-2867F1541675}"/>
    <hyperlink ref="K633" r:id="rId14770" display="https://www.daloopa.com/src/43519066" xr:uid="{696F46A6-A3FD-4D04-A072-5BA1F17C21EE}"/>
    <hyperlink ref="L633" r:id="rId14771" display="https://www.daloopa.com/src/43518967" xr:uid="{8A7E54B0-0D09-41C1-AAC0-1FD65586AD23}"/>
    <hyperlink ref="M633" r:id="rId14772" display="https://www.daloopa.com/src/43518863" xr:uid="{4B2A82A2-5F05-42A2-A0E0-4A567439E377}"/>
    <hyperlink ref="N633" r:id="rId14773" display="https://www.daloopa.com/src/43518799" xr:uid="{6EA26D8B-3392-4195-9C95-F85CA182BC5A}"/>
    <hyperlink ref="O633" r:id="rId14774" display="https://www.daloopa.com/src/43518673" xr:uid="{F76F3370-C5B3-499F-A173-0C5D2EE543C2}"/>
    <hyperlink ref="P633" r:id="rId14775" display="https://www.daloopa.com/src/43518544" xr:uid="{5C75052A-62E8-4162-B299-4D5AED9CF2FD}"/>
    <hyperlink ref="Q633" r:id="rId14776" display="https://www.daloopa.com/src/43518515" xr:uid="{504AFE3D-7F82-4322-8D77-6FF75E10C2A0}"/>
    <hyperlink ref="R633" r:id="rId14777" display="https://www.daloopa.com/src/43518464" xr:uid="{57E3E5FB-2D3C-4317-9FC0-428D04FF2083}"/>
    <hyperlink ref="S633" r:id="rId14778" display="https://www.daloopa.com/src/43518107" xr:uid="{0B430B8D-F490-4F58-B30B-C3A354A50353}"/>
    <hyperlink ref="T633" r:id="rId14779" display="https://www.daloopa.com/src/43517961" xr:uid="{2DA1CEC5-ED11-4BA9-85BA-643CCBCA4D67}"/>
    <hyperlink ref="U633" r:id="rId14780" display="https://www.daloopa.com/src/43517879" xr:uid="{6E171B8C-A68B-41F9-926D-9CCF588A5F0B}"/>
    <hyperlink ref="V633" r:id="rId14781" display="https://www.daloopa.com/src/43517723" xr:uid="{B0E8C88D-79A0-413F-A5F5-A1EEFDEBF5FA}"/>
    <hyperlink ref="W633" r:id="rId14782" display="https://www.daloopa.com/src/43517674" xr:uid="{9FEA039E-2A4A-4492-8C2F-C3E89E82C0F9}"/>
    <hyperlink ref="X633" r:id="rId14783" display="https://www.daloopa.com/src/43517550" xr:uid="{94DAAD8C-C856-4D77-A201-B41AEF351E72}"/>
    <hyperlink ref="Y633" r:id="rId14784" display="https://www.daloopa.com/src/43517489" xr:uid="{E5183E48-4884-4942-B3BB-7BF894A5CB75}"/>
    <hyperlink ref="Z633" r:id="rId14785" display="https://www.daloopa.com/src/43517401" xr:uid="{CD52112B-F06F-4D14-B852-2F25B562A48E}"/>
    <hyperlink ref="AA633" r:id="rId14786" display="https://www.daloopa.com/src/43517312" xr:uid="{D5388CC2-D676-4C18-80F1-449A9159ACBC}"/>
    <hyperlink ref="AB633" r:id="rId14787" display="https://www.daloopa.com/src/43517240" xr:uid="{ECFFA261-26D9-4215-B2E0-4A7B818E3EC9}"/>
    <hyperlink ref="AC633" r:id="rId14788" display="https://www.daloopa.com/src/43517087" xr:uid="{B929CF66-0F46-436C-AA02-459167568D69}"/>
    <hyperlink ref="AD633" r:id="rId14789" display="https://www.daloopa.com/src/43517012" xr:uid="{535BDBDB-F92E-48A1-B28D-9EE56238FF0F}"/>
    <hyperlink ref="AE633" r:id="rId14790" display="https://www.daloopa.com/src/43516896" xr:uid="{0B2472DA-0ECB-4AFA-9D13-A0ECC1893E00}"/>
    <hyperlink ref="AF633" r:id="rId14791" display="https://www.daloopa.com/src/43516797" xr:uid="{62DB8A2A-58E4-4B1C-BEB3-FA9FE2510436}"/>
    <hyperlink ref="AG633" r:id="rId14792" display="https://www.daloopa.com/src/43516741" xr:uid="{FBF82EF7-1FEA-4167-A52A-D97E4C77FA6B}"/>
    <hyperlink ref="AH633" r:id="rId14793" display="https://www.daloopa.com/src/43507636" xr:uid="{166125CB-943C-47D3-BFC6-E60D3B3F34DF}"/>
    <hyperlink ref="AI633" r:id="rId14794" display="https://www.daloopa.com/src/43516718" xr:uid="{353E9992-6D71-46DB-9600-08815904CCD8}"/>
    <hyperlink ref="AJ633" r:id="rId14795" display="https://www.daloopa.com/src/43516685" xr:uid="{BB3C3744-56DB-48E5-B363-BC43E2F3D2C0}"/>
    <hyperlink ref="AK633" r:id="rId14796" display="https://www.daloopa.com/src/43516608" xr:uid="{8324D063-65B6-45D1-AEDC-49562C7309B0}"/>
    <hyperlink ref="AL633" r:id="rId14797" display="https://www.daloopa.com/src/43516566" xr:uid="{60E91631-CA7C-447C-A4FD-8D6E2220AFD5}"/>
    <hyperlink ref="AM633" r:id="rId14798" display="https://www.daloopa.com/src/43516524" xr:uid="{F77D7A73-362D-423B-9B71-559D91EE6C66}"/>
    <hyperlink ref="AN633" r:id="rId14799" display="https://www.daloopa.com/src/46631525" xr:uid="{ED2CA4C1-B301-46E0-B273-076FE026D366}"/>
    <hyperlink ref="AO633" r:id="rId14800" display="https://www.daloopa.com/src/53602950" xr:uid="{03A86A84-C281-4450-BF8B-35772B2D0A22}"/>
    <hyperlink ref="AP633" r:id="rId14801" display="https://www.daloopa.com/src/58793906" xr:uid="{9EB6E26B-968C-44F9-88B8-B377B0932D64}"/>
    <hyperlink ref="AQ633" r:id="rId14802" display="https://www.daloopa.com/src/63082680" xr:uid="{24489B60-2C09-4C74-AF0C-7A48C23C7EEE}"/>
    <hyperlink ref="AR633" r:id="rId14803" display="https://www.daloopa.com/src/67019519" xr:uid="{7596FB43-5F59-485D-9394-9E4C048793F1}"/>
    <hyperlink ref="AS633" r:id="rId14804" display="https://www.daloopa.com/src/72186675" xr:uid="{A83AC9E3-9541-4FF2-83C2-E561901381CF}"/>
    <hyperlink ref="AT633" r:id="rId14805" display="https://www.daloopa.com/src/78147063" xr:uid="{7D6EC8B4-7879-4EF2-AC00-3C5F682687EA}"/>
    <hyperlink ref="AU633" r:id="rId14806" display="https://www.daloopa.com/src/82270230" xr:uid="{10FF1434-CBA1-41F1-A5FF-3493B8407E35}"/>
    <hyperlink ref="AV633" r:id="rId14807" display="https://www.daloopa.com/src/87498623" xr:uid="{89C6B0DF-C5E6-4964-8074-1A2CB2E00BF0}"/>
    <hyperlink ref="AW633" r:id="rId14808" display="https://www.daloopa.com/src/94641826" xr:uid="{BDFA96C3-F67E-4E87-905B-939DCEE5ABA9}"/>
    <hyperlink ref="AX633" r:id="rId14809" display="https://www.daloopa.com/src/102435748" xr:uid="{F180B300-5F58-41C9-81C5-0502ABA064BC}"/>
    <hyperlink ref="AY633" r:id="rId14810" display="https://www.daloopa.com/src/107834394" xr:uid="{73D2E9D7-2937-428C-8BD3-09EBC3E63826}"/>
    <hyperlink ref="AZ633" r:id="rId14811" display="https://www.daloopa.com/src/113367222" xr:uid="{55753EB4-25A6-43E1-9E02-DEF8668DE7D4}"/>
    <hyperlink ref="BC633" r:id="rId14812" display="https://www.daloopa.com/src/145147113" xr:uid="{43A1B781-CABD-4C6C-AF74-E1870F296456}"/>
    <hyperlink ref="BD633" r:id="rId14813" display="https://www.daloopa.com/src/154360599" xr:uid="{5AC52C3D-1CDF-4897-AD32-06373F317D1E}"/>
    <hyperlink ref="BF633" r:id="rId14814" display="https://marketplace.daloopa.com/src/134722336" xr:uid="{60ED2BF1-B842-4344-9228-392BDCE1926B}"/>
    <hyperlink ref="BG633" r:id="rId14815" display="https://marketplace.daloopa.com/src/134722337" xr:uid="{16FBEF35-88B3-47EF-8648-622F0A96FFF3}"/>
    <hyperlink ref="BH633" r:id="rId14816" display="https://marketplace.daloopa.com/src/134722338" xr:uid="{8D40464E-55D7-4A85-9E6B-30A87D80F852}"/>
    <hyperlink ref="BI633" r:id="rId14817" display="https://marketplace.daloopa.com/src/134722339" xr:uid="{85D35BA8-B263-4D8C-845A-3840724A0917}"/>
    <hyperlink ref="BJ633" r:id="rId14818" display="https://marketplace.daloopa.com/src/134722340" xr:uid="{46AC86D6-E579-4F04-B9BE-536656AA38FC}"/>
    <hyperlink ref="BK633" r:id="rId14819" display="https://marketplace.daloopa.com/src/134722341" xr:uid="{11184FAE-6040-4FE6-9D9D-82B4EDD5D732}"/>
    <hyperlink ref="BL633" r:id="rId14820" display="https://marketplace.daloopa.com/src/134722342" xr:uid="{5A2B8007-C2BB-4563-8183-26510BB824FF}"/>
    <hyperlink ref="BM633" r:id="rId14821" display="https://marketplace.daloopa.com/src/134722343" xr:uid="{5A7E8529-FFFB-4C40-B563-F87236A06432}"/>
    <hyperlink ref="BN633" r:id="rId14822" display="https://marketplace.daloopa.com/src/134722344" xr:uid="{1D546213-9761-4C40-8DAA-0327E7655A91}"/>
    <hyperlink ref="BO633" r:id="rId14823" display="https://marketplace.daloopa.com/src/134722345" xr:uid="{AFCD9BB5-342A-4397-B386-528FA5057C74}"/>
    <hyperlink ref="BP633" r:id="rId14824" display="https://marketplace.daloopa.com/src/134722346" xr:uid="{31CAC578-97B5-4766-954B-DCD27A6742F7}"/>
    <hyperlink ref="BQ633" r:id="rId14825" display="https://marketplace.daloopa.com/src/134722347" xr:uid="{CB24EE85-D899-4195-8239-8D902381D48D}"/>
    <hyperlink ref="BR633" r:id="rId14826" display="https://marketplace.daloopa.com/src/154393104" xr:uid="{245A14B6-5AB3-4AB1-ABB5-C680092490E4}"/>
    <hyperlink ref="A636" r:id="rId14827" xr:uid="{D70C95D6-5522-491D-949E-39B23F976C5B}"/>
    <hyperlink ref="C636" r:id="rId14828" xr:uid="{589EA668-B474-4263-B084-21744DDEEE69}"/>
    <hyperlink ref="E636" r:id="rId14829" display="https://www.daloopa.com/src/43519445" xr:uid="{D9E156D1-3D93-44C1-B8D5-512DF39E8B4F}"/>
    <hyperlink ref="F636" r:id="rId14830" display="https://www.daloopa.com/src/43519382" xr:uid="{DDDE8504-6DEB-4067-B8D8-27EBCFE50E5B}"/>
    <hyperlink ref="G636" r:id="rId14831" display="https://www.daloopa.com/src/43519330" xr:uid="{6F346D78-F525-496C-B931-DD6BBEE0B4F4}"/>
    <hyperlink ref="H636" r:id="rId14832" display="https://www.daloopa.com/src/43519278" xr:uid="{474D4D3E-CCAB-418B-A297-1B2977BB28ED}"/>
    <hyperlink ref="I636" r:id="rId14833" display="https://www.daloopa.com/src/43519231" xr:uid="{341A3244-B7A3-4216-92BC-9608423BAE9F}"/>
    <hyperlink ref="J636" r:id="rId14834" display="https://www.daloopa.com/src/43519167" xr:uid="{719D1139-B3AB-45C9-B2BF-D067AF56F86B}"/>
    <hyperlink ref="K636" r:id="rId14835" display="https://www.daloopa.com/src/43519054" xr:uid="{6C81686B-0A57-4292-B2EB-60A1D3638DC7}"/>
    <hyperlink ref="L636" r:id="rId14836" display="https://www.daloopa.com/src/43518953" xr:uid="{FC037AA2-6245-49EB-AF24-25D80E605F54}"/>
    <hyperlink ref="M636" r:id="rId14837" display="https://www.daloopa.com/src/43518849" xr:uid="{FA3B4B18-1693-4511-A375-013F0E512179}"/>
    <hyperlink ref="N636" r:id="rId14838" display="https://www.daloopa.com/src/43518785" xr:uid="{BC47F92B-D67A-444C-B1D1-ECEC44A1A390}"/>
    <hyperlink ref="O636" r:id="rId14839" display="https://www.daloopa.com/src/43518659" xr:uid="{D9FF38B1-DD2E-492C-B319-9742BD4FFFD8}"/>
    <hyperlink ref="P636" r:id="rId14840" display="https://www.daloopa.com/src/43518530" xr:uid="{32F79FF0-45FC-419D-B526-208B1DD50AEC}"/>
    <hyperlink ref="Q636" r:id="rId14841" display="https://www.daloopa.com/src/43518502" xr:uid="{F87F81C5-6E70-40A6-B182-98399601D072}"/>
    <hyperlink ref="R636" r:id="rId14842" display="https://www.daloopa.com/src/43518451" xr:uid="{22A29E6A-EFD8-4D08-A13B-3B148426770F}"/>
    <hyperlink ref="S636" r:id="rId14843" display="https://www.daloopa.com/src/43518094" xr:uid="{066073D8-BA41-490E-9A76-FD9A451010FE}"/>
    <hyperlink ref="T636" r:id="rId14844" display="https://www.daloopa.com/src/43517950" xr:uid="{F7D2503B-B35A-4315-B971-0EA12F591058}"/>
    <hyperlink ref="U636" r:id="rId14845" display="https://www.daloopa.com/src/43517868" xr:uid="{38BA00AF-FADF-4BF1-9556-57C29159648A}"/>
    <hyperlink ref="V636" r:id="rId14846" display="https://www.daloopa.com/src/43517712" xr:uid="{8C846744-70C5-4D02-9296-17D4B46FC950}"/>
    <hyperlink ref="W636" r:id="rId14847" display="https://www.daloopa.com/src/43517663" xr:uid="{0AC0F3F5-6DAB-4E4B-BA8A-212284DC34B6}"/>
    <hyperlink ref="X636" r:id="rId14848" display="https://www.daloopa.com/src/43517539" xr:uid="{C14EEEDA-274C-46AA-A4FF-01C50E80D28F}"/>
    <hyperlink ref="Y636" r:id="rId14849" display="https://www.daloopa.com/src/43517478" xr:uid="{EE7592A7-3E67-4EB6-9794-CF9B996306FF}"/>
    <hyperlink ref="Z636" r:id="rId14850" display="https://www.daloopa.com/src/43517390" xr:uid="{05C2AA26-E97B-4198-94E8-8A7A242EA974}"/>
    <hyperlink ref="AA636" r:id="rId14851" display="https://www.daloopa.com/src/43517301" xr:uid="{F212D691-915F-4FC0-AFD7-4C06AF68AD9A}"/>
    <hyperlink ref="AB636" r:id="rId14852" display="https://www.daloopa.com/src/43517229" xr:uid="{222DB9D4-660F-4760-BB6B-0475F983959C}"/>
    <hyperlink ref="AC636" r:id="rId14853" display="https://www.daloopa.com/src/43517076" xr:uid="{637C04DC-C770-4803-B5EE-BAA37E1C16FA}"/>
    <hyperlink ref="AD636" r:id="rId14854" display="https://www.daloopa.com/src/43517001" xr:uid="{162DDEFC-BD48-4E65-A88C-969AA74B5102}"/>
    <hyperlink ref="AE636" r:id="rId14855" display="https://www.daloopa.com/src/43516885" xr:uid="{C11ED551-6D0A-49E4-95D4-802ED66F6663}"/>
    <hyperlink ref="AF636" r:id="rId14856" display="https://www.daloopa.com/src/43516786" xr:uid="{32C1C97C-611B-42EC-B2AC-268099370C52}"/>
    <hyperlink ref="AG636" r:id="rId14857" display="https://www.daloopa.com/src/43516730" xr:uid="{D69ACB26-2F31-4FAE-84D0-F189AADDAE14}"/>
    <hyperlink ref="AH636" r:id="rId14858" display="https://www.daloopa.com/src/43507625" xr:uid="{3371A30F-1A95-45A7-89C8-D6E82DC2A90C}"/>
    <hyperlink ref="AI636" r:id="rId14859" display="https://www.daloopa.com/src/43516707" xr:uid="{B1E4F00F-63C6-4214-8B87-5CD6CDD6CD62}"/>
    <hyperlink ref="AJ636" r:id="rId14860" display="https://www.daloopa.com/src/43516674" xr:uid="{94305AF9-E10A-428A-BC5A-560F88B9A29E}"/>
    <hyperlink ref="AK636" r:id="rId14861" display="https://www.daloopa.com/src/43516597" xr:uid="{95CCEE40-1AA9-4E4F-A3B7-9ACEC62EA03A}"/>
    <hyperlink ref="AL636" r:id="rId14862" display="https://www.daloopa.com/src/43516555" xr:uid="{960AEA1B-A5D1-43C8-AC86-5BFF8772B6BE}"/>
    <hyperlink ref="AM636" r:id="rId14863" display="https://www.daloopa.com/src/43516514" xr:uid="{6DBC3B21-BF98-4D6A-A0D4-ED7CEC1674E6}"/>
    <hyperlink ref="AN636" r:id="rId14864" display="https://www.daloopa.com/src/46631512" xr:uid="{A41561C8-41DE-4018-A05F-115C442A499D}"/>
    <hyperlink ref="AO636" r:id="rId14865" display="https://www.daloopa.com/src/53602938" xr:uid="{140EC94F-06E0-4A51-8236-841A9626CE3C}"/>
    <hyperlink ref="AP636" r:id="rId14866" display="https://www.daloopa.com/src/58793894" xr:uid="{EAF93631-E995-4C0D-8927-AC87AAB8327E}"/>
    <hyperlink ref="AQ636" r:id="rId14867" display="https://www.daloopa.com/src/63082668" xr:uid="{CA07CA6D-8D76-4138-A661-CA18B13252EB}"/>
    <hyperlink ref="AR636" r:id="rId14868" display="https://www.daloopa.com/src/67019507" xr:uid="{21BC785B-00EF-44B4-9179-DE0FFC8B9A53}"/>
    <hyperlink ref="AS636" r:id="rId14869" display="https://www.daloopa.com/src/72186665" xr:uid="{49A11813-C06E-4294-9192-F7A3980B1D42}"/>
    <hyperlink ref="AT636" r:id="rId14870" display="https://www.daloopa.com/src/78147053" xr:uid="{18FAC9AB-9094-47F9-954E-535E0530CF83}"/>
    <hyperlink ref="AU636" r:id="rId14871" display="https://www.daloopa.com/src/82270132" xr:uid="{5D64611E-DD4B-4DDC-91C5-9433BDD6F3FF}"/>
    <hyperlink ref="AV636" r:id="rId14872" display="https://www.daloopa.com/src/87498613" xr:uid="{13221968-D865-426D-AD54-D2D495FF17FC}"/>
    <hyperlink ref="AW636" r:id="rId14873" display="https://www.daloopa.com/src/94641816" xr:uid="{AA76AA74-451B-466E-9806-E6548E8EF10F}"/>
    <hyperlink ref="AX636" r:id="rId14874" display="https://www.daloopa.com/src/102435738" xr:uid="{9C0CCD65-EC40-4791-9424-7407A6501687}"/>
    <hyperlink ref="AY636" r:id="rId14875" display="https://www.daloopa.com/src/107834384" xr:uid="{D9F5B7FC-B679-4AB1-B351-86BDC15E86CB}"/>
    <hyperlink ref="AZ636" r:id="rId14876" display="https://www.daloopa.com/src/113367210" xr:uid="{8D9B55EB-D95D-4914-AE6E-9F96B05C383D}"/>
    <hyperlink ref="BC636" r:id="rId14877" display="https://www.daloopa.com/src/145147101" xr:uid="{72FB9EAA-8107-4995-9B49-8F588954B9CB}"/>
    <hyperlink ref="BD636" r:id="rId14878" display="https://www.daloopa.com/src/154360587" xr:uid="{0B3B5262-EDF5-490E-B8D1-A2244BEC1EA7}"/>
    <hyperlink ref="BF636" r:id="rId14879" display="https://marketplace.daloopa.com/src/134722348" xr:uid="{058D158B-9396-460C-9469-54AC902AD88E}"/>
    <hyperlink ref="BG636" r:id="rId14880" display="https://marketplace.daloopa.com/src/134722349" xr:uid="{230268EF-1701-4F4E-A112-F23D67544D46}"/>
    <hyperlink ref="BH636" r:id="rId14881" display="https://marketplace.daloopa.com/src/134722350" xr:uid="{F6826EBC-66BC-429A-AB78-ABDE9C8B4617}"/>
    <hyperlink ref="BI636" r:id="rId14882" display="https://marketplace.daloopa.com/src/134722352" xr:uid="{8266B851-FE48-4DE0-9473-652C99E2167E}"/>
    <hyperlink ref="BJ636" r:id="rId14883" display="https://marketplace.daloopa.com/src/134722353" xr:uid="{0570B386-FB04-435A-A94C-2F191D912517}"/>
    <hyperlink ref="BK636" r:id="rId14884" display="https://marketplace.daloopa.com/src/134722354" xr:uid="{4F4412E4-2818-4A54-A531-A072DE4DAF9F}"/>
    <hyperlink ref="BL636" r:id="rId14885" display="https://marketplace.daloopa.com/src/134722355" xr:uid="{795504A6-5D53-4115-8F41-A64219F4E313}"/>
    <hyperlink ref="BM636" r:id="rId14886" display="https://marketplace.daloopa.com/src/134722356" xr:uid="{DDBB5C97-F3D5-4072-AD4B-3409B8AEF002}"/>
    <hyperlink ref="BN636" r:id="rId14887" display="https://marketplace.daloopa.com/src/134722357" xr:uid="{393CDC73-7E74-4AF3-B752-584D3F01E84A}"/>
    <hyperlink ref="BO636" r:id="rId14888" display="https://marketplace.daloopa.com/src/134722358" xr:uid="{A8777420-2652-4678-BF0C-BC0142D99C2C}"/>
    <hyperlink ref="BP636" r:id="rId14889" display="https://marketplace.daloopa.com/src/134722359" xr:uid="{45E13D28-FED5-4CC8-881F-5530DC7028F0}"/>
    <hyperlink ref="BQ636" r:id="rId14890" display="https://marketplace.daloopa.com/src/134722360" xr:uid="{880D6C3D-D99F-4F5E-9CCC-07168C542E2A}"/>
    <hyperlink ref="BR636" r:id="rId14891" display="https://marketplace.daloopa.com/src/154393105" xr:uid="{EF76FB7E-A7FB-4CE7-ACEC-79599095FB53}"/>
    <hyperlink ref="A637" r:id="rId14892" xr:uid="{3EC4912E-D3B5-448E-A534-32649C5030E2}"/>
    <hyperlink ref="C637" r:id="rId14893" xr:uid="{EEE4A55A-653D-4D57-A3BE-EFBB7A5F1C7E}"/>
    <hyperlink ref="E637" r:id="rId14894" display="https://www.daloopa.com/src/43519449" xr:uid="{2C738FE1-D0FB-46E9-9B32-3DA2825EABD8}"/>
    <hyperlink ref="F637" r:id="rId14895" display="https://www.daloopa.com/src/43519386" xr:uid="{CAB78DC3-C6E2-44C9-BDCB-CAA6285E3C6E}"/>
    <hyperlink ref="G637" r:id="rId14896" display="https://www.daloopa.com/src/43519334" xr:uid="{B7521B2F-075A-44CA-86DF-778E073E83C2}"/>
    <hyperlink ref="H637" r:id="rId14897" display="https://www.daloopa.com/src/43519282" xr:uid="{63C389B6-598D-483A-8A0B-8A186BE363D7}"/>
    <hyperlink ref="I637" r:id="rId14898" display="https://www.daloopa.com/src/43519235" xr:uid="{9AA30117-8A2D-4F76-8FCA-19833BF7C588}"/>
    <hyperlink ref="J637" r:id="rId14899" display="https://www.daloopa.com/src/43519171" xr:uid="{A2624EB0-BED2-4CE2-A09E-2D5BC01462EA}"/>
    <hyperlink ref="K637" r:id="rId14900" display="https://www.daloopa.com/src/43519060" xr:uid="{087B93F6-F271-413B-A140-ED100A2F37A6}"/>
    <hyperlink ref="L637" r:id="rId14901" display="https://www.daloopa.com/src/43518961" xr:uid="{AA0F138F-C10B-4448-8599-3715E160F5E3}"/>
    <hyperlink ref="M637" r:id="rId14902" display="https://www.daloopa.com/src/43518857" xr:uid="{DD4FDA9F-ADBA-4722-B0AD-C0D741AFE9D7}"/>
    <hyperlink ref="N637" r:id="rId14903" display="https://www.daloopa.com/src/43518793" xr:uid="{43DFC28F-F6D7-48E2-AD94-31B015AF08AB}"/>
    <hyperlink ref="O637" r:id="rId14904" display="https://www.daloopa.com/src/43518667" xr:uid="{0814727D-92C8-4816-BDD0-75B904B8E2A1}"/>
    <hyperlink ref="P637" r:id="rId14905" display="https://www.daloopa.com/src/43518538" xr:uid="{3EBB94E6-823C-412D-B3C8-CCEC73384689}"/>
    <hyperlink ref="Q637" r:id="rId14906" display="https://www.daloopa.com/src/43518509" xr:uid="{A92EE296-ED84-48CF-8A36-CFB7E2A86CBA}"/>
    <hyperlink ref="R637" r:id="rId14907" display="https://www.daloopa.com/src/43518458" xr:uid="{A08AA8C0-B972-4333-A3F3-C844F57C1DDE}"/>
    <hyperlink ref="S637" r:id="rId14908" display="https://www.daloopa.com/src/43518101" xr:uid="{F3EADE45-806D-4191-BFA2-943842BE328C}"/>
    <hyperlink ref="T637" r:id="rId14909" display="https://www.daloopa.com/src/43517956" xr:uid="{A8BBD251-7F9B-4F93-8D2C-5D2AE78B59B3}"/>
    <hyperlink ref="U637" r:id="rId14910" display="https://www.daloopa.com/src/43517874" xr:uid="{25D30684-9466-42D5-9E62-2A92B2A8F103}"/>
    <hyperlink ref="V637" r:id="rId14911" display="https://www.daloopa.com/src/43517718" xr:uid="{AD15CC8C-685D-4749-B924-E635C782B73B}"/>
    <hyperlink ref="W637" r:id="rId14912" display="https://www.daloopa.com/src/43517669" xr:uid="{07BE906F-9AE8-4A21-BAD5-1E454DA6DABF}"/>
    <hyperlink ref="X637" r:id="rId14913" display="https://www.daloopa.com/src/43517545" xr:uid="{69E93EAD-51EF-4507-BA8B-68E95184393A}"/>
    <hyperlink ref="Y637" r:id="rId14914" display="https://www.daloopa.com/src/43517484" xr:uid="{64C6451A-CD14-441B-B7B9-99D9FED35B40}"/>
    <hyperlink ref="Z637" r:id="rId14915" display="https://www.daloopa.com/src/43517396" xr:uid="{5D89C309-DD5A-492D-8FA4-6FF2785636C5}"/>
    <hyperlink ref="AA637" r:id="rId14916" display="https://www.daloopa.com/src/43517307" xr:uid="{95CEBBD8-8EDA-44A4-9A42-97736CF345D8}"/>
    <hyperlink ref="AB637" r:id="rId14917" display="https://www.daloopa.com/src/43517235" xr:uid="{7F0B92E1-D1BE-4701-92B9-B6E44F48A779}"/>
    <hyperlink ref="AC637" r:id="rId14918" display="https://www.daloopa.com/src/43517082" xr:uid="{B690CFDF-1620-43E6-9E4A-9C4B6BC69B00}"/>
    <hyperlink ref="AD637" r:id="rId14919" display="https://www.daloopa.com/src/43517007" xr:uid="{D765126D-BEE2-4AB1-9697-744C59C2A57C}"/>
    <hyperlink ref="AE637" r:id="rId14920" display="https://www.daloopa.com/src/43516891" xr:uid="{477C89D9-7891-4201-B4FD-7DC188FDA246}"/>
    <hyperlink ref="AF637" r:id="rId14921" display="https://www.daloopa.com/src/43516792" xr:uid="{62BACD34-21E7-40BB-9855-9E2116DE32DC}"/>
    <hyperlink ref="AG637" r:id="rId14922" display="https://www.daloopa.com/src/43516736" xr:uid="{62DEA769-44BA-4309-90A9-856B17A3FED9}"/>
    <hyperlink ref="AH637" r:id="rId14923" display="https://www.daloopa.com/src/43507631" xr:uid="{673085E1-2378-4D35-AC72-985A57E45476}"/>
    <hyperlink ref="AI637" r:id="rId14924" display="https://www.daloopa.com/src/43516713" xr:uid="{9E462B93-E7FB-4002-8AD3-E16B16E1C6D2}"/>
    <hyperlink ref="AJ637" r:id="rId14925" display="https://www.daloopa.com/src/43516680" xr:uid="{0A6004BB-F129-4AF6-80B4-A1E5D73755AE}"/>
    <hyperlink ref="AK637" r:id="rId14926" display="https://www.daloopa.com/src/43516603" xr:uid="{D56C8111-E7D3-4833-947F-C9086FDC2D51}"/>
    <hyperlink ref="AL637" r:id="rId14927" display="https://www.daloopa.com/src/43516561" xr:uid="{19F18AEB-BF63-4EF5-82B1-2A11CD82C71B}"/>
    <hyperlink ref="AM637" r:id="rId14928" display="https://www.daloopa.com/src/43516520" xr:uid="{E7910C12-2ACC-4A30-96CC-71ED97474163}"/>
    <hyperlink ref="AN637" r:id="rId14929" display="https://www.daloopa.com/src/46631520" xr:uid="{B6A74B59-1AC8-4B4B-A413-2242A03E16D2}"/>
    <hyperlink ref="AO637" r:id="rId14930" display="https://www.daloopa.com/src/53602945" xr:uid="{B3D85353-F627-4088-97EB-E53AB43FFB40}"/>
    <hyperlink ref="AP637" r:id="rId14931" display="https://www.daloopa.com/src/58793901" xr:uid="{FC9611CB-5E93-4D66-93CB-853F767C013E}"/>
    <hyperlink ref="AQ637" r:id="rId14932" display="https://www.daloopa.com/src/63082675" xr:uid="{2FB03B42-4517-49EE-931F-FAF9EA974072}"/>
    <hyperlink ref="AR637" r:id="rId14933" display="https://www.daloopa.com/src/67019514" xr:uid="{953F91B9-B2E7-4B6B-BC79-1CAC22CCC783}"/>
    <hyperlink ref="AS637" r:id="rId14934" display="https://www.daloopa.com/src/72186671" xr:uid="{0CF63024-7A73-4892-AED1-6875EDFCE83F}"/>
    <hyperlink ref="AT637" r:id="rId14935" display="https://www.daloopa.com/src/78147059" xr:uid="{44A3254D-CA91-4FFE-802D-8019A6EF0656}"/>
    <hyperlink ref="AU637" r:id="rId14936" display="https://www.daloopa.com/src/82270212" xr:uid="{068DA416-554B-485F-A91A-80B177652375}"/>
    <hyperlink ref="AV637" r:id="rId14937" display="https://www.daloopa.com/src/87498619" xr:uid="{FE0C23E4-846B-44AB-9FDD-87CD4458D19B}"/>
    <hyperlink ref="AW637" r:id="rId14938" display="https://www.daloopa.com/src/94641822" xr:uid="{8975B1AB-6263-45E3-A723-846BDC641AF8}"/>
    <hyperlink ref="AX637" r:id="rId14939" display="https://www.daloopa.com/src/102435744" xr:uid="{A5325FDE-6139-47D9-8EBF-BE27D0CF0FBE}"/>
    <hyperlink ref="AY637" r:id="rId14940" display="https://www.daloopa.com/src/107834390" xr:uid="{D0E1DCBF-6B6E-481D-BB8F-CA0121FCAFA4}"/>
    <hyperlink ref="AZ637" r:id="rId14941" display="https://www.daloopa.com/src/113367217" xr:uid="{BE7E68A9-CDE8-4C5B-B647-EE6B8BC04638}"/>
    <hyperlink ref="BC637" r:id="rId14942" display="https://www.daloopa.com/src/145147108" xr:uid="{0AF101F7-7ECB-48D6-9065-1A90EE8C623D}"/>
    <hyperlink ref="BD637" r:id="rId14943" display="https://www.daloopa.com/src/154360594" xr:uid="{870B4A34-2B40-446D-AF28-77C8EC828C59}"/>
    <hyperlink ref="BF637" r:id="rId14944" display="https://marketplace.daloopa.com/src/134722361" xr:uid="{6C3E6DB6-1BD4-4001-B380-4973D7159671}"/>
    <hyperlink ref="BG637" r:id="rId14945" display="https://marketplace.daloopa.com/src/134722362" xr:uid="{5E8E67CE-AC1A-4B17-AC9D-66CEAA115998}"/>
    <hyperlink ref="BH637" r:id="rId14946" display="https://marketplace.daloopa.com/src/134722363" xr:uid="{AD4E391A-7C9C-4EE7-B6A4-7ABD1FC43D25}"/>
    <hyperlink ref="BI637" r:id="rId14947" display="https://marketplace.daloopa.com/src/134722364" xr:uid="{44FCF790-F0E5-48C4-95EB-74170EB165B4}"/>
    <hyperlink ref="BJ637" r:id="rId14948" display="https://marketplace.daloopa.com/src/134722365" xr:uid="{5CA84706-B82D-44E6-ACC6-D021CBD75F85}"/>
    <hyperlink ref="BK637" r:id="rId14949" display="https://marketplace.daloopa.com/src/134722366" xr:uid="{07B9445A-17AC-479B-9D6A-E98C590EBA4F}"/>
    <hyperlink ref="BL637" r:id="rId14950" display="https://marketplace.daloopa.com/src/134722367" xr:uid="{371CF031-132F-4550-83B5-3264CD387966}"/>
    <hyperlink ref="BM637" r:id="rId14951" display="https://marketplace.daloopa.com/src/134722368" xr:uid="{D8BFCD27-C634-44EB-A1D6-E1B2B59096B9}"/>
    <hyperlink ref="BN637" r:id="rId14952" display="https://marketplace.daloopa.com/src/134722369" xr:uid="{77CDD066-3FB5-4697-B643-9DDFFB2590EF}"/>
    <hyperlink ref="BO637" r:id="rId14953" display="https://marketplace.daloopa.com/src/134722370" xr:uid="{0FF60BD1-8E65-4D7D-86BC-59E91D42B98A}"/>
    <hyperlink ref="BP637" r:id="rId14954" display="https://marketplace.daloopa.com/src/134722371" xr:uid="{59C28003-7B56-4505-BE0D-6FF53F997F55}"/>
    <hyperlink ref="BQ637" r:id="rId14955" display="https://marketplace.daloopa.com/src/134722372" xr:uid="{9C275E42-5AF5-41F0-952D-7FD99180A53D}"/>
    <hyperlink ref="BR637" r:id="rId14956" display="https://marketplace.daloopa.com/src/154393106" xr:uid="{61C44E4D-10CE-457C-9895-203CAB7209E5}"/>
    <hyperlink ref="A638" r:id="rId14957" xr:uid="{08565963-302D-45CD-822F-91BD37ABEA1A}"/>
    <hyperlink ref="C638" r:id="rId14958" xr:uid="{7C51B5DF-F3B0-4907-A0C7-6F2EF808AC00}"/>
    <hyperlink ref="E638" r:id="rId14959" display="https://www.daloopa.com/src/43519453" xr:uid="{7379EBF8-BE2E-4B63-BE7F-9B78105387B8}"/>
    <hyperlink ref="F638" r:id="rId14960" display="https://www.daloopa.com/src/43519390" xr:uid="{D1824408-039F-4A5A-B760-8FF7D5BF1E36}"/>
    <hyperlink ref="G638" r:id="rId14961" display="https://www.daloopa.com/src/43519338" xr:uid="{1FEE1105-BCFF-4CAD-BE59-6FB62F80C1B9}"/>
    <hyperlink ref="H638" r:id="rId14962" display="https://www.daloopa.com/src/43519286" xr:uid="{141CCCC9-C4B0-494D-8EDB-058D98A49D6C}"/>
    <hyperlink ref="I638" r:id="rId14963" display="https://www.daloopa.com/src/43519239" xr:uid="{70AD27ED-55C2-46F5-9385-BBBCA4495898}"/>
    <hyperlink ref="J638" r:id="rId14964" display="https://www.daloopa.com/src/43519175" xr:uid="{B4461537-0F5C-40A6-9DA0-146EB33A8751}"/>
    <hyperlink ref="K638" r:id="rId14965" display="https://www.daloopa.com/src/43519065" xr:uid="{964EC8F3-4892-447C-A0F4-F9CBFB4A1110}"/>
    <hyperlink ref="L638" r:id="rId14966" display="https://www.daloopa.com/src/43518968" xr:uid="{639723EA-2B84-4CA8-855F-0CA989CB8B00}"/>
    <hyperlink ref="M638" r:id="rId14967" display="https://www.daloopa.com/src/43518864" xr:uid="{2916AD40-01C2-4692-A847-DDEB2071FB66}"/>
    <hyperlink ref="N638" r:id="rId14968" display="https://www.daloopa.com/src/43518800" xr:uid="{D5C6F030-99C6-4D30-BCD0-4E1DEA72E38C}"/>
    <hyperlink ref="O638" r:id="rId14969" display="https://www.daloopa.com/src/43518674" xr:uid="{A139D978-89D0-4D57-97B2-74DE0682A141}"/>
    <hyperlink ref="P638" r:id="rId14970" display="https://www.daloopa.com/src/43518545" xr:uid="{E0F62134-9C94-47D4-A3A7-A411DEFC6ACB}"/>
    <hyperlink ref="Q638" r:id="rId14971" display="https://www.daloopa.com/src/43518516" xr:uid="{64030F6D-8D5F-408B-9FAF-26A9ECFCEC08}"/>
    <hyperlink ref="R638" r:id="rId14972" display="https://www.daloopa.com/src/43518465" xr:uid="{770974B3-2C59-46F2-A26D-9859389E5617}"/>
    <hyperlink ref="S638" r:id="rId14973" display="https://www.daloopa.com/src/43518108" xr:uid="{20A1489F-F615-431A-B49B-5385F425166C}"/>
    <hyperlink ref="T638" r:id="rId14974" display="https://www.daloopa.com/src/43517962" xr:uid="{0097B9BD-587F-4380-A54F-12DA7AFA2B66}"/>
    <hyperlink ref="U638" r:id="rId14975" display="https://www.daloopa.com/src/43517880" xr:uid="{E711B2D6-7630-4512-B6EF-61F3D4DC3E74}"/>
    <hyperlink ref="V638" r:id="rId14976" display="https://www.daloopa.com/src/43517724" xr:uid="{2640C8FE-8021-478A-8B8D-AE8D3F122028}"/>
    <hyperlink ref="W638" r:id="rId14977" display="https://www.daloopa.com/src/43517675" xr:uid="{CB497CB9-D807-451B-B5F1-57A2C828469E}"/>
    <hyperlink ref="X638" r:id="rId14978" display="https://www.daloopa.com/src/43517551" xr:uid="{71E65CC7-5930-4E6F-9E9D-8EF3D7C92090}"/>
    <hyperlink ref="Y638" r:id="rId14979" display="https://www.daloopa.com/src/43517490" xr:uid="{2A1AB52E-19FA-44C0-97C1-02FE8298E63B}"/>
    <hyperlink ref="Z638" r:id="rId14980" display="https://www.daloopa.com/src/43517402" xr:uid="{34CC22A0-DA0F-49D9-9F29-46E1BFC377B1}"/>
    <hyperlink ref="AA638" r:id="rId14981" display="https://www.daloopa.com/src/43517313" xr:uid="{0EAC7921-6B13-4BDD-866C-9BE70CB84A7A}"/>
    <hyperlink ref="AB638" r:id="rId14982" display="https://www.daloopa.com/src/43517241" xr:uid="{30DEBA37-5F58-440C-B153-28D3981D0B84}"/>
    <hyperlink ref="AC638" r:id="rId14983" display="https://www.daloopa.com/src/43517088" xr:uid="{90362F14-C339-4E8D-8918-20C5AA528828}"/>
    <hyperlink ref="AD638" r:id="rId14984" display="https://www.daloopa.com/src/43517013" xr:uid="{89E1077E-38EE-4247-BE17-451097C2413B}"/>
    <hyperlink ref="AE638" r:id="rId14985" display="https://www.daloopa.com/src/43516897" xr:uid="{869E4200-6DDC-4B5E-8035-9B85F2B436D9}"/>
    <hyperlink ref="AF638" r:id="rId14986" display="https://www.daloopa.com/src/43516798" xr:uid="{16963A4E-507A-4BE9-BBFA-5CA4AA6E0A41}"/>
    <hyperlink ref="AG638" r:id="rId14987" display="https://www.daloopa.com/src/43516742" xr:uid="{CFDAE088-9EF1-4EEB-9B91-107BA3555BE2}"/>
    <hyperlink ref="AH638" r:id="rId14988" display="https://www.daloopa.com/src/43507637" xr:uid="{D05252BD-90E3-4C3C-87C7-75CB1F4084ED}"/>
    <hyperlink ref="AI638" r:id="rId14989" display="https://www.daloopa.com/src/43516719" xr:uid="{F67FD5D1-45E4-42E0-9BDD-E0606A2CBE4C}"/>
    <hyperlink ref="AJ638" r:id="rId14990" display="https://www.daloopa.com/src/43516686" xr:uid="{ADDE0F71-D879-41BD-957D-DEEDBA6F5018}"/>
    <hyperlink ref="AK638" r:id="rId14991" display="https://www.daloopa.com/src/43516609" xr:uid="{9AD2581A-5EA5-466E-B5C8-FBFFFBCA4F24}"/>
    <hyperlink ref="AL638" r:id="rId14992" display="https://www.daloopa.com/src/43516567" xr:uid="{6115D1D1-1952-4322-AC49-759F7565217C}"/>
    <hyperlink ref="AM638" r:id="rId14993" display="https://www.daloopa.com/src/43516525" xr:uid="{17352987-845F-465A-9F83-D6F3DB9C73B1}"/>
    <hyperlink ref="AN638" r:id="rId14994" display="https://www.daloopa.com/src/46631526" xr:uid="{0F86EA08-51CE-407A-A7DA-677B8E2A0310}"/>
    <hyperlink ref="AO638" r:id="rId14995" display="https://www.daloopa.com/src/53602951" xr:uid="{1FC32013-E507-4C9E-98DB-BE581EC4879D}"/>
    <hyperlink ref="AP638" r:id="rId14996" display="https://www.daloopa.com/src/58793907" xr:uid="{A7693EA6-FD0C-4480-95AA-A064BABF1152}"/>
    <hyperlink ref="AQ638" r:id="rId14997" display="https://www.daloopa.com/src/63082681" xr:uid="{03403189-8172-47D1-829B-0B064D5D4DE3}"/>
    <hyperlink ref="AR638" r:id="rId14998" display="https://www.daloopa.com/src/67019520" xr:uid="{2916E384-44F9-4732-809C-DC8628806A0C}"/>
    <hyperlink ref="AS638" r:id="rId14999" display="https://www.daloopa.com/src/72186676" xr:uid="{2DB9FE39-1DE9-4EA9-B770-86B131552036}"/>
    <hyperlink ref="AT638" r:id="rId15000" display="https://www.daloopa.com/src/78147064" xr:uid="{07109766-3B23-4BB2-B4A5-C9DAD459A8F3}"/>
    <hyperlink ref="AU638" r:id="rId15001" display="https://www.daloopa.com/src/82270231" xr:uid="{A5C6544F-F133-4CBE-A1DB-A501CEECC908}"/>
    <hyperlink ref="AV638" r:id="rId15002" display="https://www.daloopa.com/src/87498624" xr:uid="{774E983F-5064-4A9C-929F-DC69D68CB496}"/>
    <hyperlink ref="AW638" r:id="rId15003" display="https://www.daloopa.com/src/94641827" xr:uid="{4C258261-256C-47D1-A9E7-54813B35B7DD}"/>
    <hyperlink ref="AX638" r:id="rId15004" display="https://www.daloopa.com/src/102435749" xr:uid="{AD4C036C-CAD5-407C-A195-F79A6E36415A}"/>
    <hyperlink ref="AY638" r:id="rId15005" display="https://www.daloopa.com/src/107834395" xr:uid="{05B04BAF-2AAC-4039-9D71-6C5B3F14D852}"/>
    <hyperlink ref="AZ638" r:id="rId15006" display="https://www.daloopa.com/src/113367223" xr:uid="{AB89A150-2F45-4559-AEBE-58EF8BCA1733}"/>
    <hyperlink ref="BC638" r:id="rId15007" display="https://www.daloopa.com/src/145147114" xr:uid="{7FB34B3D-650E-429B-A3A2-2692C76C795E}"/>
    <hyperlink ref="BD638" r:id="rId15008" display="https://www.daloopa.com/src/154360600" xr:uid="{603BAD94-A7AD-417E-8AEC-D6DBCC086EEC}"/>
    <hyperlink ref="BF638" r:id="rId15009" display="https://marketplace.daloopa.com/src/134722373" xr:uid="{BFCAC8C9-0E18-420F-9273-41BD606AA7A9}"/>
    <hyperlink ref="BG638" r:id="rId15010" display="https://marketplace.daloopa.com/src/134722374" xr:uid="{EE887442-0080-47A5-A21F-177B9696270E}"/>
    <hyperlink ref="BH638" r:id="rId15011" display="https://marketplace.daloopa.com/src/134722375" xr:uid="{B996A575-2BD4-454D-8A1C-02D847AFBA21}"/>
    <hyperlink ref="BI638" r:id="rId15012" display="https://marketplace.daloopa.com/src/134722376" xr:uid="{FD3A921D-2D31-4C63-83A7-79DE3AEFD515}"/>
    <hyperlink ref="BJ638" r:id="rId15013" display="https://marketplace.daloopa.com/src/134722377" xr:uid="{313D4DFB-F92E-4A95-ABE3-FEBD516FE7CD}"/>
    <hyperlink ref="BK638" r:id="rId15014" display="https://marketplace.daloopa.com/src/134722378" xr:uid="{F75F6AAD-E62C-4C9B-B299-7FC8A282FB8E}"/>
    <hyperlink ref="BL638" r:id="rId15015" display="https://marketplace.daloopa.com/src/134722379" xr:uid="{09FA7353-BF6E-49FF-81F6-816414475D32}"/>
    <hyperlink ref="BM638" r:id="rId15016" display="https://marketplace.daloopa.com/src/134722380" xr:uid="{9F55408F-2854-4439-8F78-23B42043A216}"/>
    <hyperlink ref="BN638" r:id="rId15017" display="https://marketplace.daloopa.com/src/134722381" xr:uid="{535284E3-0F15-4830-ADBD-A9F3D4AC398C}"/>
    <hyperlink ref="BO638" r:id="rId15018" display="https://marketplace.daloopa.com/src/134722382" xr:uid="{5CE1222B-00D1-4990-8961-817852479832}"/>
    <hyperlink ref="BP638" r:id="rId15019" display="https://marketplace.daloopa.com/src/134722383" xr:uid="{A3BCC7C1-64BB-43B5-BEFB-7388373BAB1C}"/>
    <hyperlink ref="BQ638" r:id="rId15020" display="https://marketplace.daloopa.com/src/134722384" xr:uid="{B2473BCC-B7EF-46A8-B0BA-B28428E3D6A2}"/>
    <hyperlink ref="BR638" r:id="rId15021" display="https://marketplace.daloopa.com/src/154393107" xr:uid="{360C5392-57E2-47AD-83EE-34F504DC8A93}"/>
    <hyperlink ref="A641" r:id="rId15022" xr:uid="{EB8FE2F3-E1A9-47D5-8F49-6397B6CCCC3E}"/>
    <hyperlink ref="C641" r:id="rId15023" xr:uid="{5C52D929-5DE2-4F20-BC8E-E0917D4F4077}"/>
    <hyperlink ref="AZ641" r:id="rId15024" display="https://www.daloopa.com/src/113367211" xr:uid="{5D240E86-E23B-4BF1-A0CA-E19944435F6C}"/>
    <hyperlink ref="BC641" r:id="rId15025" display="https://www.daloopa.com/src/145147102" xr:uid="{2F7CA90D-A649-4045-8A6A-D705E635E737}"/>
    <hyperlink ref="BD641" r:id="rId15026" display="https://www.daloopa.com/src/154360585" xr:uid="{846E228A-6831-482D-B7A5-93207B3ED567}"/>
    <hyperlink ref="BQ641" r:id="rId15027" display="https://marketplace.daloopa.com/src/134722385" xr:uid="{B3508386-B3DC-4F46-8529-B59D573823A5}"/>
    <hyperlink ref="BR641" r:id="rId15028" display="https://marketplace.daloopa.com/src/154393108" xr:uid="{A834437E-C414-4512-8E9A-CB75BFBE28AC}"/>
    <hyperlink ref="A642" r:id="rId15029" xr:uid="{C250A553-4DC3-439E-ACEE-1F3379CC3B5A}"/>
    <hyperlink ref="C642" r:id="rId15030" xr:uid="{6C9F5BA3-6E15-4231-8F77-3FDFC755D6B6}"/>
    <hyperlink ref="AZ642" r:id="rId15031" display="https://www.daloopa.com/src/113367218" xr:uid="{EB7E4D18-4CD5-476E-BDEF-30FDB990995D}"/>
    <hyperlink ref="BC642" r:id="rId15032" display="https://www.daloopa.com/src/145147109" xr:uid="{6229E54D-547E-42EF-B226-95D467DF6CFB}"/>
    <hyperlink ref="BD642" r:id="rId15033" display="https://www.daloopa.com/src/154360592" xr:uid="{93A047AE-C700-43AE-AB0D-65120B865473}"/>
    <hyperlink ref="BQ642" r:id="rId15034" display="https://marketplace.daloopa.com/src/134722386" xr:uid="{1A4236BE-14B9-41E8-9E90-B32719AC34F9}"/>
    <hyperlink ref="BR642" r:id="rId15035" display="https://marketplace.daloopa.com/src/154393109" xr:uid="{EC4225DB-7FB6-41FE-9B6A-7083BB005B57}"/>
    <hyperlink ref="A643" r:id="rId15036" xr:uid="{8ECEF8B2-4140-4035-87F8-30BB7DDD244E}"/>
    <hyperlink ref="C643" r:id="rId15037" xr:uid="{5A3698B3-09CC-4D0D-99C8-F368889289CF}"/>
    <hyperlink ref="AZ643" r:id="rId15038" display="https://www.daloopa.com/src/113367224" xr:uid="{21FF0F44-6D08-48B7-A272-094DB6A578DC}"/>
    <hyperlink ref="BC643" r:id="rId15039" display="https://www.daloopa.com/src/145147115" xr:uid="{7C2BBEDD-5EBD-41AF-B8E1-7C4D0B268446}"/>
    <hyperlink ref="BD643" r:id="rId15040" display="https://www.daloopa.com/src/154360598" xr:uid="{95D30605-987B-4126-B89D-828C42BABEA0}"/>
    <hyperlink ref="BQ643" r:id="rId15041" display="https://marketplace.daloopa.com/src/134722387" xr:uid="{0240CFDC-53A9-4AD4-A918-6E6DFDC384EC}"/>
    <hyperlink ref="BR643" r:id="rId15042" display="https://marketplace.daloopa.com/src/154393110" xr:uid="{0E98BA45-EF7E-4493-9E3A-F54D5FA846F5}"/>
    <hyperlink ref="A646" r:id="rId15043" xr:uid="{452B026A-6718-4BB8-81B3-7EC89769F085}"/>
    <hyperlink ref="C646" r:id="rId15044" xr:uid="{C8381ECB-ED15-42FE-9BE3-78BAFD8B4884}"/>
    <hyperlink ref="L646" r:id="rId15045" display="https://www.daloopa.com/src/43518954" xr:uid="{6B4EE926-7AB3-47CB-A26A-4153B1C0F23D}"/>
    <hyperlink ref="M646" r:id="rId15046" display="https://www.daloopa.com/src/43518850" xr:uid="{E7594334-413A-45CF-991D-8565FA49112C}"/>
    <hyperlink ref="N646" r:id="rId15047" display="https://www.daloopa.com/src/43518786" xr:uid="{25669D97-E4F9-4FA8-84B1-3CA0ED54457D}"/>
    <hyperlink ref="O646" r:id="rId15048" display="https://www.daloopa.com/src/43518660" xr:uid="{2102D33D-1379-4B18-989F-898F0949181E}"/>
    <hyperlink ref="P646" r:id="rId15049" display="https://www.daloopa.com/src/43518531" xr:uid="{62D18B0B-D8A7-48CF-B053-0D249A3205E8}"/>
    <hyperlink ref="Q646" r:id="rId15050" display="https://www.daloopa.com/src/43518503" xr:uid="{884CCD27-53AD-4ED6-A069-677F636A19B9}"/>
    <hyperlink ref="R646" r:id="rId15051" display="https://www.daloopa.com/src/43518452" xr:uid="{40F0BFEA-8171-4AB6-A04F-D13373A2B18B}"/>
    <hyperlink ref="S646" r:id="rId15052" display="https://www.daloopa.com/src/43518095" xr:uid="{A3B432A5-545B-4EAE-9B9F-DE7AB57C5671}"/>
    <hyperlink ref="T646" r:id="rId15053" display="https://www.daloopa.com/src/43517951" xr:uid="{C7C60381-71AE-4CB3-BC93-84DC7CF49913}"/>
    <hyperlink ref="U646" r:id="rId15054" display="https://www.daloopa.com/src/43517869" xr:uid="{7838B400-392E-41F3-A35E-41F1735B27B1}"/>
    <hyperlink ref="V646" r:id="rId15055" display="https://www.daloopa.com/src/43517713" xr:uid="{57EBE1E9-A108-4294-AC06-0A6628CCC4EE}"/>
    <hyperlink ref="W646" r:id="rId15056" display="https://www.daloopa.com/src/43517664" xr:uid="{DDA657A5-F341-4ECC-AFCF-8EBD9A86B32D}"/>
    <hyperlink ref="X646" r:id="rId15057" display="https://www.daloopa.com/src/43517540" xr:uid="{E2B9BF1C-0624-4A6D-ADDE-71283C0CA864}"/>
    <hyperlink ref="Y646" r:id="rId15058" display="https://www.daloopa.com/src/43517479" xr:uid="{E3CC4E80-7D49-4626-9D31-CB0ABC2F597A}"/>
    <hyperlink ref="Z646" r:id="rId15059" display="https://www.daloopa.com/src/43517391" xr:uid="{77B1DF13-DB13-4877-8CC9-62BD2FD119A3}"/>
    <hyperlink ref="AA646" r:id="rId15060" display="https://www.daloopa.com/src/43517302" xr:uid="{B98BF281-CB96-46BA-93AC-658A1DE07B60}"/>
    <hyperlink ref="AB646" r:id="rId15061" display="https://www.daloopa.com/src/43517230" xr:uid="{9C78A596-E882-46F7-B4DC-553AA321723E}"/>
    <hyperlink ref="AC646" r:id="rId15062" display="https://www.daloopa.com/src/43517077" xr:uid="{63191E54-6C4F-4C99-9801-B5E192A03D79}"/>
    <hyperlink ref="AD646" r:id="rId15063" display="https://www.daloopa.com/src/43517002" xr:uid="{A9520B6F-3B43-4D7B-A944-C519597FBAD3}"/>
    <hyperlink ref="AE646" r:id="rId15064" display="https://www.daloopa.com/src/43516886" xr:uid="{D66CED6A-81F0-4946-82F0-CA9F3F1372DB}"/>
    <hyperlink ref="AF646" r:id="rId15065" display="https://www.daloopa.com/src/43516787" xr:uid="{1B80817E-ED42-4CFF-80FC-E160EBAC2152}"/>
    <hyperlink ref="AG646" r:id="rId15066" display="https://www.daloopa.com/src/43516731" xr:uid="{4FDC5569-0EAD-4575-84D7-1B8EB6345051}"/>
    <hyperlink ref="AH646" r:id="rId15067" display="https://www.daloopa.com/src/43507626" xr:uid="{1B8B118A-2982-41EE-824C-936A0901BEB4}"/>
    <hyperlink ref="AI646" r:id="rId15068" display="https://www.daloopa.com/src/43516708" xr:uid="{85D1334D-913A-460B-AD58-CDA9E1EE88AC}"/>
    <hyperlink ref="AJ646" r:id="rId15069" display="https://www.daloopa.com/src/43516675" xr:uid="{C9600983-129F-4B04-AFE2-48689C3BC5E4}"/>
    <hyperlink ref="AK646" r:id="rId15070" display="https://www.daloopa.com/src/43516598" xr:uid="{248D28D8-AFC2-4DEF-9C5F-F60603CEB00D}"/>
    <hyperlink ref="AL646" r:id="rId15071" display="https://www.daloopa.com/src/43516556" xr:uid="{1A1D1E5B-9DD2-4948-BDCB-B3D40099AE3F}"/>
    <hyperlink ref="AM646" r:id="rId15072" display="https://www.daloopa.com/src/43516515" xr:uid="{14396880-66A1-4FEA-882C-4CF66D85538D}"/>
    <hyperlink ref="AN646" r:id="rId15073" display="https://www.daloopa.com/src/46631513" xr:uid="{2303CAC0-7E47-4D7A-AD95-238D08FF5717}"/>
    <hyperlink ref="AO646" r:id="rId15074" display="https://www.daloopa.com/src/53602939" xr:uid="{9C3AA9A2-DAE8-427B-9B4B-E210602891EA}"/>
    <hyperlink ref="AP646" r:id="rId15075" display="https://www.daloopa.com/src/58793895" xr:uid="{A868F47E-474E-44F0-9D52-D301B516940D}"/>
    <hyperlink ref="AQ646" r:id="rId15076" display="https://www.daloopa.com/src/63082669" xr:uid="{40E6234C-990F-4C72-8CC7-4A91AD54F65C}"/>
    <hyperlink ref="AR646" r:id="rId15077" display="https://www.daloopa.com/src/67019508" xr:uid="{A19E3EAA-FC1C-41F4-AEDA-22AAA427D896}"/>
    <hyperlink ref="BG646" r:id="rId15078" display="https://marketplace.daloopa.com/src/134722388" xr:uid="{F288C90B-2F00-4835-9400-03D0B16C1CD7}"/>
    <hyperlink ref="BH646" r:id="rId15079" display="https://marketplace.daloopa.com/src/134722389" xr:uid="{1DA804F8-36BC-4DB9-8563-AF03E1AE4D5B}"/>
    <hyperlink ref="BI646" r:id="rId15080" display="https://marketplace.daloopa.com/src/134722390" xr:uid="{80DEBC6A-D780-4153-8C22-44D7B3EE5890}"/>
    <hyperlink ref="BJ646" r:id="rId15081" display="https://marketplace.daloopa.com/src/134722391" xr:uid="{BF183D47-12F3-483F-A5A4-A38B53B158A4}"/>
    <hyperlink ref="BK646" r:id="rId15082" display="https://marketplace.daloopa.com/src/134722392" xr:uid="{651658D0-7AB8-4061-9088-386327ED455F}"/>
    <hyperlink ref="BL646" r:id="rId15083" display="https://marketplace.daloopa.com/src/134722393" xr:uid="{0E2A5249-2D4C-4E34-B9A3-DA842178574A}"/>
    <hyperlink ref="BM646" r:id="rId15084" display="https://marketplace.daloopa.com/src/134722394" xr:uid="{B9531B10-BCB6-4BF2-890D-CD0595444AB9}"/>
    <hyperlink ref="BN646" r:id="rId15085" display="https://marketplace.daloopa.com/src/134722395" xr:uid="{F78AE352-41A8-471B-9BF1-4EF7786D610A}"/>
    <hyperlink ref="BO646" r:id="rId15086" display="https://marketplace.daloopa.com/src/134722396" xr:uid="{2CDC0D59-B0B4-4A8A-A3AD-A5EF922CCDE0}"/>
    <hyperlink ref="A647" r:id="rId15087" xr:uid="{A2F5A8EC-16B3-4533-9CC0-2CA109193D20}"/>
    <hyperlink ref="C647" r:id="rId15088" xr:uid="{E4ECBC83-5D37-4757-A8EE-74A25244EBD1}"/>
    <hyperlink ref="L647" r:id="rId15089" display="https://www.daloopa.com/src/43518962" xr:uid="{AC8870B7-FFDF-4CFF-A592-0191FF24754D}"/>
    <hyperlink ref="M647" r:id="rId15090" display="https://www.daloopa.com/src/43518858" xr:uid="{39C8C89C-8227-4881-8C3C-33DC8A71CAF0}"/>
    <hyperlink ref="N647" r:id="rId15091" display="https://www.daloopa.com/src/43518794" xr:uid="{DC448D47-ABD4-481E-B9E3-246DD2AAB8FC}"/>
    <hyperlink ref="O647" r:id="rId15092" display="https://www.daloopa.com/src/43518668" xr:uid="{2211F0BB-DE7F-45A8-98FC-35B39E8B3281}"/>
    <hyperlink ref="P647" r:id="rId15093" display="https://www.daloopa.com/src/43518539" xr:uid="{3A26DE38-0C21-4064-A339-C63EE7580656}"/>
    <hyperlink ref="Q647" r:id="rId15094" display="https://www.daloopa.com/src/43518510" xr:uid="{89489811-E155-4A1C-8462-28CE8997C0A0}"/>
    <hyperlink ref="R647" r:id="rId15095" display="https://www.daloopa.com/src/43518459" xr:uid="{EBB5D256-51BE-4EB6-88A0-EECD32662D73}"/>
    <hyperlink ref="S647" r:id="rId15096" display="https://www.daloopa.com/src/43518102" xr:uid="{B0B72E0E-4F69-4489-BADE-052A96E28340}"/>
    <hyperlink ref="T647" r:id="rId15097" display="https://www.daloopa.com/src/43517957" xr:uid="{14B23817-234E-4A0E-8017-B64E987EB99F}"/>
    <hyperlink ref="U647" r:id="rId15098" display="https://www.daloopa.com/src/43517875" xr:uid="{298FEA0A-4D0E-4825-9F8B-A4FCCAEDFE43}"/>
    <hyperlink ref="V647" r:id="rId15099" display="https://www.daloopa.com/src/43517719" xr:uid="{8A74F922-ADAE-4770-9105-201D37DBBBA3}"/>
    <hyperlink ref="W647" r:id="rId15100" display="https://www.daloopa.com/src/43517670" xr:uid="{085307A8-285A-4D67-AEC5-DD9F3BE2EDF5}"/>
    <hyperlink ref="X647" r:id="rId15101" display="https://www.daloopa.com/src/43517546" xr:uid="{1AFE1191-D9E0-4219-B1EB-F8A89E693006}"/>
    <hyperlink ref="Y647" r:id="rId15102" display="https://www.daloopa.com/src/43517485" xr:uid="{3CDC4938-154D-4960-90BC-73EED90AEFD1}"/>
    <hyperlink ref="Z647" r:id="rId15103" display="https://www.daloopa.com/src/43517397" xr:uid="{604B2269-3524-45B4-BC41-BCEF08746DF7}"/>
    <hyperlink ref="AA647" r:id="rId15104" display="https://www.daloopa.com/src/43517308" xr:uid="{EC3CDE84-F88F-4FBD-9F98-0F2C755E3C1F}"/>
    <hyperlink ref="AB647" r:id="rId15105" display="https://www.daloopa.com/src/43517236" xr:uid="{1BE66891-B1C3-4946-820C-31E9ED2EE22B}"/>
    <hyperlink ref="AC647" r:id="rId15106" display="https://www.daloopa.com/src/43517083" xr:uid="{F723B953-FD41-43C6-A174-B87DDCA4B58B}"/>
    <hyperlink ref="AD647" r:id="rId15107" display="https://www.daloopa.com/src/43517008" xr:uid="{8C11C062-ED32-48DC-A37E-767689A1C60F}"/>
    <hyperlink ref="AE647" r:id="rId15108" display="https://www.daloopa.com/src/43516892" xr:uid="{488AA892-DD2C-412C-A023-E2F9CF3A0025}"/>
    <hyperlink ref="AF647" r:id="rId15109" display="https://www.daloopa.com/src/43516793" xr:uid="{0D34F3EC-66CB-46E3-AF4F-912385854AD2}"/>
    <hyperlink ref="AG647" r:id="rId15110" display="https://www.daloopa.com/src/43516737" xr:uid="{F2772817-978C-4F03-B32E-934B7B754005}"/>
    <hyperlink ref="AH647" r:id="rId15111" display="https://www.daloopa.com/src/43507632" xr:uid="{759E519F-BFBF-4847-9549-6A700361F4DD}"/>
    <hyperlink ref="AI647" r:id="rId15112" display="https://www.daloopa.com/src/43516714" xr:uid="{9EA4DE7E-F044-4910-AF26-0EA372C7D12A}"/>
    <hyperlink ref="AJ647" r:id="rId15113" display="https://www.daloopa.com/src/43516681" xr:uid="{D94E3958-4CD9-4328-B831-3E6B60C64221}"/>
    <hyperlink ref="AK647" r:id="rId15114" display="https://www.daloopa.com/src/43516604" xr:uid="{3FBF24A3-30A8-4B9D-986A-7883733C2FED}"/>
    <hyperlink ref="AL647" r:id="rId15115" display="https://www.daloopa.com/src/43516562" xr:uid="{DF924968-097B-4A5F-8BED-6E5393C9DFD7}"/>
    <hyperlink ref="AM647" r:id="rId15116" display="https://www.daloopa.com/src/43516521" xr:uid="{0E677F67-E8F5-4A5A-A6BB-0FD291C29578}"/>
    <hyperlink ref="AN647" r:id="rId15117" display="https://www.daloopa.com/src/46631521" xr:uid="{8EDA5595-A259-41E6-9811-D65B7F6A11F3}"/>
    <hyperlink ref="AO647" r:id="rId15118" display="https://www.daloopa.com/src/53602946" xr:uid="{6A01444C-BAB7-4C14-9B4A-CEA335906451}"/>
    <hyperlink ref="AP647" r:id="rId15119" display="https://www.daloopa.com/src/58793902" xr:uid="{5F984B55-021D-4E5C-A67C-56ABDA0B77BF}"/>
    <hyperlink ref="AQ647" r:id="rId15120" display="https://www.daloopa.com/src/63082676" xr:uid="{68544F28-AEB7-4830-879C-1A9D0989EBFE}"/>
    <hyperlink ref="AR647" r:id="rId15121" display="https://www.daloopa.com/src/67019515" xr:uid="{40890A7C-C74F-441A-B5C0-BED9E7D787FB}"/>
    <hyperlink ref="BG647" r:id="rId15122" display="https://marketplace.daloopa.com/src/134722397" xr:uid="{8462DB2E-F660-409C-9D0F-55D48D955C94}"/>
    <hyperlink ref="BH647" r:id="rId15123" display="https://marketplace.daloopa.com/src/134722398" xr:uid="{1819CD34-5621-428B-9095-CB0D22B6A25B}"/>
    <hyperlink ref="BI647" r:id="rId15124" display="https://marketplace.daloopa.com/src/134722399" xr:uid="{44B99322-3226-4A63-85D5-115F2FB03E68}"/>
    <hyperlink ref="BJ647" r:id="rId15125" display="https://marketplace.daloopa.com/src/134722400" xr:uid="{254E9446-C449-45D7-B7C8-20C14586D310}"/>
    <hyperlink ref="BK647" r:id="rId15126" display="https://marketplace.daloopa.com/src/134722401" xr:uid="{EDDEF88B-5C8F-45B1-BC61-EF3328D0231D}"/>
    <hyperlink ref="BL647" r:id="rId15127" display="https://marketplace.daloopa.com/src/134722402" xr:uid="{0F187F27-CCA8-4FBE-AE26-51FD0F352BBF}"/>
    <hyperlink ref="BM647" r:id="rId15128" display="https://marketplace.daloopa.com/src/134722403" xr:uid="{192E58F2-41C0-4ADF-BAF6-5403A75CB570}"/>
    <hyperlink ref="BN647" r:id="rId15129" display="https://marketplace.daloopa.com/src/134722404" xr:uid="{22E4C258-E83E-4349-8BC3-06212CFECB20}"/>
    <hyperlink ref="BO647" r:id="rId15130" display="https://marketplace.daloopa.com/src/134722405" xr:uid="{18F102D8-2383-4C01-9D38-2F31E164DA09}"/>
    <hyperlink ref="A648" r:id="rId15131" xr:uid="{E7EE0AD7-9D5E-45AB-8DEF-6AD25FFEE1C0}"/>
    <hyperlink ref="C648" r:id="rId15132" xr:uid="{DBB7125D-F0BE-4E0E-832F-90FCD5FB7E2B}"/>
    <hyperlink ref="L648" r:id="rId15133" display="https://www.daloopa.com/src/43518969" xr:uid="{76F0913D-7D91-4FAA-88C8-89D816C1CC47}"/>
    <hyperlink ref="M648" r:id="rId15134" display="https://www.daloopa.com/src/43518865" xr:uid="{81F783DD-0F54-40EE-9490-ECDAC2E813A2}"/>
    <hyperlink ref="N648" r:id="rId15135" display="https://www.daloopa.com/src/43518801" xr:uid="{CF321DFB-E4F4-4D54-997B-D7845FC8FE85}"/>
    <hyperlink ref="O648" r:id="rId15136" display="https://www.daloopa.com/src/43518675" xr:uid="{DE0E5508-CEC5-4254-A258-CAD7CDA59C6E}"/>
    <hyperlink ref="P648" r:id="rId15137" display="https://www.daloopa.com/src/43518546" xr:uid="{FD5102BA-326D-4D80-AEA6-CEE33D318162}"/>
    <hyperlink ref="Q648" r:id="rId15138" display="https://www.daloopa.com/src/43518517" xr:uid="{F0D96655-1E32-45F2-B359-CC01AB973521}"/>
    <hyperlink ref="R648" r:id="rId15139" display="https://www.daloopa.com/src/43518466" xr:uid="{00578C68-251A-4D81-99D5-AE90B71FD21A}"/>
    <hyperlink ref="S648" r:id="rId15140" display="https://www.daloopa.com/src/43518109" xr:uid="{FB3A29D9-E9A2-4A66-8E95-B11421FD97AC}"/>
    <hyperlink ref="T648" r:id="rId15141" display="https://www.daloopa.com/src/43517963" xr:uid="{011FB688-AED8-4EF0-9569-D8A01B1D20B7}"/>
    <hyperlink ref="U648" r:id="rId15142" display="https://www.daloopa.com/src/43517881" xr:uid="{D08C01FF-93A2-4660-986D-0A9590E2DCC8}"/>
    <hyperlink ref="V648" r:id="rId15143" display="https://www.daloopa.com/src/43517725" xr:uid="{5A5BF983-88E4-49BD-A7F5-0694B26A266E}"/>
    <hyperlink ref="W648" r:id="rId15144" display="https://www.daloopa.com/src/43517676" xr:uid="{EF10D4CB-05B0-4D41-A3E0-B4716618D797}"/>
    <hyperlink ref="X648" r:id="rId15145" display="https://www.daloopa.com/src/43517552" xr:uid="{6D08B8CF-2AD3-4567-9393-D48AC2208F07}"/>
    <hyperlink ref="Y648" r:id="rId15146" display="https://www.daloopa.com/src/43517491" xr:uid="{B8387010-018D-4A95-A508-F4897C55F107}"/>
    <hyperlink ref="Z648" r:id="rId15147" display="https://www.daloopa.com/src/43517403" xr:uid="{DBBAEBC0-E43B-415C-BD0D-64F8FDE0E5AF}"/>
    <hyperlink ref="AA648" r:id="rId15148" display="https://www.daloopa.com/src/43517314" xr:uid="{B25D7B1A-233A-4E9C-9ED2-315BA7D7E1B1}"/>
    <hyperlink ref="AB648" r:id="rId15149" display="https://www.daloopa.com/src/43517242" xr:uid="{0E8073E6-8B2F-4863-8799-2100C5F2B6A3}"/>
    <hyperlink ref="AC648" r:id="rId15150" display="https://www.daloopa.com/src/43517089" xr:uid="{60F41370-17C1-4D05-BB09-BC97656B24F6}"/>
    <hyperlink ref="AD648" r:id="rId15151" display="https://www.daloopa.com/src/43517014" xr:uid="{B5A16CAE-BAA6-4BA9-8807-D44C5ADF5315}"/>
    <hyperlink ref="AE648" r:id="rId15152" display="https://www.daloopa.com/src/43516898" xr:uid="{4A763A67-B319-4705-86DC-2B4BDE6FB5ED}"/>
    <hyperlink ref="AF648" r:id="rId15153" display="https://www.daloopa.com/src/43516799" xr:uid="{F2D7451D-C6FC-492E-B001-D0029B572870}"/>
    <hyperlink ref="AG648" r:id="rId15154" display="https://www.daloopa.com/src/43516743" xr:uid="{E9B8760E-AE90-486B-A6EC-A6A3D0AEB820}"/>
    <hyperlink ref="AH648" r:id="rId15155" display="https://www.daloopa.com/src/43507638" xr:uid="{4C96FA87-B6A6-4E90-B3AB-5E3F12331BFC}"/>
    <hyperlink ref="AI648" r:id="rId15156" display="https://www.daloopa.com/src/43516720" xr:uid="{D43B9E27-9F72-4041-89AA-FCB03C05DECD}"/>
    <hyperlink ref="AJ648" r:id="rId15157" display="https://www.daloopa.com/src/43516687" xr:uid="{E5ADAFFA-8058-41C1-9003-8506789F10D9}"/>
    <hyperlink ref="AK648" r:id="rId15158" display="https://www.daloopa.com/src/43516610" xr:uid="{119A0E9A-44FF-440B-8CBA-8488D7C70135}"/>
    <hyperlink ref="AL648" r:id="rId15159" display="https://www.daloopa.com/src/43516568" xr:uid="{227ACE0C-148D-48D9-A040-216ADE171A78}"/>
    <hyperlink ref="AM648" r:id="rId15160" display="https://www.daloopa.com/src/43516526" xr:uid="{F4C57D47-7F27-4CC4-8715-0EB7FF0BCBCD}"/>
    <hyperlink ref="AN648" r:id="rId15161" display="https://www.daloopa.com/src/46631527" xr:uid="{BD3E67F4-89BB-4FA2-B3D0-E61923A94EBE}"/>
    <hyperlink ref="AO648" r:id="rId15162" display="https://www.daloopa.com/src/53602952" xr:uid="{41A94B9D-25B3-4054-9505-227AE8C26EDE}"/>
    <hyperlink ref="AP648" r:id="rId15163" display="https://www.daloopa.com/src/58793908" xr:uid="{2D0F5D97-3231-422E-8C06-BCA2FB0226FA}"/>
    <hyperlink ref="AQ648" r:id="rId15164" display="https://www.daloopa.com/src/63082682" xr:uid="{7FBAD332-5817-4F62-BECE-019EF1DA842A}"/>
    <hyperlink ref="AR648" r:id="rId15165" display="https://www.daloopa.com/src/67019521" xr:uid="{AF28E07F-83D7-4028-8015-ACC91C2F85EC}"/>
    <hyperlink ref="BG648" r:id="rId15166" display="https://marketplace.daloopa.com/src/134722406" xr:uid="{58CA20C1-80A9-4485-8B71-59A07E36DC8C}"/>
    <hyperlink ref="BH648" r:id="rId15167" display="https://marketplace.daloopa.com/src/134722407" xr:uid="{4A003F50-BF02-47E5-94E1-0FD93E24ED07}"/>
    <hyperlink ref="BI648" r:id="rId15168" display="https://marketplace.daloopa.com/src/134722408" xr:uid="{0CB7678F-878F-4E51-9CBA-5F23333716E7}"/>
    <hyperlink ref="BJ648" r:id="rId15169" display="https://marketplace.daloopa.com/src/134722409" xr:uid="{08FA75F0-3A35-4926-9BC9-7CA630C470CA}"/>
    <hyperlink ref="BK648" r:id="rId15170" display="https://marketplace.daloopa.com/src/134722410" xr:uid="{89D89B39-E310-4824-AB38-45742B66F945}"/>
    <hyperlink ref="BL648" r:id="rId15171" display="https://marketplace.daloopa.com/src/134722411" xr:uid="{BF2B5929-C1BC-41BA-A02E-3DEFF0482E40}"/>
    <hyperlink ref="BM648" r:id="rId15172" display="https://marketplace.daloopa.com/src/134722412" xr:uid="{85614222-FE87-4DD6-BF30-6287ADE19F73}"/>
    <hyperlink ref="BN648" r:id="rId15173" display="https://marketplace.daloopa.com/src/134722413" xr:uid="{363B7F67-EDE8-48A9-8AD4-DEEDA18E0E9C}"/>
    <hyperlink ref="BO648" r:id="rId15174" display="https://marketplace.daloopa.com/src/134722414" xr:uid="{B3AB21D0-1BCC-475E-98AA-151C55681311}"/>
    <hyperlink ref="A651" r:id="rId15175" xr:uid="{80EE2C49-9BD4-46DF-ACCD-19242B31F825}"/>
    <hyperlink ref="C651" r:id="rId15176" xr:uid="{7607057A-A278-40A1-BC03-CE068D40FDA5}"/>
    <hyperlink ref="L651" r:id="rId15177" display="https://www.daloopa.com/src/43518955" xr:uid="{947194F9-CD91-4077-9E19-5FC35D71BF6C}"/>
    <hyperlink ref="M651" r:id="rId15178" display="https://www.daloopa.com/src/43518851" xr:uid="{24C7E178-7025-451D-9177-26DC5540A62A}"/>
    <hyperlink ref="N651" r:id="rId15179" display="https://www.daloopa.com/src/43518787" xr:uid="{AA028D22-E5BD-4A71-939B-3A89A920ACAF}"/>
    <hyperlink ref="O651" r:id="rId15180" display="https://www.daloopa.com/src/43518661" xr:uid="{99726ABE-57D5-4A56-9207-8F6085D6BE58}"/>
    <hyperlink ref="P651" r:id="rId15181" display="https://www.daloopa.com/src/43518532" xr:uid="{A727A9D8-1D35-4F3F-A1B1-1C06A085C62C}"/>
    <hyperlink ref="Q651" r:id="rId15182" display="https://www.daloopa.com/src/43518504" xr:uid="{DC927D36-95D8-48A4-9665-BDDD395E717A}"/>
    <hyperlink ref="R651" r:id="rId15183" display="https://www.daloopa.com/src/43518453" xr:uid="{FD74DBC7-54B1-4CBB-BA8B-B3882E9622EA}"/>
    <hyperlink ref="S651" r:id="rId15184" display="https://www.daloopa.com/src/43518096" xr:uid="{F23F1134-A988-47F1-90CD-5FD0F7BE479D}"/>
    <hyperlink ref="T651" r:id="rId15185" display="https://www.daloopa.com/src/43517952" xr:uid="{F5582C05-17B6-485C-BA37-34527BEBF060}"/>
    <hyperlink ref="U651" r:id="rId15186" display="https://www.daloopa.com/src/43517870" xr:uid="{27846824-6B7C-4024-8623-3B17DD81EB1D}"/>
    <hyperlink ref="V651" r:id="rId15187" display="https://www.daloopa.com/src/43517714" xr:uid="{230CADDD-0379-4F7B-8DC0-D68568C8A05C}"/>
    <hyperlink ref="W651" r:id="rId15188" display="https://www.daloopa.com/src/43517665" xr:uid="{E2EAEB17-0136-4855-A6A8-5C87A148A23C}"/>
    <hyperlink ref="X651" r:id="rId15189" display="https://www.daloopa.com/src/43517541" xr:uid="{8A36FFE9-FE85-411E-AFAA-787497E1832D}"/>
    <hyperlink ref="Y651" r:id="rId15190" display="https://www.daloopa.com/src/43517480" xr:uid="{50E4CC03-B5E2-4C36-ACB1-A232B8391929}"/>
    <hyperlink ref="Z651" r:id="rId15191" display="https://www.daloopa.com/src/43517392" xr:uid="{E953A7DB-E465-4C16-9BC4-79310960C4A1}"/>
    <hyperlink ref="AA651" r:id="rId15192" display="https://www.daloopa.com/src/43517303" xr:uid="{65704400-31AA-449A-8B2A-075B10E4D6BB}"/>
    <hyperlink ref="AB651" r:id="rId15193" display="https://www.daloopa.com/src/43517231" xr:uid="{4B9E6C4A-2D54-4A6F-860E-5F79818F5745}"/>
    <hyperlink ref="AC651" r:id="rId15194" display="https://www.daloopa.com/src/43517078" xr:uid="{4505AB8D-2004-4FE2-AAB7-66491C74B074}"/>
    <hyperlink ref="AD651" r:id="rId15195" display="https://www.daloopa.com/src/43517003" xr:uid="{8D30E0A9-0390-409C-9C0F-D7C540A9957E}"/>
    <hyperlink ref="AE651" r:id="rId15196" display="https://www.daloopa.com/src/43516887" xr:uid="{E9698341-9571-4DCD-BBDF-B26B6CF95142}"/>
    <hyperlink ref="AF651" r:id="rId15197" display="https://www.daloopa.com/src/43516788" xr:uid="{21C821D2-AB0F-4A68-B8CD-AF14D8B0B51A}"/>
    <hyperlink ref="AG651" r:id="rId15198" display="https://www.daloopa.com/src/43516732" xr:uid="{B6AA1657-EB53-42B7-B4C3-996665176DC5}"/>
    <hyperlink ref="AH651" r:id="rId15199" display="https://www.daloopa.com/src/43507627" xr:uid="{5FB61675-793F-47DA-BC90-AE93EE929540}"/>
    <hyperlink ref="AI651" r:id="rId15200" display="https://www.daloopa.com/src/43516709" xr:uid="{744EE74A-78A8-4B54-B575-B6E5603DDEE7}"/>
    <hyperlink ref="AJ651" r:id="rId15201" display="https://www.daloopa.com/src/43516676" xr:uid="{DAED49DA-7833-451C-9276-6B9D61B1ED1B}"/>
    <hyperlink ref="AK651" r:id="rId15202" display="https://www.daloopa.com/src/43516599" xr:uid="{029E5DE1-0C6C-460B-8701-8B45237D1AE1}"/>
    <hyperlink ref="AL651" r:id="rId15203" display="https://www.daloopa.com/src/43516557" xr:uid="{F6AEF8C0-37E8-4AC9-9801-6FC263E30EC7}"/>
    <hyperlink ref="AM651" r:id="rId15204" display="https://www.daloopa.com/src/43516516" xr:uid="{FC8C39FE-F68D-4F54-9F9A-7BF94923F76C}"/>
    <hyperlink ref="AN651" r:id="rId15205" display="https://www.daloopa.com/src/46631514" xr:uid="{F9F96BD4-A503-4B2E-8FCC-724240106FF3}"/>
    <hyperlink ref="AO651" r:id="rId15206" display="https://www.daloopa.com/src/53602940" xr:uid="{E235E08D-8B38-4A10-9D18-9B2716B77489}"/>
    <hyperlink ref="AP651" r:id="rId15207" display="https://www.daloopa.com/src/58793896" xr:uid="{6E327EFC-9EC1-4AB8-A5F2-9B0D4EA3A0F7}"/>
    <hyperlink ref="AQ651" r:id="rId15208" display="https://www.daloopa.com/src/63082670" xr:uid="{79DB6F02-5832-4ADF-B93A-2C66A0CE1FF9}"/>
    <hyperlink ref="AR651" r:id="rId15209" display="https://www.daloopa.com/src/67019509" xr:uid="{1E71BFC0-68F5-4677-9BF2-A26470E08A53}"/>
    <hyperlink ref="AX651" r:id="rId15210" display="https://www.daloopa.com/src/102435739" xr:uid="{C8118912-8ACF-46CF-AF1A-A7CAFB1F56B0}"/>
    <hyperlink ref="AY651" r:id="rId15211" display="https://www.daloopa.com/src/107834385" xr:uid="{BC894282-8953-40A4-B18B-F18D847AD300}"/>
    <hyperlink ref="BG651" r:id="rId15212" display="https://marketplace.daloopa.com/src/134722415" xr:uid="{15122546-0DBC-4998-82FC-C10FF52CB466}"/>
    <hyperlink ref="BH651" r:id="rId15213" display="https://marketplace.daloopa.com/src/134722416" xr:uid="{82CB689A-2C86-4DD0-B98C-873DD7C60138}"/>
    <hyperlink ref="BI651" r:id="rId15214" display="https://marketplace.daloopa.com/src/134722417" xr:uid="{D44D1BD9-4BA9-4F98-B9EB-0191D301E4E2}"/>
    <hyperlink ref="BJ651" r:id="rId15215" display="https://marketplace.daloopa.com/src/134722418" xr:uid="{FD8C3087-AA7F-4DE0-8C2C-81DFEA4240BB}"/>
    <hyperlink ref="BK651" r:id="rId15216" display="https://marketplace.daloopa.com/src/134722419" xr:uid="{3176FE76-83F8-4650-B322-12793A2AAC60}"/>
    <hyperlink ref="BL651" r:id="rId15217" display="https://marketplace.daloopa.com/src/134722420" xr:uid="{C30603A8-936F-47D9-A03B-F0FB75DFAD84}"/>
    <hyperlink ref="BM651" r:id="rId15218" display="https://marketplace.daloopa.com/src/134722421" xr:uid="{15021904-EE8E-4951-A5CA-239DC1D3D744}"/>
    <hyperlink ref="BN651" r:id="rId15219" display="https://marketplace.daloopa.com/src/134722422" xr:uid="{48F6486E-D2C6-44BB-A71F-015EE7F37A78}"/>
    <hyperlink ref="BO651" r:id="rId15220" display="https://marketplace.daloopa.com/src/134722423" xr:uid="{2132B59A-A583-453B-87C5-0AFD160B4920}"/>
    <hyperlink ref="A652" r:id="rId15221" xr:uid="{F28308F2-6351-410B-A204-D2E0BE12F7AB}"/>
    <hyperlink ref="C652" r:id="rId15222" xr:uid="{AF8F3EF8-A359-4CB7-BCB9-B757F081727C}"/>
    <hyperlink ref="L652" r:id="rId15223" display="https://www.daloopa.com/src/43518963" xr:uid="{F95D968A-4458-4DC7-BC52-D252691529A5}"/>
    <hyperlink ref="M652" r:id="rId15224" display="https://www.daloopa.com/src/43518859" xr:uid="{8C5BA78A-C914-4CF6-BF13-81BF1BB62F71}"/>
    <hyperlink ref="N652" r:id="rId15225" display="https://www.daloopa.com/src/43518795" xr:uid="{A38D1B26-F4CC-44BF-964E-CE6F1413F3E1}"/>
    <hyperlink ref="O652" r:id="rId15226" display="https://www.daloopa.com/src/43518669" xr:uid="{296F7324-B6FF-445F-B392-75323563C9D8}"/>
    <hyperlink ref="P652" r:id="rId15227" display="https://www.daloopa.com/src/43518540" xr:uid="{1177FE7D-1175-4B7E-ACD6-FF8F5C6A5CD0}"/>
    <hyperlink ref="Q652" r:id="rId15228" display="https://www.daloopa.com/src/43518511" xr:uid="{02285B62-80C8-47B1-BC18-DBC0A93D8C01}"/>
    <hyperlink ref="R652" r:id="rId15229" display="https://www.daloopa.com/src/43518460" xr:uid="{079F59E4-682B-4631-805E-69205F16F0CC}"/>
    <hyperlink ref="S652" r:id="rId15230" display="https://www.daloopa.com/src/43518103" xr:uid="{9F48D0EA-A5D9-42BE-91F3-56263F1BB5D2}"/>
    <hyperlink ref="T652" r:id="rId15231" display="https://www.daloopa.com/src/43517958" xr:uid="{D421E7A9-5663-4DD6-BC65-56D2B000E4B6}"/>
    <hyperlink ref="U652" r:id="rId15232" display="https://www.daloopa.com/src/43517876" xr:uid="{6951E8BC-62FC-4A6A-994C-58C1619FC5D9}"/>
    <hyperlink ref="V652" r:id="rId15233" display="https://www.daloopa.com/src/43517720" xr:uid="{4611C257-C6EF-4292-A856-6B9A4E868379}"/>
    <hyperlink ref="W652" r:id="rId15234" display="https://www.daloopa.com/src/43517671" xr:uid="{A6F015F9-4BCC-45E3-9FD1-B0D1C702EB0F}"/>
    <hyperlink ref="X652" r:id="rId15235" display="https://www.daloopa.com/src/43517547" xr:uid="{622D9668-DAB7-4778-90C7-2447A9427885}"/>
    <hyperlink ref="Y652" r:id="rId15236" display="https://www.daloopa.com/src/43517486" xr:uid="{3E2B19D0-5D76-41B5-A457-22E0EAE74C1B}"/>
    <hyperlink ref="Z652" r:id="rId15237" display="https://www.daloopa.com/src/43517398" xr:uid="{0D48B241-6982-4B09-A41A-52738AF59B16}"/>
    <hyperlink ref="AA652" r:id="rId15238" display="https://www.daloopa.com/src/43517309" xr:uid="{9FFBECB3-2511-44CA-9D43-E7F89D42763D}"/>
    <hyperlink ref="AB652" r:id="rId15239" display="https://www.daloopa.com/src/43517237" xr:uid="{96FEF063-5696-4DA1-A0EB-2A0A62FF34B0}"/>
    <hyperlink ref="AC652" r:id="rId15240" display="https://www.daloopa.com/src/43517084" xr:uid="{10FF95A8-F22A-4255-9097-B4FF82AC83D2}"/>
    <hyperlink ref="AD652" r:id="rId15241" display="https://www.daloopa.com/src/43517009" xr:uid="{8AB1D40C-0FB5-48CC-859C-A304EF6D7E9B}"/>
    <hyperlink ref="AE652" r:id="rId15242" display="https://www.daloopa.com/src/43516893" xr:uid="{F7EB1FA8-7189-49A2-B9AA-54F3EE8CBAF3}"/>
    <hyperlink ref="AF652" r:id="rId15243" display="https://www.daloopa.com/src/43516794" xr:uid="{0818B27D-7608-42B9-9C44-AC79C0C0ABAF}"/>
    <hyperlink ref="AG652" r:id="rId15244" display="https://www.daloopa.com/src/43516738" xr:uid="{855C434A-3C10-44C6-8A95-6A4AE72F577D}"/>
    <hyperlink ref="AH652" r:id="rId15245" display="https://www.daloopa.com/src/43507633" xr:uid="{5A20EA54-C036-44DC-9870-2D053ED83A73}"/>
    <hyperlink ref="AI652" r:id="rId15246" display="https://www.daloopa.com/src/43516715" xr:uid="{FD2C4196-D0AF-4646-BB89-D96870E18022}"/>
    <hyperlink ref="AJ652" r:id="rId15247" display="https://www.daloopa.com/src/43516682" xr:uid="{18FAF709-5E2B-4691-86B7-58AD2B4B45D0}"/>
    <hyperlink ref="AK652" r:id="rId15248" display="https://www.daloopa.com/src/43516605" xr:uid="{6A1D173F-5801-4122-BFD1-A5FCDD1407CB}"/>
    <hyperlink ref="AL652" r:id="rId15249" display="https://www.daloopa.com/src/43516563" xr:uid="{1B414119-F63A-443C-835A-60635F8686C8}"/>
    <hyperlink ref="AM652" r:id="rId15250" display="https://www.daloopa.com/src/43516522" xr:uid="{654B4236-C856-4A56-9429-571E8358E2DE}"/>
    <hyperlink ref="AN652" r:id="rId15251" display="https://www.daloopa.com/src/46631522" xr:uid="{EB8AD3C0-57AF-4196-9C9D-5066A314F9B8}"/>
    <hyperlink ref="AO652" r:id="rId15252" display="https://www.daloopa.com/src/53602947" xr:uid="{5FB7EE9A-964A-436A-A94D-8E767B0C2D19}"/>
    <hyperlink ref="AP652" r:id="rId15253" display="https://www.daloopa.com/src/58793903" xr:uid="{71428F3E-9686-48EB-AA6C-CFB543BCD9CB}"/>
    <hyperlink ref="AQ652" r:id="rId15254" display="https://www.daloopa.com/src/63082677" xr:uid="{DC092705-B6DD-42AA-9571-A9CB545950E1}"/>
    <hyperlink ref="AR652" r:id="rId15255" display="https://www.daloopa.com/src/67019516" xr:uid="{39BF9872-985D-40E4-B12A-0614F3417BC0}"/>
    <hyperlink ref="AX652" r:id="rId15256" display="https://www.daloopa.com/src/102435745" xr:uid="{556A8BB8-E55F-4F96-B208-AF7F3C824C37}"/>
    <hyperlink ref="AY652" r:id="rId15257" display="https://www.daloopa.com/src/107834391" xr:uid="{A94096F0-D9B3-4529-A7EE-2C49A8645CA3}"/>
    <hyperlink ref="BG652" r:id="rId15258" display="https://marketplace.daloopa.com/src/134722424" xr:uid="{61ABFB3C-361B-4612-BB26-B09D156B3777}"/>
    <hyperlink ref="BH652" r:id="rId15259" display="https://marketplace.daloopa.com/src/134722425" xr:uid="{CDB1AE6F-E97C-4051-8ECD-512434B0FA71}"/>
    <hyperlink ref="BI652" r:id="rId15260" display="https://marketplace.daloopa.com/src/134722426" xr:uid="{979A48E3-5822-445F-B352-A42B8048D8C0}"/>
    <hyperlink ref="BJ652" r:id="rId15261" display="https://marketplace.daloopa.com/src/134722427" xr:uid="{813A19DA-8A3D-4ABE-9956-22BF4C8F3FBE}"/>
    <hyperlink ref="BK652" r:id="rId15262" display="https://marketplace.daloopa.com/src/134722428" xr:uid="{D856465B-CD09-418D-BB97-400BDD52E98F}"/>
    <hyperlink ref="BL652" r:id="rId15263" display="https://marketplace.daloopa.com/src/134722429" xr:uid="{9AD91B9C-0CC7-4E0A-BAF0-E6C4697988FD}"/>
    <hyperlink ref="BM652" r:id="rId15264" display="https://marketplace.daloopa.com/src/134722430" xr:uid="{D2008175-3AC4-4851-9E1A-F585FD488988}"/>
    <hyperlink ref="BN652" r:id="rId15265" display="https://marketplace.daloopa.com/src/134722431" xr:uid="{CB4D9855-41B9-4E53-B6FE-1F25F11EFB55}"/>
    <hyperlink ref="BO652" r:id="rId15266" display="https://marketplace.daloopa.com/src/134722432" xr:uid="{5852BA0F-CD5C-4B81-9527-F367DF9CB4A2}"/>
    <hyperlink ref="A653" r:id="rId15267" xr:uid="{BB7BF579-DEC0-41DC-A5D0-65E7ED8D1765}"/>
    <hyperlink ref="C653" r:id="rId15268" xr:uid="{F71B1383-7D87-48B7-B925-EE083A9656F2}"/>
    <hyperlink ref="L653" r:id="rId15269" display="https://www.daloopa.com/src/43518970" xr:uid="{EF614AAA-39BD-46F4-B734-96A922DD7B55}"/>
    <hyperlink ref="M653" r:id="rId15270" display="https://www.daloopa.com/src/43518866" xr:uid="{DCC8F7BC-383A-476C-A5E7-A98445FF50B5}"/>
    <hyperlink ref="N653" r:id="rId15271" display="https://www.daloopa.com/src/43518802" xr:uid="{A80ED5FB-CA03-487F-982B-C35A83EA633D}"/>
    <hyperlink ref="O653" r:id="rId15272" display="https://www.daloopa.com/src/43518676" xr:uid="{196DBAB4-664F-4FD5-B54C-A46A08AC250F}"/>
    <hyperlink ref="P653" r:id="rId15273" display="https://www.daloopa.com/src/43518547" xr:uid="{8AD591B0-1B0A-42E6-9356-218C0DDAF471}"/>
    <hyperlink ref="Q653" r:id="rId15274" display="https://www.daloopa.com/src/43518518" xr:uid="{ED686FA7-FC1E-42DB-A9BD-FEFC4D2EDDA3}"/>
    <hyperlink ref="R653" r:id="rId15275" display="https://www.daloopa.com/src/43518467" xr:uid="{0B021307-D659-46EB-A435-F022698ADDAA}"/>
    <hyperlink ref="S653" r:id="rId15276" display="https://www.daloopa.com/src/43518110" xr:uid="{DCCDAFBC-B1B0-4B65-892C-0D80C46CD6FD}"/>
    <hyperlink ref="T653" r:id="rId15277" display="https://www.daloopa.com/src/43517964" xr:uid="{E936445F-BBED-4821-B271-CBBB4C916223}"/>
    <hyperlink ref="U653" r:id="rId15278" display="https://www.daloopa.com/src/43517882" xr:uid="{812A9DD4-B810-47A8-B0B9-851B500B0DA2}"/>
    <hyperlink ref="V653" r:id="rId15279" display="https://www.daloopa.com/src/43517726" xr:uid="{C172F129-F9EE-49A6-B1F1-ECD898609F0B}"/>
    <hyperlink ref="W653" r:id="rId15280" display="https://www.daloopa.com/src/43517677" xr:uid="{E5CB1369-7550-4708-A2FE-DB2F26C9B2D0}"/>
    <hyperlink ref="X653" r:id="rId15281" display="https://www.daloopa.com/src/43517553" xr:uid="{AC70D1FB-07B3-4966-8E39-68EDC68C732A}"/>
    <hyperlink ref="Y653" r:id="rId15282" display="https://www.daloopa.com/src/43517492" xr:uid="{7F131828-9E18-4B05-AB69-AED1CF2A3DCB}"/>
    <hyperlink ref="Z653" r:id="rId15283" display="https://www.daloopa.com/src/43517404" xr:uid="{21512486-AD97-4136-A3ED-4BA7C0974D16}"/>
    <hyperlink ref="AA653" r:id="rId15284" display="https://www.daloopa.com/src/43517315" xr:uid="{89D30446-B023-437D-9659-6FCEE609C261}"/>
    <hyperlink ref="AB653" r:id="rId15285" display="https://www.daloopa.com/src/43517243" xr:uid="{901F42D3-37AE-4D86-A3A5-DA298FC669FC}"/>
    <hyperlink ref="AC653" r:id="rId15286" display="https://www.daloopa.com/src/43517090" xr:uid="{64D0B012-14AB-4601-8B3A-BD322958C4BF}"/>
    <hyperlink ref="AD653" r:id="rId15287" display="https://www.daloopa.com/src/43517015" xr:uid="{FAA4ACD0-E6D8-47CF-8BD3-7AB797B936F5}"/>
    <hyperlink ref="AE653" r:id="rId15288" display="https://www.daloopa.com/src/43516899" xr:uid="{CA9302F4-F573-483A-9213-C2DD0FA3813B}"/>
    <hyperlink ref="AF653" r:id="rId15289" display="https://www.daloopa.com/src/43516800" xr:uid="{7004AC62-3CDF-4F05-A65D-583C4AF20A7F}"/>
    <hyperlink ref="AG653" r:id="rId15290" display="https://www.daloopa.com/src/43516744" xr:uid="{F2485EE9-B2FC-4D42-8C6F-296DCE312494}"/>
    <hyperlink ref="AH653" r:id="rId15291" display="https://www.daloopa.com/src/43507639" xr:uid="{5F27140B-0571-42AC-B465-5976CF60A424}"/>
    <hyperlink ref="AI653" r:id="rId15292" display="https://www.daloopa.com/src/43516721" xr:uid="{F1A64599-B0A6-4527-AAEC-79FFEFE87F86}"/>
    <hyperlink ref="AJ653" r:id="rId15293" display="https://www.daloopa.com/src/43516688" xr:uid="{5BC7FC1A-0732-49F4-A2CA-246F45B073C4}"/>
    <hyperlink ref="AK653" r:id="rId15294" display="https://www.daloopa.com/src/43516611" xr:uid="{FCD9E0DE-8530-4550-B97E-70217C87EB5F}"/>
    <hyperlink ref="AL653" r:id="rId15295" display="https://www.daloopa.com/src/43516569" xr:uid="{83FCF5AD-EE5C-4001-B67A-03670DFCBFBF}"/>
    <hyperlink ref="AM653" r:id="rId15296" display="https://www.daloopa.com/src/43516527" xr:uid="{E96D4FF1-D416-47FD-9F48-B451643E165E}"/>
    <hyperlink ref="AN653" r:id="rId15297" display="https://www.daloopa.com/src/46631528" xr:uid="{3F7ADE6B-9FDF-42FD-89BB-33C92D90B303}"/>
    <hyperlink ref="AO653" r:id="rId15298" display="https://www.daloopa.com/src/53602953" xr:uid="{F3C715FA-6FA0-482A-88C9-95E3E6D3D39B}"/>
    <hyperlink ref="AP653" r:id="rId15299" display="https://www.daloopa.com/src/58793909" xr:uid="{790A9F53-2405-47D7-8C31-6A391F5C34C2}"/>
    <hyperlink ref="AQ653" r:id="rId15300" display="https://www.daloopa.com/src/63082683" xr:uid="{FDC2D307-EFF4-49D8-B28D-CA8E46C72B95}"/>
    <hyperlink ref="AR653" r:id="rId15301" display="https://www.daloopa.com/src/67019522" xr:uid="{1983E33E-4B85-4797-AFED-F7E1B98DCADD}"/>
    <hyperlink ref="AX653" r:id="rId15302" display="https://www.daloopa.com/src/102435750" xr:uid="{53A8F88F-9A85-4FAC-8EE1-D14479E2E03F}"/>
    <hyperlink ref="AY653" r:id="rId15303" display="https://www.daloopa.com/src/107834396" xr:uid="{889A5BF4-110D-423E-8336-1B5704D6F9B6}"/>
    <hyperlink ref="BG653" r:id="rId15304" display="https://marketplace.daloopa.com/src/134722433" xr:uid="{18C2DDB8-3BEA-44A1-BFF3-869E476D4847}"/>
    <hyperlink ref="BH653" r:id="rId15305" display="https://marketplace.daloopa.com/src/134722434" xr:uid="{1AD0181F-AC94-4713-93E9-F71A03B214D4}"/>
    <hyperlink ref="BI653" r:id="rId15306" display="https://marketplace.daloopa.com/src/134722435" xr:uid="{ED7E093F-76AE-4DEC-AA1E-D19029C86900}"/>
    <hyperlink ref="BJ653" r:id="rId15307" display="https://marketplace.daloopa.com/src/134722436" xr:uid="{3BC6E043-8583-462F-8AB7-68A19129AC9A}"/>
    <hyperlink ref="BK653" r:id="rId15308" display="https://marketplace.daloopa.com/src/134722437" xr:uid="{425D4EE2-6201-45F7-883F-2712C9B0C537}"/>
    <hyperlink ref="BL653" r:id="rId15309" display="https://marketplace.daloopa.com/src/134722438" xr:uid="{3A2B7031-E46E-4704-BAF3-4BA4618C1BDD}"/>
    <hyperlink ref="BM653" r:id="rId15310" display="https://marketplace.daloopa.com/src/134722439" xr:uid="{C044790D-BD11-48ED-870E-3205C21FCD14}"/>
    <hyperlink ref="BN653" r:id="rId15311" display="https://marketplace.daloopa.com/src/134722440" xr:uid="{E6CBA666-CD8F-4BA3-AAC0-F0B1EA85581E}"/>
    <hyperlink ref="BO653" r:id="rId15312" display="https://marketplace.daloopa.com/src/134722441" xr:uid="{84956FD5-4DA3-4B14-9C1B-627E41C117D2}"/>
    <hyperlink ref="A656" r:id="rId15313" xr:uid="{2AC0E694-0DF3-4731-8899-4D0DDF8298B3}"/>
    <hyperlink ref="C656" r:id="rId15314" xr:uid="{BF825DAB-FE31-41F8-BA9F-F2AAFDEBC8F9}"/>
    <hyperlink ref="E656" r:id="rId15315" display="https://www.daloopa.com/src/43519447" xr:uid="{CEF8F257-D662-4C03-8B53-318025DDA51E}"/>
    <hyperlink ref="F656" r:id="rId15316" display="https://www.daloopa.com/src/43519384" xr:uid="{FECBAFB4-23BB-4A26-9AC6-C43D46780913}"/>
    <hyperlink ref="G656" r:id="rId15317" display="https://www.daloopa.com/src/43519332" xr:uid="{D282F295-008F-4352-9059-CC8923CF0742}"/>
    <hyperlink ref="H656" r:id="rId15318" display="https://www.daloopa.com/src/43519280" xr:uid="{75981DDE-6CE0-4BF6-B8BA-D4ED3E6AB6DB}"/>
    <hyperlink ref="I656" r:id="rId15319" display="https://www.daloopa.com/src/43519233" xr:uid="{EDD406A8-6E9A-4B64-A8DA-C5F99F29DA46}"/>
    <hyperlink ref="J656" r:id="rId15320" display="https://www.daloopa.com/src/43519169" xr:uid="{23619BF2-3C69-4F1B-8D0F-19A3D4ED3D51}"/>
    <hyperlink ref="K656" r:id="rId15321" display="https://www.daloopa.com/src/43519056" xr:uid="{E3239AF0-42D7-45E9-85C0-2145775E53AD}"/>
    <hyperlink ref="AS656" r:id="rId15322" display="https://www.daloopa.com/src/72186666" xr:uid="{537D7ADC-E53B-4E3E-BEB6-C479F645ABEB}"/>
    <hyperlink ref="AT656" r:id="rId15323" display="https://www.daloopa.com/src/78147054" xr:uid="{C98231B3-BE89-453C-A05E-BD8E191D4FA7}"/>
    <hyperlink ref="AU656" r:id="rId15324" display="https://www.daloopa.com/src/82270129" xr:uid="{31B72040-CF93-4755-A3D3-37480447167B}"/>
    <hyperlink ref="AV656" r:id="rId15325" display="https://www.daloopa.com/src/87498614" xr:uid="{3CDDD8E5-7F06-46F7-918C-B6B98E1E5D3B}"/>
    <hyperlink ref="AW656" r:id="rId15326" display="https://www.daloopa.com/src/94641817" xr:uid="{616C4674-B195-464C-80FD-C0A35467E0EE}"/>
    <hyperlink ref="AZ656" r:id="rId15327" display="https://www.daloopa.com/src/113367212" xr:uid="{1DD093CE-33BD-4CF3-80CC-94378E1ECF3F}"/>
    <hyperlink ref="BC656" r:id="rId15328" display="https://www.daloopa.com/src/145147103" xr:uid="{F1C1736C-FA05-4C65-9687-D6F4516FE9DB}"/>
    <hyperlink ref="BD656" r:id="rId15329" display="https://www.daloopa.com/src/154360588" xr:uid="{FBF25F0A-603D-46F7-9C07-DB9C97A04C0E}"/>
    <hyperlink ref="BF656" r:id="rId15330" display="https://marketplace.daloopa.com/src/134722442" xr:uid="{3CB23428-9EB6-42EA-8721-764B1F6634CE}"/>
    <hyperlink ref="BP656" r:id="rId15331" display="https://marketplace.daloopa.com/src/134722443" xr:uid="{9E0E2AEC-5D9E-4FE0-B077-E89C5F1E1220}"/>
    <hyperlink ref="BQ656" r:id="rId15332" display="https://marketplace.daloopa.com/src/134722444" xr:uid="{023E5A05-611F-4F76-A161-992D3F11F3AC}"/>
    <hyperlink ref="BR656" r:id="rId15333" display="https://marketplace.daloopa.com/src/154393113" xr:uid="{10BCBA0A-E06A-40E7-8106-603FD28333B2}"/>
    <hyperlink ref="A657" r:id="rId15334" xr:uid="{49B71172-37B6-4456-83E9-39624A1223CD}"/>
    <hyperlink ref="C657" r:id="rId15335" xr:uid="{D94A6BF3-4BC1-4C43-902F-D277EAE36DFA}"/>
    <hyperlink ref="E657" r:id="rId15336" display="https://www.daloopa.com/src/43519451" xr:uid="{0186E8C3-4BCC-4733-8D36-4712DA8FD880}"/>
    <hyperlink ref="F657" r:id="rId15337" display="https://www.daloopa.com/src/43519388" xr:uid="{45A23923-BC6D-4A17-97E1-0BE5CF9BEC6A}"/>
    <hyperlink ref="G657" r:id="rId15338" display="https://www.daloopa.com/src/43519336" xr:uid="{85EAB06C-0BD5-4F3D-AB13-1F4DDDBF9920}"/>
    <hyperlink ref="H657" r:id="rId15339" display="https://www.daloopa.com/src/43519284" xr:uid="{29776E4E-45F9-4103-A3C3-3C1B0FB86D3E}"/>
    <hyperlink ref="I657" r:id="rId15340" display="https://www.daloopa.com/src/43519237" xr:uid="{5366F300-C384-4B25-9FEE-579584F37764}"/>
    <hyperlink ref="J657" r:id="rId15341" display="https://www.daloopa.com/src/43519173" xr:uid="{F576B249-DE88-4DA8-AB53-9A080F3B0C85}"/>
    <hyperlink ref="K657" r:id="rId15342" display="https://www.daloopa.com/src/43519062" xr:uid="{F1DDD4F4-7A58-44E4-AA0E-A8B697E9A1E9}"/>
    <hyperlink ref="AS657" r:id="rId15343" display="https://www.daloopa.com/src/72186672" xr:uid="{494F6838-5EF9-4230-957C-80DE6CD9678E}"/>
    <hyperlink ref="AT657" r:id="rId15344" display="https://www.daloopa.com/src/78147060" xr:uid="{1C7F13CD-7B56-4414-BC4B-0713522A49F4}"/>
    <hyperlink ref="AU657" r:id="rId15345" display="https://www.daloopa.com/src/82270215" xr:uid="{5CD8EF67-0EDE-413B-8D9B-C2E03C432AB5}"/>
    <hyperlink ref="AV657" r:id="rId15346" display="https://www.daloopa.com/src/87498620" xr:uid="{1C717E77-43E5-41D7-8190-978DB9DBF94A}"/>
    <hyperlink ref="AW657" r:id="rId15347" display="https://www.daloopa.com/src/94641823" xr:uid="{71213E99-79EF-42AA-80A0-8197F62DDDEA}"/>
    <hyperlink ref="AZ657" r:id="rId15348" display="https://www.daloopa.com/src/113367219" xr:uid="{0467FA68-4053-4EF3-8915-49B807BFA6D7}"/>
    <hyperlink ref="BC657" r:id="rId15349" display="https://www.daloopa.com/src/145147110" xr:uid="{34ACBD2C-A5A5-4F2B-BBE1-D001048A8E22}"/>
    <hyperlink ref="BD657" r:id="rId15350" display="https://www.daloopa.com/src/154360595" xr:uid="{FB3B66D8-3BC0-435E-9919-B94B8318C6A2}"/>
    <hyperlink ref="BF657" r:id="rId15351" display="https://marketplace.daloopa.com/src/134722445" xr:uid="{8BA49723-BD1B-4934-AB67-2577E02E2394}"/>
    <hyperlink ref="BP657" r:id="rId15352" display="https://marketplace.daloopa.com/src/134722446" xr:uid="{F5F7F3B9-DB10-49CB-8784-1749B73C2D5D}"/>
    <hyperlink ref="BQ657" r:id="rId15353" display="https://marketplace.daloopa.com/src/134722447" xr:uid="{EDC43810-A329-4EEA-AA48-1D1691C0C232}"/>
    <hyperlink ref="BR657" r:id="rId15354" display="https://marketplace.daloopa.com/src/154393114" xr:uid="{A5D91DD8-B112-43CC-BAC7-3E2FF1D7568A}"/>
    <hyperlink ref="A658" r:id="rId15355" xr:uid="{FD97E017-24DA-42B2-8B67-A6854D41437E}"/>
    <hyperlink ref="C658" r:id="rId15356" xr:uid="{A09BF734-ECF8-4250-984E-301FF46A4BCF}"/>
    <hyperlink ref="E658" r:id="rId15357" display="https://www.daloopa.com/src/43519455" xr:uid="{AE0C995F-9CA3-44A3-8EAD-B18380B69C3F}"/>
    <hyperlink ref="F658" r:id="rId15358" display="https://www.daloopa.com/src/43519392" xr:uid="{C145503A-6D5C-4615-8C0B-8419563ED83B}"/>
    <hyperlink ref="G658" r:id="rId15359" display="https://www.daloopa.com/src/43519340" xr:uid="{04FB417F-249E-4B8D-94CE-99AB9D0C363C}"/>
    <hyperlink ref="H658" r:id="rId15360" display="https://www.daloopa.com/src/43519288" xr:uid="{5BF91049-9201-4032-8AFC-E055ED845D3A}"/>
    <hyperlink ref="I658" r:id="rId15361" display="https://www.daloopa.com/src/43519241" xr:uid="{57A5D164-4F20-4F2C-B33F-043BC32C6906}"/>
    <hyperlink ref="J658" r:id="rId15362" display="https://www.daloopa.com/src/43519177" xr:uid="{64482FB1-E1C8-4CEB-8166-E7B9295D928F}"/>
    <hyperlink ref="K658" r:id="rId15363" display="https://www.daloopa.com/src/43519067" xr:uid="{EB67915A-450D-4CBD-BDCF-E5E01EE6BC3B}"/>
    <hyperlink ref="AS658" r:id="rId15364" display="https://www.daloopa.com/src/72186677" xr:uid="{54BA0AC0-817C-429B-ADD7-5DC557AD4C23}"/>
    <hyperlink ref="AT658" r:id="rId15365" display="https://www.daloopa.com/src/78147065" xr:uid="{63B0FF43-4E20-4A98-AA9B-FD254013BBE9}"/>
    <hyperlink ref="AU658" r:id="rId15366" display="https://www.daloopa.com/src/82270232" xr:uid="{42B7EAA5-583C-457B-BAFA-6EFBAAC75B9B}"/>
    <hyperlink ref="AV658" r:id="rId15367" display="https://www.daloopa.com/src/87498625" xr:uid="{85546E8A-F7DB-48EA-BD77-40CEC2734D0B}"/>
    <hyperlink ref="AW658" r:id="rId15368" display="https://www.daloopa.com/src/94641828" xr:uid="{81B16BD9-40C1-4C00-96BF-4C52AF35A97F}"/>
    <hyperlink ref="AZ658" r:id="rId15369" display="https://www.daloopa.com/src/113367225" xr:uid="{73196297-DC66-4DA2-926C-1537C294D210}"/>
    <hyperlink ref="BC658" r:id="rId15370" display="https://www.daloopa.com/src/145147116" xr:uid="{2DA2934B-951B-4B71-9B90-8384A8752630}"/>
    <hyperlink ref="BD658" r:id="rId15371" display="https://www.daloopa.com/src/154360601" xr:uid="{6ECA1401-53B8-4BEB-9B2F-9C18ABE0F06B}"/>
    <hyperlink ref="BF658" r:id="rId15372" display="https://marketplace.daloopa.com/src/134722448" xr:uid="{DA813FA4-FC6E-4F30-B326-9E6736073627}"/>
    <hyperlink ref="BP658" r:id="rId15373" display="https://marketplace.daloopa.com/src/134722449" xr:uid="{0BFF9A0F-7400-4C18-A7A9-1AB5A6DD91AA}"/>
    <hyperlink ref="BQ658" r:id="rId15374" display="https://marketplace.daloopa.com/src/134722450" xr:uid="{57571399-455C-40F4-8723-DB6A927C8AD5}"/>
    <hyperlink ref="BR658" r:id="rId15375" display="https://marketplace.daloopa.com/src/154393115" xr:uid="{8573FF78-9D5D-4337-8C9C-594298B34CEC}"/>
    <hyperlink ref="A661" r:id="rId15376" xr:uid="{6C66A294-D8CC-415F-9786-B665BE751F75}"/>
    <hyperlink ref="C661" r:id="rId15377" xr:uid="{0990D76A-FE0B-4723-83E9-470C7A420ADD}"/>
    <hyperlink ref="E661" r:id="rId15378" display="https://www.daloopa.com/src/43519448" xr:uid="{0456AC9C-9019-4BD7-AD32-8111F915160C}"/>
    <hyperlink ref="F661" r:id="rId15379" display="https://www.daloopa.com/src/43519385" xr:uid="{FF641E48-142D-4A9C-A121-550ADA74A0F2}"/>
    <hyperlink ref="G661" r:id="rId15380" display="https://www.daloopa.com/src/43519333" xr:uid="{30584B10-C04D-4FAB-B789-E3C77CA5C1EE}"/>
    <hyperlink ref="H661" r:id="rId15381" display="https://www.daloopa.com/src/43519281" xr:uid="{D1E207FE-342A-4E4B-B2FA-3728C2AB11AF}"/>
    <hyperlink ref="I661" r:id="rId15382" display="https://www.daloopa.com/src/43519234" xr:uid="{E42A6AA7-9700-403B-A581-AE20B56A04CA}"/>
    <hyperlink ref="J661" r:id="rId15383" display="https://www.daloopa.com/src/43519170" xr:uid="{8F7DDB50-BB32-4DDB-A144-14EB55656BB4}"/>
    <hyperlink ref="K661" r:id="rId15384" display="https://www.daloopa.com/src/43519057" xr:uid="{E6ECDEA4-4F6B-4D1A-A73A-13157968241E}"/>
    <hyperlink ref="L661" r:id="rId15385" display="https://www.daloopa.com/src/43518956" xr:uid="{49F22318-E2FA-4EE4-A3CC-09FE3CA7D902}"/>
    <hyperlink ref="M661" r:id="rId15386" display="https://www.daloopa.com/src/43518852" xr:uid="{16BA47AB-B3B2-4B11-BE90-CE5605DD763E}"/>
    <hyperlink ref="N661" r:id="rId15387" display="https://www.daloopa.com/src/43518788" xr:uid="{EAAB4D98-F52C-401D-B858-3004D137F842}"/>
    <hyperlink ref="O661" r:id="rId15388" display="https://www.daloopa.com/src/43518662" xr:uid="{EC4F9FB8-1D81-47B4-86A3-677F355F8A44}"/>
    <hyperlink ref="P661" r:id="rId15389" display="https://www.daloopa.com/src/43518533" xr:uid="{2132C374-9C52-442E-8E2B-F248BEF6F73F}"/>
    <hyperlink ref="Q661" r:id="rId15390" display="https://www.daloopa.com/src/43518505" xr:uid="{56284BFE-2371-4CD0-B56E-F1CEAD82BBF1}"/>
    <hyperlink ref="R661" r:id="rId15391" display="https://www.daloopa.com/src/43518454" xr:uid="{54515A71-E48B-4AAD-BF58-8794DF9EC2E5}"/>
    <hyperlink ref="S661" r:id="rId15392" display="https://www.daloopa.com/src/43518097" xr:uid="{2D4421DE-7B47-4224-8AE8-5DAD15DA9476}"/>
    <hyperlink ref="T661" r:id="rId15393" display="https://www.daloopa.com/src/43517953" xr:uid="{024B9E19-3F73-4E0B-A926-E4A3037F960F}"/>
    <hyperlink ref="AN661" r:id="rId15394" display="https://www.daloopa.com/src/46631515" xr:uid="{36D42427-92D0-45B8-851E-B164CBDEC3B6}"/>
    <hyperlink ref="AO661" r:id="rId15395" display="https://www.daloopa.com/src/53602941" xr:uid="{E9CB81A3-E0F5-40AF-B2AA-FE1180CB0017}"/>
    <hyperlink ref="AP661" r:id="rId15396" display="https://www.daloopa.com/src/58793897" xr:uid="{62578863-4304-471E-AEE3-D2F0FEA56037}"/>
    <hyperlink ref="AQ661" r:id="rId15397" display="https://www.daloopa.com/src/63082671" xr:uid="{4078A232-12D5-4A43-A7FC-CEE2F5A76AC4}"/>
    <hyperlink ref="AR661" r:id="rId15398" display="https://www.daloopa.com/src/67019510" xr:uid="{DF03E212-417B-4261-81C4-0722CF2E19DD}"/>
    <hyperlink ref="AS661" r:id="rId15399" display="https://www.daloopa.com/src/72186667" xr:uid="{55E6D73F-BD42-4672-9AC6-3C857ADFCD2E}"/>
    <hyperlink ref="AT661" r:id="rId15400" display="https://www.daloopa.com/src/78147055" xr:uid="{653F58E9-8954-4384-840C-0B04859AE99A}"/>
    <hyperlink ref="AU661" r:id="rId15401" display="https://www.daloopa.com/src/82270131" xr:uid="{0E90589D-268A-4175-9B4B-826111029D2E}"/>
    <hyperlink ref="AV661" r:id="rId15402" display="https://www.daloopa.com/src/87498615" xr:uid="{7D6DF334-2058-42D3-B3FB-92FA374E67F4}"/>
    <hyperlink ref="AW661" r:id="rId15403" display="https://www.daloopa.com/src/94641818" xr:uid="{48298D90-AA52-43C9-816B-CD3883DAB6D1}"/>
    <hyperlink ref="AX661" r:id="rId15404" display="https://www.daloopa.com/src/102435740" xr:uid="{FDCD30BC-DC25-4744-BA2E-F866FBE4A95A}"/>
    <hyperlink ref="AY661" r:id="rId15405" display="https://www.daloopa.com/src/107834386" xr:uid="{DDA9808B-E619-4817-84F4-D63FF8AF9EA0}"/>
    <hyperlink ref="AZ661" r:id="rId15406" display="https://www.daloopa.com/src/113367213" xr:uid="{1ABD33E3-3A13-4A1A-9A21-93C045B0B5C6}"/>
    <hyperlink ref="BC661" r:id="rId15407" display="https://www.daloopa.com/src/145147104" xr:uid="{F32FD4AB-8FA1-4721-8A20-ACC66EDDDCAD}"/>
    <hyperlink ref="BD661" r:id="rId15408" display="https://www.daloopa.com/src/154360589" xr:uid="{58D6A964-D319-45B2-9A19-A90AECA81BF7}"/>
    <hyperlink ref="BF661" r:id="rId15409" display="https://marketplace.daloopa.com/src/134722451" xr:uid="{17D8FF37-A5A6-441F-ACF4-61049EBA4CF8}"/>
    <hyperlink ref="BG661" r:id="rId15410" display="https://marketplace.daloopa.com/src/134722452" xr:uid="{FD4B11B5-E5FB-4CA0-B5F5-BD9A1F20A178}"/>
    <hyperlink ref="BH661" r:id="rId15411" display="https://marketplace.daloopa.com/src/134722466" xr:uid="{AB074244-8E6C-4899-9A2A-711EF228613D}"/>
    <hyperlink ref="BI661" r:id="rId15412" display="https://marketplace.daloopa.com/src/134722467" xr:uid="{5F678622-4DC6-46DA-A8B4-FD19E85AAFA9}"/>
    <hyperlink ref="BN661" r:id="rId15413" display="https://marketplace.daloopa.com/src/134722468" xr:uid="{390300DB-E7A6-4A13-AAE5-9FD5A00C5246}"/>
    <hyperlink ref="BO661" r:id="rId15414" display="https://marketplace.daloopa.com/src/134722469" xr:uid="{CD37C68A-1BA7-4B26-9037-0988EAA027A1}"/>
    <hyperlink ref="BP661" r:id="rId15415" display="https://marketplace.daloopa.com/src/134722470" xr:uid="{6D661C16-B320-4C84-B5C2-BB633E78923D}"/>
    <hyperlink ref="BQ661" r:id="rId15416" display="https://marketplace.daloopa.com/src/134722471" xr:uid="{58CB007D-5958-48DB-B49B-870909583274}"/>
    <hyperlink ref="BR661" r:id="rId15417" display="https://marketplace.daloopa.com/src/154393116" xr:uid="{DA8D7CF3-D1CA-4491-89A4-27D88B9090B9}"/>
    <hyperlink ref="A662" r:id="rId15418" xr:uid="{72230928-10AA-4E0A-B71E-9C5DFAF1C23D}"/>
    <hyperlink ref="C662" r:id="rId15419" xr:uid="{465549C4-129C-4B3B-855F-87E52CB45B54}"/>
    <hyperlink ref="E662" r:id="rId15420" display="https://www.daloopa.com/src/43519452" xr:uid="{D2C0407B-3640-4AE8-A99A-024559131BF0}"/>
    <hyperlink ref="F662" r:id="rId15421" display="https://www.daloopa.com/src/43519389" xr:uid="{AE0F1408-9E69-411E-B192-581B22A2B991}"/>
    <hyperlink ref="G662" r:id="rId15422" display="https://www.daloopa.com/src/43519337" xr:uid="{58EFAF24-BC13-45A7-8989-A90B42B2A7C4}"/>
    <hyperlink ref="H662" r:id="rId15423" display="https://www.daloopa.com/src/43519285" xr:uid="{065B555C-C5FE-4AA4-80CA-36D74B9BE931}"/>
    <hyperlink ref="I662" r:id="rId15424" display="https://www.daloopa.com/src/43519238" xr:uid="{A642644C-6478-493B-8CFC-844637AD7841}"/>
    <hyperlink ref="J662" r:id="rId15425" display="https://www.daloopa.com/src/43519174" xr:uid="{9E3302F7-5049-4050-B2E7-78BBD8DFC262}"/>
    <hyperlink ref="K662" r:id="rId15426" display="https://www.daloopa.com/src/43519063" xr:uid="{FD863863-9434-4F98-9D37-AD9500730611}"/>
    <hyperlink ref="L662" r:id="rId15427" display="https://www.daloopa.com/src/43518964" xr:uid="{64C05B0A-4FE0-4103-9086-8D019B11E086}"/>
    <hyperlink ref="M662" r:id="rId15428" display="https://www.daloopa.com/src/43518860" xr:uid="{C431080C-CCF1-459A-BA25-D059344FF4CC}"/>
    <hyperlink ref="N662" r:id="rId15429" display="https://www.daloopa.com/src/43518796" xr:uid="{64AD5834-98ED-469F-9765-DBC205C88B93}"/>
    <hyperlink ref="O662" r:id="rId15430" display="https://www.daloopa.com/src/43518670" xr:uid="{F63C9C59-245D-40A8-8D9B-17D2A4073ED5}"/>
    <hyperlink ref="P662" r:id="rId15431" display="https://www.daloopa.com/src/43518541" xr:uid="{4A9F9260-BEC8-4AAC-BB1F-568E1C889E88}"/>
    <hyperlink ref="Q662" r:id="rId15432" display="https://www.daloopa.com/src/43518512" xr:uid="{0F391DD6-9208-4928-8D75-4F53D6BAFB88}"/>
    <hyperlink ref="R662" r:id="rId15433" display="https://www.daloopa.com/src/43518461" xr:uid="{7BBF3F1F-7745-4907-AAC4-821C6E245870}"/>
    <hyperlink ref="S662" r:id="rId15434" display="https://www.daloopa.com/src/43518104" xr:uid="{2C6B29A6-187A-4249-8E1C-FAB3A73760D7}"/>
    <hyperlink ref="T662" r:id="rId15435" display="https://www.daloopa.com/src/43517959" xr:uid="{2260D59C-A4F8-44E9-9197-9C6B6FA4AE68}"/>
    <hyperlink ref="AN662" r:id="rId15436" display="https://www.daloopa.com/src/46631523" xr:uid="{4C70EA84-3305-4B34-A05F-393C740DD2DF}"/>
    <hyperlink ref="AO662" r:id="rId15437" display="https://www.daloopa.com/src/53602948" xr:uid="{172AAA38-36A0-440C-B291-89B1B1DBCD9F}"/>
    <hyperlink ref="AP662" r:id="rId15438" display="https://www.daloopa.com/src/58793904" xr:uid="{F1194CBC-B2FE-4951-940C-A93FD3A59101}"/>
    <hyperlink ref="AQ662" r:id="rId15439" display="https://www.daloopa.com/src/63082678" xr:uid="{42C2740B-8945-430A-B19C-3CA1414B27A3}"/>
    <hyperlink ref="AR662" r:id="rId15440" display="https://www.daloopa.com/src/67019517" xr:uid="{C9CBC2EC-74D8-459B-BCDB-D3DA96ED3629}"/>
    <hyperlink ref="AS662" r:id="rId15441" display="https://www.daloopa.com/src/72186673" xr:uid="{37D7E478-F79E-4439-B047-D495D5E888FF}"/>
    <hyperlink ref="AT662" r:id="rId15442" display="https://www.daloopa.com/src/78147061" xr:uid="{8C9FF3F9-320F-4BF3-8E13-482385107D7C}"/>
    <hyperlink ref="AU662" r:id="rId15443" display="https://www.daloopa.com/src/82270214" xr:uid="{4FEB3BD6-5547-4D7A-9C4B-7E2DC4A1F0C0}"/>
    <hyperlink ref="AV662" r:id="rId15444" display="https://www.daloopa.com/src/87498621" xr:uid="{4EF77A57-1ED0-4D8F-9F70-965733FCFAAE}"/>
    <hyperlink ref="AW662" r:id="rId15445" display="https://www.daloopa.com/src/94641824" xr:uid="{DDDBD489-CBD1-4A71-83BA-D0F8F5F282C2}"/>
    <hyperlink ref="AX662" r:id="rId15446" display="https://www.daloopa.com/src/102435746" xr:uid="{7D0D8349-B3E5-4F21-9D8D-06CEC510CF5A}"/>
    <hyperlink ref="AY662" r:id="rId15447" display="https://www.daloopa.com/src/107834392" xr:uid="{CEB0D7BD-EAA3-4F13-A269-2057123E7E3C}"/>
    <hyperlink ref="AZ662" r:id="rId15448" display="https://www.daloopa.com/src/113367220" xr:uid="{2638635C-5091-4185-9995-7FF0B5E9321E}"/>
    <hyperlink ref="BC662" r:id="rId15449" display="https://www.daloopa.com/src/145147111" xr:uid="{19C914A0-74D1-4A91-9A5E-AE1703B2B3AF}"/>
    <hyperlink ref="BD662" r:id="rId15450" display="https://www.daloopa.com/src/154360596" xr:uid="{9D7CC580-213D-46FF-8BDE-6576ABB51CD7}"/>
    <hyperlink ref="BF662" r:id="rId15451" display="https://marketplace.daloopa.com/src/134722472" xr:uid="{453E1B0A-E28A-4D17-A0C8-28A850AEA743}"/>
    <hyperlink ref="BG662" r:id="rId15452" display="https://marketplace.daloopa.com/src/134722473" xr:uid="{778CBBF4-F317-46D3-9809-94DA1C6A16F4}"/>
    <hyperlink ref="BH662" r:id="rId15453" display="https://marketplace.daloopa.com/src/134722474" xr:uid="{57362AFE-AE96-4730-A1CD-9B52BE2FE79E}"/>
    <hyperlink ref="BI662" r:id="rId15454" display="https://marketplace.daloopa.com/src/134722475" xr:uid="{8E60820D-4AF9-4145-8956-E8E65CF61270}"/>
    <hyperlink ref="BN662" r:id="rId15455" display="https://marketplace.daloopa.com/src/134722476" xr:uid="{A52D4598-A5B1-42AE-B0AB-97FC28BFC5EB}"/>
    <hyperlink ref="BO662" r:id="rId15456" display="https://marketplace.daloopa.com/src/134722477" xr:uid="{66CC5E92-2A91-43B0-96B1-E571480578BF}"/>
    <hyperlink ref="BP662" r:id="rId15457" display="https://marketplace.daloopa.com/src/134722478" xr:uid="{33B7C2BD-7B1B-4CE7-B5CE-5C328475CFC8}"/>
    <hyperlink ref="BQ662" r:id="rId15458" display="https://marketplace.daloopa.com/src/134722479" xr:uid="{B41FA67A-700A-4067-AED6-6A448AC86E1C}"/>
    <hyperlink ref="BR662" r:id="rId15459" display="https://marketplace.daloopa.com/src/154393117" xr:uid="{E2329789-98C8-4E6A-93CF-19B42A4D8E60}"/>
    <hyperlink ref="A663" r:id="rId15460" xr:uid="{E63A8784-B486-4EA8-8CB0-47BAACD59393}"/>
    <hyperlink ref="C663" r:id="rId15461" xr:uid="{D45E8878-B339-4440-AF7E-0475CD44712B}"/>
    <hyperlink ref="E663" r:id="rId15462" display="https://www.daloopa.com/src/43519456" xr:uid="{68A031AE-65E1-48C4-AF0B-0AD5150C5090}"/>
    <hyperlink ref="F663" r:id="rId15463" display="https://www.daloopa.com/src/43519393" xr:uid="{5C6949FF-62BD-4BA1-BCB4-979D8A34897C}"/>
    <hyperlink ref="G663" r:id="rId15464" display="https://www.daloopa.com/src/43519341" xr:uid="{EB729200-1028-4CCC-838E-3A41822F6C8E}"/>
    <hyperlink ref="H663" r:id="rId15465" display="https://www.daloopa.com/src/43519289" xr:uid="{66F5CC5E-18A8-469D-BA25-677BD68988A5}"/>
    <hyperlink ref="I663" r:id="rId15466" display="https://www.daloopa.com/src/43519242" xr:uid="{6ACBCAAB-DF79-4937-A61D-41DE075BF11E}"/>
    <hyperlink ref="J663" r:id="rId15467" display="https://www.daloopa.com/src/43519178" xr:uid="{6A2A0941-9C1B-4518-BF2D-BAA5A716293E}"/>
    <hyperlink ref="K663" r:id="rId15468" display="https://www.daloopa.com/src/43519068" xr:uid="{BE4BAF0F-7F20-43B6-A1A0-15A4FA41225C}"/>
    <hyperlink ref="L663" r:id="rId15469" display="https://www.daloopa.com/src/43518971" xr:uid="{0B6F1A9A-DE5D-4D72-A341-084591C3DE2A}"/>
    <hyperlink ref="M663" r:id="rId15470" display="https://www.daloopa.com/src/43518867" xr:uid="{E123FB2D-A6BD-48F7-8FE1-E77BD6CEF8E8}"/>
    <hyperlink ref="N663" r:id="rId15471" display="https://www.daloopa.com/src/43518803" xr:uid="{AC96E498-31BB-4365-B2C0-9697F72AE9E4}"/>
    <hyperlink ref="O663" r:id="rId15472" display="https://www.daloopa.com/src/43518677" xr:uid="{CC88CCA3-8C8D-448F-A399-BCE2143239A2}"/>
    <hyperlink ref="P663" r:id="rId15473" display="https://www.daloopa.com/src/43518548" xr:uid="{C1D7670C-E1C7-44E8-919F-B87164A2FA94}"/>
    <hyperlink ref="Q663" r:id="rId15474" display="https://www.daloopa.com/src/43518519" xr:uid="{C2AB4591-F5B5-4F7A-8566-89B9073669FE}"/>
    <hyperlink ref="R663" r:id="rId15475" display="https://www.daloopa.com/src/43518468" xr:uid="{4C94B709-A779-4640-B05C-33FC5B7F1DD2}"/>
    <hyperlink ref="S663" r:id="rId15476" display="https://www.daloopa.com/src/43518111" xr:uid="{74B5DC44-0FAE-4FD5-A518-61AFB93EC5B6}"/>
    <hyperlink ref="T663" r:id="rId15477" display="https://www.daloopa.com/src/43517965" xr:uid="{120C15ED-4E1B-4C42-9DA5-7C4161141C04}"/>
    <hyperlink ref="AN663" r:id="rId15478" display="https://www.daloopa.com/src/46631529" xr:uid="{382F39EF-1AED-4174-971A-7210A1DE8745}"/>
    <hyperlink ref="AO663" r:id="rId15479" display="https://www.daloopa.com/src/53602954" xr:uid="{EDF926E0-2E9B-4753-8D76-F8F1AD42FC41}"/>
    <hyperlink ref="AP663" r:id="rId15480" display="https://www.daloopa.com/src/58793910" xr:uid="{AC73929A-9D9F-45AD-9FDC-6C22E842A3BF}"/>
    <hyperlink ref="AQ663" r:id="rId15481" display="https://www.daloopa.com/src/63082684" xr:uid="{BFDBB7B2-244B-4912-A879-DF7BA3E9613F}"/>
    <hyperlink ref="AR663" r:id="rId15482" display="https://www.daloopa.com/src/67019523" xr:uid="{A16D17EB-7B83-4A73-8CC5-0243829DE399}"/>
    <hyperlink ref="AS663" r:id="rId15483" display="https://www.daloopa.com/src/72186678" xr:uid="{BE758445-3731-49CA-9FD9-F86C9510787C}"/>
    <hyperlink ref="AT663" r:id="rId15484" display="https://www.daloopa.com/src/78147066" xr:uid="{84BECF0C-53BB-4AC8-93EB-AFF4CC9FCBC3}"/>
    <hyperlink ref="AU663" r:id="rId15485" display="https://www.daloopa.com/src/82270228" xr:uid="{6448A2F4-9196-4372-AB7F-5B25A45A7D39}"/>
    <hyperlink ref="AV663" r:id="rId15486" display="https://www.daloopa.com/src/87498626" xr:uid="{CBBE2800-6D43-4B06-B92D-6EC9A95F2958}"/>
    <hyperlink ref="AW663" r:id="rId15487" display="https://www.daloopa.com/src/94641829" xr:uid="{71A2B4BD-5CE7-4902-A17B-1D520F79DE2E}"/>
    <hyperlink ref="AX663" r:id="rId15488" display="https://www.daloopa.com/src/102435751" xr:uid="{061D1C68-112C-49E9-953C-2FD754768C82}"/>
    <hyperlink ref="AY663" r:id="rId15489" display="https://www.daloopa.com/src/107834397" xr:uid="{9BFC1846-9DF9-434B-99E8-4A55F512B95D}"/>
    <hyperlink ref="AZ663" r:id="rId15490" display="https://www.daloopa.com/src/113367226" xr:uid="{173F0509-D05A-46C6-A7D8-4D714167272F}"/>
    <hyperlink ref="BC663" r:id="rId15491" display="https://www.daloopa.com/src/145147117" xr:uid="{9C404CDA-C5F6-4861-915D-147F79748E31}"/>
    <hyperlink ref="BD663" r:id="rId15492" display="https://www.daloopa.com/src/154360602" xr:uid="{918FAE5F-AB99-4A9C-9E96-0F687FA082E7}"/>
    <hyperlink ref="BF663" r:id="rId15493" display="https://marketplace.daloopa.com/src/134722480" xr:uid="{9B60A3B9-7AE7-4A6E-A09A-89E475D050EC}"/>
    <hyperlink ref="BG663" r:id="rId15494" display="https://marketplace.daloopa.com/src/134722481" xr:uid="{2ECB7708-6206-454B-BB0A-A8B9035C2B08}"/>
    <hyperlink ref="BH663" r:id="rId15495" display="https://marketplace.daloopa.com/src/134722482" xr:uid="{840DF035-11A6-42FF-A194-B500ED7FAAFB}"/>
    <hyperlink ref="BI663" r:id="rId15496" display="https://marketplace.daloopa.com/src/134722483" xr:uid="{FDD2DF25-5C98-466E-A456-9855EE9078C1}"/>
    <hyperlink ref="BN663" r:id="rId15497" display="https://marketplace.daloopa.com/src/134722484" xr:uid="{9001AD09-89F1-4ABF-976D-E784BD79EE51}"/>
    <hyperlink ref="BO663" r:id="rId15498" display="https://marketplace.daloopa.com/src/134722485" xr:uid="{8646E61E-3277-4413-9758-0F6A328F5459}"/>
    <hyperlink ref="BP663" r:id="rId15499" display="https://marketplace.daloopa.com/src/134722486" xr:uid="{1E357503-F3A5-4F22-9C80-D83DEBC40CA4}"/>
    <hyperlink ref="BQ663" r:id="rId15500" display="https://marketplace.daloopa.com/src/134722487" xr:uid="{A819D361-EBC0-43ED-A7AB-89509EC0D249}"/>
    <hyperlink ref="BR663" r:id="rId15501" display="https://marketplace.daloopa.com/src/154393118" xr:uid="{E8B22F09-CF5D-4F0A-B04B-32191FD93686}"/>
    <hyperlink ref="A666" r:id="rId15502" xr:uid="{BF9A2D46-7A87-40F3-95DD-E87B4CF5C99D}"/>
    <hyperlink ref="C666" r:id="rId15503" xr:uid="{48FAE8DF-0536-4327-B278-9FE7D059E704}"/>
    <hyperlink ref="K666" r:id="rId15504" display="https://www.daloopa.com/src/43519058" xr:uid="{E1380843-0CB5-4F55-8D51-485434EE6133}"/>
    <hyperlink ref="L666" r:id="rId15505" display="https://www.daloopa.com/src/43518957" xr:uid="{21B4E4CC-BA18-4C14-ADD3-F3C67B6C0A1B}"/>
    <hyperlink ref="M666" r:id="rId15506" display="https://www.daloopa.com/src/43518853" xr:uid="{C0955739-BED3-47BF-8CBA-1B1903293973}"/>
    <hyperlink ref="N666" r:id="rId15507" display="https://www.daloopa.com/src/43518789" xr:uid="{02540698-7D9E-4D55-B72F-E1E7ED247734}"/>
    <hyperlink ref="O666" r:id="rId15508" display="https://www.daloopa.com/src/43518663" xr:uid="{F5734FD4-79F4-4AD9-8D20-65A2E3D7E36D}"/>
    <hyperlink ref="P666" r:id="rId15509" display="https://www.daloopa.com/src/43518534" xr:uid="{7843D2B6-40D5-459B-AC9E-709786CF8BA7}"/>
    <hyperlink ref="AN666" r:id="rId15510" display="https://www.daloopa.com/src/46631516" xr:uid="{4479E03C-51BC-415B-8B3F-BD0362277D2E}"/>
    <hyperlink ref="AO666" r:id="rId15511" display="https://www.daloopa.com/src/53602942" xr:uid="{4E2142B1-5C25-4117-B2C2-0A3268AFD777}"/>
    <hyperlink ref="AP666" r:id="rId15512" display="https://www.daloopa.com/src/58793898" xr:uid="{129AA0FB-43D4-47FC-9D70-86EBC1B4FB16}"/>
    <hyperlink ref="AQ666" r:id="rId15513" display="https://www.daloopa.com/src/63082672" xr:uid="{F3EEC057-1B28-4E62-BA56-FB7FD599C17C}"/>
    <hyperlink ref="AR666" r:id="rId15514" display="https://www.daloopa.com/src/67019511" xr:uid="{0372CAA6-BB0D-4C66-AA0F-FAECD74BBD91}"/>
    <hyperlink ref="AS666" r:id="rId15515" display="https://www.daloopa.com/src/72186668" xr:uid="{1C3418F9-676E-45C8-961C-08C8A874C7EF}"/>
    <hyperlink ref="AT666" r:id="rId15516" display="https://www.daloopa.com/src/78147056" xr:uid="{4EA4AD6C-A938-401A-8401-4BA73E4E5402}"/>
    <hyperlink ref="AU666" r:id="rId15517" display="https://www.daloopa.com/src/82270127" xr:uid="{3E9857D1-DD01-4EFA-848E-F281E26ADC5C}"/>
    <hyperlink ref="AV666" r:id="rId15518" display="https://www.daloopa.com/src/87498616" xr:uid="{36E29866-2281-43C8-86CE-ECC43165A63D}"/>
    <hyperlink ref="AW666" r:id="rId15519" display="https://www.daloopa.com/src/94641819" xr:uid="{685A4C49-7A1C-44E4-ABB9-7B4BD07D4A05}"/>
    <hyperlink ref="AX666" r:id="rId15520" display="https://www.daloopa.com/src/102435741" xr:uid="{AEFC50C7-B6C1-4D81-AE30-089D48A2D2C7}"/>
    <hyperlink ref="AY666" r:id="rId15521" display="https://www.daloopa.com/src/107834387" xr:uid="{344022B0-B448-46F3-931A-B7F0A225EDA0}"/>
    <hyperlink ref="AZ666" r:id="rId15522" display="https://www.daloopa.com/src/113367214" xr:uid="{7B371A0E-AECD-4C88-9B28-84264E6EA45C}"/>
    <hyperlink ref="BC666" r:id="rId15523" display="https://www.daloopa.com/src/145147105" xr:uid="{32109EF4-6E93-414F-88D5-3A0356D0F0C1}"/>
    <hyperlink ref="BD666" r:id="rId15524" display="https://www.daloopa.com/src/154360590" xr:uid="{FBAC14F5-4A90-41BC-B595-D403466AE848}"/>
    <hyperlink ref="BG666" r:id="rId15525" display="https://marketplace.daloopa.com/src/134722488" xr:uid="{C89C5EF2-98D8-4D71-B1C5-75BFDF4EF7C1}"/>
    <hyperlink ref="BH666" r:id="rId15526" display="https://marketplace.daloopa.com/src/134722489" xr:uid="{EE11EC15-AA0E-41AD-8869-63D8CBEEFE45}"/>
    <hyperlink ref="BN666" r:id="rId15527" display="https://marketplace.daloopa.com/src/134722490" xr:uid="{0599BC5E-4240-4D39-A70D-51AD9DCD58A1}"/>
    <hyperlink ref="BO666" r:id="rId15528" display="https://marketplace.daloopa.com/src/134722491" xr:uid="{E4B94426-D555-4B9D-A638-DA7278F76A26}"/>
    <hyperlink ref="BP666" r:id="rId15529" display="https://marketplace.daloopa.com/src/134722492" xr:uid="{A47D2DB5-F3ED-4252-AD51-CA5EDD99279B}"/>
    <hyperlink ref="BQ666" r:id="rId15530" display="https://marketplace.daloopa.com/src/134722493" xr:uid="{AB9E7083-9160-48ED-B4AB-BA3CB5257AC3}"/>
    <hyperlink ref="BR666" r:id="rId15531" display="https://marketplace.daloopa.com/src/154393119" xr:uid="{7A1AE556-589F-45BA-95F7-201B3157C076}"/>
    <hyperlink ref="A667" r:id="rId15532" xr:uid="{53C5ED83-9866-476A-A54B-2EA6AB5414C2}"/>
    <hyperlink ref="C667" r:id="rId15533" xr:uid="{50F9EE1C-871D-4ED6-849F-D688047E5763}"/>
    <hyperlink ref="K667" r:id="rId15534" display="https://www.daloopa.com/src/43519069" xr:uid="{85657AA8-D71A-400E-B43D-D6A7DD2B4957}"/>
    <hyperlink ref="L667" r:id="rId15535" display="https://www.daloopa.com/src/43518972" xr:uid="{8A897B49-2B6A-403F-B6B0-7D4295062C9A}"/>
    <hyperlink ref="M667" r:id="rId15536" display="https://www.daloopa.com/src/43518868" xr:uid="{0D35FF79-52AD-4B1F-9BD3-5598966531C7}"/>
    <hyperlink ref="N667" r:id="rId15537" display="https://www.daloopa.com/src/43518804" xr:uid="{2606C4DB-1816-4EB0-B449-25EC8A08812B}"/>
    <hyperlink ref="O667" r:id="rId15538" display="https://www.daloopa.com/src/43518678" xr:uid="{994BBAAC-8995-4706-A764-FE52AA1A727F}"/>
    <hyperlink ref="P667" r:id="rId15539" display="https://www.daloopa.com/src/43518549" xr:uid="{3EBC4136-9C2C-49CB-B05F-5546E41067A9}"/>
    <hyperlink ref="AN667" r:id="rId15540" display="https://www.daloopa.com/src/46631530" xr:uid="{F4E30199-8DD3-4EA1-8430-6E2CA5816F92}"/>
    <hyperlink ref="AO667" r:id="rId15541" display="https://www.daloopa.com/src/53602955" xr:uid="{A49A0984-CDA0-488E-9320-C4AFE7B2E9B8}"/>
    <hyperlink ref="AP667" r:id="rId15542" display="https://www.daloopa.com/src/58793911" xr:uid="{478B3C10-58E4-41E1-B71D-6982665A5C38}"/>
    <hyperlink ref="AQ667" r:id="rId15543" display="https://www.daloopa.com/src/63082685" xr:uid="{3CDDB6CB-72A4-4BF8-A327-4D8941A94310}"/>
    <hyperlink ref="AR667" r:id="rId15544" display="https://www.daloopa.com/src/67019524" xr:uid="{F363439F-5917-4987-AA0B-E6021EC95FDF}"/>
    <hyperlink ref="AS667" r:id="rId15545" display="https://www.daloopa.com/src/72186679" xr:uid="{801A8B26-E770-4613-9145-BC233FBAF512}"/>
    <hyperlink ref="AT667" r:id="rId15546" display="https://www.daloopa.com/src/78147067" xr:uid="{4B902D1F-E9DE-49A1-BD42-52E7DF2F2349}"/>
    <hyperlink ref="AU667" r:id="rId15547" display="https://www.daloopa.com/src/82270229" xr:uid="{4137A16E-46EA-49F0-9542-B47B5A0D5B02}"/>
    <hyperlink ref="AV667" r:id="rId15548" display="https://www.daloopa.com/src/87498627" xr:uid="{83298704-44C7-4E48-983E-A70F8FC7CAA5}"/>
    <hyperlink ref="AW667" r:id="rId15549" display="https://www.daloopa.com/src/94641830" xr:uid="{968F7319-303B-4A05-9774-EBBA68992104}"/>
    <hyperlink ref="AX667" r:id="rId15550" display="https://www.daloopa.com/src/102435752" xr:uid="{E1D4556B-FFA9-43D0-AB93-CDA1FBA1C6F9}"/>
    <hyperlink ref="AY667" r:id="rId15551" display="https://www.daloopa.com/src/107834398" xr:uid="{ED4EA8E2-DC18-4ABE-89FB-A7A3D9F93DE3}"/>
    <hyperlink ref="AZ667" r:id="rId15552" display="https://www.daloopa.com/src/113367227" xr:uid="{CF525AC1-BF63-41C7-AC03-B61804445F0C}"/>
    <hyperlink ref="BC667" r:id="rId15553" display="https://www.daloopa.com/src/145147118" xr:uid="{85E324E1-B15F-4559-8AB9-D78993FDAECE}"/>
    <hyperlink ref="BD667" r:id="rId15554" display="https://www.daloopa.com/src/154360603" xr:uid="{27349A56-4581-4BC0-A347-9931F6F5259D}"/>
    <hyperlink ref="BG667" r:id="rId15555" display="https://marketplace.daloopa.com/src/134722494" xr:uid="{A23097D1-6543-495D-8498-23C86718E7EA}"/>
    <hyperlink ref="BH667" r:id="rId15556" display="https://marketplace.daloopa.com/src/134722495" xr:uid="{DC81F16B-D4E5-48A8-9A8F-79E0348B9270}"/>
    <hyperlink ref="BN667" r:id="rId15557" display="https://marketplace.daloopa.com/src/134722496" xr:uid="{1DA4FB00-9A76-44C6-96B8-5B00A72F3360}"/>
    <hyperlink ref="BO667" r:id="rId15558" display="https://marketplace.daloopa.com/src/134722497" xr:uid="{03D863CE-F050-4ECB-90C8-F4DBE21AEA6D}"/>
    <hyperlink ref="BP667" r:id="rId15559" display="https://marketplace.daloopa.com/src/134722498" xr:uid="{2347A805-2945-4709-82F0-C45171E26232}"/>
    <hyperlink ref="BQ667" r:id="rId15560" display="https://marketplace.daloopa.com/src/134722499" xr:uid="{81E80144-7AC4-4C27-A0D9-4E3D3D5CF4A2}"/>
    <hyperlink ref="BR667" r:id="rId15561" display="https://marketplace.daloopa.com/src/154393120" xr:uid="{C7859527-B5FF-402D-A905-1A7B3818F819}"/>
    <hyperlink ref="A670" r:id="rId15562" xr:uid="{6C83EC27-27EC-4CBE-85DB-0DD82D0421CA}"/>
    <hyperlink ref="C670" r:id="rId15563" xr:uid="{A2A2DC89-FA10-46A9-9C27-DD42370743BB}"/>
    <hyperlink ref="K670" r:id="rId15564" display="https://www.daloopa.com/src/43519059" xr:uid="{CEE3159D-A2A5-44FD-BC14-C28F1C704A58}"/>
    <hyperlink ref="L670" r:id="rId15565" display="https://www.daloopa.com/src/43518958" xr:uid="{533C1AA7-A7A4-4C5B-8924-CDB72B4A44DD}"/>
    <hyperlink ref="M670" r:id="rId15566" display="https://www.daloopa.com/src/43518854" xr:uid="{43BA6B80-24E6-4FD6-A8D5-7CB242915671}"/>
    <hyperlink ref="N670" r:id="rId15567" display="https://www.daloopa.com/src/43518790" xr:uid="{4661277F-52B1-4048-A219-E7D79B921B43}"/>
    <hyperlink ref="O670" r:id="rId15568" display="https://www.daloopa.com/src/43518664" xr:uid="{8F0DC9CA-CEBB-43D6-8C41-B2774CA0D9CD}"/>
    <hyperlink ref="P670" r:id="rId15569" display="https://www.daloopa.com/src/43518535" xr:uid="{BC9ADB5C-BB62-4305-8093-04568EE938E4}"/>
    <hyperlink ref="Q670" r:id="rId15570" display="https://www.daloopa.com/src/43518506" xr:uid="{9134D6EA-AA5A-4605-82A2-515844D7CB79}"/>
    <hyperlink ref="R670" r:id="rId15571" display="https://www.daloopa.com/src/43518455" xr:uid="{765ECE52-60E6-4079-85CA-D373C8FC6565}"/>
    <hyperlink ref="S670" r:id="rId15572" display="https://www.daloopa.com/src/43518098" xr:uid="{075113C3-F193-4D10-AA2D-CA9F9B0B8CB4}"/>
    <hyperlink ref="T670" r:id="rId15573" display="https://www.daloopa.com/src/43518031" xr:uid="{31D033E4-5837-455D-9F82-C2647664DB5B}"/>
    <hyperlink ref="U670" r:id="rId15574" display="https://www.daloopa.com/src/43517871" xr:uid="{D89E34F5-BEF5-4731-8F91-C90A8E3B08AD}"/>
    <hyperlink ref="V670" r:id="rId15575" display="https://www.daloopa.com/src/43517715" xr:uid="{5AB01EAE-666D-4ED9-BEC2-94DCABBEDAC8}"/>
    <hyperlink ref="W670" r:id="rId15576" display="https://www.daloopa.com/src/43517666" xr:uid="{7A24F55B-E6E3-456E-BEDA-B4CA4A2A2D37}"/>
    <hyperlink ref="X670" r:id="rId15577" display="https://www.daloopa.com/src/43517542" xr:uid="{30476016-D1A9-4567-93B1-2BC79D408447}"/>
    <hyperlink ref="Y670" r:id="rId15578" display="https://www.daloopa.com/src/43517481" xr:uid="{B8519B70-D0E1-47D0-A1FC-1B845435AA9E}"/>
    <hyperlink ref="Z670" r:id="rId15579" display="https://www.daloopa.com/src/43517393" xr:uid="{4569AFDB-082F-4149-ACFA-91896CEB7B2D}"/>
    <hyperlink ref="AA670" r:id="rId15580" display="https://www.daloopa.com/src/43517304" xr:uid="{56C26D0D-575A-4FD8-9E40-936C3C902D26}"/>
    <hyperlink ref="AB670" r:id="rId15581" display="https://www.daloopa.com/src/43517232" xr:uid="{FFD3975D-8DB2-4A6E-8881-D71A43CA5A52}"/>
    <hyperlink ref="AC670" r:id="rId15582" display="https://www.daloopa.com/src/43517079" xr:uid="{9E140BEB-393C-4F11-A99A-FB197060F14D}"/>
    <hyperlink ref="AD670" r:id="rId15583" display="https://www.daloopa.com/src/43517004" xr:uid="{5B7D2369-8BDB-4181-A68D-A27BCA159941}"/>
    <hyperlink ref="AE670" r:id="rId15584" display="https://www.daloopa.com/src/43516888" xr:uid="{21DD7098-ADC7-47E6-A649-DBE9CDC3981D}"/>
    <hyperlink ref="AF670" r:id="rId15585" display="https://www.daloopa.com/src/43516789" xr:uid="{6334ACB9-3936-4186-8113-2D7BFA5A3C91}"/>
    <hyperlink ref="AG670" r:id="rId15586" display="https://www.daloopa.com/src/43516733" xr:uid="{375AA7EB-6124-485B-8BDF-3BAD93D5C29E}"/>
    <hyperlink ref="AH670" r:id="rId15587" display="https://www.daloopa.com/src/43507628" xr:uid="{2B96F6E9-F1EA-49D1-B3D7-2D47F1EAC31A}"/>
    <hyperlink ref="AI670" r:id="rId15588" display="https://www.daloopa.com/src/43516710" xr:uid="{D0DD2C88-2674-4489-9858-207BBBB6EAE8}"/>
    <hyperlink ref="AJ670" r:id="rId15589" display="https://www.daloopa.com/src/43516677" xr:uid="{F7B1D551-8ABB-4A95-A25C-526EF54D4BE9}"/>
    <hyperlink ref="AK670" r:id="rId15590" display="https://www.daloopa.com/src/43516600" xr:uid="{32CDF62C-54FC-4CC2-A2B0-9526C3CCAAA4}"/>
    <hyperlink ref="AL670" r:id="rId15591" display="https://www.daloopa.com/src/43516558" xr:uid="{765D0C0E-D801-434F-83EC-9C5E8B61CF8E}"/>
    <hyperlink ref="AM670" r:id="rId15592" display="https://www.daloopa.com/src/43516517" xr:uid="{DDBFC736-89A2-40F8-B938-43ADFD211521}"/>
    <hyperlink ref="AN670" r:id="rId15593" display="https://www.daloopa.com/src/46631517" xr:uid="{8AA971C5-4B59-4A66-9630-DA2F8A5FEC59}"/>
    <hyperlink ref="AO670" r:id="rId15594" display="https://www.daloopa.com/src/53602943" xr:uid="{5F9EBB8E-3536-4601-8F3B-C8D6BB1C4677}"/>
    <hyperlink ref="AP670" r:id="rId15595" display="https://www.daloopa.com/src/58793899" xr:uid="{BDC1B9A0-6537-4253-B0C3-40047D7300B3}"/>
    <hyperlink ref="AQ670" r:id="rId15596" display="https://www.daloopa.com/src/63082673" xr:uid="{9ADD4267-0525-4B54-9022-22D6298FDD70}"/>
    <hyperlink ref="AR670" r:id="rId15597" display="https://www.daloopa.com/src/67019512" xr:uid="{3CD08468-5F74-4C28-939E-27F4EE835A4B}"/>
    <hyperlink ref="AS670" r:id="rId15598" display="https://www.daloopa.com/src/72186669" xr:uid="{09D9C6B5-BFD8-45A4-83CC-CABA50E5843B}"/>
    <hyperlink ref="AT670" r:id="rId15599" display="https://www.daloopa.com/src/78147057" xr:uid="{D89844C9-0BA5-4028-8434-43ECD0415448}"/>
    <hyperlink ref="AU670" r:id="rId15600" display="https://www.daloopa.com/src/82270128" xr:uid="{CF8E0629-A439-4B5C-AC87-13DA46928CB0}"/>
    <hyperlink ref="AV670" r:id="rId15601" display="https://www.daloopa.com/src/87498617" xr:uid="{F4F94503-1CDA-4768-A6AB-F1BA0208A824}"/>
    <hyperlink ref="AW670" r:id="rId15602" display="https://www.daloopa.com/src/94641820" xr:uid="{C977D998-5611-4434-A097-2B5D126519F2}"/>
    <hyperlink ref="AX670" r:id="rId15603" display="https://www.daloopa.com/src/102435742" xr:uid="{16A02E7B-FD73-4938-BE6D-43D2D770AF4B}"/>
    <hyperlink ref="AY670" r:id="rId15604" display="https://www.daloopa.com/src/107834388" xr:uid="{45D2774E-C3AC-41EE-BE40-7F5A596BE02E}"/>
    <hyperlink ref="AZ670" r:id="rId15605" display="https://www.daloopa.com/src/113367215" xr:uid="{0739A560-55B4-42E2-B949-2DD7ED77A00F}"/>
    <hyperlink ref="BC670" r:id="rId15606" display="https://www.daloopa.com/src/145147106" xr:uid="{9C2D7DFE-414A-432C-926B-BC75E344896A}"/>
    <hyperlink ref="BD670" r:id="rId15607" display="https://www.daloopa.com/src/154360591" xr:uid="{95A76E8C-65D6-401C-9C96-88DC6280FBB7}"/>
    <hyperlink ref="BG670" r:id="rId15608" display="https://marketplace.daloopa.com/src/134722500" xr:uid="{997B2DBB-1D44-4161-86F9-AB764BD3FE76}"/>
    <hyperlink ref="BH670" r:id="rId15609" display="https://marketplace.daloopa.com/src/134722501" xr:uid="{29A92CF0-D458-4793-843E-531EC8432DC7}"/>
    <hyperlink ref="BI670" r:id="rId15610" display="https://marketplace.daloopa.com/src/134722502" xr:uid="{9866C528-E696-462A-AE07-0D057B931E2C}"/>
    <hyperlink ref="BJ670" r:id="rId15611" display="https://marketplace.daloopa.com/src/134722503" xr:uid="{1FE91AE4-3428-4573-AF16-35AC8AE6A3A6}"/>
    <hyperlink ref="BK670" r:id="rId15612" display="https://marketplace.daloopa.com/src/134722504" xr:uid="{1D9D1A35-29F2-41C2-BE77-E2CEA3574342}"/>
    <hyperlink ref="BL670" r:id="rId15613" display="https://marketplace.daloopa.com/src/134722505" xr:uid="{424D7900-F1D7-4C2C-8687-21DE98ADD2B0}"/>
    <hyperlink ref="BM670" r:id="rId15614" display="https://marketplace.daloopa.com/src/134722506" xr:uid="{B2865910-ACB8-486F-8029-53B83D000130}"/>
    <hyperlink ref="BN670" r:id="rId15615" display="https://marketplace.daloopa.com/src/134722507" xr:uid="{8FC8257E-6ED9-4168-B086-05D36144E948}"/>
    <hyperlink ref="BO670" r:id="rId15616" display="https://marketplace.daloopa.com/src/134722508" xr:uid="{D01665E8-3C32-47EA-A22E-F31298CB3C12}"/>
    <hyperlink ref="BP670" r:id="rId15617" display="https://marketplace.daloopa.com/src/134722509" xr:uid="{EEBFA072-2CBB-4696-84D4-7E213B0E11D6}"/>
    <hyperlink ref="BQ670" r:id="rId15618" display="https://marketplace.daloopa.com/src/134722510" xr:uid="{9CD801C5-E3A8-4EA6-94FF-23CD5165917F}"/>
    <hyperlink ref="BR670" r:id="rId15619" display="https://marketplace.daloopa.com/src/154393121" xr:uid="{690E684B-38D5-4ECC-A170-91D8E27CAD9D}"/>
    <hyperlink ref="A671" r:id="rId15620" xr:uid="{E2272193-90A1-4BF1-BB34-C945B92F53AD}"/>
    <hyperlink ref="C671" r:id="rId15621" xr:uid="{32D86D55-0B5D-4FB3-A443-61CAA410AB63}"/>
    <hyperlink ref="K671" r:id="rId15622" display="https://www.daloopa.com/src/43519064" xr:uid="{A5038F5A-BB88-40B2-83AC-B84BE13DFEA5}"/>
    <hyperlink ref="L671" r:id="rId15623" display="https://www.daloopa.com/src/43518965" xr:uid="{662AC430-A21F-482B-B2E2-EC5997FFCC89}"/>
    <hyperlink ref="M671" r:id="rId15624" display="https://www.daloopa.com/src/43518861" xr:uid="{AC338629-B01D-4CFF-938B-6253910F6071}"/>
    <hyperlink ref="N671" r:id="rId15625" display="https://www.daloopa.com/src/43518797" xr:uid="{366A4179-14AE-451F-B5C7-64B45605F5E1}"/>
    <hyperlink ref="O671" r:id="rId15626" display="https://www.daloopa.com/src/43518671" xr:uid="{393EA0F1-5441-4708-A216-3F2495005762}"/>
    <hyperlink ref="P671" r:id="rId15627" display="https://www.daloopa.com/src/43518542" xr:uid="{1842EDB9-D092-4593-9E7F-E704C80218C1}"/>
    <hyperlink ref="Q671" r:id="rId15628" display="https://www.daloopa.com/src/43518513" xr:uid="{75A7949D-7B40-4298-A426-7235E22B33C7}"/>
    <hyperlink ref="R671" r:id="rId15629" display="https://www.daloopa.com/src/43518462" xr:uid="{54A71974-AAC1-4826-98AD-6D6CCDC085A7}"/>
    <hyperlink ref="S671" r:id="rId15630" display="https://www.daloopa.com/src/43518105" xr:uid="{D56C426A-3DAF-4B14-9BFA-081D3DD051D2}"/>
    <hyperlink ref="T671" r:id="rId15631" display="https://www.daloopa.com/src/43518032" xr:uid="{59C9D2C3-4522-4379-B4DA-28FA83E28AB1}"/>
    <hyperlink ref="U671" r:id="rId15632" display="https://www.daloopa.com/src/43517877" xr:uid="{C668ACB8-F53A-4A38-8C56-96AFD13DF27C}"/>
    <hyperlink ref="V671" r:id="rId15633" display="https://www.daloopa.com/src/43517721" xr:uid="{7B857731-1675-48C7-A568-448DDF557714}"/>
    <hyperlink ref="W671" r:id="rId15634" display="https://www.daloopa.com/src/43517672" xr:uid="{9C28F2AA-3284-4DE8-9B95-9536A2487E2D}"/>
    <hyperlink ref="X671" r:id="rId15635" display="https://www.daloopa.com/src/43517548" xr:uid="{9AC684B9-7B18-4846-8D9E-6A6C799AAAB5}"/>
    <hyperlink ref="Y671" r:id="rId15636" display="https://www.daloopa.com/src/43517487" xr:uid="{B0F141F1-C669-461E-94A0-AADD314A3561}"/>
    <hyperlink ref="Z671" r:id="rId15637" display="https://www.daloopa.com/src/43517399" xr:uid="{B53D03C7-4391-44EF-9CBC-8AC3B7D8256E}"/>
    <hyperlink ref="AA671" r:id="rId15638" display="https://www.daloopa.com/src/43517310" xr:uid="{2CE9BDBA-8F10-4A58-9EA0-979E99D35EAD}"/>
    <hyperlink ref="AB671" r:id="rId15639" display="https://www.daloopa.com/src/43517238" xr:uid="{0DAEC95D-E69D-473A-878F-9CD269ABD76E}"/>
    <hyperlink ref="AC671" r:id="rId15640" display="https://www.daloopa.com/src/43517085" xr:uid="{15F72C48-3207-428C-AD6F-57DF8CDB6DA2}"/>
    <hyperlink ref="AD671" r:id="rId15641" display="https://www.daloopa.com/src/43517010" xr:uid="{3BE51330-9793-4AD3-9B50-9F664CD66F4F}"/>
    <hyperlink ref="AE671" r:id="rId15642" display="https://www.daloopa.com/src/43516894" xr:uid="{5ADE1177-9AB2-46FA-9FC9-B40A9C493BA7}"/>
    <hyperlink ref="AF671" r:id="rId15643" display="https://www.daloopa.com/src/43516795" xr:uid="{B1824234-595B-4D97-9C5F-3D699A16D3A5}"/>
    <hyperlink ref="AG671" r:id="rId15644" display="https://www.daloopa.com/src/43516739" xr:uid="{B06F013E-9C1F-48DA-ACAB-4E6E3ECEAA43}"/>
    <hyperlink ref="AH671" r:id="rId15645" display="https://www.daloopa.com/src/43507634" xr:uid="{15177963-3C9A-4E01-8726-F63DA561F56C}"/>
    <hyperlink ref="AI671" r:id="rId15646" display="https://www.daloopa.com/src/43516716" xr:uid="{4B99F1DC-D14E-4AFA-9D5D-565E9E31CEAF}"/>
    <hyperlink ref="AJ671" r:id="rId15647" display="https://www.daloopa.com/src/43516683" xr:uid="{C74520D3-3517-4F40-A169-E384C1ADA1FD}"/>
    <hyperlink ref="AK671" r:id="rId15648" display="https://www.daloopa.com/src/43516606" xr:uid="{F2F91818-802E-400F-9859-FA825B507E41}"/>
    <hyperlink ref="AL671" r:id="rId15649" display="https://www.daloopa.com/src/43516564" xr:uid="{12CB9D48-D53C-4274-B953-7C37770C1284}"/>
    <hyperlink ref="AM671" r:id="rId15650" display="https://www.daloopa.com/src/43516523" xr:uid="{AA93F465-381D-43BE-B4E0-EA6ECBC33659}"/>
    <hyperlink ref="AN671" r:id="rId15651" display="https://www.daloopa.com/src/46631524" xr:uid="{7D6B0C07-7378-4D3C-B9F2-FEA49AEF669D}"/>
    <hyperlink ref="AO671" r:id="rId15652" display="https://www.daloopa.com/src/53602949" xr:uid="{9B96DBBF-3C93-4A9D-9C39-0D8455DD9D78}"/>
    <hyperlink ref="AP671" r:id="rId15653" display="https://www.daloopa.com/src/58793905" xr:uid="{B866C598-71C3-402F-B61C-53AE0BA659B1}"/>
    <hyperlink ref="AQ671" r:id="rId15654" display="https://www.daloopa.com/src/63082679" xr:uid="{2BB274EC-2BD6-4AFE-A2ED-BCF1085E2421}"/>
    <hyperlink ref="AR671" r:id="rId15655" display="https://www.daloopa.com/src/67019518" xr:uid="{8276EE75-F72E-4B2E-AE9D-E08AC10960B5}"/>
    <hyperlink ref="AS671" r:id="rId15656" display="https://www.daloopa.com/src/72186674" xr:uid="{6F8246CE-F79E-4DD2-95EA-4C570432E227}"/>
    <hyperlink ref="AT671" r:id="rId15657" display="https://www.daloopa.com/src/78147062" xr:uid="{FA73FE4E-C8C3-451F-A40E-216C15E87E34}"/>
    <hyperlink ref="AU671" r:id="rId15658" display="https://www.daloopa.com/src/82270213" xr:uid="{C400448F-FE65-4D93-9CE0-DB44A5A82222}"/>
    <hyperlink ref="AV671" r:id="rId15659" display="https://www.daloopa.com/src/87498622" xr:uid="{9BE98893-4F3F-4A31-A123-19EDC920BB32}"/>
    <hyperlink ref="AW671" r:id="rId15660" display="https://www.daloopa.com/src/94641825" xr:uid="{8090135C-6617-4DBE-B20B-C0A27B8F871B}"/>
    <hyperlink ref="AX671" r:id="rId15661" display="https://www.daloopa.com/src/102435747" xr:uid="{295DF364-0713-407D-953D-7B9FFEEEA408}"/>
    <hyperlink ref="AY671" r:id="rId15662" display="https://www.daloopa.com/src/107834393" xr:uid="{A9B07099-A940-4548-9878-D214489B48C6}"/>
    <hyperlink ref="AZ671" r:id="rId15663" display="https://www.daloopa.com/src/113367221" xr:uid="{F33B91A7-4C3B-4BA0-BCDC-06EB6837FA59}"/>
    <hyperlink ref="BC671" r:id="rId15664" display="https://www.daloopa.com/src/145147112" xr:uid="{0F3F221F-F91E-43D8-A1B3-19EDB743A6EB}"/>
    <hyperlink ref="BD671" r:id="rId15665" display="https://www.daloopa.com/src/154360597" xr:uid="{0DC69A34-1516-45F3-935E-89DFAEBD0636}"/>
    <hyperlink ref="BG671" r:id="rId15666" display="https://marketplace.daloopa.com/src/134722511" xr:uid="{8E4806E8-229E-44F8-BA17-18F99580E81F}"/>
    <hyperlink ref="BH671" r:id="rId15667" display="https://marketplace.daloopa.com/src/134722512" xr:uid="{03ABD130-E459-418D-909E-85F1DBF18EC4}"/>
    <hyperlink ref="BI671" r:id="rId15668" display="https://marketplace.daloopa.com/src/134722513" xr:uid="{2701BDB9-E518-440B-AE6A-199091837E51}"/>
    <hyperlink ref="BJ671" r:id="rId15669" display="https://marketplace.daloopa.com/src/134722514" xr:uid="{7643726D-C2D2-4F87-AB8A-24D1C98DCBF5}"/>
    <hyperlink ref="BK671" r:id="rId15670" display="https://marketplace.daloopa.com/src/134722515" xr:uid="{4B4E20D8-DDC8-4485-B218-2DA184583B97}"/>
    <hyperlink ref="BL671" r:id="rId15671" display="https://marketplace.daloopa.com/src/134722516" xr:uid="{6FCC7F52-34AD-4401-9ED5-DEAE5E0225F8}"/>
    <hyperlink ref="BM671" r:id="rId15672" display="https://marketplace.daloopa.com/src/134722517" xr:uid="{0DF49B58-5810-406D-AD56-C36B523806D2}"/>
    <hyperlink ref="BN671" r:id="rId15673" display="https://marketplace.daloopa.com/src/134722518" xr:uid="{45B79758-4FBB-49B2-AE8A-1D25B575FAAC}"/>
    <hyperlink ref="BO671" r:id="rId15674" display="https://marketplace.daloopa.com/src/134722519" xr:uid="{3BFBCC20-EAA1-4DA9-A7AF-32174B3EA46F}"/>
    <hyperlink ref="BP671" r:id="rId15675" display="https://marketplace.daloopa.com/src/134722520" xr:uid="{DAE341E9-C5AC-43C4-B3E6-E50A9C8CA588}"/>
    <hyperlink ref="BQ671" r:id="rId15676" display="https://marketplace.daloopa.com/src/134722521" xr:uid="{BF9F8146-0DBD-4C33-B504-91C9A65F219F}"/>
    <hyperlink ref="BR671" r:id="rId15677" display="https://marketplace.daloopa.com/src/154393122" xr:uid="{DB9A3491-9F03-4F6C-B276-DA68C3431BD9}"/>
    <hyperlink ref="A672" r:id="rId15678" xr:uid="{ED8E3EFE-213C-4A39-942F-173A6D408539}"/>
    <hyperlink ref="C672" r:id="rId15679" xr:uid="{9AE01FD0-123C-494A-B7FA-51B94F1C8B08}"/>
    <hyperlink ref="K672" r:id="rId15680" display="https://www.daloopa.com/src/43519070" xr:uid="{C57B5239-05A5-4EA9-A3F2-F1A4B03A7982}"/>
    <hyperlink ref="L672" r:id="rId15681" display="https://www.daloopa.com/src/43518973" xr:uid="{C5F9375E-85F5-4CB9-9609-AAC4F14C0348}"/>
    <hyperlink ref="M672" r:id="rId15682" display="https://www.daloopa.com/src/43518869" xr:uid="{440627CC-177B-400A-9AA7-1576701BA225}"/>
    <hyperlink ref="N672" r:id="rId15683" display="https://www.daloopa.com/src/43518805" xr:uid="{BEC620C7-C362-49FA-894B-5931CCF01C78}"/>
    <hyperlink ref="O672" r:id="rId15684" display="https://www.daloopa.com/src/43518679" xr:uid="{79B9A0F1-E97E-415A-B177-0B0955AA9B94}"/>
    <hyperlink ref="P672" r:id="rId15685" display="https://www.daloopa.com/src/43518550" xr:uid="{2FC5543E-79FB-4FC4-A113-653A121FA662}"/>
    <hyperlink ref="Q672" r:id="rId15686" display="https://www.daloopa.com/src/43518520" xr:uid="{7D645DCF-A459-4096-9993-DA7DE79593C6}"/>
    <hyperlink ref="R672" r:id="rId15687" display="https://www.daloopa.com/src/43518469" xr:uid="{21495393-35EE-43E4-8E56-CAB414665742}"/>
    <hyperlink ref="S672" r:id="rId15688" display="https://www.daloopa.com/src/43518112" xr:uid="{B96C8D59-F7D0-4AE4-9C4D-0B9FA0951583}"/>
    <hyperlink ref="T672" r:id="rId15689" display="https://www.daloopa.com/src/43518033" xr:uid="{5ACFFC8C-6FDC-4911-81B2-4274CF0814CD}"/>
    <hyperlink ref="U672" r:id="rId15690" display="https://www.daloopa.com/src/43517883" xr:uid="{A90AFB80-DD6B-428E-8A04-78E6E9416308}"/>
    <hyperlink ref="V672" r:id="rId15691" display="https://www.daloopa.com/src/43517727" xr:uid="{9BB95144-5FD6-4F4A-9996-475BBE3A2262}"/>
    <hyperlink ref="W672" r:id="rId15692" display="https://www.daloopa.com/src/43517678" xr:uid="{718226ED-F53A-4D77-9905-ED6F9ABA62EE}"/>
    <hyperlink ref="X672" r:id="rId15693" display="https://www.daloopa.com/src/43517554" xr:uid="{FC0B1FFB-B11C-4801-A876-256FA959D2A7}"/>
    <hyperlink ref="Y672" r:id="rId15694" display="https://www.daloopa.com/src/43517493" xr:uid="{6080CBCC-112F-439D-9A43-B8B8266C94B6}"/>
    <hyperlink ref="Z672" r:id="rId15695" display="https://www.daloopa.com/src/43517405" xr:uid="{2E717969-6401-4F2A-A72D-6C24F3EF117C}"/>
    <hyperlink ref="AA672" r:id="rId15696" display="https://www.daloopa.com/src/43517316" xr:uid="{CD2BB2A1-6169-4599-AC99-A85B6F69652B}"/>
    <hyperlink ref="AB672" r:id="rId15697" display="https://www.daloopa.com/src/43517244" xr:uid="{596E0BA7-8607-4731-B26A-6D301268F4F4}"/>
    <hyperlink ref="AC672" r:id="rId15698" display="https://www.daloopa.com/src/43517091" xr:uid="{0EA7CC04-A2E2-4637-9FB5-6F12B0A6CEB5}"/>
    <hyperlink ref="AD672" r:id="rId15699" display="https://www.daloopa.com/src/43517016" xr:uid="{51E69894-4E99-4AB4-B195-41CA22393F97}"/>
    <hyperlink ref="AE672" r:id="rId15700" display="https://www.daloopa.com/src/43516900" xr:uid="{87F0B3F2-8B0C-4D8E-AB56-20432D7F3844}"/>
    <hyperlink ref="AF672" r:id="rId15701" display="https://www.daloopa.com/src/43516801" xr:uid="{2C814BFF-C2DD-41A5-9C7B-195DBCFED148}"/>
    <hyperlink ref="AG672" r:id="rId15702" display="https://www.daloopa.com/src/43516745" xr:uid="{78B24B5D-ABC3-4C2A-A68B-865B842DF274}"/>
    <hyperlink ref="AH672" r:id="rId15703" display="https://www.daloopa.com/src/43507640" xr:uid="{CB709743-FE13-4219-814E-B1A08BAB823D}"/>
    <hyperlink ref="AI672" r:id="rId15704" display="https://www.daloopa.com/src/43516722" xr:uid="{967E32A6-22DA-4394-844B-A3867A6531DA}"/>
    <hyperlink ref="AJ672" r:id="rId15705" display="https://www.daloopa.com/src/43516689" xr:uid="{F94A98AC-AF98-4409-BE37-ED30E04B0A36}"/>
    <hyperlink ref="AK672" r:id="rId15706" display="https://www.daloopa.com/src/43516612" xr:uid="{E4F000DF-AF93-41C0-9396-68274DD2E90E}"/>
    <hyperlink ref="AL672" r:id="rId15707" display="https://www.daloopa.com/src/43516570" xr:uid="{41ABB800-B1D3-4703-8795-3B432A1552E8}"/>
    <hyperlink ref="AM672" r:id="rId15708" display="https://www.daloopa.com/src/43516528" xr:uid="{D72BDCD7-88F8-4CE9-B5AA-E2497B6B10A5}"/>
    <hyperlink ref="AN672" r:id="rId15709" display="https://www.daloopa.com/src/46631531" xr:uid="{59328EDE-C7DB-4959-9EB4-5F67CA3AF7A0}"/>
    <hyperlink ref="AO672" r:id="rId15710" display="https://www.daloopa.com/src/53602956" xr:uid="{7564EF74-95A0-49BE-B730-197204C1AD22}"/>
    <hyperlink ref="AP672" r:id="rId15711" display="https://www.daloopa.com/src/58793912" xr:uid="{4D9474BB-478A-4F60-889E-8CEB26C14083}"/>
    <hyperlink ref="AQ672" r:id="rId15712" display="https://www.daloopa.com/src/63082686" xr:uid="{DA5860DD-40CF-4601-9393-B52AB73E5CF3}"/>
    <hyperlink ref="AR672" r:id="rId15713" display="https://www.daloopa.com/src/67019525" xr:uid="{2CB7E83F-5911-465D-8515-06E775EAB6B9}"/>
    <hyperlink ref="AS672" r:id="rId15714" display="https://www.daloopa.com/src/72186680" xr:uid="{62E3CE2D-9607-478B-B9D5-0012E928C2C2}"/>
    <hyperlink ref="AT672" r:id="rId15715" display="https://www.daloopa.com/src/78147068" xr:uid="{C5F72CB3-32DD-4541-9F20-EE6485B2496E}"/>
    <hyperlink ref="AU672" r:id="rId15716" display="https://www.daloopa.com/src/82270227" xr:uid="{6DF6F807-94DA-441A-8309-556E8AF8BC80}"/>
    <hyperlink ref="AV672" r:id="rId15717" display="https://www.daloopa.com/src/87498628" xr:uid="{DD6979DA-D4B9-4352-A591-860A1EF16DAE}"/>
    <hyperlink ref="AW672" r:id="rId15718" display="https://www.daloopa.com/src/94641831" xr:uid="{14659872-B41F-4D55-BB5C-3F6821FD99F2}"/>
    <hyperlink ref="AX672" r:id="rId15719" display="https://www.daloopa.com/src/102435753" xr:uid="{E4109DEB-0C6D-452A-9567-B3A971A8E411}"/>
    <hyperlink ref="AY672" r:id="rId15720" display="https://www.daloopa.com/src/107834399" xr:uid="{4A050E2B-F7FA-49A3-86BD-4E83DA939B90}"/>
    <hyperlink ref="AZ672" r:id="rId15721" display="https://www.daloopa.com/src/113367228" xr:uid="{92CF05A4-2ED7-40E1-B00F-078C59A07C59}"/>
    <hyperlink ref="BC672" r:id="rId15722" display="https://www.daloopa.com/src/145147119" xr:uid="{A712C3B2-FEEA-4555-A86D-3ECB1B6D87CC}"/>
    <hyperlink ref="BD672" r:id="rId15723" display="https://www.daloopa.com/src/154360604" xr:uid="{C219484F-08CC-495D-9448-60F3088C97B0}"/>
    <hyperlink ref="BG672" r:id="rId15724" display="https://marketplace.daloopa.com/src/134722522" xr:uid="{B7DD2714-E6F8-4593-BCE8-2EB4EA779600}"/>
    <hyperlink ref="BH672" r:id="rId15725" display="https://marketplace.daloopa.com/src/134722523" xr:uid="{BEC76BDF-7C4B-44E6-95C3-083353B2E9CD}"/>
    <hyperlink ref="BI672" r:id="rId15726" display="https://marketplace.daloopa.com/src/134722524" xr:uid="{821AB778-C2DB-4255-A249-1719398D8CF5}"/>
    <hyperlink ref="BJ672" r:id="rId15727" display="https://marketplace.daloopa.com/src/134722525" xr:uid="{F6FB874A-E3A5-4AF4-A3A5-AB01B617E6D2}"/>
    <hyperlink ref="BK672" r:id="rId15728" display="https://marketplace.daloopa.com/src/134722526" xr:uid="{C1EA8F0F-DF6B-4306-AAB9-45C63C2DAC54}"/>
    <hyperlink ref="BL672" r:id="rId15729" display="https://marketplace.daloopa.com/src/134722527" xr:uid="{8DE74C64-99B4-418D-8BD4-C60AC327BDFC}"/>
    <hyperlink ref="BM672" r:id="rId15730" display="https://marketplace.daloopa.com/src/134722528" xr:uid="{D1BC20F8-6585-4AA1-9022-D4263CF9E2AD}"/>
    <hyperlink ref="BN672" r:id="rId15731" display="https://marketplace.daloopa.com/src/134722529" xr:uid="{4169A7F6-5F59-4D4C-BD4A-EE320A4DEC1C}"/>
    <hyperlink ref="BO672" r:id="rId15732" display="https://marketplace.daloopa.com/src/134722530" xr:uid="{EF498708-8A84-485E-A3EB-BC895D2E27F5}"/>
    <hyperlink ref="BP672" r:id="rId15733" display="https://marketplace.daloopa.com/src/134722531" xr:uid="{67320F80-974D-4C47-B076-BCC0C445F740}"/>
    <hyperlink ref="BQ672" r:id="rId15734" display="https://marketplace.daloopa.com/src/134722532" xr:uid="{40775B1E-8034-4D11-BF3F-377B76B8F7BF}"/>
    <hyperlink ref="BR672" r:id="rId15735" display="https://marketplace.daloopa.com/src/154393124" xr:uid="{52AA701E-3102-4DDC-B531-D0C8FCBD7EA4}"/>
    <hyperlink ref="A675" r:id="rId15736" xr:uid="{21D87437-77B3-4CEE-82F2-276B004CA406}"/>
    <hyperlink ref="C675" r:id="rId15737" xr:uid="{C6B44D90-C42E-48C6-9C09-3BF520570ECF}"/>
    <hyperlink ref="AO675" r:id="rId15738" display="https://www.daloopa.com/src/65069724" xr:uid="{33E5FB26-F463-4782-8A74-5548ED9D726D}"/>
    <hyperlink ref="AP675" r:id="rId15739" display="https://www.daloopa.com/src/65069722" xr:uid="{3790B392-18CC-4A49-B67F-482375C6B73B}"/>
    <hyperlink ref="AQ675" r:id="rId15740" display="https://www.daloopa.com/src/65069709" xr:uid="{643316BE-AAB4-4351-B3AE-41564794E810}"/>
    <hyperlink ref="AS675" r:id="rId15741" display="https://www.daloopa.com/src/72185181" xr:uid="{A3DD2D5F-17A2-4F40-A68D-4285DB0A38A9}"/>
    <hyperlink ref="AT675" r:id="rId15742" display="https://www.daloopa.com/src/78144537" xr:uid="{074B7551-F49A-4CBD-AA39-C4A9C2E36B22}"/>
    <hyperlink ref="AU675" r:id="rId15743" display="https://www.daloopa.com/src/82270964" xr:uid="{222B495D-26A0-4599-BD85-8FCF7BE065F6}"/>
    <hyperlink ref="BC675" r:id="rId15744" display="https://www.daloopa.com/src/145161340" xr:uid="{EE8D5F74-E0BB-4792-BEA1-0771F822134F}"/>
    <hyperlink ref="A676" r:id="rId15745" xr:uid="{FF897F5F-C20D-4BB6-AAE0-2E7FBD1833BC}"/>
    <hyperlink ref="C676" r:id="rId15746" xr:uid="{C2756D77-03DC-4847-A81E-5813A17E349D}"/>
    <hyperlink ref="AN676" r:id="rId15747" display="https://www.daloopa.com/src/65069743" xr:uid="{46BCF61B-1530-4ECC-9D4B-8F54CC1C86FB}"/>
    <hyperlink ref="AO676" r:id="rId15748" display="https://www.daloopa.com/src/65069727" xr:uid="{2CE30D19-65E1-4DFD-8DBA-5610109CEA2D}"/>
    <hyperlink ref="AP676" r:id="rId15749" display="https://www.daloopa.com/src/65069723" xr:uid="{1D73D9F0-AED8-42EE-B30C-C99AA061FB49}"/>
    <hyperlink ref="AQ676" r:id="rId15750" display="https://www.daloopa.com/src/65069705" xr:uid="{025DB55A-B3AC-4D65-9272-5BA95541D958}"/>
    <hyperlink ref="AR676" r:id="rId15751" display="https://www.daloopa.com/src/67019917" xr:uid="{00AAE75C-8C47-4642-9D7F-7A5773B46358}"/>
    <hyperlink ref="AS676" r:id="rId15752" display="https://www.daloopa.com/src/72185180" xr:uid="{3FFC9037-7013-433B-955B-D50A6F7D3DFA}"/>
    <hyperlink ref="AT676" r:id="rId15753" display="https://www.daloopa.com/src/78144538" xr:uid="{DF008C02-0845-4073-97AF-AAD98AA86EBC}"/>
    <hyperlink ref="AU676" r:id="rId15754" display="https://www.daloopa.com/src/82270963" xr:uid="{EB55F081-99CA-435D-9823-DF39D2F0D653}"/>
    <hyperlink ref="AV676" r:id="rId15755" display="https://www.daloopa.com/src/87502861" xr:uid="{A233979A-2C36-449B-86D2-FE03F8643C81}"/>
    <hyperlink ref="AZ676" r:id="rId15756" display="https://www.daloopa.com/src/113368853" xr:uid="{ECB03EA5-0354-4891-8B2C-5A856A911E22}"/>
    <hyperlink ref="BC676" r:id="rId15757" display="https://www.daloopa.com/src/145161341" xr:uid="{073E72A0-0737-4B5C-A522-A473CDD6DF0E}"/>
    <hyperlink ref="BD676" r:id="rId15758" display="https://www.daloopa.com/src/154364734" xr:uid="{1A065216-5386-4526-BC61-15867C367496}"/>
    <hyperlink ref="BN676" r:id="rId15759" display="https://marketplace.daloopa.com/src/154209355" xr:uid="{3A32CBC7-6C4E-4824-B9B7-5E4A5D3D11EC}"/>
    <hyperlink ref="BO676" r:id="rId15760" display="https://marketplace.daloopa.com/src/154209356" xr:uid="{EB3E0D05-66B2-4F23-AAED-F0CA55754F6B}"/>
    <hyperlink ref="BP676" r:id="rId15761" display="https://marketplace.daloopa.com/src/154209357" xr:uid="{4AE2A073-2371-4800-933E-8A3453FA3DD3}"/>
    <hyperlink ref="BQ676" r:id="rId15762" display="https://marketplace.daloopa.com/src/154209358" xr:uid="{81BDA554-97D1-40AC-B85D-158386FBD910}"/>
    <hyperlink ref="BR676" r:id="rId15763" display="https://marketplace.daloopa.com/src/154393125" xr:uid="{211F012B-5E49-45BD-9118-A2ABF8B25760}"/>
    <hyperlink ref="A677" r:id="rId15764" xr:uid="{6534CAB8-BECA-47EE-AEA9-108619F9CD1A}"/>
    <hyperlink ref="C677" r:id="rId15765" xr:uid="{B45E21DB-CC25-493B-B851-DCE19308668D}"/>
    <hyperlink ref="AN677" r:id="rId15766" display="https://www.daloopa.com/src/65069741" xr:uid="{F491EFCF-8F9E-4B38-AFD7-F49B7D470D14}"/>
    <hyperlink ref="AO677" r:id="rId15767" display="https://www.daloopa.com/src/65069726" xr:uid="{80031FE4-ECF9-4A00-ABB0-84E4CD227C75}"/>
    <hyperlink ref="AP677" r:id="rId15768" display="https://www.daloopa.com/src/65069718" xr:uid="{CE4DE05E-CE76-4D12-B842-2F6FE67B9904}"/>
    <hyperlink ref="AQ677" r:id="rId15769" display="https://www.daloopa.com/src/65069708" xr:uid="{18CCC483-7E21-4293-80D3-D8FDF2FDC349}"/>
    <hyperlink ref="AR677" r:id="rId15770" display="https://www.daloopa.com/src/67019923" xr:uid="{69C4891C-1DBF-4051-BEBD-B30C821D0916}"/>
    <hyperlink ref="AS677" r:id="rId15771" display="https://www.daloopa.com/src/72185178" xr:uid="{7C9C6D47-1CE9-432E-9F3D-860EAD46CF9E}"/>
    <hyperlink ref="AT677" r:id="rId15772" display="https://www.daloopa.com/src/78144539" xr:uid="{292621DE-AEE2-4556-88FA-9B26257DC85A}"/>
    <hyperlink ref="AU677" r:id="rId15773" display="https://www.daloopa.com/src/82270962" xr:uid="{6413AA2C-8C21-444C-A815-3F790EFF890C}"/>
    <hyperlink ref="AV677" r:id="rId15774" display="https://www.daloopa.com/src/87502860" xr:uid="{79162E46-029C-4BCC-A9E6-10EFB1A760BF}"/>
    <hyperlink ref="AZ677" r:id="rId15775" display="https://www.daloopa.com/src/113368854" xr:uid="{D83360EA-7D70-4DDA-9511-CF8697BDA3CC}"/>
    <hyperlink ref="BC677" r:id="rId15776" display="https://www.daloopa.com/src/145161342" xr:uid="{AA2BC914-61E3-49C4-ACB8-9C661032E759}"/>
    <hyperlink ref="BD677" r:id="rId15777" display="https://www.daloopa.com/src/154364735" xr:uid="{0243636E-CD1F-4D2B-AFA3-63EFA2157480}"/>
    <hyperlink ref="BN677" r:id="rId15778" display="https://marketplace.daloopa.com/src/154209359" xr:uid="{11DE8920-EDD4-476A-BA9D-776F6BC3B1EC}"/>
    <hyperlink ref="BO677" r:id="rId15779" display="https://marketplace.daloopa.com/src/154209360" xr:uid="{504FCF63-5C19-4853-8254-FA26E83BC90C}"/>
    <hyperlink ref="BP677" r:id="rId15780" display="https://marketplace.daloopa.com/src/154209361" xr:uid="{F5B4BC12-37EC-4852-A306-E549E7D75378}"/>
    <hyperlink ref="BQ677" r:id="rId15781" display="https://marketplace.daloopa.com/src/154209362" xr:uid="{1EE51ED7-0BB7-49F8-98DB-F756E07330D8}"/>
    <hyperlink ref="BR677" r:id="rId15782" display="https://marketplace.daloopa.com/src/154393126" xr:uid="{491B3E70-883A-4CBF-BA6D-F86310969698}"/>
    <hyperlink ref="A678" r:id="rId15783" xr:uid="{5454882C-3EE0-4B71-BBDA-6FE01ECCC7C8}"/>
    <hyperlink ref="C678" r:id="rId15784" xr:uid="{9D41A4B0-8CD2-49A5-9E3E-149ADD05CF84}"/>
    <hyperlink ref="AN678" r:id="rId15785" display="https://www.daloopa.com/src/65069738" xr:uid="{4E831796-35B1-42B0-9585-D083BE461685}"/>
    <hyperlink ref="AO678" r:id="rId15786" display="https://www.daloopa.com/src/65069730" xr:uid="{45B7B39A-B02E-4E23-964A-8424BE33E952}"/>
    <hyperlink ref="AP678" r:id="rId15787" display="https://www.daloopa.com/src/65069720" xr:uid="{0EC08AF4-43CA-49FA-9B86-559E92B78221}"/>
    <hyperlink ref="AQ678" r:id="rId15788" display="https://www.daloopa.com/src/65069711" xr:uid="{60B44561-6131-4FC1-B0FB-2B86177E7DF7}"/>
    <hyperlink ref="AR678" r:id="rId15789" display="https://www.daloopa.com/src/67019919" xr:uid="{493B41A2-B813-4B30-B11A-E3F3BFE7F678}"/>
    <hyperlink ref="AS678" r:id="rId15790" display="https://www.daloopa.com/src/72185175" xr:uid="{B1A53532-B999-48A3-8C4A-CD33FFD79F54}"/>
    <hyperlink ref="AT678" r:id="rId15791" display="https://www.daloopa.com/src/78144540" xr:uid="{66A13DDC-E5FB-43BC-8E5C-7305FF5F486E}"/>
    <hyperlink ref="AU678" r:id="rId15792" display="https://www.daloopa.com/src/82270961" xr:uid="{37F640D2-7EF6-402E-82D1-C86DF1AF2A35}"/>
    <hyperlink ref="AV678" r:id="rId15793" display="https://www.daloopa.com/src/87502859" xr:uid="{2A6AC86D-6CA4-41B3-9B1C-678666CB888E}"/>
    <hyperlink ref="AZ678" r:id="rId15794" display="https://www.daloopa.com/src/113368855" xr:uid="{5BF247F4-321E-44DD-9564-C326A4949374}"/>
    <hyperlink ref="BC678" r:id="rId15795" display="https://www.daloopa.com/src/145161343" xr:uid="{540E9BE0-61B9-4EFD-B650-3CB42A5AA79C}"/>
    <hyperlink ref="BD678" r:id="rId15796" display="https://www.daloopa.com/src/154364736" xr:uid="{BA6CAE65-0C1E-4765-8FCD-6CBAFADE3EF1}"/>
    <hyperlink ref="BN678" r:id="rId15797" display="https://marketplace.daloopa.com/src/154209363" xr:uid="{6F2CF8B5-CCC4-4497-BB06-0E0BBE02A12A}"/>
    <hyperlink ref="BO678" r:id="rId15798" display="https://marketplace.daloopa.com/src/154209364" xr:uid="{BE97AE49-5B77-4CE5-9000-DF31A8F43C73}"/>
    <hyperlink ref="BP678" r:id="rId15799" display="https://marketplace.daloopa.com/src/154209365" xr:uid="{2468FAFA-FDCB-4A66-8361-89B0B3E63C90}"/>
    <hyperlink ref="BQ678" r:id="rId15800" display="https://marketplace.daloopa.com/src/154209366" xr:uid="{ED633CEF-8A4B-4F80-946D-510D5CA6171B}"/>
    <hyperlink ref="BR678" r:id="rId15801" display="https://marketplace.daloopa.com/src/154393127" xr:uid="{9F23CF7B-EDC0-485A-A30E-262C639378E4}"/>
    <hyperlink ref="A679" r:id="rId15802" xr:uid="{A173B77D-2B87-456F-B693-4D0F350F20FA}"/>
    <hyperlink ref="C679" r:id="rId15803" xr:uid="{973870F8-AD1D-45E7-8F1D-BCBF62DFEAA2}"/>
    <hyperlink ref="AN679" r:id="rId15804" display="https://www.daloopa.com/src/65069744" xr:uid="{02B2437F-1120-495E-ACE6-C3ACC63FB6EA}"/>
    <hyperlink ref="AO679" r:id="rId15805" display="https://www.daloopa.com/src/65069728" xr:uid="{BB49941B-7083-4E5D-BA25-885551333119}"/>
    <hyperlink ref="AP679" r:id="rId15806" display="https://www.daloopa.com/src/65069721" xr:uid="{383968CA-E5A1-4DAD-93BF-E11F9FCA7AE5}"/>
    <hyperlink ref="AQ679" r:id="rId15807" display="https://www.daloopa.com/src/65069710" xr:uid="{252A60FB-B51D-42B7-B24F-0273B048EF58}"/>
    <hyperlink ref="AR679" r:id="rId15808" display="https://www.daloopa.com/src/67019918" xr:uid="{14FD384F-6D49-401B-AD67-FAC1CEEF1A9E}"/>
    <hyperlink ref="AS679" r:id="rId15809" display="https://www.daloopa.com/src/72185177" xr:uid="{305223A0-1C5C-4033-B36D-AEA0689AF3C0}"/>
    <hyperlink ref="AT679" r:id="rId15810" display="https://www.daloopa.com/src/78144541" xr:uid="{CECFE8B0-3AED-4F9C-9D7F-65FEE97E6261}"/>
    <hyperlink ref="AU679" r:id="rId15811" display="https://www.daloopa.com/src/82270965" xr:uid="{1239A52F-293F-415D-B8C2-B33F3BA41CF4}"/>
    <hyperlink ref="AV679" r:id="rId15812" display="https://www.daloopa.com/src/87502862" xr:uid="{B3D786A3-70F5-461A-9C67-C1D815489E81}"/>
    <hyperlink ref="AZ679" r:id="rId15813" display="https://www.daloopa.com/src/113368856" xr:uid="{1064640E-A0A0-488B-9335-117F79E21DED}"/>
    <hyperlink ref="BC679" r:id="rId15814" display="https://www.daloopa.com/src/145161344" xr:uid="{04394682-6A33-4596-9D19-E0496E2651A5}"/>
    <hyperlink ref="BD679" r:id="rId15815" display="https://www.daloopa.com/src/154364737" xr:uid="{4DF588FD-58D5-424D-A906-37BFDBD3F81B}"/>
    <hyperlink ref="BN679" r:id="rId15816" display="https://marketplace.daloopa.com/src/154209367" xr:uid="{401B2E58-30A8-4884-BD37-C1B45F5CAA21}"/>
    <hyperlink ref="BO679" r:id="rId15817" display="https://marketplace.daloopa.com/src/154209368" xr:uid="{9A6A6390-879E-49CE-AEDC-D27827230505}"/>
    <hyperlink ref="BP679" r:id="rId15818" display="https://marketplace.daloopa.com/src/154209369" xr:uid="{08B7D2D7-3690-4E1E-AB90-B58F46AA4159}"/>
    <hyperlink ref="BQ679" r:id="rId15819" display="https://marketplace.daloopa.com/src/154209370" xr:uid="{745FD3F0-7AD9-4A42-BA80-658F01DDD2E0}"/>
    <hyperlink ref="BR679" r:id="rId15820" display="https://marketplace.daloopa.com/src/154393128" xr:uid="{28DAC112-24BF-4F85-A34C-B14CB51F936F}"/>
    <hyperlink ref="A680" r:id="rId15821" xr:uid="{19A7F118-4F70-4FC2-877D-E3778D732854}"/>
    <hyperlink ref="C680" r:id="rId15822" xr:uid="{8A6B2322-5F92-45A4-9B30-C5E7AE3F6B05}"/>
    <hyperlink ref="AN680" r:id="rId15823" display="https://www.daloopa.com/src/65069739" xr:uid="{50FE3164-DA34-4B71-8D32-DADE5FD0326A}"/>
    <hyperlink ref="AR680" r:id="rId15824" display="https://www.daloopa.com/src/67019920" xr:uid="{6F650C4F-BDEF-442A-ABCF-2008F9A596A7}"/>
    <hyperlink ref="AV680" r:id="rId15825" display="https://www.daloopa.com/src/87502863" xr:uid="{44D8B8CB-A281-4D76-9411-8B4AC819F377}"/>
    <hyperlink ref="AZ680" r:id="rId15826" display="https://www.daloopa.com/src/113368857" xr:uid="{31B5C616-CDBB-4375-82A6-B8F7824C4D90}"/>
    <hyperlink ref="BD680" r:id="rId15827" display="https://www.daloopa.com/src/154364738" xr:uid="{B4656D8E-30D2-4070-A9DB-209ECC8041C5}"/>
    <hyperlink ref="BN680" r:id="rId15828" display="https://marketplace.daloopa.com/src/154209371" xr:uid="{55D7ADA7-340E-49A7-B05E-C90516D6AD42}"/>
    <hyperlink ref="BO680" r:id="rId15829" display="https://marketplace.daloopa.com/src/154209372" xr:uid="{ED7CD0F8-8165-457E-8D7E-BAE37CDD21CA}"/>
    <hyperlink ref="BP680" r:id="rId15830" display="https://marketplace.daloopa.com/src/154209373" xr:uid="{0E432FB7-44F6-4D54-BBBB-FA7B836FA047}"/>
    <hyperlink ref="BQ680" r:id="rId15831" display="https://marketplace.daloopa.com/src/154209374" xr:uid="{29F5FC30-DFC2-44D4-93A7-32ED81907567}"/>
    <hyperlink ref="BR680" r:id="rId15832" display="https://marketplace.daloopa.com/src/154393129" xr:uid="{A2820CB4-4841-48A6-9A89-834EC76BE7B3}"/>
    <hyperlink ref="A681" r:id="rId15833" xr:uid="{861D225F-C9B1-4B5B-80D7-481DE7D8BCD1}"/>
    <hyperlink ref="C681" r:id="rId15834" xr:uid="{42D47E72-1E62-4076-B1CD-C2F7BB2556F8}"/>
    <hyperlink ref="AN681" r:id="rId15835" display="https://www.daloopa.com/src/65069742" xr:uid="{1381A4A5-3B28-4702-8C0F-1BF18AE32513}"/>
    <hyperlink ref="AO681" r:id="rId15836" display="https://www.daloopa.com/src/65069729" xr:uid="{EC3569AB-C166-436D-8669-85FB55EB54E7}"/>
    <hyperlink ref="AP681" r:id="rId15837" display="https://www.daloopa.com/src/65069717" xr:uid="{1F3626C3-A8BD-46FC-8772-E48C520642BA}"/>
    <hyperlink ref="AQ681" r:id="rId15838" display="https://www.daloopa.com/src/65069707" xr:uid="{D8352DFB-580A-4B41-99DA-25D8B2DEB338}"/>
    <hyperlink ref="AR681" r:id="rId15839" display="https://www.daloopa.com/src/67019921" xr:uid="{F588104C-F89F-43AB-8953-DD473B8D8E88}"/>
    <hyperlink ref="AS681" r:id="rId15840" display="https://www.daloopa.com/src/72185176" xr:uid="{6184D025-3C65-4043-AA5F-D7D3E7FEC17B}"/>
    <hyperlink ref="AT681" r:id="rId15841" display="https://www.daloopa.com/src/78144542" xr:uid="{51FB70E1-5827-4B5F-9B6D-6591B8D8E699}"/>
    <hyperlink ref="AU681" r:id="rId15842" display="https://www.daloopa.com/src/82270966" xr:uid="{BE7669EB-474B-4A42-A162-D52B6213150D}"/>
    <hyperlink ref="AV681" r:id="rId15843" display="https://www.daloopa.com/src/87502857" xr:uid="{A93033C4-D923-412F-838B-0AA0FF73CF47}"/>
    <hyperlink ref="AZ681" r:id="rId15844" display="https://www.daloopa.com/src/113368858" xr:uid="{DA7E27DC-CAFD-459A-B32B-A588CC5ADFA1}"/>
    <hyperlink ref="BC681" r:id="rId15845" display="https://www.daloopa.com/src/145161345" xr:uid="{79D0633D-09D1-4795-BD39-92532EDF20E5}"/>
    <hyperlink ref="BD681" r:id="rId15846" display="https://www.daloopa.com/src/154364739" xr:uid="{7EBFE587-DB1A-401D-8EF8-D89D5D637BED}"/>
    <hyperlink ref="BN681" r:id="rId15847" display="https://marketplace.daloopa.com/src/154209375" xr:uid="{B0CD59BC-2A4C-43FD-B54B-24AAC2C6EA08}"/>
    <hyperlink ref="BO681" r:id="rId15848" display="https://marketplace.daloopa.com/src/154209376" xr:uid="{2172F345-9B00-4E2A-9E4E-F00056172953}"/>
    <hyperlink ref="BP681" r:id="rId15849" display="https://marketplace.daloopa.com/src/154209377" xr:uid="{EAE02B21-F580-4C93-9A73-EC65DA3A0974}"/>
    <hyperlink ref="BQ681" r:id="rId15850" display="https://marketplace.daloopa.com/src/154209378" xr:uid="{3B83998B-2857-4F28-8965-660194DEF440}"/>
    <hyperlink ref="BR681" r:id="rId15851" display="https://marketplace.daloopa.com/src/154393130" xr:uid="{E4CC3F72-7072-4554-A4CD-9C1E8C342BEA}"/>
    <hyperlink ref="A682" r:id="rId15852" xr:uid="{3B12F3BA-0841-40B6-A3EE-BCCD49F8D20A}"/>
    <hyperlink ref="C682" r:id="rId15853" xr:uid="{35C3FE4C-EDBC-408F-8F31-98FF4D64D9FC}"/>
    <hyperlink ref="AN682" r:id="rId15854" display="https://www.daloopa.com/src/65069740" xr:uid="{90304A3D-8785-47E5-AA15-E972696CF404}"/>
    <hyperlink ref="AO682" r:id="rId15855" display="https://www.daloopa.com/src/65069725" xr:uid="{5A47B970-E751-42EB-BCB8-DE8792A07E16}"/>
    <hyperlink ref="AP682" r:id="rId15856" display="https://www.daloopa.com/src/65069719" xr:uid="{0E13F980-9CEB-44B0-A2F8-D3C524C0CD67}"/>
    <hyperlink ref="AQ682" r:id="rId15857" display="https://www.daloopa.com/src/65069706" xr:uid="{AAB837F5-284D-43B2-A274-03BE6EAC8E91}"/>
    <hyperlink ref="AR682" r:id="rId15858" display="https://www.daloopa.com/src/67019922" xr:uid="{1A4542A8-E98F-4CC1-92DE-45B9B47F9F78}"/>
    <hyperlink ref="AS682" r:id="rId15859" display="https://www.daloopa.com/src/72185179" xr:uid="{12139BA7-8942-49B0-A9AF-CBD9A9747739}"/>
    <hyperlink ref="AT682" r:id="rId15860" display="https://www.daloopa.com/src/78144543" xr:uid="{DA1B91F9-43EA-4ACC-82E0-388E425B578D}"/>
    <hyperlink ref="AU682" r:id="rId15861" display="https://www.daloopa.com/src/82270967" xr:uid="{A846AA30-7BE6-463C-A1D0-02BE8469DB0A}"/>
    <hyperlink ref="AV682" r:id="rId15862" display="https://www.daloopa.com/src/87502858" xr:uid="{430CE5CC-E3FE-487F-96CF-587D31367CEF}"/>
    <hyperlink ref="AZ682" r:id="rId15863" display="https://www.daloopa.com/src/113368859" xr:uid="{4351EFB0-4D54-42F3-A269-33AFCADC477B}"/>
    <hyperlink ref="BC682" r:id="rId15864" display="https://www.daloopa.com/src/145161346" xr:uid="{CC1815B4-75D5-4718-9541-1AAECC27E596}"/>
    <hyperlink ref="BD682" r:id="rId15865" display="https://www.daloopa.com/src/154364740" xr:uid="{F5BF4893-729D-429C-A5B3-8E401B2015E4}"/>
    <hyperlink ref="BN682" r:id="rId15866" display="https://marketplace.daloopa.com/src/154209379" xr:uid="{62566336-1D0A-43B7-9E91-860ED6875813}"/>
    <hyperlink ref="BO682" r:id="rId15867" display="https://marketplace.daloopa.com/src/154209380" xr:uid="{D56624AC-0A29-4943-906E-37F410422725}"/>
    <hyperlink ref="BP682" r:id="rId15868" display="https://marketplace.daloopa.com/src/154209381" xr:uid="{A1BAE05B-CA5B-4335-8D2F-C3712235D8CC}"/>
    <hyperlink ref="BQ682" r:id="rId15869" display="https://marketplace.daloopa.com/src/154209382" xr:uid="{A63B5980-49DC-4D1C-BF29-869F1EE679EA}"/>
    <hyperlink ref="BR682" r:id="rId15870" display="https://marketplace.daloopa.com/src/154393131" xr:uid="{1CCBD604-D24E-4E86-8CD0-0325F7F06A0C}"/>
    <hyperlink ref="A685" r:id="rId15871" xr:uid="{CFAB0BE8-D4A5-43BC-B193-CFB450A12A4C}"/>
    <hyperlink ref="C685" r:id="rId15872" xr:uid="{B9294FFA-338A-4D44-AC7D-B57656726C7A}"/>
    <hyperlink ref="AY685" r:id="rId15873" display="https://www.daloopa.com/src/107837918" xr:uid="{37BC0965-19D5-43F3-88FB-DFF22C4D8A01}"/>
    <hyperlink ref="AZ685" r:id="rId15874" display="https://www.daloopa.com/src/113367906" xr:uid="{7789476C-2E72-4691-B60A-13B3E68623B2}"/>
    <hyperlink ref="BD685" r:id="rId15875" display="https://www.daloopa.com/src/154364113" xr:uid="{5D770648-C4A7-4387-A34E-FC98AE472009}"/>
    <hyperlink ref="BQ685" r:id="rId15876" display="https://marketplace.daloopa.com/src/134722533" xr:uid="{DF3FE8EA-324C-45F5-9658-D3BB6F5A1860}"/>
    <hyperlink ref="BR685" r:id="rId15877" display="https://marketplace.daloopa.com/src/154393132" xr:uid="{6D3546F4-E31D-46B2-B05B-9B1463223959}"/>
    <hyperlink ref="A686" r:id="rId15878" xr:uid="{687F6BFA-41F1-4FD9-B895-A10F6C436346}"/>
    <hyperlink ref="C686" r:id="rId15879" xr:uid="{18BAFE3A-EFF8-4638-9901-C5C980CFDA17}"/>
    <hyperlink ref="AQ686" r:id="rId15880" display="https://www.daloopa.com/src/63083949" xr:uid="{9955008B-B62B-4F18-988A-E9E8647075A5}"/>
    <hyperlink ref="AR686" r:id="rId15881" display="https://www.daloopa.com/src/67019786" xr:uid="{FFB203EA-E2C2-425A-8E3D-EE50EC57E553}"/>
    <hyperlink ref="AS686" r:id="rId15882" display="https://www.daloopa.com/src/72185072" xr:uid="{62A3D642-75D2-4877-ADD7-17829385EA57}"/>
    <hyperlink ref="AT686" r:id="rId15883" display="https://www.daloopa.com/src/78144443" xr:uid="{90293A1C-5A63-4964-BC4E-8DAE5A6C343E}"/>
    <hyperlink ref="AU686" r:id="rId15884" display="https://www.daloopa.com/src/82270609" xr:uid="{F97A620D-12B2-4CBF-B3BC-CE4979C12028}"/>
    <hyperlink ref="AV686" r:id="rId15885" display="https://www.daloopa.com/src/87502562" xr:uid="{76EA6BA9-F3C3-4A59-8D75-F829B236CE9D}"/>
    <hyperlink ref="BO686" r:id="rId15886" display="https://marketplace.daloopa.com/src/134722534" xr:uid="{014B2263-7028-4108-B505-F900C69C4E2B}"/>
    <hyperlink ref="BP686" r:id="rId15887" display="https://marketplace.daloopa.com/src/134722535" xr:uid="{E9635EB9-456F-425A-BE82-93033A745D0C}"/>
    <hyperlink ref="A687" r:id="rId15888" xr:uid="{F1D847CC-DB5F-40FE-83E9-BE89E4A042A6}"/>
    <hyperlink ref="C687" r:id="rId15889" xr:uid="{5DA2DE8B-B63B-4D5C-A318-849D702CF49A}"/>
    <hyperlink ref="AQ687" r:id="rId15890" display="https://www.daloopa.com/src/63083950" xr:uid="{B575A292-EED8-4093-B420-771931397AAA}"/>
    <hyperlink ref="AR687" r:id="rId15891" display="https://www.daloopa.com/src/67019787" xr:uid="{8C1B7544-C149-48C1-A9B2-8DFF552B11C1}"/>
    <hyperlink ref="AS687" r:id="rId15892" display="https://www.daloopa.com/src/72185073" xr:uid="{4B56D8FD-7468-4D8C-9F68-6415AA71B325}"/>
    <hyperlink ref="AT687" r:id="rId15893" display="https://www.daloopa.com/src/78144444" xr:uid="{14566CE2-AA3C-4CC4-97C1-0E839AB0ABE1}"/>
    <hyperlink ref="AU687" r:id="rId15894" display="https://www.daloopa.com/src/82270610" xr:uid="{B37047CF-CCE7-4F63-BD7C-CC12A75844BC}"/>
    <hyperlink ref="AV687" r:id="rId15895" display="https://www.daloopa.com/src/87502563" xr:uid="{A4E63950-211B-4757-84F9-AB2C5969BDB7}"/>
    <hyperlink ref="BO687" r:id="rId15896" display="https://marketplace.daloopa.com/src/134722536" xr:uid="{133668B8-D2B5-43DB-AD78-795F67A68169}"/>
    <hyperlink ref="BP687" r:id="rId15897" display="https://marketplace.daloopa.com/src/134722537" xr:uid="{00B9FB52-7AED-45BA-85DE-5391FB544605}"/>
    <hyperlink ref="A688" r:id="rId15898" xr:uid="{8B5441FB-083C-4107-9CCA-D89AB899BA9F}"/>
    <hyperlink ref="C688" r:id="rId15899" xr:uid="{8D6BCEBD-CC83-463C-B5E6-D93741FDD22B}"/>
    <hyperlink ref="AQ688" r:id="rId15900" display="https://www.daloopa.com/src/63083951" xr:uid="{523CBAA3-7887-4FE4-93A6-174072F3F4FC}"/>
    <hyperlink ref="AR688" r:id="rId15901" display="https://www.daloopa.com/src/67019788" xr:uid="{6F43A8C2-22F8-423C-B364-FA98F28242A2}"/>
    <hyperlink ref="AS688" r:id="rId15902" display="https://www.daloopa.com/src/72185074" xr:uid="{0627EB16-4F93-4802-B14C-E8F6F898F00B}"/>
    <hyperlink ref="AT688" r:id="rId15903" display="https://www.daloopa.com/src/78144445" xr:uid="{B32D2FF4-3381-497D-8DD2-5EAAFD81140B}"/>
    <hyperlink ref="AU688" r:id="rId15904" display="https://www.daloopa.com/src/82270611" xr:uid="{4BAC9B0C-C822-4DC9-8A1A-286DD5324BEA}"/>
    <hyperlink ref="AV688" r:id="rId15905" display="https://www.daloopa.com/src/87502564" xr:uid="{5303FD30-439C-478A-BD8D-C25BA17F102A}"/>
    <hyperlink ref="BO688" r:id="rId15906" display="https://marketplace.daloopa.com/src/134722538" xr:uid="{D64856D5-056D-4083-B08F-D0BD300176CB}"/>
    <hyperlink ref="BP688" r:id="rId15907" display="https://marketplace.daloopa.com/src/134722539" xr:uid="{DA332423-3403-443E-88FA-88BB4EF7A706}"/>
    <hyperlink ref="A689" r:id="rId15908" xr:uid="{398072AD-6007-41CE-98DD-2397D4C9B2C2}"/>
    <hyperlink ref="C689" r:id="rId15909" xr:uid="{7F1A8136-00B3-4C68-B12D-07362E964C6E}"/>
    <hyperlink ref="AQ689" r:id="rId15910" display="https://www.daloopa.com/src/63083952" xr:uid="{6C64678F-45AA-4721-84FA-76C91F62B9B9}"/>
    <hyperlink ref="AR689" r:id="rId15911" display="https://www.daloopa.com/src/67019789" xr:uid="{25797826-6079-476B-9E0E-6F8FED5C31A4}"/>
    <hyperlink ref="AS689" r:id="rId15912" display="https://www.daloopa.com/src/72185075" xr:uid="{A9A35AFE-9757-46B1-B5EA-64082DDB3765}"/>
    <hyperlink ref="AT689" r:id="rId15913" display="https://www.daloopa.com/src/78144446" xr:uid="{7691C567-93EF-482E-8C3A-33AD48CDEDFE}"/>
    <hyperlink ref="AU689" r:id="rId15914" display="https://www.daloopa.com/src/82270612" xr:uid="{18A16936-AA05-4416-86D4-F426E5326893}"/>
    <hyperlink ref="AV689" r:id="rId15915" display="https://www.daloopa.com/src/87502565" xr:uid="{67ADF078-9A5F-40D4-8B31-E41664EF8FB4}"/>
    <hyperlink ref="BO689" r:id="rId15916" display="https://marketplace.daloopa.com/src/134722540" xr:uid="{15973341-55D4-4BF1-ACDE-B6B62F6517A0}"/>
    <hyperlink ref="BP689" r:id="rId15917" display="https://marketplace.daloopa.com/src/134722541" xr:uid="{EC06B023-F275-4239-BD3D-A86760169D19}"/>
    <hyperlink ref="A691" r:id="rId15918" xr:uid="{FF5FD87E-4268-447F-827D-501A6E400124}"/>
    <hyperlink ref="C691" r:id="rId15919" xr:uid="{B660AE6F-32C6-4DDE-B0BE-A9A9A38B9846}"/>
    <hyperlink ref="AY691" r:id="rId15920" display="https://www.daloopa.com/src/107837919" xr:uid="{2D24A4F8-094F-4D36-B896-E77EFF603984}"/>
    <hyperlink ref="AZ691" r:id="rId15921" display="https://www.daloopa.com/src/113367907" xr:uid="{531A733C-FA28-417E-A0F8-247F6CBAC889}"/>
    <hyperlink ref="BD691" r:id="rId15922" display="https://www.daloopa.com/src/154364114" xr:uid="{DF7CFCE9-0DAC-4705-A445-32AAFFA1D6F0}"/>
    <hyperlink ref="BQ691" r:id="rId15923" display="https://marketplace.daloopa.com/src/134722542" xr:uid="{AA294C84-012F-427B-ACEC-038E960EFDE5}"/>
    <hyperlink ref="BR691" r:id="rId15924" display="https://marketplace.daloopa.com/src/154393133" xr:uid="{E1E48ABE-F704-4E70-AE47-91A8E01848F2}"/>
    <hyperlink ref="A692" r:id="rId15925" xr:uid="{1346CA51-B97C-46A2-88E3-076E6871D052}"/>
    <hyperlink ref="C692" r:id="rId15926" xr:uid="{824AA2AF-6BC0-48BD-B77C-DE6E0714E322}"/>
    <hyperlink ref="AT692" r:id="rId15927" display="https://www.daloopa.com/src/78144447" xr:uid="{D22B49D9-1B9A-4A38-80E9-7CA9A45F2807}"/>
    <hyperlink ref="AU692" r:id="rId15928" display="https://www.daloopa.com/src/82270613" xr:uid="{DDEF026E-A4D1-4771-B0EB-CB3EBFA6B28F}"/>
    <hyperlink ref="AV692" r:id="rId15929" display="https://www.daloopa.com/src/87502566" xr:uid="{C7126332-8177-4E80-A0F8-F18B4DDA0048}"/>
    <hyperlink ref="BP692" r:id="rId15930" display="https://marketplace.daloopa.com/src/134722543" xr:uid="{B200720B-580F-400E-AC74-1EE208144419}"/>
    <hyperlink ref="A693" r:id="rId15931" xr:uid="{3E994691-E94C-4583-A4E1-911D260319DA}"/>
    <hyperlink ref="C693" r:id="rId15932" xr:uid="{66B322EC-6D8D-4A17-9AEE-0078162D6E2D}"/>
    <hyperlink ref="AT693" r:id="rId15933" display="https://www.daloopa.com/src/78144448" xr:uid="{44DF06BC-A562-4264-896B-BF7684E7EBB2}"/>
    <hyperlink ref="AU693" r:id="rId15934" display="https://www.daloopa.com/src/82270614" xr:uid="{78DAE0C3-4CA3-4FFD-89A8-F748D40D3E24}"/>
    <hyperlink ref="AV693" r:id="rId15935" display="https://www.daloopa.com/src/87502567" xr:uid="{8ABC093E-AED6-41E7-9FC2-76BD807A31D7}"/>
    <hyperlink ref="BP693" r:id="rId15936" display="https://marketplace.daloopa.com/src/134722544" xr:uid="{025AF95A-415C-48C5-911D-81025A14A393}"/>
    <hyperlink ref="A694" r:id="rId15937" xr:uid="{2E156794-16EF-4988-BDEF-B4581ABE2A21}"/>
    <hyperlink ref="C694" r:id="rId15938" xr:uid="{B63B0FC2-17F2-483D-8281-0413C42C7CFD}"/>
    <hyperlink ref="AT694" r:id="rId15939" display="https://www.daloopa.com/src/78144449" xr:uid="{1B6C6C33-D165-4C6D-A21B-0E42D1391C80}"/>
    <hyperlink ref="AU694" r:id="rId15940" display="https://www.daloopa.com/src/82270615" xr:uid="{AB47DDC5-E710-4E63-B02B-373B63146421}"/>
    <hyperlink ref="AV694" r:id="rId15941" display="https://www.daloopa.com/src/87502568" xr:uid="{4F6710F3-69B5-4D43-903C-1E51967A701F}"/>
    <hyperlink ref="BP694" r:id="rId15942" display="https://marketplace.daloopa.com/src/134722545" xr:uid="{1C18E7F6-73A9-4D2E-82E5-8B8F904F753E}"/>
    <hyperlink ref="A695" r:id="rId15943" xr:uid="{A0BF55ED-EB54-4814-90FC-658D0DC47CB3}"/>
    <hyperlink ref="C695" r:id="rId15944" xr:uid="{62B8E528-031D-4569-A196-503388EBCC94}"/>
    <hyperlink ref="AT695" r:id="rId15945" display="https://www.daloopa.com/src/78144450" xr:uid="{E6F1CDF5-F612-472D-9FFD-BA7F811634F3}"/>
    <hyperlink ref="AU695" r:id="rId15946" display="https://www.daloopa.com/src/82270616" xr:uid="{BC332D37-DB60-445B-B9EE-B3AE8DA2F09C}"/>
    <hyperlink ref="AV695" r:id="rId15947" display="https://www.daloopa.com/src/87502569" xr:uid="{FF1E6A1F-8FB4-4B1F-B36E-6845D9E836FA}"/>
    <hyperlink ref="BP695" r:id="rId15948" display="https://marketplace.daloopa.com/src/134722546" xr:uid="{A5BE1699-C122-4046-BAE8-6AF20AEE43D0}"/>
    <hyperlink ref="A696" r:id="rId15949" xr:uid="{45C187BE-029B-4280-9C9D-217ED0BA0063}"/>
    <hyperlink ref="C696" r:id="rId15950" xr:uid="{704A8AFE-ED19-4B1F-A6D7-AB4E92C05447}"/>
    <hyperlink ref="AT696" r:id="rId15951" display="https://www.daloopa.com/src/78144451" xr:uid="{2AF56539-7AD8-41AD-AB0B-D713E983DEB0}"/>
    <hyperlink ref="AU696" r:id="rId15952" display="https://www.daloopa.com/src/82270617" xr:uid="{81EFFF0B-C542-4618-91E5-6331C42CBF4D}"/>
    <hyperlink ref="AV696" r:id="rId15953" display="https://www.daloopa.com/src/87502570" xr:uid="{5AB9D82F-08D5-4CF8-85D4-B9D7F0A8A2B0}"/>
    <hyperlink ref="BP696" r:id="rId15954" display="https://marketplace.daloopa.com/src/134722547" xr:uid="{3BA426C6-6254-4A5E-A09B-2BD6081FAE2B}"/>
    <hyperlink ref="A698" r:id="rId15955" xr:uid="{FD0F0083-6CA4-4030-A90A-3EE045F72D1B}"/>
    <hyperlink ref="C698" r:id="rId15956" xr:uid="{556FE2B3-0399-4738-9FDB-CFD3854D4B54}"/>
    <hyperlink ref="AY698" r:id="rId15957" display="https://www.daloopa.com/src/107837920" xr:uid="{78D43A14-BB73-4BE4-9711-D3A119D7728F}"/>
    <hyperlink ref="AZ698" r:id="rId15958" display="https://www.daloopa.com/src/113367908" xr:uid="{28B4474B-9620-4C05-8B4F-A6CBA8D5ABAA}"/>
    <hyperlink ref="BD698" r:id="rId15959" display="https://www.daloopa.com/src/154364115" xr:uid="{A064C55A-04AB-4D9C-896E-619A96D5ABCB}"/>
    <hyperlink ref="BQ698" r:id="rId15960" display="https://marketplace.daloopa.com/src/134722548" xr:uid="{CA6793D1-982D-4DE5-89CF-43172607E2EA}"/>
    <hyperlink ref="BR698" r:id="rId15961" display="https://marketplace.daloopa.com/src/154393134" xr:uid="{A3865018-4635-4FA0-9239-D2EDB3D53813}"/>
    <hyperlink ref="A699" r:id="rId15962" xr:uid="{1048DBA1-6248-433C-B322-DA2C7314B03D}"/>
    <hyperlink ref="C699" r:id="rId15963" xr:uid="{504FA6F1-B4B3-43FB-BCD4-D73B85AAF0E9}"/>
    <hyperlink ref="BD699" r:id="rId15964" display="https://www.daloopa.com/src/154364116" xr:uid="{2A261343-F9D1-4D64-B6AD-90361B4D17DD}"/>
    <hyperlink ref="BR699" r:id="rId15965" display="https://marketplace.daloopa.com/src/154393135" xr:uid="{F4005066-EF7B-4524-980D-121ACE249506}"/>
    <hyperlink ref="A701" r:id="rId15966" xr:uid="{0F0C42AC-5F6E-4428-9427-8564EBA54917}"/>
    <hyperlink ref="C701" r:id="rId15967" xr:uid="{F07F1778-971E-40C4-A01B-D4A7BDA1F7AD}"/>
    <hyperlink ref="AQ701" r:id="rId15968" display="https://www.daloopa.com/src/63083953" xr:uid="{F9CC53E7-4C02-4E77-8D8F-C23A63F6B899}"/>
    <hyperlink ref="AR701" r:id="rId15969" display="https://www.daloopa.com/src/67019790" xr:uid="{91F8E273-C4EA-406F-84BF-7B8E5D7B42EF}"/>
    <hyperlink ref="AS701" r:id="rId15970" display="https://www.daloopa.com/src/72185076" xr:uid="{D38E2217-0791-4F5D-B126-7718AB6F38EF}"/>
    <hyperlink ref="AT701" r:id="rId15971" display="https://www.daloopa.com/src/78144452" xr:uid="{860EDACF-C775-49F6-B9CA-BDA4F59F6A43}"/>
    <hyperlink ref="AU701" r:id="rId15972" display="https://www.daloopa.com/src/82270618" xr:uid="{BC072905-BF49-40D4-BD59-CB8C297E1266}"/>
    <hyperlink ref="AV701" r:id="rId15973" display="https://www.daloopa.com/src/87502571" xr:uid="{BAFD71E7-FA81-4F4C-9C43-FF5DCD7ABEA5}"/>
    <hyperlink ref="AY701" r:id="rId15974" display="https://www.daloopa.com/src/107837921" xr:uid="{9E75B368-9D8B-451B-8900-FF0DF4ED5C1A}"/>
    <hyperlink ref="AZ701" r:id="rId15975" display="https://www.daloopa.com/src/113367909" xr:uid="{DA5E6567-CAD4-4478-8B27-59D03D804DE9}"/>
    <hyperlink ref="BD701" r:id="rId15976" display="https://www.daloopa.com/src/154364117" xr:uid="{AF11871B-9137-449B-8454-4D433ED181E5}"/>
    <hyperlink ref="BO701" r:id="rId15977" display="https://marketplace.daloopa.com/src/134722549" xr:uid="{5E3479B0-6B3B-4310-96C4-6ABA5BAD2015}"/>
    <hyperlink ref="BP701" r:id="rId15978" display="https://marketplace.daloopa.com/src/134722550" xr:uid="{51E641EA-D8C7-4B3B-BC0B-2F2C27FF8482}"/>
    <hyperlink ref="BQ701" r:id="rId15979" display="https://marketplace.daloopa.com/src/134722551" xr:uid="{161A44C3-C4C5-4D3B-A5DB-017D28823AEC}"/>
    <hyperlink ref="BR701" r:id="rId15980" display="https://marketplace.daloopa.com/src/154393136" xr:uid="{08EC59DF-BF43-44EB-8513-A9EA414925E8}"/>
    <hyperlink ref="A703" r:id="rId15981" xr:uid="{19EFB8EE-E573-4D32-B37B-2B635CD4DB27}"/>
    <hyperlink ref="C703" r:id="rId15982" xr:uid="{06E1E0C6-BB22-4881-86AE-D4D00073E58E}"/>
    <hyperlink ref="AQ703" r:id="rId15983" display="https://www.daloopa.com/src/63083954" xr:uid="{34D07A89-08C8-4C6B-99AC-55C1A4FF0932}"/>
    <hyperlink ref="AR703" r:id="rId15984" display="https://www.daloopa.com/src/67019791" xr:uid="{492D8A76-2B99-4736-857D-5267C4AB96BA}"/>
    <hyperlink ref="AS703" r:id="rId15985" display="https://www.daloopa.com/src/72185077" xr:uid="{15E8D4A0-5672-4F57-BC22-445EE3E48789}"/>
    <hyperlink ref="AT703" r:id="rId15986" display="https://www.daloopa.com/src/78144453" xr:uid="{CE2CEB76-E73C-40A5-BCC5-1A256114A94D}"/>
    <hyperlink ref="AU703" r:id="rId15987" display="https://www.daloopa.com/src/82270619" xr:uid="{34FC4CDB-89A5-488A-BF7E-EE9EF656AF2D}"/>
    <hyperlink ref="AV703" r:id="rId15988" display="https://www.daloopa.com/src/87502572" xr:uid="{B0510FE1-B4B0-47EA-B926-4D97B2064EFF}"/>
    <hyperlink ref="AY703" r:id="rId15989" display="https://www.daloopa.com/src/107837922" xr:uid="{6CB98CF8-0E42-4291-98C1-F411E17EEE78}"/>
    <hyperlink ref="AZ703" r:id="rId15990" display="https://www.daloopa.com/src/113367910" xr:uid="{FCD5996B-EBA6-42F2-B89A-6F5821BC093A}"/>
    <hyperlink ref="BD703" r:id="rId15991" display="https://www.daloopa.com/src/154364118" xr:uid="{205D18FB-A657-4222-B49F-895EE2E0D1E4}"/>
    <hyperlink ref="BO703" r:id="rId15992" display="https://marketplace.daloopa.com/src/134722552" xr:uid="{ADD0524C-F916-4F91-A0D0-C88264E7D08E}"/>
    <hyperlink ref="BP703" r:id="rId15993" display="https://marketplace.daloopa.com/src/134722553" xr:uid="{1CBF156E-BE81-4BD8-B30E-06E23F02167F}"/>
    <hyperlink ref="BQ703" r:id="rId15994" display="https://marketplace.daloopa.com/src/134722554" xr:uid="{DD75C752-EE2F-4FEC-BF58-EBE55C40384C}"/>
    <hyperlink ref="BR703" r:id="rId15995" display="https://marketplace.daloopa.com/src/154393137" xr:uid="{B08A9030-560F-4641-A74E-6C6A3BCAC6BC}"/>
    <hyperlink ref="A704" r:id="rId15996" xr:uid="{6B0AA3A9-40CA-4D65-8C1D-29A6F7BC2D71}"/>
    <hyperlink ref="C704" r:id="rId15997" xr:uid="{E35EBFC1-0BA1-40DB-8E1F-8979D4071556}"/>
    <hyperlink ref="AQ704" r:id="rId15998" display="https://www.daloopa.com/src/63083955" xr:uid="{B9735383-5E39-44E6-A57F-97905EDAFA75}"/>
    <hyperlink ref="AR704" r:id="rId15999" display="https://www.daloopa.com/src/67019792" xr:uid="{D88690E1-C908-40CE-BADC-D9C75AB98758}"/>
    <hyperlink ref="AS704" r:id="rId16000" display="https://www.daloopa.com/src/72185078" xr:uid="{59DD6678-24DC-4DA3-8A32-6620102A4124}"/>
    <hyperlink ref="AT704" r:id="rId16001" display="https://www.daloopa.com/src/78144454" xr:uid="{FE9E01DB-B230-45AF-BDB3-42158BDEEBB6}"/>
    <hyperlink ref="AU704" r:id="rId16002" display="https://www.daloopa.com/src/82270620" xr:uid="{A14AEEEB-FF3F-4263-B665-0353D4460B1C}"/>
    <hyperlink ref="AV704" r:id="rId16003" display="https://www.daloopa.com/src/87502573" xr:uid="{18FF44B3-1A7F-4FC8-AC58-D85A8ABFC92E}"/>
    <hyperlink ref="AY704" r:id="rId16004" display="https://www.daloopa.com/src/107837923" xr:uid="{F207B5AF-D414-4ED3-9C26-D905891F0B95}"/>
    <hyperlink ref="AZ704" r:id="rId16005" display="https://www.daloopa.com/src/113367911" xr:uid="{05289761-1958-47D7-82E6-8D338175ACD0}"/>
    <hyperlink ref="BD704" r:id="rId16006" display="https://www.daloopa.com/src/154364119" xr:uid="{FD343FD1-285D-495D-99D6-44128F45841C}"/>
    <hyperlink ref="BO704" r:id="rId16007" display="https://marketplace.daloopa.com/src/134722555" xr:uid="{4C71E877-8BB3-4D00-A3BB-B2B95E2AB3F2}"/>
    <hyperlink ref="BP704" r:id="rId16008" display="https://marketplace.daloopa.com/src/134722556" xr:uid="{57E14C9A-DDE7-4A8D-9FF9-D06212D152CA}"/>
    <hyperlink ref="BQ704" r:id="rId16009" display="https://marketplace.daloopa.com/src/134722557" xr:uid="{3A6D6054-D126-4CD0-997D-39DAD16AECF7}"/>
    <hyperlink ref="BR704" r:id="rId16010" display="https://marketplace.daloopa.com/src/154393138" xr:uid="{4F9D94E9-8CE6-4D8D-9ED9-71AEDA5DD69E}"/>
    <hyperlink ref="A707" r:id="rId16011" xr:uid="{0684A34C-4C92-4D62-837B-3A651F3F32F6}"/>
    <hyperlink ref="C707" r:id="rId16012" xr:uid="{F919AF2C-466F-458F-96BD-7CD8281E2B28}"/>
    <hyperlink ref="AQ707" r:id="rId16013" display="https://www.daloopa.com/src/65070889" xr:uid="{E72E81BA-C363-4005-84DC-7F477538CA62}"/>
    <hyperlink ref="AR707" r:id="rId16014" display="https://www.daloopa.com/src/67019960" xr:uid="{DD596240-025D-47E5-943A-9E755D04CB0C}"/>
    <hyperlink ref="AS707" r:id="rId16015" display="https://www.daloopa.com/src/72185267" xr:uid="{A657DC17-B7E7-495A-982A-9856CF9BA2C4}"/>
    <hyperlink ref="AT707" r:id="rId16016" display="https://www.daloopa.com/src/78144579" xr:uid="{D9894A08-DB42-4856-9CC6-5931A85F0981}"/>
    <hyperlink ref="AU707" r:id="rId16017" display="https://www.daloopa.com/src/82270995" xr:uid="{FEB1026D-8375-4C45-BEFD-D16F29828E03}"/>
    <hyperlink ref="AV707" r:id="rId16018" display="https://www.daloopa.com/src/87502947" xr:uid="{F7F61A9F-D7F4-4975-9C7D-8511C03E325E}"/>
    <hyperlink ref="AY707" r:id="rId16019" display="https://www.daloopa.com/src/107838102" xr:uid="{812D7357-D1CC-44A9-A9A0-4A3DB1653148}"/>
    <hyperlink ref="AZ707" r:id="rId16020" display="https://www.daloopa.com/src/113369079" xr:uid="{6DC52597-09E0-4622-A330-1EB133B457FD}"/>
    <hyperlink ref="BD707" r:id="rId16021" display="https://www.daloopa.com/src/154364818" xr:uid="{7F665DC7-35AC-4D18-A890-8876C77221AC}"/>
    <hyperlink ref="BO707" r:id="rId16022" display="https://marketplace.daloopa.com/src/134722558" xr:uid="{A1BB3748-D76A-48F6-B5B6-827808E90AA2}"/>
    <hyperlink ref="BP707" r:id="rId16023" display="https://marketplace.daloopa.com/src/134722559" xr:uid="{0C076AEC-1D9B-42DB-AEF4-53B871A4E350}"/>
    <hyperlink ref="BQ707" r:id="rId16024" display="https://marketplace.daloopa.com/src/134722560" xr:uid="{352F4E23-038A-4A54-A6B3-7E0EEE88AACE}"/>
    <hyperlink ref="BR707" r:id="rId16025" display="https://marketplace.daloopa.com/src/154393139" xr:uid="{4F8E32E5-81B7-4E14-B6B8-2A2658F9DAA8}"/>
    <hyperlink ref="A708" r:id="rId16026" xr:uid="{59414CE6-93C8-4003-B87D-AE5635373AC6}"/>
    <hyperlink ref="C708" r:id="rId16027" xr:uid="{093B9F85-4E1D-4C51-812A-1A1587A72F02}"/>
    <hyperlink ref="AV708" r:id="rId16028" display="https://www.daloopa.com/src/87502948" xr:uid="{A3BAD620-95D2-4387-AAB5-E2C358C1823C}"/>
    <hyperlink ref="AY708" r:id="rId16029" display="https://www.daloopa.com/src/107838101" xr:uid="{E121D7F7-EA65-4682-874E-6503153D9075}"/>
    <hyperlink ref="AZ708" r:id="rId16030" display="https://www.daloopa.com/src/113369080" xr:uid="{DEBA7414-8D14-4DB9-B4DC-EAE3412EFD0D}"/>
    <hyperlink ref="BD708" r:id="rId16031" display="https://www.daloopa.com/src/154364819" xr:uid="{A2E033FA-BB87-4DAA-A740-9B5EB5EE5A6F}"/>
    <hyperlink ref="BP708" r:id="rId16032" display="https://marketplace.daloopa.com/src/134722561" xr:uid="{290A71E3-8775-4F76-A7D9-DB64255AC569}"/>
    <hyperlink ref="BQ708" r:id="rId16033" display="https://marketplace.daloopa.com/src/134722562" xr:uid="{E0FC590E-E78C-4920-8BA5-97213B94AFFF}"/>
    <hyperlink ref="BR708" r:id="rId16034" display="https://marketplace.daloopa.com/src/154393140" xr:uid="{2F234047-7999-491E-92D8-341897130E28}"/>
    <hyperlink ref="A709" r:id="rId16035" xr:uid="{77EC15F4-5486-4C27-86F0-8A7EAC9C62CF}"/>
    <hyperlink ref="C709" r:id="rId16036" xr:uid="{5ADE508C-D25A-4C19-B943-0D67A15687A3}"/>
    <hyperlink ref="AY709" r:id="rId16037" display="https://www.daloopa.com/src/107838103" xr:uid="{1E2AA0F5-6F45-4AC8-BD77-9A843A7A990C}"/>
    <hyperlink ref="AZ709" r:id="rId16038" display="https://www.daloopa.com/src/113369081" xr:uid="{C21FD06F-D959-4F80-8CE3-9571098B5DDF}"/>
    <hyperlink ref="BD709" r:id="rId16039" display="https://www.daloopa.com/src/154364820" xr:uid="{A9B3F460-0BB3-4627-AA18-FB8334BBFFF5}"/>
    <hyperlink ref="BQ709" r:id="rId16040" display="https://marketplace.daloopa.com/src/134722563" xr:uid="{DAF9E69F-B975-406B-A943-703340AEFEA3}"/>
    <hyperlink ref="BR709" r:id="rId16041" display="https://marketplace.daloopa.com/src/154393141" xr:uid="{ED5C643E-9991-47B5-83C2-85A4E04BDD6F}"/>
    <hyperlink ref="A710" r:id="rId16042" xr:uid="{746B3E28-242C-4FF8-A3F1-44DAEEB7E305}"/>
    <hyperlink ref="C710" r:id="rId16043" xr:uid="{3970B6B7-F27D-4F67-B8C6-A082C79D7ED4}"/>
    <hyperlink ref="BD710" r:id="rId16044" display="https://www.daloopa.com/src/154364821" xr:uid="{49DCE569-121E-4DBB-B8EB-6ED989472758}"/>
    <hyperlink ref="BR710" r:id="rId16045" display="https://marketplace.daloopa.com/src/154393143" xr:uid="{A63503D6-8FC4-4F5A-BB90-3D228A4259A9}"/>
    <hyperlink ref="A711" r:id="rId16046" xr:uid="{E09B195C-329D-4341-90BA-19B2E8451CA1}"/>
    <hyperlink ref="C711" r:id="rId16047" xr:uid="{2E418D52-75F8-4895-AB44-2685DAF16BF7}"/>
    <hyperlink ref="AQ711" r:id="rId16048" display="https://www.daloopa.com/src/65070890" xr:uid="{2F8A6341-7015-4FFF-B01C-2F0593931442}"/>
    <hyperlink ref="AR711" r:id="rId16049" display="https://www.daloopa.com/src/67019961" xr:uid="{FDF7B317-6162-4498-A589-3D6A346C183D}"/>
    <hyperlink ref="AS711" r:id="rId16050" display="https://www.daloopa.com/src/72185266" xr:uid="{B113FE9E-3317-4D29-8F3A-28EAD6BA3099}"/>
    <hyperlink ref="AT711" r:id="rId16051" display="https://www.daloopa.com/src/78144578" xr:uid="{2A719162-E573-4829-BD71-7B247263E0BC}"/>
    <hyperlink ref="AU711" r:id="rId16052" display="https://www.daloopa.com/src/82270996" xr:uid="{71253E89-E0F6-4186-81DD-2772D251ACAD}"/>
    <hyperlink ref="AV711" r:id="rId16053" display="https://www.daloopa.com/src/87502945" xr:uid="{1146D320-A0AC-40A2-BFE3-2B86FB51AB5D}"/>
    <hyperlink ref="AY711" r:id="rId16054" display="https://www.daloopa.com/src/107838105" xr:uid="{4AA18DA9-72D2-4489-88FA-3F263A8A956E}"/>
    <hyperlink ref="AZ711" r:id="rId16055" display="https://www.daloopa.com/src/113369082" xr:uid="{EA8B1961-6CDA-44B5-818E-1C7B5851BA8A}"/>
    <hyperlink ref="BD711" r:id="rId16056" display="https://www.daloopa.com/src/154364822" xr:uid="{DF2F17E9-90FD-4630-B373-112AA9FEB347}"/>
    <hyperlink ref="BO711" r:id="rId16057" display="https://marketplace.daloopa.com/src/134722564" xr:uid="{FC38D4BE-ED3B-490E-8F52-5A0D80C7362F}"/>
    <hyperlink ref="BP711" r:id="rId16058" display="https://marketplace.daloopa.com/src/134722565" xr:uid="{D9AE32EC-A710-45E3-8258-1D48390EBF3E}"/>
    <hyperlink ref="BQ711" r:id="rId16059" display="https://marketplace.daloopa.com/src/134722566" xr:uid="{202C3D73-6220-464B-BDEF-2A04719D6194}"/>
    <hyperlink ref="BR711" r:id="rId16060" display="https://marketplace.daloopa.com/src/154393144" xr:uid="{956EFDBB-23F9-4077-AAC9-5823B3D1E885}"/>
    <hyperlink ref="A712" r:id="rId16061" xr:uid="{C3F1351D-B066-4E35-AAF0-B72FD852D615}"/>
    <hyperlink ref="C712" r:id="rId16062" xr:uid="{F4A89803-FD00-4988-821C-F74D15DAB564}"/>
    <hyperlink ref="AQ712" r:id="rId16063" display="https://www.daloopa.com/src/65070891" xr:uid="{A995843A-4581-4DD0-9329-13C945818DA8}"/>
    <hyperlink ref="AR712" r:id="rId16064" display="https://www.daloopa.com/src/67019962" xr:uid="{33505473-085A-4412-8C18-06CFC786D4EE}"/>
    <hyperlink ref="AS712" r:id="rId16065" display="https://www.daloopa.com/src/72185265" xr:uid="{EFC7602E-731E-4388-8991-C8DAED3A7B6C}"/>
    <hyperlink ref="AT712" r:id="rId16066" display="https://www.daloopa.com/src/78144577" xr:uid="{7457197E-B66A-48B3-83B0-E732B64101A1}"/>
    <hyperlink ref="AU712" r:id="rId16067" display="https://www.daloopa.com/src/82270997" xr:uid="{646C6823-5447-46E9-BDE3-D8B1F8BEDC60}"/>
    <hyperlink ref="AV712" r:id="rId16068" display="https://www.daloopa.com/src/87502946" xr:uid="{FE9BD58A-B7BA-48C6-ABAF-ABC6D458727C}"/>
    <hyperlink ref="AY712" r:id="rId16069" display="https://www.daloopa.com/src/107838104" xr:uid="{C89E7BBA-8035-48BB-8871-10B5580B6D79}"/>
    <hyperlink ref="AZ712" r:id="rId16070" display="https://www.daloopa.com/src/113369083" xr:uid="{45065CD0-39CF-4321-8D81-092A171CC49F}"/>
    <hyperlink ref="BD712" r:id="rId16071" display="https://www.daloopa.com/src/154364823" xr:uid="{8A19D6F0-0A08-4EB7-B676-F1DCF3E98442}"/>
    <hyperlink ref="BO712" r:id="rId16072" display="https://marketplace.daloopa.com/src/134722567" xr:uid="{D4743823-F524-4E58-9C4E-2DAC81B3B40C}"/>
    <hyperlink ref="BP712" r:id="rId16073" display="https://marketplace.daloopa.com/src/134722568" xr:uid="{9EE7A904-E8F8-4C25-8EC0-789B69D91439}"/>
    <hyperlink ref="BQ712" r:id="rId16074" display="https://marketplace.daloopa.com/src/134722569" xr:uid="{F62675DD-C158-4651-84CA-780FBC6ACA83}"/>
    <hyperlink ref="BR712" r:id="rId16075" display="https://marketplace.daloopa.com/src/154393147" xr:uid="{3DA1AAEC-7439-4CA2-8EB5-18D7BAE1C278}"/>
    <hyperlink ref="A715" r:id="rId16076" xr:uid="{31E601C4-2919-4B18-8470-3D13316D97A5}"/>
    <hyperlink ref="C715" r:id="rId16077" xr:uid="{D2C33FA1-0F4B-4050-8B0A-FA2E175C6AC9}"/>
    <hyperlink ref="BF715" r:id="rId16078" display="https://www.daloopa.com/src/8789043" xr:uid="{6CC8B0F7-555E-4781-83A1-37CB010305A8}"/>
    <hyperlink ref="BG715" r:id="rId16079" display="https://www.daloopa.com/src/8789026" xr:uid="{C66A7B39-072B-45ED-8644-BF8B65D88B36}"/>
    <hyperlink ref="BH715" r:id="rId16080" display="https://www.daloopa.com/src/8789009" xr:uid="{D1705332-EC57-4DC4-B0BE-88308FE064BF}"/>
    <hyperlink ref="BI715" r:id="rId16081" display="https://www.daloopa.com/src/8788980" xr:uid="{64D65BAA-03EC-4459-A269-AEBAFE0F04A9}"/>
    <hyperlink ref="BJ715" r:id="rId16082" display="https://www.daloopa.com/src/8788974" xr:uid="{564DEE20-7273-4121-8E81-4E9C67ECB7B2}"/>
    <hyperlink ref="BK715" r:id="rId16083" display="https://www.daloopa.com/src/8788942" xr:uid="{39EB6AE4-FC32-4BDA-A143-11929925620D}"/>
    <hyperlink ref="BL715" r:id="rId16084" display="https://www.daloopa.com/src/8788667" xr:uid="{F83C95C7-AA42-478C-BA42-393B859D00C4}"/>
    <hyperlink ref="BM715" r:id="rId16085" display="https://www.daloopa.com/src/14278394" xr:uid="{1B2DD095-F5A3-4AB7-B630-9A69CA84B4EC}"/>
    <hyperlink ref="BN715" r:id="rId16086" display="https://www.daloopa.com/src/46628670" xr:uid="{DB509CB8-9304-4290-82AF-7FA158D0100D}"/>
    <hyperlink ref="BO715" r:id="rId16087" display="https://www.daloopa.com/src/67019289" xr:uid="{212902A9-5493-41EF-8C34-89435D0FAC6A}"/>
    <hyperlink ref="BP715" r:id="rId16088" display="https://www.daloopa.com/src/87500982" xr:uid="{AF102E0E-A9B2-44BC-B1C2-50EFCA1E31D5}"/>
    <hyperlink ref="BQ715" r:id="rId16089" display="https://www.daloopa.com/src/113379243" xr:uid="{34B5A2C5-3C89-444C-9CEC-3D33D38BB170}"/>
    <hyperlink ref="BR715" r:id="rId16090" display="https://www.daloopa.com/src/154360839" xr:uid="{6751B22D-9656-47CC-9E81-F6A563CCA46E}"/>
    <hyperlink ref="A716" r:id="rId16091" xr:uid="{05912E14-D944-441E-B320-ACE97E73D959}"/>
    <hyperlink ref="C716" r:id="rId16092" xr:uid="{9F04D2C2-B009-47B0-8B20-32394822B028}"/>
    <hyperlink ref="BF716" r:id="rId16093" display="https://www.daloopa.com/src/8789044" xr:uid="{259FC3A6-DA11-44B7-B082-CE6A9F7AE4CF}"/>
    <hyperlink ref="BG716" r:id="rId16094" display="https://www.daloopa.com/src/8789027" xr:uid="{CAE1EDE8-E96C-494C-9970-57201DDEF3E6}"/>
    <hyperlink ref="BH716" r:id="rId16095" display="https://www.daloopa.com/src/8789010" xr:uid="{E0CFF9E0-F6E3-46FA-8629-7827337B6E71}"/>
    <hyperlink ref="BI716" r:id="rId16096" display="https://www.daloopa.com/src/8788981" xr:uid="{7E7FE2F8-9B6D-4877-928C-BCC637376A26}"/>
    <hyperlink ref="BJ716" r:id="rId16097" display="https://www.daloopa.com/src/8788975" xr:uid="{D2E0BFEF-DD25-472C-9B26-DE4FEB9CC273}"/>
    <hyperlink ref="BK716" r:id="rId16098" display="https://www.daloopa.com/src/8788943" xr:uid="{18E7D9D1-AAD4-4E25-B903-E27CFC32A731}"/>
    <hyperlink ref="BL716" r:id="rId16099" display="https://www.daloopa.com/src/8788668" xr:uid="{C9B0BAC5-77F9-4CFB-89BA-E837BBEB09F8}"/>
    <hyperlink ref="BM716" r:id="rId16100" display="https://www.daloopa.com/src/14278393" xr:uid="{6F46989B-BC92-4AD9-AF7B-2620BEFAADBF}"/>
    <hyperlink ref="BN716" r:id="rId16101" display="https://www.daloopa.com/src/46628668" xr:uid="{4099BFA0-628F-46B1-BA6C-F235EDFE33D9}"/>
    <hyperlink ref="BO716" r:id="rId16102" display="https://www.daloopa.com/src/67019287" xr:uid="{9BDBC5F7-B5D2-439F-92F1-99594DAA9802}"/>
    <hyperlink ref="BP716" r:id="rId16103" display="https://www.daloopa.com/src/87500983" xr:uid="{7202F5C8-3E41-43D5-9D84-C4DE917B2078}"/>
    <hyperlink ref="BQ716" r:id="rId16104" display="https://www.daloopa.com/src/113379244" xr:uid="{B6F0895A-879C-420F-B215-5C2E1259D6F6}"/>
    <hyperlink ref="BR716" r:id="rId16105" display="https://www.daloopa.com/src/154360840" xr:uid="{6CCB4BA7-04A1-46E2-B7A1-0E8A4F6E0B2F}"/>
    <hyperlink ref="A717" r:id="rId16106" xr:uid="{FEDD9954-29D2-4B88-90B5-BE1DBE87293F}"/>
    <hyperlink ref="C717" r:id="rId16107" xr:uid="{CBA4E9B5-1EA1-4EB7-90C1-5F85759CE4A4}"/>
    <hyperlink ref="BF717" r:id="rId16108" display="https://www.daloopa.com/src/8789045" xr:uid="{E5A5024A-DEBC-4272-ACF6-4CCEEC941233}"/>
    <hyperlink ref="BG717" r:id="rId16109" display="https://www.daloopa.com/src/8789028" xr:uid="{4337F0C4-1822-40A1-9A33-2F39FE1479A4}"/>
    <hyperlink ref="BH717" r:id="rId16110" display="https://www.daloopa.com/src/8789011" xr:uid="{DCAEEB72-CA91-4843-BD7E-EF96DA744CA6}"/>
    <hyperlink ref="BI717" r:id="rId16111" display="https://www.daloopa.com/src/8788982" xr:uid="{CE204FEA-F1A1-4C6D-8BC9-D55363DF0C25}"/>
    <hyperlink ref="BJ717" r:id="rId16112" display="https://www.daloopa.com/src/8788976" xr:uid="{11AE8DC1-58B3-4946-99E1-7E6EDB833CCC}"/>
    <hyperlink ref="BK717" r:id="rId16113" display="https://www.daloopa.com/src/8788944" xr:uid="{5A845F5D-B28B-4410-9986-AE8AD37C78B6}"/>
    <hyperlink ref="BL717" r:id="rId16114" display="https://www.daloopa.com/src/8788669" xr:uid="{9CBB0140-E870-460D-B2BF-409A8469B070}"/>
    <hyperlink ref="BM717" r:id="rId16115" display="https://www.daloopa.com/src/14278392" xr:uid="{E7C01A1E-88D0-4252-8943-20512C3670E8}"/>
    <hyperlink ref="BN717" r:id="rId16116" display="https://www.daloopa.com/src/46628669" xr:uid="{804A3D35-A646-4642-951E-754C28D58FFE}"/>
    <hyperlink ref="BO717" r:id="rId16117" display="https://www.daloopa.com/src/67019288" xr:uid="{844DA074-D697-4DE2-9527-E80AC88CE4F4}"/>
    <hyperlink ref="BP717" r:id="rId16118" display="https://www.daloopa.com/src/87500984" xr:uid="{26CB8669-8D4E-4BA4-AE56-2857DF655373}"/>
    <hyperlink ref="BQ717" r:id="rId16119" display="https://www.daloopa.com/src/113379245" xr:uid="{90D3EC30-1A33-4445-B506-D9CEF68EAE66}"/>
    <hyperlink ref="BR717" r:id="rId16120" display="https://www.daloopa.com/src/154360841" xr:uid="{05DBC305-3D8D-41E8-BE68-D9D4DD1C8ABB}"/>
    <hyperlink ref="A721" r:id="rId16121" xr:uid="{9645D06B-09A1-4C24-9602-792A8372AAA4}"/>
    <hyperlink ref="C721" r:id="rId16122" xr:uid="{EC858857-048B-44B5-851F-280E72FA05FD}"/>
    <hyperlink ref="BF721" r:id="rId16123" display="https://www.daloopa.com/src/8788861" xr:uid="{71C6FF43-9402-4021-8EAD-960100EB5019}"/>
    <hyperlink ref="BG721" r:id="rId16124" display="https://www.daloopa.com/src/8788848" xr:uid="{211FD827-1558-45CC-9B0E-FDDA1CDBA92E}"/>
    <hyperlink ref="BH721" r:id="rId16125" display="https://www.daloopa.com/src/8788827" xr:uid="{BE9B2201-6125-476A-A2DD-612E2905636C}"/>
    <hyperlink ref="BI721" r:id="rId16126" display="https://www.daloopa.com/src/8788809" xr:uid="{A0D0E427-1643-4815-AC90-658938761F55}"/>
    <hyperlink ref="BJ721" r:id="rId16127" display="https://www.daloopa.com/src/8788783" xr:uid="{84EB4994-7F80-41BB-A2DC-AB0409F91779}"/>
    <hyperlink ref="BK721" r:id="rId16128" display="https://www.daloopa.com/src/8788760" xr:uid="{51A970F4-8A0B-4D1A-A540-403D0EA13C20}"/>
    <hyperlink ref="BL721" r:id="rId16129" display="https://www.daloopa.com/src/8788735" xr:uid="{CE45D573-ADFA-4311-9A61-5FDBAFDE9A04}"/>
    <hyperlink ref="BM721" r:id="rId16130" display="https://www.daloopa.com/src/14278603" xr:uid="{CE473171-F567-4587-B055-805242B49998}"/>
    <hyperlink ref="BN721" r:id="rId16131" display="https://www.daloopa.com/src/46628762" xr:uid="{3291FD69-5CB7-4B7F-89D8-F2D73F46D944}"/>
    <hyperlink ref="BO721" r:id="rId16132" display="https://www.daloopa.com/src/67019369" xr:uid="{3DFA987F-C538-4A30-99B4-A9BE624BC89A}"/>
    <hyperlink ref="BP721" r:id="rId16133" display="https://www.daloopa.com/src/87501144" xr:uid="{DF680FC8-16B0-47DD-958F-FBF66675AB7C}"/>
    <hyperlink ref="BQ721" r:id="rId16134" display="https://www.daloopa.com/src/113379461" xr:uid="{AA432315-1C33-4040-9412-FD923C62F3D0}"/>
    <hyperlink ref="BR721" r:id="rId16135" display="https://www.daloopa.com/src/154361006" xr:uid="{494DF711-8642-4B1D-B3E2-1B3214A0CBB9}"/>
    <hyperlink ref="A722" r:id="rId16136" xr:uid="{25762D10-A13B-4F51-B938-7E3196F07A9C}"/>
    <hyperlink ref="C722" r:id="rId16137" xr:uid="{EE8B2CE8-B6A7-46B5-B367-F899D23B2C8B}"/>
    <hyperlink ref="BF722" r:id="rId16138" display="https://www.daloopa.com/src/8788862" xr:uid="{667CFD8F-B500-4CFF-82E0-81C876C6DF5C}"/>
    <hyperlink ref="BG722" r:id="rId16139" display="https://www.daloopa.com/src/8788849" xr:uid="{E910141E-DF25-4CE7-B6F1-CD82C61CB7F7}"/>
    <hyperlink ref="BH722" r:id="rId16140" display="https://www.daloopa.com/src/8788828" xr:uid="{057789D4-DFA9-46C7-A3A7-B4D1E9931031}"/>
    <hyperlink ref="BI722" r:id="rId16141" display="https://www.daloopa.com/src/8788810" xr:uid="{A8782B19-6B60-4890-89D2-B55D8B0A7EC7}"/>
    <hyperlink ref="BJ722" r:id="rId16142" display="https://www.daloopa.com/src/8788784" xr:uid="{00FEEF39-394B-4CD4-B3EE-F09C887E1FCC}"/>
    <hyperlink ref="BK722" r:id="rId16143" display="https://www.daloopa.com/src/8788761" xr:uid="{DA6A827D-ABF3-4758-897D-FE112C6826D0}"/>
    <hyperlink ref="BL722" r:id="rId16144" display="https://www.daloopa.com/src/8788736" xr:uid="{603892E0-5235-4C57-8167-971D64037296}"/>
    <hyperlink ref="BM722" r:id="rId16145" display="https://www.daloopa.com/src/14278602" xr:uid="{E20C376E-7CC1-4E7E-8709-A583DCEBC8E5}"/>
    <hyperlink ref="BN722" r:id="rId16146" display="https://www.daloopa.com/src/46628760" xr:uid="{28A9F8A9-76AF-4C91-997D-4473F1E9635F}"/>
    <hyperlink ref="BO722" r:id="rId16147" display="https://www.daloopa.com/src/67019371" xr:uid="{27703CEF-FE6B-4439-BB89-DB0431C39C1B}"/>
    <hyperlink ref="BP722" r:id="rId16148" display="https://www.daloopa.com/src/87501141" xr:uid="{95BED104-8AD0-4B3C-89B5-E9AEA7B9DDDB}"/>
    <hyperlink ref="BQ722" r:id="rId16149" display="https://www.daloopa.com/src/113379462" xr:uid="{BFD0ABFC-49D0-4460-B1F5-E563600171CF}"/>
    <hyperlink ref="BR722" r:id="rId16150" display="https://www.daloopa.com/src/154361010" xr:uid="{802443A3-F0E8-418E-874C-C8AB3FA7492A}"/>
    <hyperlink ref="A723" r:id="rId16151" xr:uid="{FA85E654-F9F4-4BE5-9773-B400A6F2AFD3}"/>
    <hyperlink ref="C723" r:id="rId16152" xr:uid="{3BAFBEC8-C9A4-4E4D-82E5-C6B201F57125}"/>
    <hyperlink ref="BF723" r:id="rId16153" display="https://www.daloopa.com/src/8788863" xr:uid="{82832D6E-C88A-47CB-8AA7-69D25499F6FC}"/>
    <hyperlink ref="BG723" r:id="rId16154" display="https://www.daloopa.com/src/8788850" xr:uid="{D5AB8715-D9BC-4C19-B65A-C18BDF693147}"/>
    <hyperlink ref="BH723" r:id="rId16155" display="https://www.daloopa.com/src/8788829" xr:uid="{695AC27A-8250-4DBC-9269-CF99C21E7CE1}"/>
    <hyperlink ref="BI723" r:id="rId16156" display="https://www.daloopa.com/src/8788811" xr:uid="{324551C4-10EB-4A62-ABC0-4D9E70647E53}"/>
    <hyperlink ref="BJ723" r:id="rId16157" display="https://www.daloopa.com/src/8788785" xr:uid="{83ABEB18-452F-4DF0-9B19-77DDAD335C68}"/>
    <hyperlink ref="BK723" r:id="rId16158" display="https://www.daloopa.com/src/8788762" xr:uid="{14BEF2AB-F579-419C-A43A-ACC1514A9573}"/>
    <hyperlink ref="BL723" r:id="rId16159" display="https://www.daloopa.com/src/8788737" xr:uid="{A6FB6137-D8B8-461E-B458-20629824EF5A}"/>
    <hyperlink ref="BM723" r:id="rId16160" display="https://www.daloopa.com/src/14278608" xr:uid="{3D762292-C735-44BF-A4F6-98E11BE32BF8}"/>
    <hyperlink ref="BN723" r:id="rId16161" display="https://www.daloopa.com/src/46628754" xr:uid="{1D29D48E-60B5-43DB-A6C8-D017D481DB52}"/>
    <hyperlink ref="BO723" r:id="rId16162" display="https://www.daloopa.com/src/67019370" xr:uid="{364A9817-C7EE-4282-A19D-4CBCF220F3D4}"/>
    <hyperlink ref="BP723" r:id="rId16163" display="https://www.daloopa.com/src/87501147" xr:uid="{EEC2BBB7-0FAE-4736-A8BC-97BC7269D271}"/>
    <hyperlink ref="BQ723" r:id="rId16164" display="https://www.daloopa.com/src/113379463" xr:uid="{24FD021C-12D5-497B-A6A5-2ACAE3E83345}"/>
    <hyperlink ref="BR723" r:id="rId16165" display="https://www.daloopa.com/src/154361007" xr:uid="{69A0E1C1-3DE4-4B94-A795-2DF88BE4DF9D}"/>
    <hyperlink ref="A724" r:id="rId16166" xr:uid="{B02293EB-4DF6-4A3A-A682-149A3701EE68}"/>
    <hyperlink ref="C724" r:id="rId16167" xr:uid="{709A71E4-ABEC-4DD9-8D22-AA5DD7AB5986}"/>
    <hyperlink ref="BF724" r:id="rId16168" display="https://www.daloopa.com/src/8788864" xr:uid="{B0FDD1B9-A6A4-4B17-957D-6216B785E785}"/>
    <hyperlink ref="BG724" r:id="rId16169" display="https://www.daloopa.com/src/8788851" xr:uid="{5A608A97-F371-4C66-93C5-E9E6C0CCB874}"/>
    <hyperlink ref="BH724" r:id="rId16170" display="https://www.daloopa.com/src/8788830" xr:uid="{2A9A557E-9121-4C32-BCB8-121B26176BBF}"/>
    <hyperlink ref="BI724" r:id="rId16171" display="https://www.daloopa.com/src/8788812" xr:uid="{6BE92F92-547A-427D-9946-6EC491CA4FFF}"/>
    <hyperlink ref="BJ724" r:id="rId16172" display="https://www.daloopa.com/src/8788786" xr:uid="{5407EFF2-B75E-41F3-8718-15AAD6D7088A}"/>
    <hyperlink ref="BK724" r:id="rId16173" display="https://www.daloopa.com/src/8788763" xr:uid="{DD94F12E-EC01-4C70-A5E2-52E7D4ECE7C4}"/>
    <hyperlink ref="BL724" r:id="rId16174" display="https://www.daloopa.com/src/8788738" xr:uid="{251E5572-9D79-4AAA-931E-63EE0C9CBCD4}"/>
    <hyperlink ref="BM724" r:id="rId16175" display="https://www.daloopa.com/src/14278609" xr:uid="{75FAC674-80DF-4615-A528-A3E14FC3D536}"/>
    <hyperlink ref="BN724" r:id="rId16176" display="https://www.daloopa.com/src/46628757" xr:uid="{EA1F01B4-AFE2-42E9-9962-00E72075D851}"/>
    <hyperlink ref="BO724" r:id="rId16177" display="https://www.daloopa.com/src/67019368" xr:uid="{53270147-3AE3-4BFC-B6C8-097BDC46D5BC}"/>
    <hyperlink ref="BP724" r:id="rId16178" display="https://www.daloopa.com/src/87501146" xr:uid="{63C91783-73FA-48C7-BA7C-877E777F2B76}"/>
    <hyperlink ref="BQ724" r:id="rId16179" display="https://www.daloopa.com/src/113379464" xr:uid="{B68DD936-A34D-4ACA-83B6-7482819DC50E}"/>
    <hyperlink ref="BR724" r:id="rId16180" display="https://www.daloopa.com/src/154361008" xr:uid="{1C17AC7E-E051-4A57-8805-566EEA5C4DC6}"/>
    <hyperlink ref="A727" r:id="rId16181" xr:uid="{07136870-9A5D-4ABF-9EFB-47D98FC65A0A}"/>
    <hyperlink ref="C727" r:id="rId16182" xr:uid="{837B0F5E-0924-4C9E-B8D9-6C11BAB50366}"/>
    <hyperlink ref="BF727" r:id="rId16183" display="https://www.daloopa.com/src/8788865" xr:uid="{50E35945-4399-4518-ACFD-459ADC222939}"/>
    <hyperlink ref="BG727" r:id="rId16184" display="https://www.daloopa.com/src/8788852" xr:uid="{29047EFD-5EFD-4784-AC42-8D42AE271ED4}"/>
    <hyperlink ref="BH727" r:id="rId16185" display="https://www.daloopa.com/src/8788831" xr:uid="{0FFFBB04-ACD2-4492-B823-47EAA792AD72}"/>
    <hyperlink ref="BI727" r:id="rId16186" display="https://www.daloopa.com/src/8788813" xr:uid="{41ED1331-25C0-4868-A42D-DB3DDF460DFD}"/>
    <hyperlink ref="BJ727" r:id="rId16187" display="https://www.daloopa.com/src/8788787" xr:uid="{6ABE8E4E-2A68-4232-8F69-E594EDF9FB28}"/>
    <hyperlink ref="BK727" r:id="rId16188" display="https://www.daloopa.com/src/8788764" xr:uid="{60198FF1-145B-48B2-9F00-1B66959534D8}"/>
    <hyperlink ref="BL727" r:id="rId16189" display="https://www.daloopa.com/src/8788739" xr:uid="{E1A077D1-DC07-41F4-8066-165C0F33B894}"/>
    <hyperlink ref="BM727" r:id="rId16190" display="https://www.daloopa.com/src/14278604" xr:uid="{9C89F574-7A36-4AF5-BE51-A4A6E3A32708}"/>
    <hyperlink ref="BN727" r:id="rId16191" display="https://www.daloopa.com/src/46628755" xr:uid="{7EF2D509-BFA6-4F03-A370-F5FCE406BE0C}"/>
    <hyperlink ref="BO727" r:id="rId16192" display="https://www.daloopa.com/src/67019372" xr:uid="{37270AFC-88E7-4E38-B793-4F058A3940D8}"/>
    <hyperlink ref="BP727" r:id="rId16193" display="https://www.daloopa.com/src/87501143" xr:uid="{545B4857-1A02-4185-A13B-B0523E89BBB4}"/>
    <hyperlink ref="BQ727" r:id="rId16194" display="https://www.daloopa.com/src/113379465" xr:uid="{A522D66D-44AC-478A-99FF-725E6323D35E}"/>
    <hyperlink ref="BR727" r:id="rId16195" display="https://www.daloopa.com/src/154361009" xr:uid="{AAFB4244-655F-4C09-8CBF-8C2A7385D61E}"/>
    <hyperlink ref="A728" r:id="rId16196" xr:uid="{6ACF2E84-84F7-4302-84B0-9736CF88D9E9}"/>
    <hyperlink ref="C728" r:id="rId16197" xr:uid="{42FBED48-C54D-4295-8C5D-41D42910BFF4}"/>
    <hyperlink ref="BF728" r:id="rId16198" display="https://www.daloopa.com/src/8788866" xr:uid="{F44AE9C2-3246-4D2F-9727-811593ED2A69}"/>
    <hyperlink ref="BG728" r:id="rId16199" display="https://www.daloopa.com/src/8788853" xr:uid="{F60AB95E-9571-4D1A-8BBF-88E333F7E2BF}"/>
    <hyperlink ref="BH728" r:id="rId16200" display="https://www.daloopa.com/src/8788832" xr:uid="{B6F5D087-F1A7-45F4-B681-164E82CC1306}"/>
    <hyperlink ref="BI728" r:id="rId16201" display="https://www.daloopa.com/src/8788814" xr:uid="{9A7D4CED-3677-4FD3-9875-6F192AD563B2}"/>
    <hyperlink ref="BJ728" r:id="rId16202" display="https://www.daloopa.com/src/8788788" xr:uid="{FB41D162-365E-4A11-829D-5FCB6414138E}"/>
    <hyperlink ref="BK728" r:id="rId16203" display="https://www.daloopa.com/src/8788765" xr:uid="{A7D9B3C4-28F7-4358-95AF-044DE1B05195}"/>
    <hyperlink ref="BL728" r:id="rId16204" display="https://www.daloopa.com/src/8788740" xr:uid="{AF7DB2A6-B1A5-4574-BEA6-7C8173A2EDBC}"/>
    <hyperlink ref="BM728" r:id="rId16205" display="https://www.daloopa.com/src/14278605" xr:uid="{D9BBC9BA-7FB4-4524-AF20-8E15829B6969}"/>
    <hyperlink ref="BN728" r:id="rId16206" display="https://www.daloopa.com/src/46628759" xr:uid="{960FA179-84C0-4D13-A27F-27FF1037AEDA}"/>
    <hyperlink ref="BO728" r:id="rId16207" display="https://www.daloopa.com/src/67019373" xr:uid="{93905591-9FD6-40E4-B2E4-7227688E709F}"/>
    <hyperlink ref="BP728" r:id="rId16208" display="https://www.daloopa.com/src/87501140" xr:uid="{0F21F2F1-1522-458D-B5CD-B4FFEA2E15E2}"/>
    <hyperlink ref="BQ728" r:id="rId16209" display="https://www.daloopa.com/src/113379466" xr:uid="{CA2CDCC6-6288-4554-92B7-3F8AC974D2BC}"/>
    <hyperlink ref="BR728" r:id="rId16210" display="https://www.daloopa.com/src/154361011" xr:uid="{AE0D33DE-A7CF-4A6A-9C0D-971D8DA9B422}"/>
    <hyperlink ref="A729" r:id="rId16211" xr:uid="{8ECB211E-7302-4E59-996A-8A37CFF702FE}"/>
    <hyperlink ref="C729" r:id="rId16212" xr:uid="{31047698-D07E-497C-A364-35606DC06889}"/>
    <hyperlink ref="BF729" r:id="rId16213" display="https://www.daloopa.com/src/8788867" xr:uid="{B4A3E24D-FCCA-478B-AD8E-B1B8D16A3590}"/>
    <hyperlink ref="BG729" r:id="rId16214" display="https://www.daloopa.com/src/8788854" xr:uid="{9A551E29-0EE0-4023-B50F-256C0160CA60}"/>
    <hyperlink ref="BH729" r:id="rId16215" display="https://www.daloopa.com/src/8788833" xr:uid="{C40C0A75-3FD8-4208-B620-011CFED6B86C}"/>
    <hyperlink ref="BI729" r:id="rId16216" display="https://www.daloopa.com/src/8788815" xr:uid="{A1F37F83-8F23-4AD9-B472-2EEAFFAD8C03}"/>
    <hyperlink ref="BJ729" r:id="rId16217" display="https://www.daloopa.com/src/8788789" xr:uid="{FC47F7CA-771D-484F-8EA4-787E26FF84B3}"/>
    <hyperlink ref="BK729" r:id="rId16218" display="https://www.daloopa.com/src/8788766" xr:uid="{5226B3C7-7ACD-4021-A4C1-701EEDF2B4CA}"/>
    <hyperlink ref="BL729" r:id="rId16219" display="https://www.daloopa.com/src/8788741" xr:uid="{9890CC92-E6C5-434C-95EA-45B64F7F2EC8}"/>
    <hyperlink ref="BM729" r:id="rId16220" display="https://www.daloopa.com/src/14278606" xr:uid="{71D74081-16F9-4C6D-A902-C2814F5E56AB}"/>
    <hyperlink ref="BN729" r:id="rId16221" display="https://www.daloopa.com/src/46628761" xr:uid="{94EB27ED-29DB-4AC9-B2D1-D86C195D9FFB}"/>
    <hyperlink ref="BO729" r:id="rId16222" display="https://www.daloopa.com/src/67019374" xr:uid="{7201427B-69A2-4DE7-AD0A-BA126F977DE4}"/>
    <hyperlink ref="BP729" r:id="rId16223" display="https://www.daloopa.com/src/87501139" xr:uid="{929D05AA-7234-47C3-B74D-85B2E4AFCFC9}"/>
    <hyperlink ref="BQ729" r:id="rId16224" display="https://www.daloopa.com/src/113379467" xr:uid="{C1A8F003-9880-4A81-B5A0-17853B094B11}"/>
    <hyperlink ref="BR729" r:id="rId16225" display="https://www.daloopa.com/src/154361012" xr:uid="{39068AF6-2DE7-43D8-8555-35E86C871C50}"/>
    <hyperlink ref="A730" r:id="rId16226" xr:uid="{35CEDC68-52FD-4FB3-83F1-6BDD7F1F8234}"/>
    <hyperlink ref="C730" r:id="rId16227" xr:uid="{9D90EBA4-D94C-4FE9-8A0C-A240188A8FDE}"/>
    <hyperlink ref="BF730" r:id="rId16228" display="https://www.daloopa.com/src/8788868" xr:uid="{A5387211-A9F5-47AB-9259-B238389E205A}"/>
    <hyperlink ref="BG730" r:id="rId16229" display="https://www.daloopa.com/src/8788855" xr:uid="{6A044795-6C81-4D20-8917-AFE4841C070B}"/>
    <hyperlink ref="BH730" r:id="rId16230" display="https://www.daloopa.com/src/8788834" xr:uid="{93215B26-692C-4057-A65A-8AEC604E49CA}"/>
    <hyperlink ref="BI730" r:id="rId16231" display="https://www.daloopa.com/src/8788816" xr:uid="{1C661B7B-D6E0-4CF8-BFE6-DB4131D5312F}"/>
    <hyperlink ref="BJ730" r:id="rId16232" display="https://www.daloopa.com/src/8788790" xr:uid="{DB66A77C-956B-4EC8-B7E0-DB1EF0726359}"/>
    <hyperlink ref="BK730" r:id="rId16233" display="https://www.daloopa.com/src/8788767" xr:uid="{561FF490-8151-4C0A-822A-33A80C2F2ACC}"/>
    <hyperlink ref="BL730" r:id="rId16234" display="https://www.daloopa.com/src/8788742" xr:uid="{41B62EAA-19BC-41B5-BEAF-CB2F5E2CDE62}"/>
    <hyperlink ref="BM730" r:id="rId16235" display="https://www.daloopa.com/src/14278607" xr:uid="{12936DEA-E80B-4A7D-8BCB-62E0B9630035}"/>
    <hyperlink ref="BN730" r:id="rId16236" display="https://www.daloopa.com/src/46628758" xr:uid="{B11D2A05-512B-46A2-B7AF-AB9E46A1311B}"/>
    <hyperlink ref="BO730" r:id="rId16237" display="https://www.daloopa.com/src/67019376" xr:uid="{0116FE85-FF4B-4E3D-A119-D6B611C6FA30}"/>
    <hyperlink ref="BP730" r:id="rId16238" display="https://www.daloopa.com/src/87501142" xr:uid="{B863379D-DE64-4214-A872-743E9A46D380}"/>
    <hyperlink ref="BQ730" r:id="rId16239" display="https://www.daloopa.com/src/113379468" xr:uid="{45D7BA47-11C5-4454-AE33-6EAD05DB31AE}"/>
    <hyperlink ref="BR730" r:id="rId16240" display="https://www.daloopa.com/src/154361013" xr:uid="{3E8279BC-C88E-4D5E-A50C-6F3E97DF7B1C}"/>
    <hyperlink ref="A732" r:id="rId16241" xr:uid="{E0D5D598-B5D2-4A80-8969-B6FED4AB7F98}"/>
    <hyperlink ref="C732" r:id="rId16242" xr:uid="{AA2F0C79-5A31-4292-9C31-8007764E3521}"/>
    <hyperlink ref="BF732" r:id="rId16243" display="https://www.daloopa.com/src/8788869" xr:uid="{A627B2EC-E830-4C2A-8A60-773AF234D429}"/>
    <hyperlink ref="BG732" r:id="rId16244" display="https://www.daloopa.com/src/8788856" xr:uid="{56972A4B-21F1-4F54-AF1A-63C666E3EDC8}"/>
    <hyperlink ref="BH732" r:id="rId16245" display="https://www.daloopa.com/src/8788835" xr:uid="{C3BFA8AE-F48B-48D8-B4EB-0C2BB3B392ED}"/>
    <hyperlink ref="BI732" r:id="rId16246" display="https://www.daloopa.com/src/8788817" xr:uid="{45EB6425-B69F-4622-A1A7-74B372194084}"/>
    <hyperlink ref="BJ732" r:id="rId16247" display="https://www.daloopa.com/src/8788791" xr:uid="{8F4DC3F5-2F54-49E3-8184-650DC0637C07}"/>
    <hyperlink ref="BK732" r:id="rId16248" display="https://www.daloopa.com/src/8788768" xr:uid="{5C874BBD-817C-4C3A-9DD3-FB982D519AD9}"/>
    <hyperlink ref="BL732" r:id="rId16249" display="https://www.daloopa.com/src/8788743" xr:uid="{6BAD7443-A5E8-456D-88D2-EBB9333F82BA}"/>
    <hyperlink ref="BM732" r:id="rId16250" display="https://www.daloopa.com/src/14278610" xr:uid="{CDBAF541-9D6E-45A4-97E4-A4FA7E7D1178}"/>
    <hyperlink ref="BN732" r:id="rId16251" display="https://www.daloopa.com/src/46628756" xr:uid="{1CFCE772-B2C4-4B8C-8ACC-5F3D8BF86F9F}"/>
    <hyperlink ref="BO732" r:id="rId16252" display="https://www.daloopa.com/src/67019375" xr:uid="{183C5C45-8C12-4885-8E63-7DF6DDFE790F}"/>
    <hyperlink ref="BP732" r:id="rId16253" display="https://www.daloopa.com/src/87501145" xr:uid="{0DE5B794-EF49-4149-93B8-2FF2A6AF430B}"/>
    <hyperlink ref="BQ732" r:id="rId16254" display="https://www.daloopa.com/src/113379469" xr:uid="{E46F03F9-B9CD-4C4A-B45F-3D6362C9A2B8}"/>
    <hyperlink ref="BR732" r:id="rId16255" display="https://www.daloopa.com/src/154361014" xr:uid="{3232313B-039B-44CD-82BC-C032A6EC56EE}"/>
    <hyperlink ref="A735" r:id="rId16256" xr:uid="{F2361E18-940A-411D-8E10-DFCB570FA7DE}"/>
    <hyperlink ref="C735" r:id="rId16257" xr:uid="{1F186DC8-F3D7-444A-AD61-DEED45221254}"/>
    <hyperlink ref="BF735" r:id="rId16258" display="https://www.daloopa.com/src/43525837" xr:uid="{956937BB-5B7D-4A8A-AE41-B222E7D0B5FE}"/>
    <hyperlink ref="BG735" r:id="rId16259" display="https://www.daloopa.com/src/43525661" xr:uid="{E9B41EE5-D23A-4E7B-8D4B-E87969D8616A}"/>
    <hyperlink ref="BH735" r:id="rId16260" display="https://www.daloopa.com/src/43525491" xr:uid="{4EBDC97E-17DA-4B1A-814E-827A0FD6F800}"/>
    <hyperlink ref="BI735" r:id="rId16261" display="https://www.daloopa.com/src/43525443" xr:uid="{61F1E9AD-F337-41AE-A6AC-6A1C5E8FE76E}"/>
    <hyperlink ref="BJ735" r:id="rId16262" display="https://www.daloopa.com/src/43525299" xr:uid="{9B39DE62-75D1-4361-A041-6077313D858C}"/>
    <hyperlink ref="BK735" r:id="rId16263" display="https://www.daloopa.com/src/43525160" xr:uid="{53979901-E0E9-4B9B-9619-516227F9DC71}"/>
    <hyperlink ref="BL735" r:id="rId16264" display="https://www.daloopa.com/src/43514783" xr:uid="{8FF17606-C13B-49FA-A52C-1A4F7FBA14E9}"/>
    <hyperlink ref="BM735" r:id="rId16265" display="https://www.daloopa.com/src/43525099" xr:uid="{B3A73BCD-07D3-431F-B269-E46F0A131E2B}"/>
    <hyperlink ref="BN735" r:id="rId16266" display="https://www.daloopa.com/src/46632061" xr:uid="{23C07465-EA60-459F-96CD-CA6EAE963E62}"/>
    <hyperlink ref="BO735" r:id="rId16267" display="https://www.daloopa.com/src/67019674" xr:uid="{4CD246C0-6F67-4C7A-8591-8EA2F56ADC68}"/>
    <hyperlink ref="BP735" r:id="rId16268" display="https://www.daloopa.com/src/87501433" xr:uid="{69FBFB52-3F38-4A6A-9629-5E7079F0B884}"/>
    <hyperlink ref="BQ735" r:id="rId16269" display="https://www.daloopa.com/src/113379751" xr:uid="{3A38952D-04E2-4757-815B-B37732BF0E29}"/>
    <hyperlink ref="BR735" r:id="rId16270" display="https://www.daloopa.com/src/154361746" xr:uid="{5E260748-79DB-40D5-8F9F-7A929F8BE039}"/>
    <hyperlink ref="A736" r:id="rId16271" xr:uid="{E1AFDD44-3320-482A-85ED-655F6524A055}"/>
    <hyperlink ref="C736" r:id="rId16272" xr:uid="{BA0A73AA-9DDE-4DAF-A337-8A2787DE4137}"/>
    <hyperlink ref="BF736" r:id="rId16273" display="https://www.daloopa.com/src/43525841" xr:uid="{0BFAA7F2-E045-40AA-94D7-AC7F812EC3F2}"/>
    <hyperlink ref="BG736" r:id="rId16274" display="https://www.daloopa.com/src/43525660" xr:uid="{C335F099-A471-4BF6-84CE-9E04AF01E225}"/>
    <hyperlink ref="BH736" r:id="rId16275" display="https://www.daloopa.com/src/43525495" xr:uid="{82312B98-B1E3-4DBA-870C-458D3EF7A5EC}"/>
    <hyperlink ref="BI736" r:id="rId16276" display="https://www.daloopa.com/src/43525444" xr:uid="{500959AE-BAA3-4C6A-B58B-610992E21B62}"/>
    <hyperlink ref="BJ736" r:id="rId16277" display="https://www.daloopa.com/src/43525300" xr:uid="{29EB6092-6FF0-4AAC-935B-47BD7B64A4EF}"/>
    <hyperlink ref="BK736" r:id="rId16278" display="https://www.daloopa.com/src/43525161" xr:uid="{4B714980-4AF9-417A-9D41-830A7017B411}"/>
    <hyperlink ref="BL736" r:id="rId16279" display="https://www.daloopa.com/src/43514782" xr:uid="{DBFB3F52-082A-4EDD-81FD-6BEA4341874C}"/>
    <hyperlink ref="BM736" r:id="rId16280" display="https://www.daloopa.com/src/43525100" xr:uid="{24A572C4-2E86-4D48-AC94-D84C8C22AA5D}"/>
    <hyperlink ref="BN736" r:id="rId16281" display="https://www.daloopa.com/src/46632062" xr:uid="{87C2BAFC-0277-4602-B63B-F3FA2B7FF643}"/>
    <hyperlink ref="BO736" r:id="rId16282" display="https://www.daloopa.com/src/67019673" xr:uid="{03AA474A-B7BE-478B-A544-4D6DCBE0FA38}"/>
    <hyperlink ref="BP736" r:id="rId16283" display="https://www.daloopa.com/src/87501431" xr:uid="{956B321D-D4DA-44F1-8136-25E90C79C30D}"/>
    <hyperlink ref="BQ736" r:id="rId16284" display="https://www.daloopa.com/src/113379752" xr:uid="{A05C8027-3885-434D-9EB3-8B1644B4C005}"/>
    <hyperlink ref="BR736" r:id="rId16285" display="https://www.daloopa.com/src/154361747" xr:uid="{F4CE3947-30F6-4D17-8935-6B255D91B8C4}"/>
    <hyperlink ref="A737" r:id="rId16286" xr:uid="{A2C3F14F-E5A0-423D-80AD-C2232F159CAF}"/>
    <hyperlink ref="C737" r:id="rId16287" xr:uid="{8AF80A05-AF11-4324-BEC9-6EEBB59E6DFD}"/>
    <hyperlink ref="BF737" r:id="rId16288" display="https://www.daloopa.com/src/43525839" xr:uid="{A58942C0-3205-4350-836A-0D9763D67AF5}"/>
    <hyperlink ref="BG737" r:id="rId16289" display="https://www.daloopa.com/src/43525659" xr:uid="{746603E4-9DED-45BE-8401-D36562E6B26E}"/>
    <hyperlink ref="BH737" r:id="rId16290" display="https://www.daloopa.com/src/43525490" xr:uid="{B9D613C8-A0F9-42B3-91DD-4DAD07DEAFF9}"/>
    <hyperlink ref="BI737" r:id="rId16291" display="https://www.daloopa.com/src/43525442" xr:uid="{BC34821D-9B25-4CF9-8BB6-1D95CE0C4F2C}"/>
    <hyperlink ref="BJ737" r:id="rId16292" display="https://www.daloopa.com/src/43525301" xr:uid="{ED8C1C18-EB44-48BA-871E-5E3FE723B905}"/>
    <hyperlink ref="BK737" r:id="rId16293" display="https://www.daloopa.com/src/43525162" xr:uid="{975B80C3-12FD-4D16-A5B5-868D8EA8895F}"/>
    <hyperlink ref="BL737" r:id="rId16294" display="https://www.daloopa.com/src/43514781" xr:uid="{79655484-127D-4FE6-959F-6BB919C51A97}"/>
    <hyperlink ref="BM737" r:id="rId16295" display="https://www.daloopa.com/src/43525096" xr:uid="{64927347-0A4C-41D1-A48A-5DE831246F93}"/>
    <hyperlink ref="BN737" r:id="rId16296" display="https://www.daloopa.com/src/46632067" xr:uid="{E5374A58-4A67-402C-B2A2-E9BB50D1CFCB}"/>
    <hyperlink ref="BO737" r:id="rId16297" display="https://www.daloopa.com/src/67019676" xr:uid="{950F3914-0D85-468B-A0AB-F22AB313004F}"/>
    <hyperlink ref="BP737" r:id="rId16298" display="https://www.daloopa.com/src/87501429" xr:uid="{8F2E16B6-20CC-4695-8107-9A3ADC507083}"/>
    <hyperlink ref="BQ737" r:id="rId16299" display="https://www.daloopa.com/src/113379754" xr:uid="{F9E75A79-A013-4D62-AAA0-6A8E3D3E0374}"/>
    <hyperlink ref="BR737" r:id="rId16300" display="https://www.daloopa.com/src/154361749" xr:uid="{BBFF49F0-D2DF-415C-9368-F361C40F23D7}"/>
    <hyperlink ref="A738" r:id="rId16301" xr:uid="{C87011FA-8B75-4D6A-9604-66E30F6136B2}"/>
    <hyperlink ref="C738" r:id="rId16302" xr:uid="{09FCB574-F051-4FBA-8EAA-2DD70F8BBEFE}"/>
    <hyperlink ref="BF738" r:id="rId16303" display="https://www.daloopa.com/src/43525840" xr:uid="{CD60B95A-FB86-41C8-95F5-E9777E17B79F}"/>
    <hyperlink ref="BG738" r:id="rId16304" display="https://www.daloopa.com/src/43525658" xr:uid="{707D120D-52A8-4780-831B-5DEEFC9E75DD}"/>
    <hyperlink ref="BH738" r:id="rId16305" display="https://www.daloopa.com/src/43525492" xr:uid="{1F64AF54-FB74-47AC-A716-CE3C14640796}"/>
    <hyperlink ref="BI738" r:id="rId16306" display="https://www.daloopa.com/src/43525445" xr:uid="{8B2122A1-141E-4B71-A764-341954D59E71}"/>
    <hyperlink ref="BJ738" r:id="rId16307" display="https://www.daloopa.com/src/43525293" xr:uid="{20693BA2-EACE-4E08-A54B-F7A28FA6970D}"/>
    <hyperlink ref="BK738" r:id="rId16308" display="https://www.daloopa.com/src/43525167" xr:uid="{7DCE4C8E-D87A-4F4A-836A-D82281BBE101}"/>
    <hyperlink ref="BL738" r:id="rId16309" display="https://www.daloopa.com/src/43514780" xr:uid="{5B619233-8FE3-44B4-B336-63080FE03F67}"/>
    <hyperlink ref="BM738" r:id="rId16310" display="https://www.daloopa.com/src/43525101" xr:uid="{571EB015-8D07-4851-864B-C01040F6DF6B}"/>
    <hyperlink ref="BN738" r:id="rId16311" display="https://www.daloopa.com/src/46632063" xr:uid="{35562786-8E0F-4AC6-8F8B-9FA7809EEEB7}"/>
    <hyperlink ref="BO738" r:id="rId16312" display="https://www.daloopa.com/src/67019675" xr:uid="{965F5705-BCE4-488F-B3B9-531613198692}"/>
    <hyperlink ref="BP738" r:id="rId16313" display="https://www.daloopa.com/src/87501430" xr:uid="{F4704E8F-416B-40CE-8126-06BA0FEA29BA}"/>
    <hyperlink ref="BQ738" r:id="rId16314" display="https://www.daloopa.com/src/113379753" xr:uid="{F8BC3FB1-0B94-4EE4-BF9A-FD9E9062C66D}"/>
    <hyperlink ref="A739" r:id="rId16315" xr:uid="{BE03A128-E769-4545-A7F8-BB6C66B905FF}"/>
    <hyperlink ref="C739" r:id="rId16316" xr:uid="{58D5A21A-0AB1-4AAF-87E5-9D5C7EFA7114}"/>
    <hyperlink ref="BR739" r:id="rId16317" display="https://www.daloopa.com/src/154361748" xr:uid="{1BC1F02C-7D88-4D0F-B837-5B5ACBFB942C}"/>
    <hyperlink ref="A740" r:id="rId16318" xr:uid="{A2BA19F4-B7AC-460D-9378-686567CA85AA}"/>
    <hyperlink ref="C740" r:id="rId16319" xr:uid="{4A51C632-582E-401A-9AE7-7677345408E6}"/>
    <hyperlink ref="BR740" r:id="rId16320" display="https://www.daloopa.com/src/154361750" xr:uid="{825557D3-7BA8-4316-B410-21B94B0BC31D}"/>
    <hyperlink ref="A741" r:id="rId16321" xr:uid="{74014D4F-72A5-4D18-AD48-DC5285C63CCA}"/>
    <hyperlink ref="C741" r:id="rId16322" xr:uid="{8FDB9168-A163-483F-9AA6-0F9EEEB08519}"/>
    <hyperlink ref="BI741" r:id="rId16323" display="https://www.daloopa.com/src/43525448" xr:uid="{F68164FB-652F-44BE-BC94-06BB61CBD953}"/>
    <hyperlink ref="BJ741" r:id="rId16324" display="https://www.daloopa.com/src/43525294" xr:uid="{CE07CF1A-E79B-482E-A7B2-7B9F3E2451C9}"/>
    <hyperlink ref="BK741" r:id="rId16325" display="https://www.daloopa.com/src/43525166" xr:uid="{E0B5F64C-B228-4A2D-BD0A-ECFBDFD30504}"/>
    <hyperlink ref="BL741" r:id="rId16326" display="https://www.daloopa.com/src/43514779" xr:uid="{5981EF8F-964B-48F1-9CB0-F5D120479466}"/>
    <hyperlink ref="BM741" r:id="rId16327" display="https://www.daloopa.com/src/43525097" xr:uid="{318A453E-5F86-42DA-9D1A-6B9BF86ACB2C}"/>
    <hyperlink ref="BN741" r:id="rId16328" display="https://www.daloopa.com/src/46632068" xr:uid="{52BC2D4B-6981-4B27-B364-080C9622680F}"/>
    <hyperlink ref="BR741" r:id="rId16329" display="https://www.daloopa.com/src/154361753" xr:uid="{3A2509EA-7D3E-4DB5-BC09-49EE43C37CF6}"/>
    <hyperlink ref="A742" r:id="rId16330" xr:uid="{B3A1DCC6-F60E-48B0-A0B2-B112859FEE5F}"/>
    <hyperlink ref="C742" r:id="rId16331" xr:uid="{D3AE91C5-A463-44C8-BEF9-4AD8CDB31726}"/>
    <hyperlink ref="BM742" r:id="rId16332" display="https://www.daloopa.com/src/43525094" xr:uid="{80B6EC03-E20B-406A-B0CF-C06E18D637A8}"/>
    <hyperlink ref="BN742" r:id="rId16333" display="https://www.daloopa.com/src/46632066" xr:uid="{034A3AE7-B3AE-4B63-A9FE-99C974D4816F}"/>
    <hyperlink ref="BO742" r:id="rId16334" display="https://www.daloopa.com/src/67019677" xr:uid="{4CFD827D-E646-4FC7-B539-5A377DE824CF}"/>
    <hyperlink ref="BP742" r:id="rId16335" display="https://www.daloopa.com/src/87501428" xr:uid="{7CC2B86A-6565-484E-B12A-1827B05E7C83}"/>
    <hyperlink ref="BQ742" r:id="rId16336" display="https://www.daloopa.com/src/113379755" xr:uid="{18248EE2-470B-4BB6-B45F-237B8EFC31B7}"/>
    <hyperlink ref="A743" r:id="rId16337" xr:uid="{3B1EA379-8BE3-4CFB-BA65-CE1BBBED0FE1}"/>
    <hyperlink ref="C743" r:id="rId16338" xr:uid="{A43EEFD8-0722-4985-8C14-C8DE7AA008AA}"/>
    <hyperlink ref="BF743" r:id="rId16339" display="https://www.daloopa.com/src/43525836" xr:uid="{E3A2A107-966B-4007-9914-035114F4FFA7}"/>
    <hyperlink ref="BG743" r:id="rId16340" display="https://www.daloopa.com/src/43525657" xr:uid="{7D9000B0-2647-43FC-A8A7-A74FE6053C75}"/>
    <hyperlink ref="BH743" r:id="rId16341" display="https://www.daloopa.com/src/43525493" xr:uid="{ADA1EA55-A938-444D-81AB-E82EE6B51537}"/>
    <hyperlink ref="BI743" r:id="rId16342" display="https://www.daloopa.com/src/43525446" xr:uid="{50B2C099-B539-4781-8AB9-3A82C345CE45}"/>
    <hyperlink ref="BJ743" r:id="rId16343" display="https://www.daloopa.com/src/43525295" xr:uid="{AF4B4460-F136-46E4-9B6A-A3D739E02D5D}"/>
    <hyperlink ref="BK743" r:id="rId16344" display="https://www.daloopa.com/src/43525165" xr:uid="{14798930-258B-43D3-9004-CF264CB96D4B}"/>
    <hyperlink ref="BL743" r:id="rId16345" display="https://www.daloopa.com/src/43514778" xr:uid="{7D85DF18-2B24-472B-A9EB-EB47229F2930}"/>
    <hyperlink ref="BM743" r:id="rId16346" display="https://www.daloopa.com/src/43525093" xr:uid="{2A50E016-1EA4-4823-B68E-4C42E1983D5F}"/>
    <hyperlink ref="BN743" r:id="rId16347" display="https://www.daloopa.com/src/46632065" xr:uid="{5258C224-6172-43B8-9B30-867A90C66B3A}"/>
    <hyperlink ref="BO743" r:id="rId16348" display="https://www.daloopa.com/src/67019678" xr:uid="{2CD38EA5-10DE-42DB-9FB7-BD8D10CB2499}"/>
    <hyperlink ref="BP743" r:id="rId16349" display="https://www.daloopa.com/src/87501427" xr:uid="{F7B822D2-CFC8-456B-92C8-649CF6F09444}"/>
    <hyperlink ref="BQ743" r:id="rId16350" display="https://www.daloopa.com/src/113379756" xr:uid="{4BEC518C-E4AA-4ADB-B0E6-FE5BD02457E8}"/>
    <hyperlink ref="A744" r:id="rId16351" xr:uid="{67A7170D-134A-4FD6-8230-DD84BA47C4D1}"/>
    <hyperlink ref="C744" r:id="rId16352" xr:uid="{67ED9C0D-56C7-4A3C-8945-1D1A3DF6F680}"/>
    <hyperlink ref="BJ744" r:id="rId16353" display="https://www.daloopa.com/src/43525296" xr:uid="{57123695-9B86-4A95-8EBA-8C618379CCA9}"/>
    <hyperlink ref="A745" r:id="rId16354" xr:uid="{60DB485B-B488-47E5-8811-021AB9EE6489}"/>
    <hyperlink ref="C745" r:id="rId16355" xr:uid="{F3AE9144-EDBE-423F-A112-7CC70B10A357}"/>
    <hyperlink ref="BR745" r:id="rId16356" display="https://www.daloopa.com/src/154361751" xr:uid="{5B65B4EE-009C-4652-8A12-24E1568304FF}"/>
    <hyperlink ref="A746" r:id="rId16357" xr:uid="{73CC1CF5-9C77-41FB-8D07-002CA643E9D8}"/>
    <hyperlink ref="C746" r:id="rId16358" xr:uid="{026F4526-0E51-4FC9-9004-1655F341164C}"/>
    <hyperlink ref="BR746" r:id="rId16359" display="https://www.daloopa.com/src/154361752" xr:uid="{598E899E-B247-4E08-95CD-9EDCAD30CFDD}"/>
    <hyperlink ref="A747" r:id="rId16360" xr:uid="{8C57937C-2E58-42AC-A99A-5710B193A357}"/>
    <hyperlink ref="C747" r:id="rId16361" xr:uid="{0302135B-4F3E-49F9-AEC6-2CBCBE74954E}"/>
    <hyperlink ref="BL747" r:id="rId16362" display="https://www.daloopa.com/src/43514777" xr:uid="{1025EBC8-CC89-4C77-AF39-09652701CB67}"/>
    <hyperlink ref="A748" r:id="rId16363" xr:uid="{51774FAC-5634-48B1-8965-75DD62261422}"/>
    <hyperlink ref="C748" r:id="rId16364" xr:uid="{B18CB4C3-4A2F-4C64-8EF5-2689CEA91670}"/>
    <hyperlink ref="BM748" r:id="rId16365" display="https://www.daloopa.com/src/43525095" xr:uid="{ADC3BEE8-B8FD-46A1-BFCF-5C8AE241ACA1}"/>
    <hyperlink ref="A749" r:id="rId16366" xr:uid="{634B2F61-F536-4C16-A86F-C6D10C3FFF7E}"/>
    <hyperlink ref="C749" r:id="rId16367" xr:uid="{4DDABE29-9A73-4BAC-837D-B416BF09A79A}"/>
    <hyperlink ref="BF749" r:id="rId16368" display="https://www.daloopa.com/src/43525838" xr:uid="{4C413F34-2C78-47FE-B1AF-3E5DD320D5EC}"/>
    <hyperlink ref="BG749" r:id="rId16369" display="https://www.daloopa.com/src/43525656" xr:uid="{EC56759B-CB8E-4964-B06C-D113AEB852DC}"/>
    <hyperlink ref="BH749" r:id="rId16370" display="https://www.daloopa.com/src/43525494" xr:uid="{AA296386-DDAB-4ED5-949F-A0095E1BA160}"/>
    <hyperlink ref="BI749" r:id="rId16371" display="https://www.daloopa.com/src/43525447" xr:uid="{CD90A97F-5BB8-43DA-8917-50A867935226}"/>
    <hyperlink ref="BJ749" r:id="rId16372" display="https://www.daloopa.com/src/43525297" xr:uid="{290A936F-EA3E-4AA4-9DE5-B0C3AC374E58}"/>
    <hyperlink ref="BK749" r:id="rId16373" display="https://www.daloopa.com/src/43525164" xr:uid="{E69CD812-6B40-4AAF-9296-68BEA7305120}"/>
    <hyperlink ref="BL749" r:id="rId16374" display="https://www.daloopa.com/src/43514776" xr:uid="{164D385B-DE95-47B0-873C-1EAC0162E4FC}"/>
    <hyperlink ref="BM749" r:id="rId16375" display="https://www.daloopa.com/src/43525098" xr:uid="{A7E79941-2151-44AE-A3A5-949B095F8340}"/>
    <hyperlink ref="BN749" r:id="rId16376" display="https://www.daloopa.com/src/46632064" xr:uid="{566D445F-7896-402F-A866-976640D029F4}"/>
    <hyperlink ref="BO749" r:id="rId16377" display="https://www.daloopa.com/src/67019679" xr:uid="{F8E95605-40F1-414D-A805-BC253A0588A5}"/>
    <hyperlink ref="BP749" r:id="rId16378" display="https://www.daloopa.com/src/87501432" xr:uid="{F532AA26-D7FF-44FC-A6C9-15A4A1841B68}"/>
    <hyperlink ref="BQ749" r:id="rId16379" display="https://www.daloopa.com/src/113379757" xr:uid="{E1F7117B-0E4A-4C64-BD90-47B27B9C9088}"/>
    <hyperlink ref="BR749" r:id="rId16380" display="https://www.daloopa.com/src/154361754" xr:uid="{3A9A66DF-BD82-4B69-8EF1-5F2634BED5E1}"/>
    <hyperlink ref="A750" r:id="rId16381" xr:uid="{A0556BFA-3CE7-42B9-A02A-D7BAB2C2CF83}"/>
    <hyperlink ref="C750" r:id="rId16382" xr:uid="{6519D4B2-80FE-4662-9314-3DA2B85FD51A}"/>
    <hyperlink ref="BF750" r:id="rId16383" display="https://www.daloopa.com/src/43525842" xr:uid="{514EB9E6-6409-4E9D-A8F5-ECB02EAC9F24}"/>
    <hyperlink ref="BG750" r:id="rId16384" display="https://www.daloopa.com/src/43525655" xr:uid="{63C61E6D-D353-47FA-8386-B18B63A640F3}"/>
    <hyperlink ref="BH750" r:id="rId16385" display="https://www.daloopa.com/src/43525496" xr:uid="{3A0E3C67-0FDC-4FE4-ADB8-2737B299B5FD}"/>
    <hyperlink ref="BI750" r:id="rId16386" display="https://www.daloopa.com/src/43525449" xr:uid="{38906512-179C-4B10-A255-08D09EDE1EB5}"/>
    <hyperlink ref="BJ750" r:id="rId16387" display="https://www.daloopa.com/src/43525298" xr:uid="{D4070D46-CF05-4B32-859B-5EF887FCC630}"/>
    <hyperlink ref="BK750" r:id="rId16388" display="https://www.daloopa.com/src/43525163" xr:uid="{4A2BF30A-A7CD-4159-A5D1-3D8D4FAA8F7E}"/>
    <hyperlink ref="BL750" r:id="rId16389" display="https://www.daloopa.com/src/43514775" xr:uid="{29506F13-3D74-4A91-AC13-65F7C26AE71B}"/>
    <hyperlink ref="BM750" r:id="rId16390" display="https://www.daloopa.com/src/43525102" xr:uid="{F2F7D251-6A4E-40A1-8C00-1086B82595BD}"/>
    <hyperlink ref="BN750" r:id="rId16391" display="https://www.daloopa.com/src/46632069" xr:uid="{33371B8F-73B6-4367-998B-D8EB3404B63F}"/>
    <hyperlink ref="BO750" r:id="rId16392" display="https://www.daloopa.com/src/67019680" xr:uid="{96E3E527-500D-45A0-84B3-DAA70F3AB3CF}"/>
    <hyperlink ref="BP750" r:id="rId16393" display="https://www.daloopa.com/src/87501434" xr:uid="{6559E303-CDD8-41E2-81CE-EC5E8E5646D4}"/>
    <hyperlink ref="BQ750" r:id="rId16394" display="https://www.daloopa.com/src/113379758" xr:uid="{014D5BE3-A083-4A8B-9254-26136C6773D2}"/>
    <hyperlink ref="BR750" r:id="rId16395" display="https://www.daloopa.com/src/154361755" xr:uid="{1766F90E-AC9D-4E79-88DE-72DBB0BFE1AD}"/>
    <hyperlink ref="A754" r:id="rId16396" xr:uid="{DBFC0F39-000B-4BF4-802F-14339D95F0EA}"/>
    <hyperlink ref="C754" r:id="rId16397" xr:uid="{5E2E65FE-7E88-4A31-AC9C-9E260FCE7282}"/>
    <hyperlink ref="O754" r:id="rId16398" display="https://www.daloopa.com/src/8788590" xr:uid="{EB254E7E-A415-49B2-8F9F-A5CC3403871D}"/>
    <hyperlink ref="P754" r:id="rId16399" display="https://www.daloopa.com/src/8813281" xr:uid="{1B4623BA-0322-4692-A271-D5FC396FF815}"/>
    <hyperlink ref="U754" r:id="rId16400" display="https://www.daloopa.com/src/8788558" xr:uid="{DD63E02F-3F2F-4CD0-A960-608F23D84128}"/>
    <hyperlink ref="W754" r:id="rId16401" display="https://www.daloopa.com/src/8788552" xr:uid="{00502704-A06F-42E2-B5D2-36F563A7F747}"/>
    <hyperlink ref="X754" r:id="rId16402" display="https://www.daloopa.com/src/8788870" xr:uid="{7064DAE6-DDAD-4E5A-8917-F325C257F30A}"/>
    <hyperlink ref="Y754" r:id="rId16403" display="https://www.daloopa.com/src/8788548" xr:uid="{23EA59B0-2DBC-4969-8DA7-1BA8A8951993}"/>
    <hyperlink ref="Z754" r:id="rId16404" display="https://www.daloopa.com/src/8788544" xr:uid="{E498F0B9-7A7F-45D8-BB2B-8B79FFC41F4D}"/>
    <hyperlink ref="AA754" r:id="rId16405" display="https://www.daloopa.com/src/8788540" xr:uid="{F3F032E0-3FCC-49E3-AC6C-B018296B7D12}"/>
    <hyperlink ref="AD754" r:id="rId16406" display="https://www.daloopa.com/src/8788534" xr:uid="{9DFD6507-56BB-4AB4-83FA-75000D4BA3CB}"/>
    <hyperlink ref="AE754" r:id="rId16407" display="https://www.daloopa.com/src/8788530" xr:uid="{44FF61BD-9639-4347-BE2F-11AB0C7F114A}"/>
    <hyperlink ref="AF754" r:id="rId16408" display="https://www.daloopa.com/src/8788875" xr:uid="{4C607C03-2F18-498B-81F6-93305A4CD7B5}"/>
    <hyperlink ref="AG754" r:id="rId16409" display="https://www.daloopa.com/src/8788526" xr:uid="{90872C9E-5AC9-48D9-9C6D-45FF78E7E95C}"/>
    <hyperlink ref="AH754" r:id="rId16410" display="https://www.daloopa.com/src/8788509" xr:uid="{CCCA50FF-434D-41A7-8B24-8D5986497102}"/>
    <hyperlink ref="AI754" r:id="rId16411" display="https://www.daloopa.com/src/10356382" xr:uid="{DDAD2112-B636-4266-9247-DF42D1C8681E}"/>
    <hyperlink ref="AJ754" r:id="rId16412" display="https://www.daloopa.com/src/14277643" xr:uid="{C5414A9D-F3B7-4C7D-824B-DBB1C9E359E4}"/>
    <hyperlink ref="AK754" r:id="rId16413" display="https://www.daloopa.com/src/20973595" xr:uid="{79F38B31-7374-4870-B522-C38F93343771}"/>
    <hyperlink ref="AL754" r:id="rId16414" display="https://www.daloopa.com/src/32426195" xr:uid="{3EDB2BF4-D181-478D-9FF9-4FF95BB5DEC8}"/>
    <hyperlink ref="AM754" r:id="rId16415" display="https://www.daloopa.com/src/38111123" xr:uid="{A519E944-AD50-4CAB-9371-22352AAC1AF4}"/>
    <hyperlink ref="AN754" r:id="rId16416" display="https://www.daloopa.com/src/46628535" xr:uid="{E5D711F2-F044-4E36-B486-573E622D6734}"/>
    <hyperlink ref="AO754" r:id="rId16417" display="https://www.daloopa.com/src/53601531" xr:uid="{BA7B3264-6B04-4785-93B5-C94E9CB10C9E}"/>
    <hyperlink ref="AP754" r:id="rId16418" display="https://www.daloopa.com/src/58791139" xr:uid="{1E54F8E4-2ABA-4AE8-8992-1232F13AAF85}"/>
    <hyperlink ref="AQ754" r:id="rId16419" display="https://www.daloopa.com/src/63082796" xr:uid="{EC1E07A4-59A7-4075-9B43-B9060DC8AEC0}"/>
    <hyperlink ref="AR754" r:id="rId16420" display="https://www.daloopa.com/src/67019168" xr:uid="{13E0B039-D193-411C-A600-0264CD9CD3BC}"/>
    <hyperlink ref="AS754" r:id="rId16421" display="https://www.daloopa.com/src/72185878" xr:uid="{695DCF6F-A29B-454B-8AAB-5EF46A56C874}"/>
    <hyperlink ref="AT754" r:id="rId16422" display="https://www.daloopa.com/src/78145935" xr:uid="{F8C8DB5A-09F2-4FAF-B060-D5298E07B7CF}"/>
    <hyperlink ref="AV754" r:id="rId16423" display="https://www.daloopa.com/src/87502192" xr:uid="{7FAC429E-2F83-4E30-A86A-33B68A82C94B}"/>
    <hyperlink ref="AW754" r:id="rId16424" display="https://www.daloopa.com/src/94639223" xr:uid="{E3B75DC2-1E0F-4134-A6E8-C7CA0791A744}"/>
    <hyperlink ref="AX754" r:id="rId16425" display="https://www.daloopa.com/src/102432278" xr:uid="{9BF0E8DB-F9FB-498C-AAE5-B058630C2154}"/>
    <hyperlink ref="AY754" r:id="rId16426" display="https://www.daloopa.com/src/107835006" xr:uid="{BF42D07F-04FE-49DC-826A-AB5462CFA3EA}"/>
    <hyperlink ref="BA754" r:id="rId16427" display="https://www.daloopa.com/src/125187154" xr:uid="{65E45D2C-3B90-4D79-8C69-602343944EC9}"/>
    <hyperlink ref="BB754" r:id="rId16428" display="https://www.daloopa.com/src/136643942" xr:uid="{5DD0BE51-3D37-4254-8AB3-81925CBA43D6}"/>
    <hyperlink ref="BC754" r:id="rId16429" display="https://www.daloopa.com/src/145153580" xr:uid="{0100BD9B-F40F-4312-850B-9C970DABB9D8}"/>
    <hyperlink ref="A755" r:id="rId16430" xr:uid="{A08BB321-CCDB-4F9D-A4E9-1E44B90786A3}"/>
    <hyperlink ref="C755" r:id="rId16431" xr:uid="{F57CEDFD-0C64-431B-A384-0912975BE652}"/>
    <hyperlink ref="G755" r:id="rId16432" display="https://www.daloopa.com/src/8788608" xr:uid="{54AA3B54-C347-40D9-8E15-E056BCC30F32}"/>
    <hyperlink ref="K755" r:id="rId16433" display="https://www.daloopa.com/src/8788597" xr:uid="{E0811E2D-1BB0-49DB-89CD-8CEE6D5BC1EC}"/>
    <hyperlink ref="O755" r:id="rId16434" display="https://www.daloopa.com/src/8788591" xr:uid="{08275101-9A80-42FF-88B4-1EB1AF65D241}"/>
    <hyperlink ref="U755" r:id="rId16435" display="https://www.daloopa.com/src/8788559" xr:uid="{3E3CFA42-F6AE-4180-B13E-5121AD4F34A6}"/>
    <hyperlink ref="W755" r:id="rId16436" display="https://www.daloopa.com/src/8788553" xr:uid="{DC941A39-6A80-44FD-984B-74DC1001EB5E}"/>
    <hyperlink ref="Y755" r:id="rId16437" display="https://www.daloopa.com/src/8788549" xr:uid="{B05F84C5-B3DF-4CC4-A85F-0B6F95E6247F}"/>
    <hyperlink ref="Z755" r:id="rId16438" display="https://www.daloopa.com/src/8788545" xr:uid="{168EFD7E-1FD6-4D47-8DA7-07497CF7FE90}"/>
    <hyperlink ref="AA755" r:id="rId16439" display="https://www.daloopa.com/src/8788541" xr:uid="{BD906CD1-4E51-4A8F-A10D-C2373C7B3198}"/>
    <hyperlink ref="AD755" r:id="rId16440" display="https://www.daloopa.com/src/8788535" xr:uid="{657EA65C-97E7-45D3-8C82-706742F47EE4}"/>
    <hyperlink ref="AE755" r:id="rId16441" display="https://www.daloopa.com/src/8788531" xr:uid="{9914FC4B-00E3-42CE-8815-9BC972362696}"/>
    <hyperlink ref="AF755" r:id="rId16442" display="https://www.daloopa.com/src/8788876" xr:uid="{95FA1CCB-B195-4060-99C7-BFE35314FE98}"/>
    <hyperlink ref="AG755" r:id="rId16443" display="https://www.daloopa.com/src/8788527" xr:uid="{8C4156E8-0873-4FA1-A062-4E6907D819AB}"/>
    <hyperlink ref="AH755" r:id="rId16444" display="https://www.daloopa.com/src/8788510" xr:uid="{C50C2192-DC26-4EAA-BE5F-81CEC86CDA81}"/>
    <hyperlink ref="AI755" r:id="rId16445" display="https://www.daloopa.com/src/10356385" xr:uid="{48DC9612-3A3F-4E83-B9D2-1BB32212D0BC}"/>
    <hyperlink ref="AJ755" r:id="rId16446" display="https://www.daloopa.com/src/14277642" xr:uid="{48CECAA7-8166-4884-8EA9-4EE4AC63D347}"/>
    <hyperlink ref="AK755" r:id="rId16447" display="https://www.daloopa.com/src/20973594" xr:uid="{93A3ADEC-DB6C-45FE-A1F5-6FF976C353C1}"/>
    <hyperlink ref="AL755" r:id="rId16448" display="https://www.daloopa.com/src/32426194" xr:uid="{F2EE2092-152A-4F83-9B7A-D1BD312863A2}"/>
    <hyperlink ref="AM755" r:id="rId16449" display="https://www.daloopa.com/src/38111121" xr:uid="{237D915B-40DE-4D3B-B51E-E0AF96D01BDD}"/>
    <hyperlink ref="AN755" r:id="rId16450" display="https://www.daloopa.com/src/46628537" xr:uid="{825B96AA-2E06-482D-9A68-80CA255082C3}"/>
    <hyperlink ref="AO755" r:id="rId16451" display="https://www.daloopa.com/src/53601533" xr:uid="{0ACE4DE3-1092-484E-B6FC-3E0B838E9D2E}"/>
    <hyperlink ref="AP755" r:id="rId16452" display="https://www.daloopa.com/src/58791138" xr:uid="{45FE0552-D42D-467F-BD48-1F269FDAE7ED}"/>
    <hyperlink ref="AQ755" r:id="rId16453" display="https://www.daloopa.com/src/63082797" xr:uid="{C9D795AC-C248-484E-B19B-7B4ACBC3003F}"/>
    <hyperlink ref="AR755" r:id="rId16454" display="https://www.daloopa.com/src/67019171" xr:uid="{D721CE97-E32C-4F1A-9E9E-CF0EB6D49283}"/>
    <hyperlink ref="AS755" r:id="rId16455" display="https://www.daloopa.com/src/72185876" xr:uid="{BFCC5012-339E-4E2F-A03F-4F9228A2783B}"/>
    <hyperlink ref="AU755" r:id="rId16456" display="https://www.daloopa.com/src/82268884" xr:uid="{463BF6B2-D4F9-48E5-A0AF-E2D109DCCB2F}"/>
    <hyperlink ref="AW755" r:id="rId16457" display="https://www.daloopa.com/src/94639224" xr:uid="{45A61E21-5DC6-4707-BAC5-E97237133988}"/>
    <hyperlink ref="AX755" r:id="rId16458" display="https://www.daloopa.com/src/102432277" xr:uid="{9A4DA4A8-FAAE-438C-AFF1-38031703ECC1}"/>
    <hyperlink ref="AY755" r:id="rId16459" display="https://www.daloopa.com/src/107835007" xr:uid="{960CAB07-89FF-45A2-A5A1-25D5DD86BD61}"/>
    <hyperlink ref="BA755" r:id="rId16460" display="https://www.daloopa.com/src/125187155" xr:uid="{BF62144A-7B16-47C5-9684-4981DECBF932}"/>
    <hyperlink ref="BB755" r:id="rId16461" display="https://www.daloopa.com/src/136643943" xr:uid="{900CE4CC-6D26-4607-A6C0-786FF6950179}"/>
    <hyperlink ref="BC755" r:id="rId16462" display="https://www.daloopa.com/src/145153581" xr:uid="{6B88371B-5339-4DBA-8B6A-B7ADC3EE9327}"/>
    <hyperlink ref="A756" r:id="rId16463" xr:uid="{24F2BA27-C0B0-4265-916C-A043C0A9FC24}"/>
    <hyperlink ref="C756" r:id="rId16464" xr:uid="{DC59C275-D076-4559-8D74-0D4352104D02}"/>
    <hyperlink ref="G756" r:id="rId16465" display="https://www.daloopa.com/src/8788609" xr:uid="{15109C17-58F6-478D-B56C-2B9D33E94CD7}"/>
    <hyperlink ref="N756" r:id="rId16466" display="https://www.daloopa.com/src/8788592" xr:uid="{FBEABB8B-031B-499B-B258-678F71509D30}"/>
    <hyperlink ref="R756" r:id="rId16467" display="https://www.daloopa.com/src/8788561" xr:uid="{2DD630EA-9D3A-408F-AD07-2D352A393305}"/>
    <hyperlink ref="V756" r:id="rId16468" display="https://www.daloopa.com/src/8788556" xr:uid="{B6BFB6A4-653F-4B1C-95C2-C749D1AEB751}"/>
    <hyperlink ref="W756" r:id="rId16469" display="https://www.daloopa.com/src/8788554" xr:uid="{B1453180-4C06-4E8E-99D1-D97980B73A77}"/>
    <hyperlink ref="X756" r:id="rId16470" display="https://www.daloopa.com/src/8788871" xr:uid="{4667BCF4-B9F6-44DD-B885-92B1D30CA870}"/>
    <hyperlink ref="Y756" r:id="rId16471" display="https://www.daloopa.com/src/8788550" xr:uid="{7820F759-E39E-43E0-9ACA-2810D71195F7}"/>
    <hyperlink ref="Z756" r:id="rId16472" display="https://www.daloopa.com/src/8788546" xr:uid="{46D5727F-0C1E-4475-A103-32CCF2AFA364}"/>
    <hyperlink ref="AA756" r:id="rId16473" display="https://www.daloopa.com/src/8788542" xr:uid="{43707B71-27F4-44D1-AB02-70327244154D}"/>
    <hyperlink ref="AB756" r:id="rId16474" display="https://www.daloopa.com/src/8788873" xr:uid="{63D6C305-5B95-46E1-BAA2-ADFE5BDAA332}"/>
    <hyperlink ref="AC756" r:id="rId16475" display="https://www.daloopa.com/src/8788538" xr:uid="{66A80533-D940-4D1D-BE97-377F4102CA0B}"/>
    <hyperlink ref="AD756" r:id="rId16476" display="https://www.daloopa.com/src/8788536" xr:uid="{2DDD0421-7DE8-4B90-A305-28463FE0E9AF}"/>
    <hyperlink ref="AE756" r:id="rId16477" display="https://www.daloopa.com/src/8788532" xr:uid="{598C7E33-6EB1-47DB-A4DD-34CF5D6A23A2}"/>
    <hyperlink ref="AF756" r:id="rId16478" display="https://www.daloopa.com/src/8788877" xr:uid="{97ABF2C0-BD54-476F-B208-9B2B37B1411A}"/>
    <hyperlink ref="AG756" r:id="rId16479" display="https://www.daloopa.com/src/8788528" xr:uid="{D9D7F756-221E-40BF-AF72-452D73E6FEA2}"/>
    <hyperlink ref="AH756" r:id="rId16480" display="https://www.daloopa.com/src/8788511" xr:uid="{80296D1F-2A2A-4B75-B99B-98FC7A664470}"/>
    <hyperlink ref="AI756" r:id="rId16481" display="https://www.daloopa.com/src/10356384" xr:uid="{89BE3FC0-F90C-4350-B67F-7AE9E1914E91}"/>
    <hyperlink ref="AJ756" r:id="rId16482" display="https://www.daloopa.com/src/14277644" xr:uid="{CB8D627B-397A-44C1-8443-B12C77E716C6}"/>
    <hyperlink ref="AK756" r:id="rId16483" display="https://www.daloopa.com/src/20973592" xr:uid="{78632AC9-AF8F-43AB-9ED3-7F1437CB7EC8}"/>
    <hyperlink ref="AL756" r:id="rId16484" display="https://www.daloopa.com/src/32426192" xr:uid="{22D1E67C-FE05-41B7-97FA-D054CED930E7}"/>
    <hyperlink ref="AM756" r:id="rId16485" display="https://www.daloopa.com/src/38111122" xr:uid="{0810DDBE-C55A-480A-9DA4-994421341CBC}"/>
    <hyperlink ref="AN756" r:id="rId16486" display="https://www.daloopa.com/src/46628536" xr:uid="{B2576DF4-BEBE-4BD1-BEC1-37F31E1F9001}"/>
    <hyperlink ref="AO756" r:id="rId16487" display="https://www.daloopa.com/src/53601532" xr:uid="{66E48D0A-AF43-4684-A616-29C4C1C4C703}"/>
    <hyperlink ref="AP756" r:id="rId16488" display="https://www.daloopa.com/src/58791137" xr:uid="{DE04EE93-F2A7-4DFB-B723-4D16DC68F942}"/>
    <hyperlink ref="AQ756" r:id="rId16489" display="https://www.daloopa.com/src/63082799" xr:uid="{045DC876-F1F7-403C-A33D-8382A24790DF}"/>
    <hyperlink ref="AR756" r:id="rId16490" display="https://www.daloopa.com/src/67019169" xr:uid="{40C4D6B5-5B72-4F12-B3BF-5D5AB492623C}"/>
    <hyperlink ref="AS756" r:id="rId16491" display="https://www.daloopa.com/src/72185875" xr:uid="{FE6F14F7-5ED1-4D3C-9E7F-0557D1B0505D}"/>
    <hyperlink ref="AU756" r:id="rId16492" display="https://www.daloopa.com/src/82268882" xr:uid="{59726B31-718A-4ED6-B745-B281DD24D0B8}"/>
    <hyperlink ref="AV756" r:id="rId16493" display="https://www.daloopa.com/src/87502191" xr:uid="{A3E70F46-1E6A-4624-AC50-2F9AE6AEA0C5}"/>
    <hyperlink ref="AW756" r:id="rId16494" display="https://www.daloopa.com/src/94639226" xr:uid="{7915D7F4-FEED-44C6-9B7A-DA3957FD10E0}"/>
    <hyperlink ref="AX756" r:id="rId16495" display="https://www.daloopa.com/src/102432279" xr:uid="{C290DC7D-8120-4EC0-B11E-A526143C0639}"/>
    <hyperlink ref="AY756" r:id="rId16496" display="https://www.daloopa.com/src/107835008" xr:uid="{2476E823-24B8-4F2F-BECE-0145AD4976DF}"/>
    <hyperlink ref="BA756" r:id="rId16497" display="https://www.daloopa.com/src/125187156" xr:uid="{93B87496-5316-4E58-80C8-BF1EAF48A95C}"/>
    <hyperlink ref="BB756" r:id="rId16498" display="https://www.daloopa.com/src/136643944" xr:uid="{5E6D3AD7-4F34-4EB5-9384-09738CB35F69}"/>
    <hyperlink ref="A757" r:id="rId16499" xr:uid="{64891578-DA12-422F-9410-A64C49CF6F7B}"/>
    <hyperlink ref="C757" r:id="rId16500" xr:uid="{92A4982F-4210-4DEE-9962-DD20501C6853}"/>
    <hyperlink ref="U757" r:id="rId16501" display="https://www.daloopa.com/src/8788560" xr:uid="{7F22C7B4-AFC1-4A0E-BCAD-57358FEC4854}"/>
    <hyperlink ref="V757" r:id="rId16502" display="https://www.daloopa.com/src/8788557" xr:uid="{B0676D30-FFE7-4C05-A3D8-23A5DE9285F1}"/>
    <hyperlink ref="W757" r:id="rId16503" display="https://www.daloopa.com/src/8788555" xr:uid="{81FD7BDB-4EEC-4B93-BD88-E15A3EA4786B}"/>
    <hyperlink ref="X757" r:id="rId16504" display="https://www.daloopa.com/src/8788872" xr:uid="{02CED552-7F22-41D9-A8B3-46BADF1E0424}"/>
    <hyperlink ref="Y757" r:id="rId16505" display="https://www.daloopa.com/src/8788551" xr:uid="{CF1CC852-2A56-488A-9EEA-774A802EF69A}"/>
    <hyperlink ref="Z757" r:id="rId16506" display="https://www.daloopa.com/src/8788547" xr:uid="{0CD78B32-FE03-40FF-957E-043659719BC0}"/>
    <hyperlink ref="AA757" r:id="rId16507" display="https://www.daloopa.com/src/8788543" xr:uid="{4BD1D277-A8CC-4D20-9291-C4B1265AC795}"/>
    <hyperlink ref="AB757" r:id="rId16508" display="https://www.daloopa.com/src/8788874" xr:uid="{2997E546-42FC-4A79-86F5-A2BF656B7FE7}"/>
    <hyperlink ref="AC757" r:id="rId16509" display="https://www.daloopa.com/src/8788539" xr:uid="{22EE4F36-8E27-44C6-83EA-EC0837CC26C6}"/>
    <hyperlink ref="AD757" r:id="rId16510" display="https://www.daloopa.com/src/8788537" xr:uid="{85DB5554-5084-412C-9692-839092A3310F}"/>
    <hyperlink ref="AE757" r:id="rId16511" display="https://www.daloopa.com/src/8788533" xr:uid="{1EDEBAD0-8EEF-44E3-A766-D0425A4BC98B}"/>
    <hyperlink ref="AF757" r:id="rId16512" display="https://www.daloopa.com/src/8788878" xr:uid="{D22EF0B0-B7E0-40FB-A2A8-169752FCAF01}"/>
    <hyperlink ref="AG757" r:id="rId16513" display="https://www.daloopa.com/src/8788529" xr:uid="{0A9D6AED-0CCA-48A9-80D7-4328E8E313C6}"/>
    <hyperlink ref="AH757" r:id="rId16514" display="https://www.daloopa.com/src/8788512" xr:uid="{B0CCE3E9-589F-45AE-A520-A3EB1EBEAA65}"/>
    <hyperlink ref="AI757" r:id="rId16515" display="https://www.daloopa.com/src/10356383" xr:uid="{32DBBCBE-EC28-416F-B313-7EF9C27528C2}"/>
    <hyperlink ref="AJ757" r:id="rId16516" display="https://www.daloopa.com/src/14277645" xr:uid="{36D6566A-6772-466F-9D31-03204FD1AB28}"/>
    <hyperlink ref="AK757" r:id="rId16517" display="https://www.daloopa.com/src/20973593" xr:uid="{3A18A24E-2FE6-4634-AE7B-4693406773E7}"/>
    <hyperlink ref="AL757" r:id="rId16518" display="https://www.daloopa.com/src/32426193" xr:uid="{990089F2-95CF-4152-84C5-DD158A5CBAA3}"/>
    <hyperlink ref="AM757" r:id="rId16519" display="https://www.daloopa.com/src/38111120" xr:uid="{700B0BB1-66EE-47F8-80E3-F450568B25DE}"/>
    <hyperlink ref="AN757" r:id="rId16520" display="https://www.daloopa.com/src/46628538" xr:uid="{9B2EAE94-FE9D-43F2-A1A3-E7B4DD5AC2EA}"/>
    <hyperlink ref="AO757" r:id="rId16521" display="https://www.daloopa.com/src/53601530" xr:uid="{8070257E-C710-4EA8-9DC6-529CF4B7B233}"/>
    <hyperlink ref="AP757" r:id="rId16522" display="https://www.daloopa.com/src/58791136" xr:uid="{14DF2D0C-1732-48CF-B0EA-C5411C769B6A}"/>
    <hyperlink ref="AQ757" r:id="rId16523" display="https://www.daloopa.com/src/63082798" xr:uid="{DFF1F2EB-42F1-4481-AD01-36E6960F3B44}"/>
    <hyperlink ref="AR757" r:id="rId16524" display="https://www.daloopa.com/src/67019170" xr:uid="{F84A7FB5-FBB7-450C-908A-30AB77611752}"/>
    <hyperlink ref="AS757" r:id="rId16525" display="https://www.daloopa.com/src/72185877" xr:uid="{F8EDA849-80E4-4951-9EFD-0E2ED235CC83}"/>
    <hyperlink ref="AT757" r:id="rId16526" display="https://www.daloopa.com/src/78145934" xr:uid="{A6A62473-30E6-4C6F-8032-1E5E1A9964A5}"/>
    <hyperlink ref="AU757" r:id="rId16527" display="https://www.daloopa.com/src/82268883" xr:uid="{DFDB7905-D2ED-45E2-974D-56D2B3C8D521}"/>
    <hyperlink ref="AV757" r:id="rId16528" display="https://www.daloopa.com/src/87502193" xr:uid="{F51859D6-32AA-49F2-8CB8-4CA12079856E}"/>
    <hyperlink ref="AW757" r:id="rId16529" display="https://www.daloopa.com/src/94639225" xr:uid="{2C5AC42F-34FC-48A2-B093-0B424C49C920}"/>
    <hyperlink ref="AX757" r:id="rId16530" display="https://www.daloopa.com/src/102432276" xr:uid="{C710B324-7718-4E63-B1A8-3285F929504E}"/>
    <hyperlink ref="AY757" r:id="rId16531" display="https://www.daloopa.com/src/107835005" xr:uid="{AAA6A8C8-C4E5-42DA-BB02-F2135B9D9002}"/>
    <hyperlink ref="BA757" r:id="rId16532" display="https://www.daloopa.com/src/125187157" xr:uid="{CE1B66F3-CDD6-4F58-9AE5-3E580C352E65}"/>
    <hyperlink ref="BB757" r:id="rId16533" display="https://www.daloopa.com/src/136643945" xr:uid="{63932F47-34C6-4BFC-8FE0-8A30FEDF8A30}"/>
    <hyperlink ref="BC757" r:id="rId16534" display="https://www.daloopa.com/src/145153582" xr:uid="{31B2D730-951A-4B4E-83F6-FFCEF1AD6D79}"/>
    <hyperlink ref="BJ757" r:id="rId16535" display="https://www.daloopa.com/src/63049140" xr:uid="{585B2FC2-478F-4DEA-B15C-0B2608E4F1E2}"/>
    <hyperlink ref="BK757" r:id="rId16536" display="https://www.daloopa.com/src/63049141" xr:uid="{1C0AF55E-EADC-42B8-9A04-EE2E9C710FC9}"/>
    <hyperlink ref="BL757" r:id="rId16537" display="https://www.daloopa.com/src/63049142" xr:uid="{9562D6E0-00DA-454E-A57B-C4FD4D12957C}"/>
    <hyperlink ref="BM757" r:id="rId16538" display="https://www.daloopa.com/src/63049143" xr:uid="{EA638592-6E35-4A42-9910-E5FA00A0DEE7}"/>
    <hyperlink ref="BN757" r:id="rId16539" display="https://www.daloopa.com/src/63049144" xr:uid="{DE283387-D842-4DE6-A924-4394AE27B8E7}"/>
    <hyperlink ref="BO757" r:id="rId16540" display="https://www.daloopa.com/src/67043201" xr:uid="{D1DA7478-27AA-480C-A86E-EE8702F6B22D}"/>
    <hyperlink ref="BP757" r:id="rId16541" display="https://www.daloopa.com/src/87514900" xr:uid="{7DE3C474-0EEA-4685-9873-EEEEBF545F62}"/>
    <hyperlink ref="A760" r:id="rId16542" xr:uid="{70A2AE55-8639-4088-AB99-8D528A55FF0B}"/>
    <hyperlink ref="C760" r:id="rId16543" xr:uid="{3A00D06D-D39B-4599-877F-11412F90143F}"/>
    <hyperlink ref="O760" r:id="rId16544" display="https://www.daloopa.com/src/8789104" xr:uid="{FCEFA7EC-4C1E-44B3-B3D1-E3007E79778F}"/>
    <hyperlink ref="P760" r:id="rId16545" display="https://www.daloopa.com/src/8813138" xr:uid="{4E5CAEE1-CEA1-4DDF-B3E9-D591A867FDD6}"/>
    <hyperlink ref="U760" r:id="rId16546" display="https://www.daloopa.com/src/8789070" xr:uid="{AE0A6998-7536-44A1-982D-D682DF6BF97B}"/>
    <hyperlink ref="W760" r:id="rId16547" display="https://www.daloopa.com/src/8789046" xr:uid="{BD57888A-1853-4C41-AA6E-76CB41210067}"/>
    <hyperlink ref="X760" r:id="rId16548" display="https://www.daloopa.com/src/8789194" xr:uid="{998019B9-2290-4D8D-BC9B-B0438D91F033}"/>
    <hyperlink ref="Y760" r:id="rId16549" display="https://www.daloopa.com/src/8789029" xr:uid="{CF4DAC8D-27FF-472B-B6A8-2B955A59DE8A}"/>
    <hyperlink ref="Z760" r:id="rId16550" display="https://www.daloopa.com/src/8789023" xr:uid="{174FA970-B429-491B-BD6E-2852FB917855}"/>
    <hyperlink ref="AA760" r:id="rId16551" display="https://www.daloopa.com/src/8788995" xr:uid="{37A28433-1F81-430B-A1BC-0E27EFB4E33D}"/>
    <hyperlink ref="AD760" r:id="rId16552" display="https://www.daloopa.com/src/8788977" xr:uid="{4CC30C34-C375-4D17-BDD5-48C24C07ECF8}"/>
    <hyperlink ref="AE760" r:id="rId16553" display="https://www.daloopa.com/src/8788971" xr:uid="{9A84A61E-D256-4AC2-A878-AB18AB3ECE37}"/>
    <hyperlink ref="AF760" r:id="rId16554" display="https://www.daloopa.com/src/8789199" xr:uid="{D55EDBB5-D601-48C2-A2D1-E6DE193897A2}"/>
    <hyperlink ref="AG760" r:id="rId16555" display="https://www.daloopa.com/src/8788956" xr:uid="{CE64D020-6497-4538-8F5E-E1739206B46B}"/>
    <hyperlink ref="AH760" r:id="rId16556" display="https://www.daloopa.com/src/8788514" xr:uid="{C3217984-8767-4206-81B9-E255BACFDD87}"/>
    <hyperlink ref="AI760" r:id="rId16557" display="https://www.daloopa.com/src/10356391" xr:uid="{8440F6C9-3DF5-4C10-ABCA-B60DDF8E84C5}"/>
    <hyperlink ref="AJ760" r:id="rId16558" display="https://www.daloopa.com/src/14277742" xr:uid="{781F566F-59ED-4FFB-A0A0-3A276A4DE1A8}"/>
    <hyperlink ref="AK760" r:id="rId16559" display="https://www.daloopa.com/src/20973647" xr:uid="{B83001B3-4F30-4DA3-BD33-7DB1E26CA77E}"/>
    <hyperlink ref="AL760" r:id="rId16560" display="https://www.daloopa.com/src/32426212" xr:uid="{4775E40B-3166-4CF1-A6FB-0CA7B7184640}"/>
    <hyperlink ref="AM760" r:id="rId16561" display="https://www.daloopa.com/src/38111137" xr:uid="{7A011E1E-C8D3-4AFA-A871-25AD5DB1FA6C}"/>
    <hyperlink ref="AN760" r:id="rId16562" display="https://www.daloopa.com/src/46628567" xr:uid="{B2CF5A29-72F3-4555-90A6-F0D74A378F16}"/>
    <hyperlink ref="AO760" r:id="rId16563" display="https://www.daloopa.com/src/53601564" xr:uid="{E3AC2089-8A91-4326-AA1A-A7EEA6DBEC3A}"/>
    <hyperlink ref="AP760" r:id="rId16564" display="https://www.daloopa.com/src/58791160" xr:uid="{49E39EC3-9FE3-48FC-90DF-65FA78188C76}"/>
    <hyperlink ref="AQ760" r:id="rId16565" display="https://www.daloopa.com/src/63082819" xr:uid="{C297B484-2477-494E-A78E-37C6CE749AD5}"/>
    <hyperlink ref="AR760" r:id="rId16566" display="https://www.daloopa.com/src/67019186" xr:uid="{8E932288-3E7A-4AF7-8C0E-E5B95255B239}"/>
    <hyperlink ref="AS760" r:id="rId16567" display="https://www.daloopa.com/src/72185881" xr:uid="{97BE7490-4049-43C0-9C48-333B72AD5F45}"/>
    <hyperlink ref="AT760" r:id="rId16568" display="https://www.daloopa.com/src/78145936" xr:uid="{7E622D17-6B00-482B-880B-FFC96C7C7804}"/>
    <hyperlink ref="AV760" r:id="rId16569" display="https://www.daloopa.com/src/87502223" xr:uid="{94B6A619-C2ED-4940-8A6C-580CC86298FF}"/>
    <hyperlink ref="AW760" r:id="rId16570" display="https://www.daloopa.com/src/94639344" xr:uid="{E158A3EF-5313-4A8F-A25E-52CF515B5891}"/>
    <hyperlink ref="AX760" r:id="rId16571" display="https://www.daloopa.com/src/102435284" xr:uid="{EE9CF14B-D071-46B2-B848-4D557E1EFA97}"/>
    <hyperlink ref="AY760" r:id="rId16572" display="https://www.daloopa.com/src/107834289" xr:uid="{33265213-0062-47BE-9212-EEAF3BD934BF}"/>
    <hyperlink ref="BA760" r:id="rId16573" display="https://www.daloopa.com/src/125187542" xr:uid="{F8CACA93-37D2-4692-9834-4542C4BE60C5}"/>
    <hyperlink ref="BB760" r:id="rId16574" display="https://www.daloopa.com/src/136644451" xr:uid="{00836DF2-E97E-4106-8BE6-A1763DC5891C}"/>
    <hyperlink ref="BC760" r:id="rId16575" display="https://www.daloopa.com/src/145155327" xr:uid="{3032E6B9-C356-4BF9-B5CC-A854071491F9}"/>
    <hyperlink ref="A761" r:id="rId16576" xr:uid="{90D53B5C-1246-4346-A65D-39DA017AD4B5}"/>
    <hyperlink ref="C761" r:id="rId16577" xr:uid="{0EA9BB5E-C1F4-41B1-8062-D27D62222FF8}"/>
    <hyperlink ref="G761" r:id="rId16578" display="https://www.daloopa.com/src/8789136" xr:uid="{F06AA905-702A-462F-8B3D-BD8C88C5700D}"/>
    <hyperlink ref="K761" r:id="rId16579" display="https://www.daloopa.com/src/8789111" xr:uid="{CB8BC10E-F8F0-47BE-AAA4-E196D4EC24FB}"/>
    <hyperlink ref="O761" r:id="rId16580" display="https://www.daloopa.com/src/8789105" xr:uid="{6A5DDB8A-5277-43C7-B78B-8893F07D4498}"/>
    <hyperlink ref="W761" r:id="rId16581" display="https://www.daloopa.com/src/8789047" xr:uid="{E55E1011-074D-4C2A-AFF0-E04A71F1FFD3}"/>
    <hyperlink ref="Y761" r:id="rId16582" display="https://www.daloopa.com/src/8789030" xr:uid="{F619A4D4-E4CB-4DBF-AD50-0C686332D28E}"/>
    <hyperlink ref="Z761" r:id="rId16583" display="https://www.daloopa.com/src/8789024" xr:uid="{5F4C405D-CCF2-4814-ACDA-9764BF86B8E4}"/>
    <hyperlink ref="AA761" r:id="rId16584" display="https://www.daloopa.com/src/8788996" xr:uid="{6E93D068-4435-42B8-B1AB-916C1EABC0FA}"/>
    <hyperlink ref="AD761" r:id="rId16585" display="https://www.daloopa.com/src/8788978" xr:uid="{26BB4C6A-D6EA-45A3-AB23-A58DF093BE9F}"/>
    <hyperlink ref="AE761" r:id="rId16586" display="https://www.daloopa.com/src/8788972" xr:uid="{78D8D89E-69FB-4C45-ACB0-E5B5CAB358B2}"/>
    <hyperlink ref="AF761" r:id="rId16587" display="https://www.daloopa.com/src/8789200" xr:uid="{95800635-E802-4595-94D9-68E04AA00129}"/>
    <hyperlink ref="AG761" r:id="rId16588" display="https://www.daloopa.com/src/8788957" xr:uid="{9472FE90-26C1-44BE-9450-1AFD9F982751}"/>
    <hyperlink ref="AH761" r:id="rId16589" display="https://www.daloopa.com/src/8788515" xr:uid="{5FE2DA47-DA3A-4CE6-8EDF-2F444B7DC7E0}"/>
    <hyperlink ref="AI761" r:id="rId16590" display="https://www.daloopa.com/src/10356389" xr:uid="{9A2C1563-4AB1-442A-AFD3-EC601757682F}"/>
    <hyperlink ref="AJ761" r:id="rId16591" display="https://www.daloopa.com/src/14277741" xr:uid="{9B75D2A3-AF64-460F-844A-6B3A7E854CF7}"/>
    <hyperlink ref="AK761" r:id="rId16592" display="https://www.daloopa.com/src/20973646" xr:uid="{83C66383-8BD0-4A36-A51A-F870D586A964}"/>
    <hyperlink ref="AL761" r:id="rId16593" display="https://www.daloopa.com/src/32426211" xr:uid="{270817F0-3D52-4BF9-83E8-F2F1C2C9564F}"/>
    <hyperlink ref="AM761" r:id="rId16594" display="https://www.daloopa.com/src/38111136" xr:uid="{66B6C011-7D3D-49B2-87AF-6BD7772A6FA2}"/>
    <hyperlink ref="AN761" r:id="rId16595" display="https://www.daloopa.com/src/46628568" xr:uid="{075D2AF3-FC65-4005-9D39-D80926229544}"/>
    <hyperlink ref="AO761" r:id="rId16596" display="https://www.daloopa.com/src/53601563" xr:uid="{40AA5672-45FD-473C-B34E-F9D253E84432}"/>
    <hyperlink ref="AP761" r:id="rId16597" display="https://www.daloopa.com/src/58791159" xr:uid="{4C11344A-538A-4471-A344-13BF74B4A8AA}"/>
    <hyperlink ref="AQ761" r:id="rId16598" display="https://www.daloopa.com/src/63082818" xr:uid="{9A0545DE-55C4-47AF-9583-A89F49016818}"/>
    <hyperlink ref="AR761" r:id="rId16599" display="https://www.daloopa.com/src/67019187" xr:uid="{B75CA96A-0D63-455D-B67E-450127AD1DC5}"/>
    <hyperlink ref="AS761" r:id="rId16600" display="https://www.daloopa.com/src/72185880" xr:uid="{A18DEA6A-0644-4855-BD75-3E4330E778E0}"/>
    <hyperlink ref="AU761" r:id="rId16601" display="https://www.daloopa.com/src/82268960" xr:uid="{CFC17627-3029-4172-B2F6-187ADA88A8B7}"/>
    <hyperlink ref="AW761" r:id="rId16602" display="https://www.daloopa.com/src/94639343" xr:uid="{C0C0DC6B-2BCA-4851-893E-64B3FCAADE02}"/>
    <hyperlink ref="AX761" r:id="rId16603" display="https://www.daloopa.com/src/102435283" xr:uid="{72DE16AC-7FAA-4BB8-8DAF-C8B2EA3A02EB}"/>
    <hyperlink ref="AY761" r:id="rId16604" display="https://www.daloopa.com/src/107834290" xr:uid="{37B652CD-9D03-41C0-A9E9-1EC6DDFCFE81}"/>
    <hyperlink ref="BA761" r:id="rId16605" display="https://www.daloopa.com/src/125187543" xr:uid="{88B39028-3E34-4423-9A81-DF91882E31F1}"/>
    <hyperlink ref="BB761" r:id="rId16606" display="https://www.daloopa.com/src/136644452" xr:uid="{4E06F661-555D-4887-94A8-BEDFEDD510E1}"/>
    <hyperlink ref="BC761" r:id="rId16607" display="https://www.daloopa.com/src/145155328" xr:uid="{E52FE51E-F28A-42F9-B9CA-9F1E059A4B2B}"/>
    <hyperlink ref="A762" r:id="rId16608" xr:uid="{235B6AEB-C390-44F4-8582-D32DAF8DE7B1}"/>
    <hyperlink ref="C762" r:id="rId16609" xr:uid="{AB82E5D8-301C-415B-83E5-FD47E9BE5494}"/>
    <hyperlink ref="G762" r:id="rId16610" display="https://www.daloopa.com/src/8789137" xr:uid="{92E01466-647A-47F6-BD2C-E91073963970}"/>
    <hyperlink ref="N762" r:id="rId16611" display="https://www.daloopa.com/src/8789106" xr:uid="{C440456D-0B3D-4D35-963C-02CD97D04732}"/>
    <hyperlink ref="R762" r:id="rId16612" display="https://www.daloopa.com/src/8789724" xr:uid="{AAEB14F0-3C4E-4364-B6BC-724EAC02F1F2}"/>
    <hyperlink ref="V762" r:id="rId16613" display="https://www.daloopa.com/src/8789059" xr:uid="{6D9033C8-8C57-4DEB-8BF3-EEAB231B3D58}"/>
    <hyperlink ref="W762" r:id="rId16614" display="https://www.daloopa.com/src/8789048" xr:uid="{6CE8999A-EE5B-4D98-BD42-2D9FC4F8F4DC}"/>
    <hyperlink ref="X762" r:id="rId16615" display="https://www.daloopa.com/src/8789195" xr:uid="{E120D4EC-9658-4982-9BBE-C32AE51D4F6A}"/>
    <hyperlink ref="Y762" r:id="rId16616" display="https://www.daloopa.com/src/8789031" xr:uid="{9BB1A47F-AB02-455E-993C-8227B0B6BE7C}"/>
    <hyperlink ref="Z762" r:id="rId16617" display="https://www.daloopa.com/src/8789025" xr:uid="{B58F3224-8965-4D47-AD19-999E282AB721}"/>
    <hyperlink ref="AA762" r:id="rId16618" display="https://www.daloopa.com/src/8788997" xr:uid="{EF92F228-55F1-4AEC-9280-832E115491E3}"/>
    <hyperlink ref="AB762" r:id="rId16619" display="https://www.daloopa.com/src/8789186" xr:uid="{A48168BE-4B3F-4BA4-9B2E-2EAD6F4A9B24}"/>
    <hyperlink ref="AC762" r:id="rId16620" display="https://www.daloopa.com/src/8788983" xr:uid="{8C04784B-1400-4842-804E-D9A12E2E9A80}"/>
    <hyperlink ref="AD762" r:id="rId16621" display="https://www.daloopa.com/src/8788979" xr:uid="{18F4AF51-AA39-404C-8397-5205322D1AA2}"/>
    <hyperlink ref="AE762" r:id="rId16622" display="https://www.daloopa.com/src/8788973" xr:uid="{641EE982-12CD-4F63-AFAE-D5D389746D91}"/>
    <hyperlink ref="AF762" r:id="rId16623" display="https://www.daloopa.com/src/8789201" xr:uid="{6C037D70-002B-44DC-B0DC-BFED942C6A8E}"/>
    <hyperlink ref="AG762" r:id="rId16624" display="https://www.daloopa.com/src/8788958" xr:uid="{925120F2-F4DC-42F4-A86C-F10E876C0CBB}"/>
    <hyperlink ref="AH762" r:id="rId16625" display="https://www.daloopa.com/src/8788516" xr:uid="{3FC6ACD0-FB0B-4688-A72D-2B249E0FF177}"/>
    <hyperlink ref="AI762" r:id="rId16626" display="https://www.daloopa.com/src/10356390" xr:uid="{32610BC2-DAE6-475E-99CB-2B277EF4D40F}"/>
    <hyperlink ref="AJ762" r:id="rId16627" display="https://www.daloopa.com/src/14277743" xr:uid="{C25DC83D-9006-4CCA-BD01-9858C34CBD8D}"/>
    <hyperlink ref="AK762" r:id="rId16628" display="https://www.daloopa.com/src/20973645" xr:uid="{8F7434A3-9000-455F-9463-417D1C91CB17}"/>
    <hyperlink ref="AL762" r:id="rId16629" display="https://www.daloopa.com/src/32426213" xr:uid="{F5E003D0-A4F4-4433-A419-775902014FC3}"/>
    <hyperlink ref="AM762" r:id="rId16630" display="https://www.daloopa.com/src/38111135" xr:uid="{31C63FDF-F2B2-4512-846B-11D4047DEF26}"/>
    <hyperlink ref="AN762" r:id="rId16631" display="https://www.daloopa.com/src/46628569" xr:uid="{9556B7E3-2478-41EB-A0EC-8BBD673A9605}"/>
    <hyperlink ref="AO762" r:id="rId16632" display="https://www.daloopa.com/src/53601562" xr:uid="{BF20BBD6-6AF0-40BC-B09E-4AF8EC85EF75}"/>
    <hyperlink ref="AP762" r:id="rId16633" display="https://www.daloopa.com/src/58791161" xr:uid="{981D519B-CBBA-4A5A-B122-5975947DBC36}"/>
    <hyperlink ref="AQ762" r:id="rId16634" display="https://www.daloopa.com/src/63082817" xr:uid="{7E9E8784-8BD0-41C5-B5DD-CB3BF53CFF26}"/>
    <hyperlink ref="AR762" r:id="rId16635" display="https://www.daloopa.com/src/67019185" xr:uid="{AB0A6F0A-B64D-4847-9539-12377481CE29}"/>
    <hyperlink ref="AS762" r:id="rId16636" display="https://www.daloopa.com/src/72185879" xr:uid="{BBF61210-06EC-4F20-B38D-016E2C0F272E}"/>
    <hyperlink ref="AU762" r:id="rId16637" display="https://www.daloopa.com/src/82268961" xr:uid="{7C038D04-EB3A-4EE2-9922-F2539CB9CC82}"/>
    <hyperlink ref="AV762" r:id="rId16638" display="https://www.daloopa.com/src/87502224" xr:uid="{0911AADD-0E13-440F-A868-E25D0E08B480}"/>
    <hyperlink ref="AW762" r:id="rId16639" display="https://www.daloopa.com/src/94639342" xr:uid="{1BA1105B-D4AA-49D1-8620-E83E0EE1496B}"/>
    <hyperlink ref="AX762" r:id="rId16640" display="https://www.daloopa.com/src/102435282" xr:uid="{FBDA5468-B2E4-4338-B337-5EBDB56EFA94}"/>
    <hyperlink ref="AY762" r:id="rId16641" display="https://www.daloopa.com/src/107834291" xr:uid="{ADC33918-11A1-4464-B424-BADC136358E2}"/>
    <hyperlink ref="BA762" r:id="rId16642" display="https://www.daloopa.com/src/125187544" xr:uid="{43DF381B-09EE-4192-BCCF-2DF5FE5DA16D}"/>
    <hyperlink ref="BB762" r:id="rId16643" display="https://www.daloopa.com/src/136644453" xr:uid="{F68E5191-773A-48C1-BE71-88BF9A038E31}"/>
    <hyperlink ref="A766" r:id="rId16644" xr:uid="{A4AAB7BF-1EF2-4197-B211-3BA0CDA8C614}"/>
    <hyperlink ref="C766" r:id="rId16645" xr:uid="{11EA3C10-8ABB-4C3E-8E03-CE0DD1AB75E9}"/>
    <hyperlink ref="AC766" r:id="rId16646" display="https://www.daloopa.com/src/65063120" xr:uid="{524054EA-4FD6-4078-88C7-4AFA597D730A}"/>
    <hyperlink ref="AD766" r:id="rId16647" display="https://www.daloopa.com/src/65063105" xr:uid="{5A012140-E36B-4C7E-997D-C92BACB42809}"/>
    <hyperlink ref="AE766" r:id="rId16648" display="https://www.daloopa.com/src/65063086" xr:uid="{26717F6C-3B65-419A-B08D-28F6D9A98E25}"/>
    <hyperlink ref="AF766" r:id="rId16649" display="https://www.daloopa.com/src/65063030" xr:uid="{B6628576-B8E1-4D0D-BBE7-31D825F4E2AF}"/>
    <hyperlink ref="AG766" r:id="rId16650" display="https://www.daloopa.com/src/65062965" xr:uid="{73B38AC8-4263-4362-8762-82627F7BC719}"/>
    <hyperlink ref="AH766" r:id="rId16651" display="https://www.daloopa.com/src/65062935" xr:uid="{2C135632-97FD-44C2-9BEC-B697F8EA94A4}"/>
    <hyperlink ref="AI766" r:id="rId16652" display="https://www.daloopa.com/src/65062891" xr:uid="{4C976840-216E-477E-965A-F95AA3A02729}"/>
    <hyperlink ref="AJ766" r:id="rId16653" display="https://www.daloopa.com/src/65062818" xr:uid="{EF26EA0E-5EDF-4ACD-953E-029E16093724}"/>
    <hyperlink ref="AK766" r:id="rId16654" display="https://www.daloopa.com/src/65062797" xr:uid="{7E3A7DBF-0743-47C4-8673-C19AD2EE6BCC}"/>
    <hyperlink ref="AL766" r:id="rId16655" display="https://www.daloopa.com/src/65062775" xr:uid="{9873891A-A5E0-4B2C-9AFB-B3ECA4507645}"/>
    <hyperlink ref="AM766" r:id="rId16656" display="https://www.daloopa.com/src/65062731" xr:uid="{7AF16AD9-DBD4-4F2B-AC94-4DE01B2C253A}"/>
    <hyperlink ref="AN766" r:id="rId16657" display="https://www.daloopa.com/src/65062683" xr:uid="{B4FAE155-9DE2-4FD8-B426-AA2DD80380A1}"/>
    <hyperlink ref="AO766" r:id="rId16658" display="https://www.daloopa.com/src/65062669" xr:uid="{1F2131CF-C360-4BEE-8D4A-37C6B6D25752}"/>
    <hyperlink ref="AP766" r:id="rId16659" display="https://www.daloopa.com/src/65062625" xr:uid="{F2FA1DDD-F069-4948-9359-1D9FBB5A5101}"/>
    <hyperlink ref="AQ766" r:id="rId16660" display="https://www.daloopa.com/src/65061983" xr:uid="{3B08BDC6-DA7E-4D6F-B4F9-E07A240AEE38}"/>
    <hyperlink ref="AR766" r:id="rId16661" display="https://www.daloopa.com/src/67019879" xr:uid="{F062481D-4432-4D5B-81E6-8B3A4588B85F}"/>
    <hyperlink ref="AS766" r:id="rId16662" display="https://www.daloopa.com/src/72185160" xr:uid="{EC93C87E-64FB-4458-867B-7B001EAF30C2}"/>
    <hyperlink ref="AT766" r:id="rId16663" display="https://www.daloopa.com/src/78144514" xr:uid="{FC596E0B-2C43-4CC9-B0B3-200FC5E1C4E7}"/>
    <hyperlink ref="AU766" r:id="rId16664" display="https://www.daloopa.com/src/82270843" xr:uid="{820F9DB6-B8D3-4344-A3D3-FE2DA1C25167}"/>
    <hyperlink ref="AV766" r:id="rId16665" display="https://www.daloopa.com/src/87502809" xr:uid="{DCFEF41E-A29D-4D51-A499-8627B2407569}"/>
    <hyperlink ref="AW766" r:id="rId16666" display="https://www.daloopa.com/src/94641003" xr:uid="{685EFE16-008C-4504-B7BB-D3AE4C0328A5}"/>
    <hyperlink ref="AX766" r:id="rId16667" display="https://www.daloopa.com/src/102434061" xr:uid="{FB0D0630-5343-4AE1-A861-8637007C9631}"/>
    <hyperlink ref="AY766" r:id="rId16668" display="https://www.daloopa.com/src/107837289" xr:uid="{A462594B-AF8F-4704-8732-1EB6D26F9051}"/>
    <hyperlink ref="AZ766" r:id="rId16669" display="https://www.daloopa.com/src/113368643" xr:uid="{9931A1B9-E862-47E9-B448-5828B1962CB7}"/>
    <hyperlink ref="BD766" r:id="rId16670" display="https://www.daloopa.com/src/154364586" xr:uid="{6155663D-0662-4364-8031-32593AFB54B4}"/>
    <hyperlink ref="BL766" r:id="rId16671" display="https://marketplace.daloopa.com/src/65218256" xr:uid="{B66BA808-C4EC-4917-97BA-A96D54BAB4BA}"/>
    <hyperlink ref="BM766" r:id="rId16672" display="https://marketplace.daloopa.com/src/65218257" xr:uid="{7C09626E-168B-42CD-A8F0-5134C3159046}"/>
    <hyperlink ref="BN766" r:id="rId16673" display="https://marketplace.daloopa.com/src/65218258" xr:uid="{0AA9E5FB-2EAE-4677-A994-935C8ACD4F2F}"/>
    <hyperlink ref="BO766" r:id="rId16674" display="https://marketplace.daloopa.com/src/67023238" xr:uid="{371382AA-F77D-4F44-A533-9C37EA63A911}"/>
    <hyperlink ref="BP766" r:id="rId16675" display="https://marketplace.daloopa.com/src/87514688" xr:uid="{58D140A5-2B2C-4B7D-A9AF-8A167EF773BF}"/>
    <hyperlink ref="BQ766" r:id="rId16676" display="https://marketplace.daloopa.com/src/113403246" xr:uid="{BAD3BC48-511D-4463-AC41-54B79979B0EB}"/>
    <hyperlink ref="BR766" r:id="rId16677" display="https://marketplace.daloopa.com/src/154393149" xr:uid="{BCCF48AC-DFB7-45B4-9633-21278CF2C50C}"/>
    <hyperlink ref="A767" r:id="rId16678" xr:uid="{855DD621-AD9D-412D-A414-28AF9756F9E8}"/>
    <hyperlink ref="C767" r:id="rId16679" xr:uid="{C51D755F-71F2-427A-9A62-54B1BDFD925C}"/>
    <hyperlink ref="AC767" r:id="rId16680" display="https://www.daloopa.com/src/65063122" xr:uid="{975D2EB1-4E64-4F1D-AC60-E47895A958A7}"/>
    <hyperlink ref="AD767" r:id="rId16681" display="https://www.daloopa.com/src/65063106" xr:uid="{30753154-6960-4F30-9438-E0F15DD95590}"/>
    <hyperlink ref="AE767" r:id="rId16682" display="https://www.daloopa.com/src/65063088" xr:uid="{48602236-E9C3-4BCC-AF9C-8541F3B5727D}"/>
    <hyperlink ref="AF767" r:id="rId16683" display="https://www.daloopa.com/src/65063027" xr:uid="{8150FD6C-1226-403F-9398-590BB2E70695}"/>
    <hyperlink ref="AG767" r:id="rId16684" display="https://www.daloopa.com/src/65062967" xr:uid="{B51BBE46-D898-4C61-A693-3D777DAC3B4D}"/>
    <hyperlink ref="AH767" r:id="rId16685" display="https://www.daloopa.com/src/65062938" xr:uid="{3CD408BA-C3FC-4C8A-AA61-9D2EC1E3A354}"/>
    <hyperlink ref="AI767" r:id="rId16686" display="https://www.daloopa.com/src/65062892" xr:uid="{82F84EB3-221A-4417-9C3C-BFA1969FE2F7}"/>
    <hyperlink ref="AJ767" r:id="rId16687" display="https://www.daloopa.com/src/65062814" xr:uid="{4AD15F3A-EF73-44F1-BE8C-522C82D3ACCE}"/>
    <hyperlink ref="AK767" r:id="rId16688" display="https://www.daloopa.com/src/65062798" xr:uid="{EFDD8A67-0541-4AE7-B8ED-DA3CA07F927C}"/>
    <hyperlink ref="AL767" r:id="rId16689" display="https://www.daloopa.com/src/65062777" xr:uid="{025929B4-DBBE-4C56-8540-C5F5AE8427BB}"/>
    <hyperlink ref="AM767" r:id="rId16690" display="https://www.daloopa.com/src/65062732" xr:uid="{A5927810-1750-46F1-B6B8-011A0BE7CA81}"/>
    <hyperlink ref="AN767" r:id="rId16691" display="https://www.daloopa.com/src/65062682" xr:uid="{B87BBA3B-8A4F-44A4-A3FF-776BADD84A60}"/>
    <hyperlink ref="AO767" r:id="rId16692" display="https://www.daloopa.com/src/65062667" xr:uid="{75D498E9-EF6F-4E40-8D09-2C4EC89BC871}"/>
    <hyperlink ref="AP767" r:id="rId16693" display="https://www.daloopa.com/src/65062626" xr:uid="{69C9BE74-04D3-45B4-9600-00ED9B0F0172}"/>
    <hyperlink ref="AQ767" r:id="rId16694" display="https://www.daloopa.com/src/65061982" xr:uid="{73AC8F30-AF82-461A-A9E8-368ED8313273}"/>
    <hyperlink ref="AR767" r:id="rId16695" display="https://www.daloopa.com/src/67019881" xr:uid="{23653D2F-5C2F-488D-9D05-7996075D006B}"/>
    <hyperlink ref="AS767" r:id="rId16696" display="https://www.daloopa.com/src/72185159" xr:uid="{FC1A00BA-5125-4890-9ACF-D9E10BD3EC08}"/>
    <hyperlink ref="AT767" r:id="rId16697" display="https://www.daloopa.com/src/78144515" xr:uid="{2E6BF969-3A23-4FC3-904E-B58404D04669}"/>
    <hyperlink ref="AU767" r:id="rId16698" display="https://www.daloopa.com/src/82270844" xr:uid="{B1846B36-E265-4EA4-A07A-CCCAE01BD6DF}"/>
    <hyperlink ref="AV767" r:id="rId16699" display="https://www.daloopa.com/src/87502808" xr:uid="{BE62E788-78E4-4AE3-BFD8-83E6C0149648}"/>
    <hyperlink ref="AZ767" r:id="rId16700" display="https://www.daloopa.com/src/113368644" xr:uid="{E517ED78-BB53-4C46-9F38-B113F13AB288}"/>
    <hyperlink ref="BD767" r:id="rId16701" display="https://www.daloopa.com/src/154364588" xr:uid="{59DCC65D-0570-402E-B683-43E53DBABA01}"/>
    <hyperlink ref="BL767" r:id="rId16702" display="https://marketplace.daloopa.com/src/65218259" xr:uid="{1F148F8E-CAB5-4F79-959C-DEEAA6CA7E92}"/>
    <hyperlink ref="BM767" r:id="rId16703" display="https://marketplace.daloopa.com/src/65218260" xr:uid="{FB295150-E792-4749-9E96-7B1E8808B345}"/>
    <hyperlink ref="BN767" r:id="rId16704" display="https://marketplace.daloopa.com/src/65218261" xr:uid="{71E2B736-4DF3-4620-BC0D-244AD1F67F1A}"/>
    <hyperlink ref="BO767" r:id="rId16705" display="https://marketplace.daloopa.com/src/67023239" xr:uid="{6D094603-1E95-419E-AA86-D9B169FA4D22}"/>
    <hyperlink ref="BP767" r:id="rId16706" display="https://marketplace.daloopa.com/src/87514689" xr:uid="{E01B411C-ED69-4E0A-A885-5DD126CD766A}"/>
    <hyperlink ref="BQ767" r:id="rId16707" display="https://marketplace.daloopa.com/src/113403247" xr:uid="{553E567B-6BC2-4949-B3DE-CC86B6B743EA}"/>
    <hyperlink ref="BR767" r:id="rId16708" display="https://marketplace.daloopa.com/src/154393151" xr:uid="{F585FF74-CE54-48CC-ACCA-150187E61437}"/>
    <hyperlink ref="A768" r:id="rId16709" xr:uid="{8F91066A-CD1E-4333-B6D8-8779E1FB7B9C}"/>
    <hyperlink ref="C768" r:id="rId16710" xr:uid="{747FAE12-DC73-4696-8D5A-B6868E87254C}"/>
    <hyperlink ref="AC768" r:id="rId16711" display="https://www.daloopa.com/src/65063123" xr:uid="{8953BD79-1324-4D63-BAD9-BE8215CE5C73}"/>
    <hyperlink ref="AD768" r:id="rId16712" display="https://www.daloopa.com/src/65063104" xr:uid="{355194A1-7EF0-42B1-A946-F997D7F122D8}"/>
    <hyperlink ref="AE768" r:id="rId16713" display="https://www.daloopa.com/src/65063085" xr:uid="{9554ECD3-EE7D-4A93-858B-4294F14CE3AF}"/>
    <hyperlink ref="AF768" r:id="rId16714" display="https://www.daloopa.com/src/65063029" xr:uid="{61DC8989-9D0A-4708-A172-0F534E974CE7}"/>
    <hyperlink ref="AG768" r:id="rId16715" display="https://www.daloopa.com/src/65062966" xr:uid="{856D1A85-06C9-4D8C-8647-3779B8598170}"/>
    <hyperlink ref="AH768" r:id="rId16716" display="https://www.daloopa.com/src/65062937" xr:uid="{295E6D0F-589E-48C9-B44C-2727F78A2BCC}"/>
    <hyperlink ref="AI768" r:id="rId16717" display="https://www.daloopa.com/src/65062893" xr:uid="{C393FC8E-7DB6-4FB6-B24B-A87FCA651F5C}"/>
    <hyperlink ref="AJ768" r:id="rId16718" display="https://www.daloopa.com/src/65062815" xr:uid="{1AA599A6-195A-4A54-A7E4-0350C8BED2DC}"/>
    <hyperlink ref="AK768" r:id="rId16719" display="https://www.daloopa.com/src/65062796" xr:uid="{7B54A781-241F-4821-9782-ADACC8984207}"/>
    <hyperlink ref="AL768" r:id="rId16720" display="https://www.daloopa.com/src/65062779" xr:uid="{B5A7729A-C068-4DBB-A248-44D6B532240C}"/>
    <hyperlink ref="AM768" r:id="rId16721" display="https://www.daloopa.com/src/65062728" xr:uid="{31B0B28B-DDE0-4996-AF5C-786547524896}"/>
    <hyperlink ref="AN768" r:id="rId16722" display="https://www.daloopa.com/src/65062681" xr:uid="{294B028D-48DE-41E4-85D7-BC027F27E79C}"/>
    <hyperlink ref="AO768" r:id="rId16723" display="https://www.daloopa.com/src/65062666" xr:uid="{8EFC49BC-02EA-411B-872A-9757F0CA77F3}"/>
    <hyperlink ref="AP768" r:id="rId16724" display="https://www.daloopa.com/src/65062627" xr:uid="{BE93126C-A240-4AE6-9262-27EE4CD65BE4}"/>
    <hyperlink ref="AQ768" r:id="rId16725" display="https://www.daloopa.com/src/65061980" xr:uid="{C989B153-B698-4DE5-A06F-C528D80606B1}"/>
    <hyperlink ref="AR768" r:id="rId16726" display="https://www.daloopa.com/src/67019877" xr:uid="{3129CFB4-AAC3-47DE-B9F4-935CEC7B1491}"/>
    <hyperlink ref="AS768" r:id="rId16727" display="https://www.daloopa.com/src/72185157" xr:uid="{7CF22A8B-A43E-406F-AB00-EB5F067A7658}"/>
    <hyperlink ref="AT768" r:id="rId16728" display="https://www.daloopa.com/src/78144513" xr:uid="{29BEC693-302B-4BB3-A4EC-C62ABA32F75F}"/>
    <hyperlink ref="AU768" r:id="rId16729" display="https://www.daloopa.com/src/82270845" xr:uid="{DEF1BE13-51A5-4577-8222-F51EA9360776}"/>
    <hyperlink ref="AV768" r:id="rId16730" display="https://www.daloopa.com/src/87502807" xr:uid="{49110B47-29AD-4F9B-B2F4-90FB46AB3002}"/>
    <hyperlink ref="AZ768" r:id="rId16731" display="https://www.daloopa.com/src/113368645" xr:uid="{A002ADB7-612C-4C22-B4CD-134E8822E04E}"/>
    <hyperlink ref="BD768" r:id="rId16732" display="https://www.daloopa.com/src/154364587" xr:uid="{A1CB2F6F-51C3-49F2-AF87-9B05575AE699}"/>
    <hyperlink ref="BL768" r:id="rId16733" display="https://marketplace.daloopa.com/src/65218262" xr:uid="{3F57613E-CE52-4334-8007-33462FF33632}"/>
    <hyperlink ref="BM768" r:id="rId16734" display="https://marketplace.daloopa.com/src/65218263" xr:uid="{3A48412C-9ED7-4FFE-AB8C-E30EC27A5008}"/>
    <hyperlink ref="BN768" r:id="rId16735" display="https://marketplace.daloopa.com/src/65218264" xr:uid="{EDE86448-39E9-41E3-812A-1347CD10B03A}"/>
    <hyperlink ref="BO768" r:id="rId16736" display="https://marketplace.daloopa.com/src/67023240" xr:uid="{FF9D8D76-C4AC-4E02-B129-7FD13246C550}"/>
    <hyperlink ref="BP768" r:id="rId16737" display="https://marketplace.daloopa.com/src/87514690" xr:uid="{4CD1EBE7-D4BF-4D63-AA1F-3540CCD9FE30}"/>
    <hyperlink ref="BQ768" r:id="rId16738" display="https://marketplace.daloopa.com/src/113403249" xr:uid="{B53E2AFD-EB2B-41AA-8021-1D849B4C2139}"/>
    <hyperlink ref="BR768" r:id="rId16739" display="https://marketplace.daloopa.com/src/154393152" xr:uid="{0F5E1D07-8A5D-4BAF-9658-0597103A7514}"/>
    <hyperlink ref="A771" r:id="rId16740" xr:uid="{F8D074C5-74B2-4115-A83C-543D61610796}"/>
    <hyperlink ref="C771" r:id="rId16741" xr:uid="{2E54B713-04DE-4468-A996-F91007CE5A3B}"/>
    <hyperlink ref="AC771" r:id="rId16742" display="https://www.daloopa.com/src/65063124" xr:uid="{053812A0-6C5F-421A-A1C3-0E7EAF9F935E}"/>
    <hyperlink ref="AD771" r:id="rId16743" display="https://www.daloopa.com/src/65063102" xr:uid="{6AA32F5D-517D-4F29-A469-E7E709B27984}"/>
    <hyperlink ref="AE771" r:id="rId16744" display="https://www.daloopa.com/src/65063084" xr:uid="{2FC6F4E9-3FF7-4D50-8A74-1C766587CC89}"/>
    <hyperlink ref="AF771" r:id="rId16745" display="https://www.daloopa.com/src/65063026" xr:uid="{9612FF1F-E0DC-4BC8-B16D-87C6C1827BD1}"/>
    <hyperlink ref="AG771" r:id="rId16746" display="https://www.daloopa.com/src/65062963" xr:uid="{3351DB01-3B3E-46FF-A9E6-E75BED80D3DF}"/>
    <hyperlink ref="AH771" r:id="rId16747" display="https://www.daloopa.com/src/65062936" xr:uid="{B02540D0-6F31-4EE3-8AF0-4BF40C00093A}"/>
    <hyperlink ref="AI771" r:id="rId16748" display="https://www.daloopa.com/src/65062890" xr:uid="{989671C1-2980-410D-9D7D-9ADDF25036CB}"/>
    <hyperlink ref="AJ771" r:id="rId16749" display="https://www.daloopa.com/src/65062816" xr:uid="{C0AA8841-762A-4F09-AC5D-6CF5D66CEDCB}"/>
    <hyperlink ref="AK771" r:id="rId16750" display="https://www.daloopa.com/src/65062795" xr:uid="{5D1D815B-68DD-4D25-BA89-FD545445CCAE}"/>
    <hyperlink ref="AL771" r:id="rId16751" display="https://www.daloopa.com/src/65062776" xr:uid="{C581AED4-612B-4DC5-8751-9B745E08E2F2}"/>
    <hyperlink ref="AM771" r:id="rId16752" display="https://www.daloopa.com/src/65062730" xr:uid="{469F8C12-599C-42ED-9E63-291B35A6E99A}"/>
    <hyperlink ref="AN771" r:id="rId16753" display="https://www.daloopa.com/src/65062680" xr:uid="{41377EC5-51E5-495F-A6A0-B0C719346FD5}"/>
    <hyperlink ref="AO771" r:id="rId16754" display="https://www.daloopa.com/src/65062668" xr:uid="{C905E138-0DCA-4A7F-8185-B61D6DA1AA45}"/>
    <hyperlink ref="AP771" r:id="rId16755" display="https://www.daloopa.com/src/65062628" xr:uid="{19277C7F-6007-4FEE-AC4B-E5AF30827FC4}"/>
    <hyperlink ref="AQ771" r:id="rId16756" display="https://www.daloopa.com/src/65061981" xr:uid="{D4BACDC9-FBB6-46DA-ACBE-4DCD69DDE740}"/>
    <hyperlink ref="AR771" r:id="rId16757" display="https://www.daloopa.com/src/67019878" xr:uid="{60CB3BEC-F513-4698-B59C-8EFE7AC052AB}"/>
    <hyperlink ref="AS771" r:id="rId16758" display="https://www.daloopa.com/src/72185158" xr:uid="{F8F59E7B-2C3B-4DC3-8743-0231E3480F59}"/>
    <hyperlink ref="AT771" r:id="rId16759" display="https://www.daloopa.com/src/78144516" xr:uid="{22B3BEB8-DA4D-401E-B9C6-DF453A5C55DA}"/>
    <hyperlink ref="AU771" r:id="rId16760" display="https://www.daloopa.com/src/82270846" xr:uid="{06A3E61B-2C39-4318-8E31-FEF8D82EAF7D}"/>
    <hyperlink ref="AV771" r:id="rId16761" display="https://www.daloopa.com/src/87502806" xr:uid="{1EA0D2E8-340C-41CC-990A-43FA3316D793}"/>
    <hyperlink ref="AW771" r:id="rId16762" display="https://www.daloopa.com/src/94641002" xr:uid="{23DCB7F9-EA5F-41C8-8F8E-12E0D8276F20}"/>
    <hyperlink ref="AX771" r:id="rId16763" display="https://www.daloopa.com/src/102434060" xr:uid="{E80A8442-9DB5-4CFC-9C8F-363A68E6FA32}"/>
    <hyperlink ref="AY771" r:id="rId16764" display="https://www.daloopa.com/src/107837288" xr:uid="{B2E6DCF6-F230-47E2-BD0D-00AE7D9526F4}"/>
    <hyperlink ref="AZ771" r:id="rId16765" display="https://www.daloopa.com/src/113368646" xr:uid="{B47D92A8-39A3-4D91-8C3A-5BAFA28C125A}"/>
    <hyperlink ref="BD771" r:id="rId16766" display="https://www.daloopa.com/src/154364589" xr:uid="{54ECF96E-34FA-4F08-A887-156F1A594E90}"/>
    <hyperlink ref="BL771" r:id="rId16767" display="https://marketplace.daloopa.com/src/65218265" xr:uid="{95C884CB-3672-4D10-827F-7F94FCBF6D2A}"/>
    <hyperlink ref="BM771" r:id="rId16768" display="https://marketplace.daloopa.com/src/65218266" xr:uid="{782603CD-D7A7-4FAF-916E-FC74A486A7FF}"/>
    <hyperlink ref="BN771" r:id="rId16769" display="https://marketplace.daloopa.com/src/65218267" xr:uid="{E3A81992-F4B0-457D-B37B-39D082A6D048}"/>
    <hyperlink ref="BO771" r:id="rId16770" display="https://marketplace.daloopa.com/src/67023241" xr:uid="{D797BA2F-2291-4588-9840-A77A9836F85C}"/>
    <hyperlink ref="BP771" r:id="rId16771" display="https://marketplace.daloopa.com/src/87514691" xr:uid="{91357C51-9374-411F-B0FD-2FB06C9E88F6}"/>
    <hyperlink ref="BQ771" r:id="rId16772" display="https://marketplace.daloopa.com/src/113403250" xr:uid="{B7E2EE81-8BFE-4068-8432-339901997BD5}"/>
    <hyperlink ref="BR771" r:id="rId16773" display="https://marketplace.daloopa.com/src/154393153" xr:uid="{0A319A3C-B650-417A-844A-11B0442CD5E2}"/>
    <hyperlink ref="A772" r:id="rId16774" xr:uid="{42DD372C-1132-41A5-ADDB-DF16A8E59EAD}"/>
    <hyperlink ref="C772" r:id="rId16775" xr:uid="{37CF377B-D70F-4689-B7E5-A30162905B8E}"/>
    <hyperlink ref="AC772" r:id="rId16776" display="https://www.daloopa.com/src/65063121" xr:uid="{BC96395B-C0A9-46A9-8AF4-CC5E106338BF}"/>
    <hyperlink ref="AD772" r:id="rId16777" display="https://www.daloopa.com/src/65063103" xr:uid="{9FD11B97-7204-4E6F-BCE6-A237FE2B08BE}"/>
    <hyperlink ref="AE772" r:id="rId16778" display="https://www.daloopa.com/src/65063087" xr:uid="{44DBF24D-79A0-4234-9AC0-04229DEB958D}"/>
    <hyperlink ref="AF772" r:id="rId16779" display="https://www.daloopa.com/src/65063028" xr:uid="{0E002667-B16C-4810-97F0-BAE605B6D871}"/>
    <hyperlink ref="AG772" r:id="rId16780" display="https://www.daloopa.com/src/65062964" xr:uid="{ECC621A3-8D8F-46F3-9987-2676962AA163}"/>
    <hyperlink ref="AH772" r:id="rId16781" display="https://www.daloopa.com/src/65062939" xr:uid="{24484449-AED9-4965-AF97-77D7D36F47B9}"/>
    <hyperlink ref="AI772" r:id="rId16782" display="https://www.daloopa.com/src/65062889" xr:uid="{F440567C-3245-4E47-8F3F-9CEC9C3509FF}"/>
    <hyperlink ref="AJ772" r:id="rId16783" display="https://www.daloopa.com/src/65062817" xr:uid="{4CA032EA-418F-4213-BC45-8E76CA221EB6}"/>
    <hyperlink ref="AK772" r:id="rId16784" display="https://www.daloopa.com/src/65062799" xr:uid="{690C79F1-4606-4981-9CB6-9CB41B017A12}"/>
    <hyperlink ref="AL772" r:id="rId16785" display="https://www.daloopa.com/src/65062778" xr:uid="{CA9E476E-50DB-446D-AA35-CFB390876C76}"/>
    <hyperlink ref="AM772" r:id="rId16786" display="https://www.daloopa.com/src/65062729" xr:uid="{7E3F2A84-7E9A-4445-864E-D4B60CFD02C9}"/>
    <hyperlink ref="AN772" r:id="rId16787" display="https://www.daloopa.com/src/65062679" xr:uid="{157F4079-5186-4358-8C2E-D05AB9E071AA}"/>
    <hyperlink ref="AO772" r:id="rId16788" display="https://www.daloopa.com/src/65062670" xr:uid="{A0FD244F-A77B-4C74-AF2A-B36CDFC6BBB1}"/>
    <hyperlink ref="AP772" r:id="rId16789" display="https://www.daloopa.com/src/65062629" xr:uid="{569EB729-8799-4A6D-AE56-680BF390250B}"/>
    <hyperlink ref="AQ772" r:id="rId16790" display="https://www.daloopa.com/src/65061979" xr:uid="{0905C21F-F8C0-4CF1-B3BC-B1F87E7C7DD1}"/>
    <hyperlink ref="AR772" r:id="rId16791" display="https://www.daloopa.com/src/67019880" xr:uid="{51C67D6C-E8AA-409F-A9AD-CA3CAB0528B8}"/>
    <hyperlink ref="AS772" r:id="rId16792" display="https://www.daloopa.com/src/72185156" xr:uid="{A2C53518-F23D-43B1-B135-99176B1BB508}"/>
    <hyperlink ref="AT772" r:id="rId16793" display="https://www.daloopa.com/src/78144517" xr:uid="{0EEBEE7F-86D1-45CA-901A-3C8BF25E74BA}"/>
    <hyperlink ref="AU772" r:id="rId16794" display="https://www.daloopa.com/src/82270847" xr:uid="{B771BC07-6F02-4EE2-864D-5DBAA1EF9E84}"/>
    <hyperlink ref="AV772" r:id="rId16795" display="https://www.daloopa.com/src/87502805" xr:uid="{85093320-12FC-4208-8D35-B6F0047154C9}"/>
    <hyperlink ref="AZ772" r:id="rId16796" display="https://www.daloopa.com/src/113368647" xr:uid="{E723E852-F0B4-4803-A569-83D8A9E1D80F}"/>
    <hyperlink ref="BD772" r:id="rId16797" display="https://www.daloopa.com/src/154364590" xr:uid="{59F7997A-0503-437A-B00B-84ED72D0124A}"/>
    <hyperlink ref="BL772" r:id="rId16798" display="https://marketplace.daloopa.com/src/65218268" xr:uid="{34D15C00-CCF9-4843-976B-10F704AF1F84}"/>
    <hyperlink ref="BM772" r:id="rId16799" display="https://marketplace.daloopa.com/src/65218269" xr:uid="{B63A5382-CD61-4513-A07A-CC6F4F77A135}"/>
    <hyperlink ref="BN772" r:id="rId16800" display="https://marketplace.daloopa.com/src/65218270" xr:uid="{C1D916A6-D8D6-40FE-995E-8A5F0A11A417}"/>
    <hyperlink ref="BO772" r:id="rId16801" display="https://marketplace.daloopa.com/src/67023242" xr:uid="{B0DC05EA-86EF-4C58-B1D9-A1C891ACAD62}"/>
    <hyperlink ref="BP772" r:id="rId16802" display="https://marketplace.daloopa.com/src/87514692" xr:uid="{0175F83E-08C4-429A-A9C0-8ACD0DD99455}"/>
    <hyperlink ref="BQ772" r:id="rId16803" display="https://marketplace.daloopa.com/src/113403251" xr:uid="{B0D4260A-BA31-4521-B6A6-45F0F22A3810}"/>
    <hyperlink ref="BR772" r:id="rId16804" display="https://marketplace.daloopa.com/src/154393155" xr:uid="{4501ABF9-A1D0-41C6-9969-702A3740BB86}"/>
    <hyperlink ref="A776" r:id="rId16805" xr:uid="{8A56D699-4574-4872-9DC8-9C9FB3C5C98E}"/>
    <hyperlink ref="C776" r:id="rId16806" xr:uid="{90D71936-4C26-4FC0-89DD-91A98A606DAB}"/>
    <hyperlink ref="AC776" r:id="rId16807" display="https://www.daloopa.com/src/20983959" xr:uid="{CFA92823-B3E6-448F-A9D6-A3296B288982}"/>
    <hyperlink ref="AD776" r:id="rId16808" display="https://www.daloopa.com/src/20983901" xr:uid="{23A31114-AAB6-4FCF-999E-6EA4649F1A5C}"/>
    <hyperlink ref="AE776" r:id="rId16809" display="https://www.daloopa.com/src/20983899" xr:uid="{B0CFC21F-7E83-4D87-81CE-A17EF77A81C1}"/>
    <hyperlink ref="AF776" r:id="rId16810" display="https://www.daloopa.com/src/154395172" xr:uid="{E1C698BB-27CA-441E-862A-5459518F3504}"/>
    <hyperlink ref="AG776" r:id="rId16811" display="https://www.daloopa.com/src/20983892" xr:uid="{3E1A7420-012C-4FCB-A967-7C54170FDAFD}"/>
    <hyperlink ref="AH776" r:id="rId16812" display="https://www.daloopa.com/src/20983889" xr:uid="{FF8368CD-C70D-41E7-8166-EF9DE55E0359}"/>
    <hyperlink ref="AI776" r:id="rId16813" display="https://www.daloopa.com/src/20983877" xr:uid="{534C8728-5E2F-440B-8F68-A61F955D2869}"/>
    <hyperlink ref="AJ776" r:id="rId16814" display="https://www.daloopa.com/src/154395173" xr:uid="{1BC12621-9CD0-41B6-84D0-07A70FE71443}"/>
    <hyperlink ref="AK776" r:id="rId16815" display="https://www.daloopa.com/src/20983854" xr:uid="{77517152-8A5C-441F-B7AF-18EFF235A76D}"/>
    <hyperlink ref="AL776" r:id="rId16816" display="https://www.daloopa.com/src/32427887" xr:uid="{F310634F-1283-429F-AB0F-04A67358ECFB}"/>
    <hyperlink ref="AM776" r:id="rId16817" display="https://www.daloopa.com/src/38111251" xr:uid="{48A0C5DD-50BA-4E25-AB50-8AF44A487C39}"/>
    <hyperlink ref="AN776" r:id="rId16818" display="https://www.daloopa.com/src/46640602" xr:uid="{8E79CC57-87CB-4BA1-91B8-7E3FFBF58B14}"/>
    <hyperlink ref="AO776" r:id="rId16819" display="https://www.daloopa.com/src/53602502" xr:uid="{76B05184-86C7-48CA-8A20-1DD03B7BF58E}"/>
    <hyperlink ref="AP776" r:id="rId16820" display="https://www.daloopa.com/src/58793791" xr:uid="{0CC45DAF-F794-4CFF-B533-19563FC724F5}"/>
    <hyperlink ref="AQ776" r:id="rId16821" display="https://www.daloopa.com/src/63082925" xr:uid="{6FF1BE15-7F9B-431B-8ED0-330E8FEA7C71}"/>
    <hyperlink ref="AR776" r:id="rId16822" display="https://www.daloopa.com/src/67023361" xr:uid="{198D1F8B-AB92-41EB-9EDA-C458E0C6854E}"/>
    <hyperlink ref="AS776" r:id="rId16823" display="https://www.daloopa.com/src/72186663" xr:uid="{828C6507-B8CE-468B-BD7D-ABCDAEE99544}"/>
    <hyperlink ref="AT776" r:id="rId16824" display="https://www.daloopa.com/src/78147033" xr:uid="{FF9DA60C-7CFA-4D1A-8663-BB02A5D9C9A3}"/>
    <hyperlink ref="AU776" r:id="rId16825" display="https://www.daloopa.com/src/82269888" xr:uid="{2E4E7802-27AE-4144-A3B5-1BC8E1E2E8AA}"/>
    <hyperlink ref="AV776" r:id="rId16826" display="https://www.daloopa.com/src/87514903" xr:uid="{4EE468DA-3A5E-470E-AA42-A480F55CFB24}"/>
    <hyperlink ref="BL776" r:id="rId16827" display="https://www.daloopa.com/src/20984019" xr:uid="{3D0FBAE2-4E93-49A1-A05E-E207864E4E77}"/>
    <hyperlink ref="BM776" r:id="rId16828" display="https://www.daloopa.com/src/46490235" xr:uid="{36CF575A-393F-4F2B-ACB1-1AC5AB84AA47}"/>
    <hyperlink ref="BN776" r:id="rId16829" display="https://www.daloopa.com/src/46630849" xr:uid="{79D38CF7-9D5F-4FB1-B869-5BCBF46953DC}"/>
    <hyperlink ref="BO776" r:id="rId16830" display="https://www.daloopa.com/src/67019423" xr:uid="{2B3923A2-038C-4E32-A46B-B0EFF3049734}"/>
    <hyperlink ref="BP776" r:id="rId16831" display="https://www.daloopa.com/src/87502404" xr:uid="{73D7F476-58D2-4C47-A4D5-8C9FCB938FCA}"/>
    <hyperlink ref="BQ776" r:id="rId16832" display="https://www.daloopa.com/src/113366145" xr:uid="{AF55C286-A565-4F04-858F-8210CA8E72A5}"/>
    <hyperlink ref="BR776" r:id="rId16833" display="https://www.daloopa.com/src/154363002" xr:uid="{66831CCA-1FF5-4B78-AE5F-4346517F5C01}"/>
    <hyperlink ref="A777" r:id="rId16834" xr:uid="{4262BCAA-AAF6-46FD-BEBE-EC17A41EDF77}"/>
    <hyperlink ref="C777" r:id="rId16835" xr:uid="{01B3EFE1-6339-46BB-A6E0-D274458964D6}"/>
    <hyperlink ref="AC777" r:id="rId16836" display="https://www.daloopa.com/src/20983961" xr:uid="{37A7A4CB-07C5-4069-9CAD-C60BF815BC30}"/>
    <hyperlink ref="AD777" r:id="rId16837" display="https://www.daloopa.com/src/20983904" xr:uid="{5FD06B32-6B83-4E4A-A92A-616165F4DA1B}"/>
    <hyperlink ref="AE777" r:id="rId16838" display="https://www.daloopa.com/src/20983896" xr:uid="{D2FF10B3-0565-4978-ACC9-8BABAF7CFC1D}"/>
    <hyperlink ref="AF777" r:id="rId16839" display="https://www.daloopa.com/src/154395174" xr:uid="{573AB8B2-57AE-4E64-98C2-924F175D612F}"/>
    <hyperlink ref="AG777" r:id="rId16840" display="https://www.daloopa.com/src/20983891" xr:uid="{1167FF2F-82CC-44FA-8F34-3DDFCEBCA5D1}"/>
    <hyperlink ref="AH777" r:id="rId16841" display="https://www.daloopa.com/src/20983885" xr:uid="{1DBA3390-BCE5-4C5D-BC7F-C6607722AD98}"/>
    <hyperlink ref="AI777" r:id="rId16842" display="https://www.daloopa.com/src/20983878" xr:uid="{6EC1090E-2E27-4ACB-A961-6602CD032547}"/>
    <hyperlink ref="AJ777" r:id="rId16843" display="https://www.daloopa.com/src/154395175" xr:uid="{B94170ED-38E8-47AF-B4D8-3976C568E551}"/>
    <hyperlink ref="AK777" r:id="rId16844" display="https://www.daloopa.com/src/20983856" xr:uid="{ECD980FF-DD79-48DC-A4F9-C84A514407A2}"/>
    <hyperlink ref="AL777" r:id="rId16845" display="https://www.daloopa.com/src/32427888" xr:uid="{895E128E-7766-4F56-B5EB-ADDA2CEB0626}"/>
    <hyperlink ref="AM777" r:id="rId16846" display="https://www.daloopa.com/src/38111248" xr:uid="{7B98BE47-BA49-4918-9FF0-D066797AD53E}"/>
    <hyperlink ref="AN777" r:id="rId16847" display="https://www.daloopa.com/src/46640605" xr:uid="{4015BD2D-E5DF-4994-9975-24843985DBCE}"/>
    <hyperlink ref="AO777" r:id="rId16848" display="https://www.daloopa.com/src/53602501" xr:uid="{151A8E51-D3A7-4C35-9C23-F704468A462B}"/>
    <hyperlink ref="AP777" r:id="rId16849" display="https://www.daloopa.com/src/58793792" xr:uid="{4A5B8870-2399-404A-97D2-E24B7360CA0F}"/>
    <hyperlink ref="AQ777" r:id="rId16850" display="https://www.daloopa.com/src/63082924" xr:uid="{57A8301A-90B3-4994-A34A-AE62D317192E}"/>
    <hyperlink ref="AR777" r:id="rId16851" display="https://www.daloopa.com/src/67023364" xr:uid="{C2A79EC9-8BAA-488C-94BD-B405190FF139}"/>
    <hyperlink ref="AS777" r:id="rId16852" display="https://www.daloopa.com/src/72186659" xr:uid="{18F133D6-39C6-4BCA-8E55-2B9E28E8AD53}"/>
    <hyperlink ref="AT777" r:id="rId16853" display="https://www.daloopa.com/src/78147034" xr:uid="{B0B2BCAB-3FCF-4ACC-9456-A92438ECC6FC}"/>
    <hyperlink ref="AU777" r:id="rId16854" display="https://www.daloopa.com/src/82269890" xr:uid="{02D0318B-D8BC-405F-BE6C-05DEFB0DF0B5}"/>
    <hyperlink ref="AV777" r:id="rId16855" display="https://www.daloopa.com/src/87514906" xr:uid="{E69C0D6D-F367-467F-A7A5-35D9B96B5719}"/>
    <hyperlink ref="BL777" r:id="rId16856" display="https://www.daloopa.com/src/20984015" xr:uid="{46268CE7-5DDE-4923-B8D1-32EBA438C197}"/>
    <hyperlink ref="BM777" r:id="rId16857" display="https://www.daloopa.com/src/46490237" xr:uid="{661ACCB9-1E3F-4FB9-99CB-85B06609C3AA}"/>
    <hyperlink ref="BN777" r:id="rId16858" display="https://www.daloopa.com/src/46630848" xr:uid="{8DBF6361-7831-452C-A66B-23E644414876}"/>
    <hyperlink ref="BO777" r:id="rId16859" display="https://www.daloopa.com/src/67019427" xr:uid="{76B873E2-EE90-4BFA-AA28-2860EB8B3A83}"/>
    <hyperlink ref="BP777" r:id="rId16860" display="https://www.daloopa.com/src/87502406" xr:uid="{2D1AA37B-CF05-46AC-8356-CBA2EB61F2DD}"/>
    <hyperlink ref="BQ777" r:id="rId16861" display="https://www.daloopa.com/src/113366146" xr:uid="{8884DC40-570A-4FE2-A1D6-7B4A22DC8295}"/>
    <hyperlink ref="BR777" r:id="rId16862" display="https://www.daloopa.com/src/154363005" xr:uid="{719851D8-5535-4003-B46E-FF0646731B04}"/>
    <hyperlink ref="A778" r:id="rId16863" xr:uid="{D23F7471-271C-41E2-B7E0-E23E037690E6}"/>
    <hyperlink ref="C778" r:id="rId16864" xr:uid="{770FBD69-41CF-43F0-BEAE-23EFEFEC3554}"/>
    <hyperlink ref="AC778" r:id="rId16865" display="https://www.daloopa.com/src/20983960" xr:uid="{ADE745F3-657A-451A-B343-07C95FE9ECE6}"/>
    <hyperlink ref="AD778" r:id="rId16866" display="https://www.daloopa.com/src/20983902" xr:uid="{B40564F2-2324-4FDB-8B2F-ECA874058745}"/>
    <hyperlink ref="AE778" r:id="rId16867" display="https://www.daloopa.com/src/20983898" xr:uid="{1E2A2198-4FE9-4E4A-9FE3-14EA3B5FD47F}"/>
    <hyperlink ref="AF778" r:id="rId16868" display="https://www.daloopa.com/src/154395176" xr:uid="{A491A03B-BBA8-4EFA-BF6B-F5038C6569F0}"/>
    <hyperlink ref="AG778" r:id="rId16869" display="https://www.daloopa.com/src/20983893" xr:uid="{A36B4F7C-244E-4286-AA6B-44C9C46666D0}"/>
    <hyperlink ref="AH778" r:id="rId16870" display="https://www.daloopa.com/src/20983886" xr:uid="{07AAA73A-B5C5-4E33-BAF1-0512C828B11E}"/>
    <hyperlink ref="AI778" r:id="rId16871" display="https://www.daloopa.com/src/20983879" xr:uid="{750FE7E2-FA2E-4877-9961-65D6DE4402B6}"/>
    <hyperlink ref="AJ778" r:id="rId16872" display="https://www.daloopa.com/src/154395177" xr:uid="{F6C2F95F-611B-406F-8CE5-54596DD398BA}"/>
    <hyperlink ref="AK778" r:id="rId16873" display="https://www.daloopa.com/src/20983858" xr:uid="{9A8C034F-F93E-41E4-9327-BF3490338887}"/>
    <hyperlink ref="AL778" r:id="rId16874" display="https://www.daloopa.com/src/32427889" xr:uid="{39690B82-5127-4B15-A9A3-32CF4862C2BD}"/>
    <hyperlink ref="AM778" r:id="rId16875" display="https://www.daloopa.com/src/38111249" xr:uid="{72C1866F-6176-4678-AE2A-7DB607A4C8FB}"/>
    <hyperlink ref="AN778" r:id="rId16876" display="https://www.daloopa.com/src/46640608" xr:uid="{EEF8DC66-B389-4553-9EDF-7392D4207BA2}"/>
    <hyperlink ref="AO778" r:id="rId16877" display="https://www.daloopa.com/src/53602500" xr:uid="{2F8ED3B7-821B-45A9-9F76-DDA7F59B87DE}"/>
    <hyperlink ref="AP778" r:id="rId16878" display="https://www.daloopa.com/src/58793793" xr:uid="{9EA3FAE9-BAAF-4B73-9ADB-54ABBF6E726E}"/>
    <hyperlink ref="AQ778" r:id="rId16879" display="https://www.daloopa.com/src/63082928" xr:uid="{5DAB2DE3-A677-4AFE-8388-C2EADE29B098}"/>
    <hyperlink ref="AR778" r:id="rId16880" display="https://www.daloopa.com/src/67023367" xr:uid="{02417AEE-30DC-45D1-AB7D-ADBD3F052B32}"/>
    <hyperlink ref="AS778" r:id="rId16881" display="https://www.daloopa.com/src/72186660" xr:uid="{C4C34436-2748-4903-8F42-5350E729A55D}"/>
    <hyperlink ref="AT778" r:id="rId16882" display="https://www.daloopa.com/src/78147036" xr:uid="{BBF81BE1-B87A-4658-A221-59C016EAAE6A}"/>
    <hyperlink ref="AU778" r:id="rId16883" display="https://www.daloopa.com/src/82269889" xr:uid="{8A8EB996-12AF-43A1-A174-EE0F52DC5711}"/>
    <hyperlink ref="AV778" r:id="rId16884" display="https://www.daloopa.com/src/87514909" xr:uid="{C66A3CFA-2641-4783-B731-3C71B3A85570}"/>
    <hyperlink ref="AW778" r:id="rId16885" display="https://www.daloopa.com/src/94641005" xr:uid="{D601BE5C-E8D9-4478-AF43-D5B93A9A2315}"/>
    <hyperlink ref="AX778" r:id="rId16886" display="https://www.daloopa.com/src/102433953" xr:uid="{56A40738-ACCB-4EB0-BA09-D8FB964FEE96}"/>
    <hyperlink ref="AY778" r:id="rId16887" display="https://www.daloopa.com/src/107836719" xr:uid="{588CF4F4-1C3E-4392-84E7-3952A225EBB1}"/>
    <hyperlink ref="AZ778" r:id="rId16888" display="https://www.daloopa.com/src/113403459" xr:uid="{D0D0CCEA-9F1B-4F60-AFDA-A52FF34CBCA0}"/>
    <hyperlink ref="BL778" r:id="rId16889" display="https://www.daloopa.com/src/20984017" xr:uid="{E6FFD1BE-7B82-43E7-8232-D758B824EA2A}"/>
    <hyperlink ref="BM778" r:id="rId16890" display="https://www.daloopa.com/src/46490236" xr:uid="{73EACACE-4B77-492B-A87D-6B4F5BDC5287}"/>
    <hyperlink ref="BN778" r:id="rId16891" display="https://www.daloopa.com/src/46630845" xr:uid="{CE475E41-5415-4154-8A5A-87F1E2691D47}"/>
    <hyperlink ref="BO778" r:id="rId16892" display="https://www.daloopa.com/src/67019425" xr:uid="{F8FE589C-53E8-4FF4-B691-8AAA6635FC3E}"/>
    <hyperlink ref="BP778" r:id="rId16893" display="https://www.daloopa.com/src/87502405" xr:uid="{3C6BBC53-1AE0-495E-BED1-C7E37B0F602F}"/>
    <hyperlink ref="BQ778" r:id="rId16894" display="https://www.daloopa.com/src/113366147" xr:uid="{899A03A8-DA5D-4F51-B02B-1A05D634BE7A}"/>
    <hyperlink ref="BR778" r:id="rId16895" display="https://www.daloopa.com/src/154363001" xr:uid="{88CC7872-7974-4D9A-9E52-6809B18C08C5}"/>
    <hyperlink ref="A779" r:id="rId16896" xr:uid="{A310F929-3C35-41D7-B8F8-EE7E352A79AD}"/>
    <hyperlink ref="C779" r:id="rId16897" xr:uid="{074AE178-5239-42FD-B055-2C1C8FEEE6C6}"/>
    <hyperlink ref="AC779" r:id="rId16898" display="https://www.daloopa.com/src/20983958" xr:uid="{FDBDB0F4-9F82-43BD-82EF-30741806B56D}"/>
    <hyperlink ref="AD779" r:id="rId16899" display="https://www.daloopa.com/src/20983900" xr:uid="{18F8D8F2-009A-4A9A-BA85-770CC94F86C2}"/>
    <hyperlink ref="AE779" r:id="rId16900" display="https://www.daloopa.com/src/20983897" xr:uid="{80EB2E34-5DB3-40AE-A46A-6BE426811DA3}"/>
    <hyperlink ref="AF779" r:id="rId16901" display="https://www.daloopa.com/src/154395178" xr:uid="{D055AA91-A27E-4778-BDA1-C73BC635A457}"/>
    <hyperlink ref="AG779" r:id="rId16902" display="https://www.daloopa.com/src/20983894" xr:uid="{46D7FCE3-EE2C-42F8-833D-2046A014A867}"/>
    <hyperlink ref="AH779" r:id="rId16903" display="https://www.daloopa.com/src/20983888" xr:uid="{7BED83F8-6B6F-4C26-A95C-A6EFBF0F2358}"/>
    <hyperlink ref="AI779" r:id="rId16904" display="https://www.daloopa.com/src/20983880" xr:uid="{D8B5E9B2-0E5C-4857-84A5-250000ECC8F0}"/>
    <hyperlink ref="AJ779" r:id="rId16905" display="https://www.daloopa.com/src/154395179" xr:uid="{D3645343-CF78-4FA2-AA65-DBF5E812D487}"/>
    <hyperlink ref="AK779" r:id="rId16906" display="https://www.daloopa.com/src/20983857" xr:uid="{2036CAA6-6A92-4D82-AC04-E52C2C9E61A3}"/>
    <hyperlink ref="AL779" r:id="rId16907" display="https://www.daloopa.com/src/32427891" xr:uid="{AF4DE2FC-A077-4CDA-B38F-BAF139DF807C}"/>
    <hyperlink ref="AM779" r:id="rId16908" display="https://www.daloopa.com/src/38111247" xr:uid="{593D682F-64A2-4F2B-AF02-9ABC225C2FBF}"/>
    <hyperlink ref="AN779" r:id="rId16909" display="https://www.daloopa.com/src/46640611" xr:uid="{5F43E603-470D-4734-B69C-7944A78007CF}"/>
    <hyperlink ref="AO779" r:id="rId16910" display="https://www.daloopa.com/src/53602499" xr:uid="{AF92ECAC-8131-4D9D-88BC-407B131BB771}"/>
    <hyperlink ref="AP779" r:id="rId16911" display="https://www.daloopa.com/src/58793794" xr:uid="{43EB94D5-07D4-4741-9F6F-C0484477CE7F}"/>
    <hyperlink ref="AQ779" r:id="rId16912" display="https://www.daloopa.com/src/63082927" xr:uid="{A04425A6-6B76-43DA-A81B-CF91F2C7AFE5}"/>
    <hyperlink ref="AR779" r:id="rId16913" display="https://www.daloopa.com/src/67023370" xr:uid="{461D7802-DE2A-4503-9F78-41ED69A73F4C}"/>
    <hyperlink ref="AS779" r:id="rId16914" display="https://www.daloopa.com/src/72186661" xr:uid="{218F83CF-4751-4933-8EAA-F1731953EA4C}"/>
    <hyperlink ref="AT779" r:id="rId16915" display="https://www.daloopa.com/src/78147032" xr:uid="{35DA541D-1706-49C8-A25E-339FA8020F25}"/>
    <hyperlink ref="AU779" r:id="rId16916" display="https://www.daloopa.com/src/82269887" xr:uid="{029D780B-2256-44BC-BFD0-059AED0BA1E8}"/>
    <hyperlink ref="AV779" r:id="rId16917" display="https://www.daloopa.com/src/87514919" xr:uid="{831ECB76-8E06-413B-B99D-34E40E82C0A3}"/>
    <hyperlink ref="AW779" r:id="rId16918" display="https://www.daloopa.com/src/94641004" xr:uid="{18E4470D-62D1-4582-BAA9-0754CA797A74}"/>
    <hyperlink ref="AX779" r:id="rId16919" display="https://www.daloopa.com/src/102433954" xr:uid="{73E69EAB-6B7D-4062-B324-3248409F7828}"/>
    <hyperlink ref="AY779" r:id="rId16920" display="https://www.daloopa.com/src/107836718" xr:uid="{6AC3EAD9-0132-48FE-854F-B811D1B29704}"/>
    <hyperlink ref="AZ779" r:id="rId16921" display="https://www.daloopa.com/src/113403462" xr:uid="{85D411F3-BC06-4D0F-A8DB-D17B11309FA2}"/>
    <hyperlink ref="BL779" r:id="rId16922" display="https://www.daloopa.com/src/20984016" xr:uid="{DAE93DB6-BEDE-462D-88E0-1CE48D5371AD}"/>
    <hyperlink ref="BM779" r:id="rId16923" display="https://www.daloopa.com/src/46490234" xr:uid="{C66D1F02-F585-4DA3-9590-A670F12EA15C}"/>
    <hyperlink ref="BN779" r:id="rId16924" display="https://www.daloopa.com/src/46630847" xr:uid="{632D4719-B2AF-4CB3-847F-E8F21149C57C}"/>
    <hyperlink ref="BO779" r:id="rId16925" display="https://www.daloopa.com/src/67019426" xr:uid="{721E4C05-F785-4C48-8D55-97E1BAD1C546}"/>
    <hyperlink ref="BP779" r:id="rId16926" display="https://www.daloopa.com/src/87502407" xr:uid="{00A9E94E-B7B2-4755-B6D7-FB37B5391DE1}"/>
    <hyperlink ref="BQ779" r:id="rId16927" display="https://www.daloopa.com/src/113366148" xr:uid="{1568D25B-793C-418A-AA1A-2107AAED7403}"/>
    <hyperlink ref="BR779" r:id="rId16928" display="https://www.daloopa.com/src/154363003" xr:uid="{1183168D-04E8-4B31-9B93-1B8CBC5B0A66}"/>
    <hyperlink ref="A780" r:id="rId16929" xr:uid="{31A15C3E-831F-4921-BE6B-E2288AE26A92}"/>
    <hyperlink ref="C780" r:id="rId16930" xr:uid="{7909DBB6-8A1D-4107-8D5F-4A7DBD626416}"/>
    <hyperlink ref="AC780" r:id="rId16931" display="https://www.daloopa.com/src/20983957" xr:uid="{2A3BC10B-574A-4C96-8A25-0B861DFDD086}"/>
    <hyperlink ref="AD780" r:id="rId16932" display="https://www.daloopa.com/src/20983903" xr:uid="{D8D0B688-1E54-4D0E-BDC1-36EB9A33A9E0}"/>
    <hyperlink ref="AE780" r:id="rId16933" display="https://www.daloopa.com/src/20983895" xr:uid="{294A23AB-8803-49B4-B8B4-3F26C329964B}"/>
    <hyperlink ref="AF780" r:id="rId16934" display="https://www.daloopa.com/src/154395180" xr:uid="{265EA9C9-234D-4AF0-A2AA-DB3BBDAA1042}"/>
    <hyperlink ref="AG780" r:id="rId16935" display="https://www.daloopa.com/src/20983890" xr:uid="{585BD345-0496-4330-9456-7F9AC639D0F0}"/>
    <hyperlink ref="AH780" r:id="rId16936" display="https://www.daloopa.com/src/20983887" xr:uid="{AEDC94B9-11A5-4347-9EDF-E684F6421F05}"/>
    <hyperlink ref="AI780" r:id="rId16937" display="https://www.daloopa.com/src/20983881" xr:uid="{0F21FD5D-DC2C-4C71-8208-D652F0192BD4}"/>
    <hyperlink ref="AJ780" r:id="rId16938" display="https://www.daloopa.com/src/154395181" xr:uid="{0B419828-48A7-4CA6-9D66-6D6B560DDA7D}"/>
    <hyperlink ref="AK780" r:id="rId16939" display="https://www.daloopa.com/src/20983855" xr:uid="{21806E49-F0CA-4464-9C94-6BFD765659E9}"/>
    <hyperlink ref="AL780" r:id="rId16940" display="https://www.daloopa.com/src/32427890" xr:uid="{E436C9BB-CA27-4DD0-8CD3-92FBCE538A6E}"/>
    <hyperlink ref="AM780" r:id="rId16941" display="https://www.daloopa.com/src/38111250" xr:uid="{3F120566-DFE8-4330-BED2-D00F9B7E5C62}"/>
    <hyperlink ref="AN780" r:id="rId16942" display="https://www.daloopa.com/src/46640614" xr:uid="{BC12E714-F40C-40CA-B57D-5FAE0BAF98EC}"/>
    <hyperlink ref="AO780" r:id="rId16943" display="https://www.daloopa.com/src/53602498" xr:uid="{0E6DEEFF-B4D5-4D09-A686-B82DB454C92D}"/>
    <hyperlink ref="AP780" r:id="rId16944" display="https://www.daloopa.com/src/58793790" xr:uid="{3BC7DA62-A3BF-441F-9F32-348AC935F9E4}"/>
    <hyperlink ref="AQ780" r:id="rId16945" display="https://www.daloopa.com/src/63082926" xr:uid="{064192D8-9C5C-4EB8-B2BF-89AC0A64ABCE}"/>
    <hyperlink ref="AR780" r:id="rId16946" display="https://www.daloopa.com/src/67023373" xr:uid="{0507D678-1733-4A61-9835-17A3384DD5D0}"/>
    <hyperlink ref="AS780" r:id="rId16947" display="https://www.daloopa.com/src/72186662" xr:uid="{5D206247-9593-46EF-94A1-38A3B7019103}"/>
    <hyperlink ref="AT780" r:id="rId16948" display="https://www.daloopa.com/src/78147035" xr:uid="{EDBB4890-838D-45A8-9F47-497954F25891}"/>
    <hyperlink ref="AU780" r:id="rId16949" display="https://www.daloopa.com/src/82269886" xr:uid="{7292F6A3-25CC-4E2D-A85E-AB6E936E92A6}"/>
    <hyperlink ref="AV780" r:id="rId16950" display="https://www.daloopa.com/src/87514922" xr:uid="{1AB8CB83-8F04-4D7A-A6A2-D0C7044678BF}"/>
    <hyperlink ref="BL780" r:id="rId16951" display="https://www.daloopa.com/src/20984018" xr:uid="{016BAC75-06C6-4B58-8C23-966A48F71011}"/>
    <hyperlink ref="BM780" r:id="rId16952" display="https://www.daloopa.com/src/46490233" xr:uid="{B2402069-DD09-4391-8619-1D49C8E1E155}"/>
    <hyperlink ref="BN780" r:id="rId16953" display="https://www.daloopa.com/src/46630846" xr:uid="{2E3E289B-29B4-41B6-9A66-CBA18AE95F76}"/>
    <hyperlink ref="BO780" r:id="rId16954" display="https://www.daloopa.com/src/67019424" xr:uid="{8792B674-A186-49D0-98CE-F2234FECECAE}"/>
    <hyperlink ref="BP780" r:id="rId16955" display="https://www.daloopa.com/src/87502408" xr:uid="{8FFBE02A-A342-4CAB-95C3-0AFB3E33DF24}"/>
    <hyperlink ref="BQ780" r:id="rId16956" display="https://www.daloopa.com/src/113366149" xr:uid="{ED87F40A-44C0-4281-AA4F-1D4DEEAA98F4}"/>
    <hyperlink ref="BR780" r:id="rId16957" display="https://www.daloopa.com/src/154363004" xr:uid="{7373D44B-76FC-4BE2-AF2F-28180B6115A7}"/>
    <hyperlink ref="A784" r:id="rId16958" xr:uid="{2321E675-DE40-4D7B-BBB6-D09D0F2E462A}"/>
    <hyperlink ref="C784" r:id="rId16959" xr:uid="{AA06E718-ADC7-4733-B861-BB89D2806474}"/>
    <hyperlink ref="AO784" r:id="rId16960" display="https://www.daloopa.com/src/65059136" xr:uid="{C2B45976-8A1B-4A2C-BCC3-FBC4A59CDAAE}"/>
    <hyperlink ref="AP784" r:id="rId16961" display="https://www.daloopa.com/src/65059006" xr:uid="{E6FC91E3-CAA7-4457-9E39-5ECA32E64FF8}"/>
    <hyperlink ref="AQ784" r:id="rId16962" display="https://www.daloopa.com/src/65058980" xr:uid="{BDB93D6B-65C9-4EB9-8274-74D48C5C1467}"/>
    <hyperlink ref="AS784" r:id="rId16963" display="https://www.daloopa.com/src/72185107" xr:uid="{A4BE494B-6ACA-467F-9FB6-8E1ED2AC5881}"/>
    <hyperlink ref="AT784" r:id="rId16964" display="https://www.daloopa.com/src/78144493" xr:uid="{F4E409B9-AD65-4CBA-81EB-6D86DE3130BC}"/>
    <hyperlink ref="AU784" r:id="rId16965" display="https://www.daloopa.com/src/82270728" xr:uid="{E05CBCD1-256F-41EE-B3FC-CF3248FE7F04}"/>
    <hyperlink ref="A785" r:id="rId16966" xr:uid="{78149843-F1EB-4999-BD8D-CE13428BECC7}"/>
    <hyperlink ref="C785" r:id="rId16967" xr:uid="{7E498C06-0B64-481C-B9A5-CC0AA804BD6F}"/>
    <hyperlink ref="AN785" r:id="rId16968" display="https://www.daloopa.com/src/65059208" xr:uid="{E26D4FD1-DAB4-433A-B055-15A55CEACA5B}"/>
    <hyperlink ref="AO785" r:id="rId16969" display="https://www.daloopa.com/src/65059135" xr:uid="{FC385067-EB17-4A3E-A602-FBA3EBEF808D}"/>
    <hyperlink ref="AP785" r:id="rId16970" display="https://www.daloopa.com/src/65059016" xr:uid="{E1C28440-45DA-4B9F-ACCF-1A1E7FC579D2}"/>
    <hyperlink ref="AQ785" r:id="rId16971" display="https://www.daloopa.com/src/65058976" xr:uid="{8FA2DE94-D39A-4416-B088-B70CDA598AC7}"/>
    <hyperlink ref="AR785" r:id="rId16972" display="https://www.daloopa.com/src/67019814" xr:uid="{E683258F-3A68-4AEC-83FD-5ED2730269D1}"/>
    <hyperlink ref="AS785" r:id="rId16973" display="https://www.daloopa.com/src/72185110" xr:uid="{D07377AD-794A-4A31-A6BA-E4FAD71791B1}"/>
    <hyperlink ref="AT785" r:id="rId16974" display="https://www.daloopa.com/src/78144486" xr:uid="{F056B004-9C8E-493B-9A5A-411CF4914B17}"/>
    <hyperlink ref="AU785" r:id="rId16975" display="https://www.daloopa.com/src/82270721" xr:uid="{275C6678-EB16-42A8-AFD3-9EFC2A7EE00A}"/>
    <hyperlink ref="AV785" r:id="rId16976" display="https://www.daloopa.com/src/87502676" xr:uid="{F1CFD2A4-3398-421E-8C77-15B0935DD49A}"/>
    <hyperlink ref="AZ785" r:id="rId16977" display="https://www.daloopa.com/src/113368116" xr:uid="{DE95982A-0EE5-473B-B155-0094DD2BF282}"/>
    <hyperlink ref="BD785" r:id="rId16978" display="https://www.daloopa.com/src/154364336" xr:uid="{EED1DD47-50A3-473A-B7B0-5BA451140854}"/>
    <hyperlink ref="BN785" r:id="rId16979" display="https://marketplace.daloopa.com/src/154209383" xr:uid="{C0493D44-DD4F-4C8B-9E20-932707C9255D}"/>
    <hyperlink ref="BO785" r:id="rId16980" display="https://marketplace.daloopa.com/src/154209384" xr:uid="{EE7DCE89-A15E-40D2-87F4-344A4DB72289}"/>
    <hyperlink ref="BP785" r:id="rId16981" display="https://marketplace.daloopa.com/src/154209387" xr:uid="{DE5F297F-4F9B-4107-93A6-DF0BE7F8FA4B}"/>
    <hyperlink ref="BQ785" r:id="rId16982" display="https://marketplace.daloopa.com/src/154209388" xr:uid="{998E9F8F-5FBC-4CCB-9702-65B55077049D}"/>
    <hyperlink ref="BR785" r:id="rId16983" display="https://marketplace.daloopa.com/src/154393156" xr:uid="{A4F6F431-7452-45A3-A919-08C1C6017B23}"/>
    <hyperlink ref="A786" r:id="rId16984" xr:uid="{EE99CD4D-5611-4EAA-91D8-D8EE3EF9BA35}"/>
    <hyperlink ref="C786" r:id="rId16985" xr:uid="{EB934371-CC3D-4C1A-8205-04B622AE27FE}"/>
    <hyperlink ref="AN786" r:id="rId16986" display="https://www.daloopa.com/src/65059209" xr:uid="{9F000BC0-B456-4D70-A795-72069096140A}"/>
    <hyperlink ref="AO786" r:id="rId16987" display="https://www.daloopa.com/src/65059133" xr:uid="{FBB728A1-DF82-41EC-89FD-4EED3E526899}"/>
    <hyperlink ref="AP786" r:id="rId16988" display="https://www.daloopa.com/src/65059017" xr:uid="{03D3A0AE-5164-4027-A8F7-C40547C623C4}"/>
    <hyperlink ref="AQ786" r:id="rId16989" display="https://www.daloopa.com/src/65058981" xr:uid="{A2817600-8C46-4A66-BD17-9983908CC179}"/>
    <hyperlink ref="AR786" r:id="rId16990" display="https://www.daloopa.com/src/67019816" xr:uid="{838C668A-5E9D-4027-902E-B870B33EEC09}"/>
    <hyperlink ref="AS786" r:id="rId16991" display="https://www.daloopa.com/src/72185106" xr:uid="{B925244B-BAC6-4676-B9AB-3673217890EE}"/>
    <hyperlink ref="AT786" r:id="rId16992" display="https://www.daloopa.com/src/78144489" xr:uid="{1FD4D643-592F-4845-8D17-8B0601BA733D}"/>
    <hyperlink ref="AU786" r:id="rId16993" display="https://www.daloopa.com/src/82270724" xr:uid="{C64890FE-BC96-486C-BA37-CD9CAF47451A}"/>
    <hyperlink ref="AV786" r:id="rId16994" display="https://www.daloopa.com/src/87502677" xr:uid="{C7E86C25-8E28-4091-B314-535558F63F43}"/>
    <hyperlink ref="AZ786" r:id="rId16995" display="https://www.daloopa.com/src/113368117" xr:uid="{C5BD6E14-2F22-4C5B-B627-082380641F80}"/>
    <hyperlink ref="BD786" r:id="rId16996" display="https://www.daloopa.com/src/154364337" xr:uid="{12676F44-5E24-447D-A33D-93F5B2A21746}"/>
    <hyperlink ref="BN786" r:id="rId16997" display="https://marketplace.daloopa.com/src/154209389" xr:uid="{3224D162-E4EA-4A47-923F-1C32B4F78FBD}"/>
    <hyperlink ref="BO786" r:id="rId16998" display="https://marketplace.daloopa.com/src/154209390" xr:uid="{B6B8717C-09C8-450C-82AF-EACDAAA31CD5}"/>
    <hyperlink ref="BP786" r:id="rId16999" display="https://marketplace.daloopa.com/src/154209391" xr:uid="{ECFAB21B-8345-4108-A88C-44F1775E6921}"/>
    <hyperlink ref="BQ786" r:id="rId17000" display="https://marketplace.daloopa.com/src/154209392" xr:uid="{AFE5A441-F719-4AD4-AD2C-84BCE99E7484}"/>
    <hyperlink ref="BR786" r:id="rId17001" display="https://marketplace.daloopa.com/src/154393158" xr:uid="{2AE61A75-B9B2-4E36-8722-1A8E575106FF}"/>
    <hyperlink ref="A787" r:id="rId17002" xr:uid="{782035A3-6F10-4910-A2B2-FB15F95E33CE}"/>
    <hyperlink ref="C787" r:id="rId17003" xr:uid="{95A9DEC8-CA24-44E1-A176-97041DA9CF1E}"/>
    <hyperlink ref="AN787" r:id="rId17004" display="https://www.daloopa.com/src/65059210" xr:uid="{2DFFE311-6A64-465D-AB91-AD725BF2FC42}"/>
    <hyperlink ref="AO787" r:id="rId17005" display="https://www.daloopa.com/src/65059134" xr:uid="{D9A1327B-BAFE-4912-A421-0F6AA408B38C}"/>
    <hyperlink ref="AP787" r:id="rId17006" display="https://www.daloopa.com/src/65059015" xr:uid="{A89917DA-1741-4CC4-ABBE-4D75589AE3D6}"/>
    <hyperlink ref="AQ787" r:id="rId17007" display="https://www.daloopa.com/src/65058985" xr:uid="{184777B3-01EA-43DE-9254-17045D9582F9}"/>
    <hyperlink ref="AR787" r:id="rId17008" display="https://www.daloopa.com/src/67019817" xr:uid="{6E484738-398D-41D5-8ABE-A3F2D000DAD2}"/>
    <hyperlink ref="AS787" r:id="rId17009" display="https://www.daloopa.com/src/72185109" xr:uid="{84F9801B-947A-4585-89C4-D5C64AE2FA87}"/>
    <hyperlink ref="AT787" r:id="rId17010" display="https://www.daloopa.com/src/78144488" xr:uid="{C845596A-6F66-4B42-A5CB-096DAB8028B1}"/>
    <hyperlink ref="AU787" r:id="rId17011" display="https://www.daloopa.com/src/82270727" xr:uid="{AB137B9C-9191-4D79-BE18-74FBBB898A2B}"/>
    <hyperlink ref="AV787" r:id="rId17012" display="https://www.daloopa.com/src/87502678" xr:uid="{D0042C26-489B-4D7C-951B-221E646C1388}"/>
    <hyperlink ref="AZ787" r:id="rId17013" display="https://www.daloopa.com/src/113368118" xr:uid="{2D88E031-9378-477B-987F-9F99079CA130}"/>
    <hyperlink ref="BD787" r:id="rId17014" display="https://www.daloopa.com/src/154364338" xr:uid="{BA1A9094-7EB4-4156-B076-AA729B4BBA60}"/>
    <hyperlink ref="BN787" r:id="rId17015" display="https://marketplace.daloopa.com/src/154209401" xr:uid="{F7D75CFC-4A10-4563-AF7F-2692AB384B77}"/>
    <hyperlink ref="BO787" r:id="rId17016" display="https://marketplace.daloopa.com/src/154209402" xr:uid="{E8B7B6F1-894D-42DB-90CA-7A8DDD070FC3}"/>
    <hyperlink ref="BP787" r:id="rId17017" display="https://marketplace.daloopa.com/src/154209403" xr:uid="{F50464C0-A62E-4510-920F-29A60C70A869}"/>
    <hyperlink ref="BQ787" r:id="rId17018" display="https://marketplace.daloopa.com/src/154209404" xr:uid="{4409BCE7-65BA-4439-BAF7-C2D4B9C14144}"/>
    <hyperlink ref="BR787" r:id="rId17019" display="https://marketplace.daloopa.com/src/154393160" xr:uid="{D67E6853-DEB7-4FF1-A0EC-5A20636A967E}"/>
    <hyperlink ref="A788" r:id="rId17020" xr:uid="{F7402CF9-2D21-4E73-B34A-1EACE93BDFFF}"/>
    <hyperlink ref="C788" r:id="rId17021" xr:uid="{A2D384FB-F2AB-4819-9045-17F461F39C5A}"/>
    <hyperlink ref="AN788" r:id="rId17022" display="https://www.daloopa.com/src/65059211" xr:uid="{8B23B0C6-8185-44B3-99AE-B23661339A8B}"/>
    <hyperlink ref="AO788" r:id="rId17023" display="https://www.daloopa.com/src/65059137" xr:uid="{499C72D8-A8B1-4C41-B10A-935663D92EE1}"/>
    <hyperlink ref="AP788" r:id="rId17024" display="https://www.daloopa.com/src/65059014" xr:uid="{B17FEE4E-CD1F-4E0E-A856-6A06E12D2A73}"/>
    <hyperlink ref="AQ788" r:id="rId17025" display="https://www.daloopa.com/src/65058984" xr:uid="{9DE780FA-7822-4CA8-9AB5-0FE531A12ABE}"/>
    <hyperlink ref="AR788" r:id="rId17026" display="https://www.daloopa.com/src/67019818" xr:uid="{61737425-B4A4-4FF7-85C7-9694BEE7E4D4}"/>
    <hyperlink ref="AS788" r:id="rId17027" display="https://www.daloopa.com/src/72185108" xr:uid="{C8EBCE96-3D29-4AB5-A52D-C4BD063E8D32}"/>
    <hyperlink ref="AT788" r:id="rId17028" display="https://www.daloopa.com/src/78144494" xr:uid="{F5052327-F173-4716-A779-9940348F6A55}"/>
    <hyperlink ref="AU788" r:id="rId17029" display="https://www.daloopa.com/src/82270726" xr:uid="{E2585292-E84F-47F3-8480-B40B69BADB67}"/>
    <hyperlink ref="AV788" r:id="rId17030" display="https://www.daloopa.com/src/87502679" xr:uid="{C17CB7C1-6FE9-4A93-89CA-1AD03FE088F9}"/>
    <hyperlink ref="AZ788" r:id="rId17031" display="https://www.daloopa.com/src/113368119" xr:uid="{63DE3446-750B-4E44-AF31-003DA83ED68A}"/>
    <hyperlink ref="BD788" r:id="rId17032" display="https://www.daloopa.com/src/154364339" xr:uid="{0D3DFFD6-F59D-456C-ACED-327372F35A73}"/>
    <hyperlink ref="BN788" r:id="rId17033" display="https://marketplace.daloopa.com/src/154209405" xr:uid="{D8C0019C-9EED-4E5C-887C-A007D3978EA0}"/>
    <hyperlink ref="BO788" r:id="rId17034" display="https://marketplace.daloopa.com/src/154209406" xr:uid="{A7BCAE27-3E05-440A-97D3-DF4D02E3E582}"/>
    <hyperlink ref="BP788" r:id="rId17035" display="https://marketplace.daloopa.com/src/154209407" xr:uid="{5D5140B3-9B0A-4332-8B3F-5A155205CF03}"/>
    <hyperlink ref="BQ788" r:id="rId17036" display="https://marketplace.daloopa.com/src/154209408" xr:uid="{76EA2500-9A23-4F4C-A020-344AEBC4D10A}"/>
    <hyperlink ref="BR788" r:id="rId17037" display="https://marketplace.daloopa.com/src/154393162" xr:uid="{4CF03146-BA84-4680-8DB8-F1F7B1E6DEB4}"/>
    <hyperlink ref="A789" r:id="rId17038" xr:uid="{685B093F-4839-4845-B796-0470CA00A901}"/>
    <hyperlink ref="C789" r:id="rId17039" xr:uid="{F0CD6C30-30B4-41D7-A8DB-4FC60D999361}"/>
    <hyperlink ref="AN789" r:id="rId17040" display="https://www.daloopa.com/src/65059212" xr:uid="{2B2BD646-6FD6-4E42-99A7-790FBFCB08FE}"/>
    <hyperlink ref="AR789" r:id="rId17041" display="https://www.daloopa.com/src/67019807" xr:uid="{1EC88D51-D9D1-4082-957A-7F9AA9507EA5}"/>
    <hyperlink ref="AV789" r:id="rId17042" display="https://www.daloopa.com/src/87502674" xr:uid="{C2E18B14-D448-458A-BA42-7688884992E7}"/>
    <hyperlink ref="AZ789" r:id="rId17043" display="https://www.daloopa.com/src/113368120" xr:uid="{2219D493-DC9D-4944-A48A-44293B030BC2}"/>
    <hyperlink ref="BD789" r:id="rId17044" display="https://www.daloopa.com/src/154364340" xr:uid="{3E0D1A16-243C-4ACB-9F4B-ABA4059418F4}"/>
    <hyperlink ref="BN789" r:id="rId17045" display="https://marketplace.daloopa.com/src/154209409" xr:uid="{6B1488ED-6120-4086-BADC-307E63AEEF88}"/>
    <hyperlink ref="BO789" r:id="rId17046" display="https://marketplace.daloopa.com/src/154209410" xr:uid="{31B13384-8194-45A4-B527-61A3B74B4621}"/>
    <hyperlink ref="BP789" r:id="rId17047" display="https://marketplace.daloopa.com/src/154209411" xr:uid="{EE3E7944-0177-4610-BA4A-CBFD5FEA8AC1}"/>
    <hyperlink ref="BQ789" r:id="rId17048" display="https://marketplace.daloopa.com/src/154209412" xr:uid="{AE21F1E5-E99A-46A6-8D72-0A1D2E4A512A}"/>
    <hyperlink ref="BR789" r:id="rId17049" display="https://marketplace.daloopa.com/src/154393163" xr:uid="{8077C85B-7DBD-4262-8ADD-B1449C41E4B5}"/>
    <hyperlink ref="A790" r:id="rId17050" xr:uid="{DF76730B-BBFC-4A5D-911E-811CF6A5B956}"/>
    <hyperlink ref="C790" r:id="rId17051" xr:uid="{4BA38548-DD67-4DA9-9DA6-5E7701F2D7EF}"/>
    <hyperlink ref="AN790" r:id="rId17052" display="https://www.daloopa.com/src/65059216" xr:uid="{35F0FE8B-2596-4156-9147-DDE896FCD321}"/>
    <hyperlink ref="AO790" r:id="rId17053" display="https://www.daloopa.com/src/65059128" xr:uid="{60612A4C-7C7E-49C0-B25E-0C69251AAAC6}"/>
    <hyperlink ref="AP790" r:id="rId17054" display="https://www.daloopa.com/src/65059008" xr:uid="{C8BFC0C4-51CE-4D88-B178-FE2773EB7F22}"/>
    <hyperlink ref="AQ790" r:id="rId17055" display="https://www.daloopa.com/src/65058975" xr:uid="{0A5E60EB-E327-485A-AE49-51AE79E94EFF}"/>
    <hyperlink ref="AR790" r:id="rId17056" display="https://www.daloopa.com/src/67019808" xr:uid="{A3C3EF45-26CD-4F2B-9B99-03AF3011CBFB}"/>
    <hyperlink ref="AS790" r:id="rId17057" display="https://www.daloopa.com/src/72185111" xr:uid="{C4E1AB0A-A21E-46E9-A53A-31D1201FB5F6}"/>
    <hyperlink ref="AT790" r:id="rId17058" display="https://www.daloopa.com/src/78144490" xr:uid="{0DE71A18-04B1-4ADF-BFF1-B7219F5980F4}"/>
    <hyperlink ref="AU790" r:id="rId17059" display="https://www.daloopa.com/src/82270725" xr:uid="{6225FCEA-C03C-45AC-A55D-95E28E1BA60E}"/>
    <hyperlink ref="AV790" r:id="rId17060" display="https://www.daloopa.com/src/87502675" xr:uid="{962FDC6E-F255-4275-87FE-DE5AD1C59667}"/>
    <hyperlink ref="AZ790" r:id="rId17061" display="https://www.daloopa.com/src/113368121" xr:uid="{16AAD3C1-15E6-4DA2-BC44-A5C0E7BA6E18}"/>
    <hyperlink ref="BD790" r:id="rId17062" display="https://www.daloopa.com/src/154364341" xr:uid="{37A85BEC-8459-466D-8249-5B46BB8F4785}"/>
    <hyperlink ref="BN790" r:id="rId17063" display="https://marketplace.daloopa.com/src/154209413" xr:uid="{980DB4AA-DB67-4A86-9880-D5B2D01B4C83}"/>
    <hyperlink ref="BO790" r:id="rId17064" display="https://marketplace.daloopa.com/src/154209414" xr:uid="{C8E71F0C-2D43-4A3E-8FAE-FADAAADE7A35}"/>
    <hyperlink ref="BP790" r:id="rId17065" display="https://marketplace.daloopa.com/src/154209415" xr:uid="{C824CC2E-3C38-438B-A914-78C71032C1F6}"/>
    <hyperlink ref="BQ790" r:id="rId17066" display="https://marketplace.daloopa.com/src/154209416" xr:uid="{F5F686E6-619E-4F89-955D-D364AB413DD2}"/>
    <hyperlink ref="BR790" r:id="rId17067" display="https://marketplace.daloopa.com/src/154393165" xr:uid="{75E5351B-83E8-4443-BC03-0C18C4B37E0B}"/>
    <hyperlink ref="A791" r:id="rId17068" xr:uid="{AA5CE470-8AD6-482E-AA61-4017FCF7C806}"/>
    <hyperlink ref="C791" r:id="rId17069" xr:uid="{ABFC8FCB-CFEA-4A4F-8082-791AAE1BF097}"/>
    <hyperlink ref="AN791" r:id="rId17070" display="https://www.daloopa.com/src/65059218" xr:uid="{92204380-AE4D-47DD-915E-A2C501126C2C}"/>
    <hyperlink ref="AO791" r:id="rId17071" display="https://www.daloopa.com/src/65059131" xr:uid="{F804FD61-627B-458E-ADD7-C48797E3465A}"/>
    <hyperlink ref="AP791" r:id="rId17072" display="https://www.daloopa.com/src/65059007" xr:uid="{F300F133-D3D8-4C5E-ABB0-4C37371324F2}"/>
    <hyperlink ref="AQ791" r:id="rId17073" display="https://www.daloopa.com/src/65058977" xr:uid="{278926E5-0F6E-47B9-93CC-99C4C935CF9F}"/>
    <hyperlink ref="AR791" r:id="rId17074" display="https://www.daloopa.com/src/67019810" xr:uid="{60C4532D-0608-4018-A09D-59C2BE93290C}"/>
    <hyperlink ref="AS791" r:id="rId17075" display="https://www.daloopa.com/src/72185116" xr:uid="{877C5A8D-2E06-4BCB-ACB2-0C95157ED5F9}"/>
    <hyperlink ref="AT791" r:id="rId17076" display="https://www.daloopa.com/src/78144484" xr:uid="{45F132A8-48FE-4DF6-AF0C-6A06ADC23E11}"/>
    <hyperlink ref="AU791" r:id="rId17077" display="https://www.daloopa.com/src/82270723" xr:uid="{1C5E7D6B-63B1-44A4-8148-D45707979BEB}"/>
    <hyperlink ref="AV791" r:id="rId17078" display="https://www.daloopa.com/src/87502673" xr:uid="{4FE67FC6-6BAB-4B21-B6B1-477A30E55A9A}"/>
    <hyperlink ref="AZ791" r:id="rId17079" display="https://www.daloopa.com/src/113368122" xr:uid="{3015FAD9-2650-4EDA-8565-0903BFF3D172}"/>
    <hyperlink ref="BD791" r:id="rId17080" display="https://www.daloopa.com/src/154364342" xr:uid="{082475C9-F93C-448E-A935-D096235E32DE}"/>
    <hyperlink ref="BN791" r:id="rId17081" display="https://marketplace.daloopa.com/src/154209417" xr:uid="{62CF0100-9786-41A3-89F2-EB4BBF576349}"/>
    <hyperlink ref="BO791" r:id="rId17082" display="https://marketplace.daloopa.com/src/154209418" xr:uid="{3BCBD471-A014-4AFF-AE59-F5CE8930D4D1}"/>
    <hyperlink ref="BP791" r:id="rId17083" display="https://marketplace.daloopa.com/src/154209419" xr:uid="{6A1B5C09-4B5F-4DF7-909F-2AD4DABC512C}"/>
    <hyperlink ref="BQ791" r:id="rId17084" display="https://marketplace.daloopa.com/src/154209420" xr:uid="{F84E9543-3C19-41E2-B452-19D4860F79DC}"/>
    <hyperlink ref="BR791" r:id="rId17085" display="https://marketplace.daloopa.com/src/154393168" xr:uid="{1B162061-C4C3-4B85-9548-ECDC461F8F25}"/>
    <hyperlink ref="A793" r:id="rId17086" xr:uid="{A2546672-3528-4C1B-85B4-5927BD17D674}"/>
    <hyperlink ref="C793" r:id="rId17087" xr:uid="{D828720F-D552-4CFF-BB7D-EB22206D96FB}"/>
    <hyperlink ref="AN793" r:id="rId17088" display="https://www.daloopa.com/src/65059217" xr:uid="{201BE40F-4B36-46DA-92C8-CDDED1B6CCFE}"/>
    <hyperlink ref="AO793" r:id="rId17089" display="https://www.daloopa.com/src/65059138" xr:uid="{31CA819E-20C3-4D2F-98CF-E5E5552FF8BC}"/>
    <hyperlink ref="AP793" r:id="rId17090" display="https://www.daloopa.com/src/65059010" xr:uid="{49B3E1E4-194A-46DA-A45F-D6F173090589}"/>
    <hyperlink ref="AQ793" r:id="rId17091" display="https://www.daloopa.com/src/65058982" xr:uid="{AAF7ECEC-ABFF-4A74-BD29-0FF70015EA7A}"/>
    <hyperlink ref="AR793" r:id="rId17092" display="https://www.daloopa.com/src/67019811" xr:uid="{274E07EB-5150-4DE9-976A-2D4F1EEE2126}"/>
    <hyperlink ref="AS793" r:id="rId17093" display="https://www.daloopa.com/src/72185113" xr:uid="{FF5B3D57-366E-4751-A22F-0290D7A38417}"/>
    <hyperlink ref="AT793" r:id="rId17094" display="https://www.daloopa.com/src/78144487" xr:uid="{3586769F-C8D5-43C4-9E9C-D990424C4D1F}"/>
    <hyperlink ref="AU793" r:id="rId17095" display="https://www.daloopa.com/src/82270717" xr:uid="{E0290016-F450-46F2-835D-887DF7B993AD}"/>
    <hyperlink ref="AV793" r:id="rId17096" display="https://www.daloopa.com/src/87502672" xr:uid="{9FEFF49E-89B5-4959-A7E1-69B7155EE2C0}"/>
    <hyperlink ref="AZ793" r:id="rId17097" display="https://www.daloopa.com/src/113368123" xr:uid="{BC9F2BCB-34E1-4B8F-9F64-AB256B7C47F9}"/>
    <hyperlink ref="BD793" r:id="rId17098" display="https://www.daloopa.com/src/154364343" xr:uid="{4B3A00BC-7163-4E95-B4AC-E320A227D516}"/>
    <hyperlink ref="BN793" r:id="rId17099" display="https://marketplace.daloopa.com/src/154209421" xr:uid="{CF815D4A-8A4B-4041-B687-7D47A0029A88}"/>
    <hyperlink ref="BO793" r:id="rId17100" display="https://marketplace.daloopa.com/src/154209422" xr:uid="{2A2A8839-509D-4A08-B21B-057F03A10DC7}"/>
    <hyperlink ref="BP793" r:id="rId17101" display="https://marketplace.daloopa.com/src/154209423" xr:uid="{78E9A4AC-471C-4F13-AEFB-7443DF1DD14F}"/>
    <hyperlink ref="BQ793" r:id="rId17102" display="https://marketplace.daloopa.com/src/154209424" xr:uid="{63675303-41DA-4744-894E-8BE57FAE0FA6}"/>
    <hyperlink ref="BR793" r:id="rId17103" display="https://marketplace.daloopa.com/src/154393169" xr:uid="{2A8D4699-171B-4218-B773-00C0C3537E13}"/>
    <hyperlink ref="A794" r:id="rId17104" xr:uid="{39B0FB1E-B33E-4E4C-AC66-D6BD33A2970E}"/>
    <hyperlink ref="C794" r:id="rId17105" xr:uid="{9F90ECEF-66E7-447A-9E6F-8285C5815F40}"/>
    <hyperlink ref="AN794" r:id="rId17106" display="https://www.daloopa.com/src/65059215" xr:uid="{5AF879D2-A009-420F-A17A-31FE7075752A}"/>
    <hyperlink ref="AO794" r:id="rId17107" display="https://www.daloopa.com/src/65059130" xr:uid="{53907784-42B4-42D3-82C2-A02F9A776854}"/>
    <hyperlink ref="AP794" r:id="rId17108" display="https://www.daloopa.com/src/65059011" xr:uid="{E9970096-53A3-4A0F-994A-0175B4864030}"/>
    <hyperlink ref="AQ794" r:id="rId17109" display="https://www.daloopa.com/src/65058986" xr:uid="{3AB59F3C-0055-43A8-8B96-4109B61311E9}"/>
    <hyperlink ref="AR794" r:id="rId17110" display="https://www.daloopa.com/src/67019812" xr:uid="{8345DDA0-14CE-4FC7-8BF5-E94D51EA249B}"/>
    <hyperlink ref="AS794" r:id="rId17111" display="https://www.daloopa.com/src/72185115" xr:uid="{1765A8FB-B9D0-4AEA-99A4-290C5C89BAFD}"/>
    <hyperlink ref="AT794" r:id="rId17112" display="https://www.daloopa.com/src/78144491" xr:uid="{EDA4D135-530E-48A7-B498-292193C2236A}"/>
    <hyperlink ref="AU794" r:id="rId17113" display="https://www.daloopa.com/src/82270718" xr:uid="{8D225F01-1B0D-4E96-8887-50F59A2DBD07}"/>
    <hyperlink ref="AV794" r:id="rId17114" display="https://www.daloopa.com/src/87502670" xr:uid="{EAB8EA45-F167-411D-BAF7-E93AF1440A8B}"/>
    <hyperlink ref="AZ794" r:id="rId17115" display="https://www.daloopa.com/src/113368124" xr:uid="{60430CB4-D3EB-4585-AA6B-464898FF5C8E}"/>
    <hyperlink ref="BD794" r:id="rId17116" display="https://www.daloopa.com/src/154364344" xr:uid="{F5148469-7636-4AB4-9B77-A4653C790881}"/>
    <hyperlink ref="BN794" r:id="rId17117" display="https://marketplace.daloopa.com/src/154209425" xr:uid="{418F9205-A2C6-48D3-A01B-EB1499300E05}"/>
    <hyperlink ref="BO794" r:id="rId17118" display="https://marketplace.daloopa.com/src/154209426" xr:uid="{14F53EA5-E347-46A7-88F2-2B0E7309287D}"/>
    <hyperlink ref="BP794" r:id="rId17119" display="https://marketplace.daloopa.com/src/154209427" xr:uid="{FE18421A-5787-461E-B033-E6DAED2E8CEC}"/>
    <hyperlink ref="BQ794" r:id="rId17120" display="https://marketplace.daloopa.com/src/154209428" xr:uid="{CF3E46CD-5C85-4F5C-849E-E31DB5CD1134}"/>
    <hyperlink ref="BR794" r:id="rId17121" display="https://marketplace.daloopa.com/src/154393170" xr:uid="{CA63B185-2F41-436E-80FC-7AE4D9A3B21B}"/>
    <hyperlink ref="A796" r:id="rId17122" xr:uid="{A49F0173-06F5-40C5-8B12-4C8A623390F6}"/>
    <hyperlink ref="C796" r:id="rId17123" xr:uid="{97883956-8253-483F-9041-B416FD8CDA04}"/>
    <hyperlink ref="AN796" r:id="rId17124" display="https://www.daloopa.com/src/65059219" xr:uid="{0317CAD5-6FA7-4005-A65A-6CC677ADADD9}"/>
    <hyperlink ref="AO796" r:id="rId17125" display="https://www.daloopa.com/src/65059132" xr:uid="{C313D4A7-A4DC-4EF9-9712-A915EF31EFB8}"/>
    <hyperlink ref="AP796" r:id="rId17126" display="https://www.daloopa.com/src/65059013" xr:uid="{199007EF-2DF4-44D0-AC81-3E6E093B4263}"/>
    <hyperlink ref="AQ796" r:id="rId17127" display="https://www.daloopa.com/src/65058983" xr:uid="{4BE8CE40-4531-4F86-9F04-E76D7B5B8762}"/>
    <hyperlink ref="AR796" r:id="rId17128" display="https://www.daloopa.com/src/67019815" xr:uid="{A173D44A-333D-49A7-8CB9-8929BF00148A}"/>
    <hyperlink ref="AS796" r:id="rId17129" display="https://www.daloopa.com/src/72185114" xr:uid="{879CC35A-2B9A-48D5-8560-7B5C3300AF21}"/>
    <hyperlink ref="AT796" r:id="rId17130" display="https://www.daloopa.com/src/78144485" xr:uid="{F308574F-A0BA-4D6E-9962-6CF2EE592119}"/>
    <hyperlink ref="AU796" r:id="rId17131" display="https://www.daloopa.com/src/82270719" xr:uid="{5CC23D63-BA6F-4468-B8C8-E4878CD8BDEA}"/>
    <hyperlink ref="AV796" r:id="rId17132" display="https://www.daloopa.com/src/87502669" xr:uid="{FB8A58A7-F7AB-41D4-80C0-BD2263F1FF1B}"/>
    <hyperlink ref="AZ796" r:id="rId17133" display="https://www.daloopa.com/src/113368125" xr:uid="{1A3D8398-E732-4303-9DAF-2C7354E34808}"/>
    <hyperlink ref="BD796" r:id="rId17134" display="https://www.daloopa.com/src/154364345" xr:uid="{6CA7AE52-841A-49DC-8D05-379E7C6F57DF}"/>
    <hyperlink ref="BN796" r:id="rId17135" display="https://marketplace.daloopa.com/src/154209429" xr:uid="{50CCF9CF-F842-48A5-B078-E52C5E193141}"/>
    <hyperlink ref="BO796" r:id="rId17136" display="https://marketplace.daloopa.com/src/154209430" xr:uid="{E115D49C-41DC-4E5F-A7E2-408B8D1C85D7}"/>
    <hyperlink ref="BP796" r:id="rId17137" display="https://marketplace.daloopa.com/src/154209431" xr:uid="{A7CE5CC3-DF35-4925-9E10-31209E64056C}"/>
    <hyperlink ref="BQ796" r:id="rId17138" display="https://marketplace.daloopa.com/src/154209432" xr:uid="{03CC116A-EC73-443F-892F-C4DA7D3577C5}"/>
    <hyperlink ref="BR796" r:id="rId17139" display="https://marketplace.daloopa.com/src/154393171" xr:uid="{92E909F6-9552-4CF6-B13D-DF4629651CD8}"/>
    <hyperlink ref="A797" r:id="rId17140" xr:uid="{7C57E381-7DD3-402E-987B-67C30E8A520F}"/>
    <hyperlink ref="C797" r:id="rId17141" xr:uid="{2C90D96F-7B60-4847-A0F3-5EB5F7173F33}"/>
    <hyperlink ref="AN797" r:id="rId17142" display="https://www.daloopa.com/src/65059214" xr:uid="{B7410831-428B-4DAF-A875-1A75A9A7AFBA}"/>
    <hyperlink ref="AO797" r:id="rId17143" display="https://www.daloopa.com/src/65059129" xr:uid="{F60D8964-2A87-4701-8226-F16664C04D19}"/>
    <hyperlink ref="AP797" r:id="rId17144" display="https://www.daloopa.com/src/65059009" xr:uid="{57AEBD27-C958-43A3-BE44-AB76DC6372B8}"/>
    <hyperlink ref="AQ797" r:id="rId17145" display="https://www.daloopa.com/src/65058979" xr:uid="{3BA07C20-B5E4-4535-B3D6-0D6A84882587}"/>
    <hyperlink ref="AR797" r:id="rId17146" display="https://www.daloopa.com/src/67019813" xr:uid="{3DAAD4D0-226D-4F3A-9CAD-6C49ED02B0F9}"/>
    <hyperlink ref="AS797" r:id="rId17147" display="https://www.daloopa.com/src/72185112" xr:uid="{FBF2A2C6-7574-452C-85A6-98E19DF2D31C}"/>
    <hyperlink ref="AT797" r:id="rId17148" display="https://www.daloopa.com/src/78144483" xr:uid="{3E4BA69D-7D81-4BC4-8AAC-930868B4B8BB}"/>
    <hyperlink ref="AU797" r:id="rId17149" display="https://www.daloopa.com/src/82270720" xr:uid="{A2C0722D-BDDB-4B32-AF48-E8CBE000FC82}"/>
    <hyperlink ref="AV797" r:id="rId17150" display="https://www.daloopa.com/src/87502680" xr:uid="{361887E4-CE79-406E-B7D9-42BDF0485811}"/>
    <hyperlink ref="AZ797" r:id="rId17151" display="https://www.daloopa.com/src/113368126" xr:uid="{CB1557D9-1084-4639-A806-9AC745DF940F}"/>
    <hyperlink ref="BD797" r:id="rId17152" display="https://www.daloopa.com/src/154364346" xr:uid="{49E28589-E7E9-45C7-AC61-AACC59EAD5C1}"/>
    <hyperlink ref="BN797" r:id="rId17153" display="https://marketplace.daloopa.com/src/154209433" xr:uid="{53C08E23-82F2-4FEA-A980-DD5AE4BAF000}"/>
    <hyperlink ref="BO797" r:id="rId17154" display="https://marketplace.daloopa.com/src/154209434" xr:uid="{74442005-DAD6-4662-9357-651406CFDE98}"/>
    <hyperlink ref="BP797" r:id="rId17155" display="https://marketplace.daloopa.com/src/154209435" xr:uid="{8A682B7C-5A26-4A50-8560-2E1004BBA087}"/>
    <hyperlink ref="BQ797" r:id="rId17156" display="https://marketplace.daloopa.com/src/154209436" xr:uid="{C2BC2224-A5CA-448C-95A3-E0C49EB40DE9}"/>
    <hyperlink ref="BR797" r:id="rId17157" display="https://marketplace.daloopa.com/src/154393172" xr:uid="{16757192-EBF6-4412-9CDF-130196FB03BD}"/>
    <hyperlink ref="A798" r:id="rId17158" xr:uid="{50CFA9FA-9BC8-4CF4-8420-869345C544AB}"/>
    <hyperlink ref="C798" r:id="rId17159" xr:uid="{D04756DD-A996-49E6-939B-3D262B6F648D}"/>
    <hyperlink ref="AN798" r:id="rId17160" display="https://www.daloopa.com/src/65059213" xr:uid="{BC0103DB-8CD0-4561-A3EA-FAB61891D227}"/>
    <hyperlink ref="AO798" r:id="rId17161" display="https://www.daloopa.com/src/65059139" xr:uid="{DE5C0149-CDB2-418B-91F7-25FDD8FDCF40}"/>
    <hyperlink ref="AP798" r:id="rId17162" display="https://www.daloopa.com/src/65059012" xr:uid="{0B656D79-A65D-4B35-9CB2-2F0ACE96AF42}"/>
    <hyperlink ref="AQ798" r:id="rId17163" display="https://www.daloopa.com/src/65058978" xr:uid="{388DC241-D8B4-48D0-AF28-3BEEFFB2A67C}"/>
    <hyperlink ref="AR798" r:id="rId17164" display="https://www.daloopa.com/src/67019809" xr:uid="{03D4B95E-67BA-4853-8471-35C82AFD053A}"/>
    <hyperlink ref="AS798" r:id="rId17165" display="https://www.daloopa.com/src/72185117" xr:uid="{883F4863-B7FE-403F-9535-EDC891832DFB}"/>
    <hyperlink ref="AT798" r:id="rId17166" display="https://www.daloopa.com/src/78144492" xr:uid="{3F7BFDD5-63FF-4D43-88C4-132AC8279ED3}"/>
    <hyperlink ref="AU798" r:id="rId17167" display="https://www.daloopa.com/src/82270722" xr:uid="{F94BD05A-F59F-475E-82D6-659F962F4727}"/>
    <hyperlink ref="AV798" r:id="rId17168" display="https://www.daloopa.com/src/87502671" xr:uid="{8A904B39-6B70-41D9-A735-BADEDA331AD6}"/>
    <hyperlink ref="AZ798" r:id="rId17169" display="https://www.daloopa.com/src/113368127" xr:uid="{D0877ACF-D586-480B-A771-4357823307CC}"/>
    <hyperlink ref="BD798" r:id="rId17170" display="https://www.daloopa.com/src/154364347" xr:uid="{2636D5A6-80B7-485A-8896-E08635FF81CD}"/>
    <hyperlink ref="BN798" r:id="rId17171" display="https://marketplace.daloopa.com/src/154209437" xr:uid="{F9E6611E-6412-4594-827E-1283C9324F85}"/>
    <hyperlink ref="BO798" r:id="rId17172" display="https://marketplace.daloopa.com/src/154209438" xr:uid="{99B2EA75-1D9E-430D-9401-51E8D1B857C0}"/>
    <hyperlink ref="BP798" r:id="rId17173" display="https://marketplace.daloopa.com/src/154209439" xr:uid="{D8E261B0-B422-499A-A72D-E1836A04B132}"/>
    <hyperlink ref="BQ798" r:id="rId17174" display="https://marketplace.daloopa.com/src/154209440" xr:uid="{605A8548-EB12-4C99-B2B8-4FB2D9C2EEE6}"/>
    <hyperlink ref="BR798" r:id="rId17175" display="https://marketplace.daloopa.com/src/154393173" xr:uid="{F9DC32EE-C672-4008-9043-137122E49A21}"/>
    <hyperlink ref="A801" r:id="rId17176" xr:uid="{28AEAB70-CC70-41F8-9293-EB752175E058}"/>
    <hyperlink ref="C801" r:id="rId17177" xr:uid="{66ECD741-D115-4DDD-989B-9ABA095D51BD}"/>
    <hyperlink ref="AO801" r:id="rId17178" display="https://www.daloopa.com/src/65059370" xr:uid="{E86E0590-121F-4F06-830A-2A34AC03F29E}"/>
    <hyperlink ref="AP801" r:id="rId17179" display="https://www.daloopa.com/src/65059392" xr:uid="{AD476CA2-5CD4-48ED-B8DD-7D1F3BC1CCA6}"/>
    <hyperlink ref="AQ801" r:id="rId17180" display="https://www.daloopa.com/src/65059426" xr:uid="{167A29BA-293F-4D22-9142-9196238FA81A}"/>
    <hyperlink ref="AS801" r:id="rId17181" display="https://www.daloopa.com/src/72185128" xr:uid="{A1EF0ABF-2EC2-4F0E-9C50-7543855FF6F9}"/>
    <hyperlink ref="AT801" r:id="rId17182" display="https://www.daloopa.com/src/78144506" xr:uid="{769B0302-AFBA-48D9-969F-0DDB93C935D7}"/>
    <hyperlink ref="AU801" r:id="rId17183" display="https://www.daloopa.com/src/82270776" xr:uid="{F8F43B1D-E4E3-46D1-9CE2-43B3F5296785}"/>
    <hyperlink ref="A802" r:id="rId17184" xr:uid="{BB02B797-759C-44D6-99BA-80F8C8EACECA}"/>
    <hyperlink ref="C802" r:id="rId17185" xr:uid="{D0A8BC75-8C18-4B2B-A66D-746AB0C5C06E}"/>
    <hyperlink ref="AN802" r:id="rId17186" display="https://www.daloopa.com/src/65059265" xr:uid="{A2354654-E8CC-4E84-B306-6480AFA554F6}"/>
    <hyperlink ref="AO802" r:id="rId17187" display="https://www.daloopa.com/src/65059361" xr:uid="{513A2378-9673-4E63-9B2B-5CA916C79D0F}"/>
    <hyperlink ref="AP802" r:id="rId17188" display="https://www.daloopa.com/src/65059395" xr:uid="{A10B99E1-4060-47B0-A7B8-681D3C967B3C}"/>
    <hyperlink ref="AQ802" r:id="rId17189" display="https://www.daloopa.com/src/65059429" xr:uid="{70D07E14-7930-4B88-95AD-9B00DC1E74D1}"/>
    <hyperlink ref="AR802" r:id="rId17190" display="https://www.daloopa.com/src/67019834" xr:uid="{6F167BB6-6F3A-49D0-9EF3-5A97F5158523}"/>
    <hyperlink ref="AS802" r:id="rId17191" display="https://www.daloopa.com/src/72185133" xr:uid="{27555394-AE97-4AFE-9E37-198E0715BDFF}"/>
    <hyperlink ref="AT802" r:id="rId17192" display="https://www.daloopa.com/src/78144503" xr:uid="{7238916C-3D52-447D-9F7F-61B601266714}"/>
    <hyperlink ref="AU802" r:id="rId17193" display="https://www.daloopa.com/src/82270783" xr:uid="{0FEED949-5626-480C-8C41-11CAE3629D17}"/>
    <hyperlink ref="AV802" r:id="rId17194" display="https://www.daloopa.com/src/87502704" xr:uid="{2EB24CAB-4004-46E8-8C0D-1064A6A4AA10}"/>
    <hyperlink ref="AZ802" r:id="rId17195" display="https://www.daloopa.com/src/113368371" xr:uid="{65AFC71D-4680-4786-BF7A-607B36E547AF}"/>
    <hyperlink ref="BD802" r:id="rId17196" display="https://www.daloopa.com/src/154364412" xr:uid="{9ED5B7D5-BDAA-4D3D-BF99-C8920AFD754B}"/>
    <hyperlink ref="BN802" r:id="rId17197" display="https://marketplace.daloopa.com/src/154209441" xr:uid="{033573B6-325F-4D8A-AB65-69564FD1C3AF}"/>
    <hyperlink ref="BO802" r:id="rId17198" display="https://marketplace.daloopa.com/src/154209442" xr:uid="{3D8888ED-A25A-4C1E-BF62-9DEBA3141394}"/>
    <hyperlink ref="BP802" r:id="rId17199" display="https://marketplace.daloopa.com/src/154209443" xr:uid="{37876E0C-9109-4166-BC33-332B0703DB81}"/>
    <hyperlink ref="BQ802" r:id="rId17200" display="https://marketplace.daloopa.com/src/154209444" xr:uid="{587186C2-EFE0-4E35-93C4-FFCF24D9D011}"/>
    <hyperlink ref="BR802" r:id="rId17201" display="https://marketplace.daloopa.com/src/154393174" xr:uid="{0853F4EB-0A70-4745-BCE4-A8F617980641}"/>
    <hyperlink ref="A803" r:id="rId17202" xr:uid="{F6AD319F-6907-4054-9B54-334AAE147C75}"/>
    <hyperlink ref="C803" r:id="rId17203" xr:uid="{8B4DF36E-EF8B-457C-A3FB-3345D19687BF}"/>
    <hyperlink ref="AN803" r:id="rId17204" display="https://www.daloopa.com/src/65059259" xr:uid="{DB390053-9E14-4FD3-B663-69F71B1AC309}"/>
    <hyperlink ref="AO803" r:id="rId17205" display="https://www.daloopa.com/src/65059362" xr:uid="{3AF99F1C-F7AF-44D7-890F-4B4510E49BF0}"/>
    <hyperlink ref="AP803" r:id="rId17206" display="https://www.daloopa.com/src/65059394" xr:uid="{5BDA6AD3-C40D-4168-93A8-6878D08EA3E2}"/>
    <hyperlink ref="AQ803" r:id="rId17207" display="https://www.daloopa.com/src/65059430" xr:uid="{AB1C9E1C-F3B9-4F3D-B9E4-388DA1267B88}"/>
    <hyperlink ref="AR803" r:id="rId17208" display="https://www.daloopa.com/src/67019824" xr:uid="{4A89BACB-C615-4D23-8CC7-421E2A8DC393}"/>
    <hyperlink ref="AS803" r:id="rId17209" display="https://www.daloopa.com/src/72185134" xr:uid="{67AF5780-30BF-4BD6-8928-373B8310BAAA}"/>
    <hyperlink ref="AT803" r:id="rId17210" display="https://www.daloopa.com/src/78144499" xr:uid="{3331E2DD-6E56-4ECC-9537-DAA7E20EEC2C}"/>
    <hyperlink ref="AU803" r:id="rId17211" display="https://www.daloopa.com/src/82270782" xr:uid="{E1805F55-ED20-40EC-A195-AD4EA4160D7B}"/>
    <hyperlink ref="AV803" r:id="rId17212" display="https://www.daloopa.com/src/87502705" xr:uid="{07A1317D-F144-4EAF-A8FE-6B428CADD4F7}"/>
    <hyperlink ref="AZ803" r:id="rId17213" display="https://www.daloopa.com/src/113368372" xr:uid="{2A611544-8C4D-492C-B12F-4B294293E05C}"/>
    <hyperlink ref="BD803" r:id="rId17214" display="https://www.daloopa.com/src/154364420" xr:uid="{8742E25E-D8B4-4A07-916E-52004106C314}"/>
    <hyperlink ref="BN803" r:id="rId17215" display="https://marketplace.daloopa.com/src/154209445" xr:uid="{58657B00-8CB8-4855-A106-B3F76BB92DF5}"/>
    <hyperlink ref="BO803" r:id="rId17216" display="https://marketplace.daloopa.com/src/154209446" xr:uid="{385AC0D4-D8BC-4357-808E-53F34F2A4EC5}"/>
    <hyperlink ref="BP803" r:id="rId17217" display="https://marketplace.daloopa.com/src/154209447" xr:uid="{99BB011C-E809-4BE1-8164-983D4CFAA342}"/>
    <hyperlink ref="BQ803" r:id="rId17218" display="https://marketplace.daloopa.com/src/154209448" xr:uid="{1514A830-ED92-4F07-B12B-3E1091F79272}"/>
    <hyperlink ref="BR803" r:id="rId17219" display="https://marketplace.daloopa.com/src/154393175" xr:uid="{1EAA0F43-7668-4888-A35E-3F3B2E5008B6}"/>
    <hyperlink ref="A804" r:id="rId17220" xr:uid="{FF18E9FF-05D6-4BAE-9B4E-D94D665683F2}"/>
    <hyperlink ref="C804" r:id="rId17221" xr:uid="{9AB73FC6-6F52-4394-A5D8-F5C5080AD83C}"/>
    <hyperlink ref="AN804" r:id="rId17222" display="https://www.daloopa.com/src/65059257" xr:uid="{9D90C9AB-8E57-462A-A379-C2ECB0AF79D1}"/>
    <hyperlink ref="AO804" r:id="rId17223" display="https://www.daloopa.com/src/65059363" xr:uid="{A64A6404-69D2-4CD0-B146-1E1A63042AF6}"/>
    <hyperlink ref="AP804" r:id="rId17224" display="https://www.daloopa.com/src/65059396" xr:uid="{B0262089-8274-4951-A917-E122DCB4EDAC}"/>
    <hyperlink ref="AQ804" r:id="rId17225" display="https://www.daloopa.com/src/65059434" xr:uid="{304B99C8-B944-4BA0-ABE9-1EDA108E5CD0}"/>
    <hyperlink ref="AR804" r:id="rId17226" display="https://www.daloopa.com/src/67019825" xr:uid="{57971C40-7AA2-429F-9C31-0EDF1C474695}"/>
    <hyperlink ref="AS804" r:id="rId17227" display="https://www.daloopa.com/src/72185127" xr:uid="{EB961850-A2A7-49BD-AD95-DFE6689BF5BC}"/>
    <hyperlink ref="AT804" r:id="rId17228" display="https://www.daloopa.com/src/78144497" xr:uid="{08C5326B-7750-4482-A2A4-88E7463D572B}"/>
    <hyperlink ref="AU804" r:id="rId17229" display="https://www.daloopa.com/src/82270784" xr:uid="{F05953AA-6E38-40C9-88AB-BB805F8CE6F9}"/>
    <hyperlink ref="AV804" r:id="rId17230" display="https://www.daloopa.com/src/87502706" xr:uid="{1B9E968B-05D8-42F9-A48E-761769B9F0D0}"/>
    <hyperlink ref="AZ804" r:id="rId17231" display="https://www.daloopa.com/src/113368373" xr:uid="{86577205-EBD3-4225-9604-202A63B065DD}"/>
    <hyperlink ref="BD804" r:id="rId17232" display="https://www.daloopa.com/src/154364421" xr:uid="{DE2EAF2E-64F3-4345-A38F-ECB6756F9A25}"/>
    <hyperlink ref="BN804" r:id="rId17233" display="https://marketplace.daloopa.com/src/154209449" xr:uid="{EE576790-A91C-4719-A8D0-33EF6B344B16}"/>
    <hyperlink ref="BO804" r:id="rId17234" display="https://marketplace.daloopa.com/src/154209450" xr:uid="{B81C6250-8ADC-4D56-842C-7BCDAEAB1355}"/>
    <hyperlink ref="BP804" r:id="rId17235" display="https://marketplace.daloopa.com/src/154209451" xr:uid="{A7D04E16-C37F-456E-85A1-8ED548221DBA}"/>
    <hyperlink ref="BQ804" r:id="rId17236" display="https://marketplace.daloopa.com/src/154209452" xr:uid="{B24476E3-5511-4E77-BBA1-4BA801E2599C}"/>
    <hyperlink ref="BR804" r:id="rId17237" display="https://marketplace.daloopa.com/src/154393176" xr:uid="{DCC4E8F5-74E8-4EE2-8CE4-FD16CC584132}"/>
    <hyperlink ref="A805" r:id="rId17238" xr:uid="{5727E371-394A-413B-944B-267ADAD3E619}"/>
    <hyperlink ref="C805" r:id="rId17239" xr:uid="{94298D08-3E9D-4931-ACA7-C9523996519F}"/>
    <hyperlink ref="AN805" r:id="rId17240" display="https://www.daloopa.com/src/65059255" xr:uid="{232FD90D-C14B-4193-8590-318E188C694B}"/>
    <hyperlink ref="AO805" r:id="rId17241" display="https://www.daloopa.com/src/65059364" xr:uid="{18AD4386-5093-4FD4-A34C-E7728BAF7317}"/>
    <hyperlink ref="AP805" r:id="rId17242" display="https://www.daloopa.com/src/65059401" xr:uid="{F176060C-D1EE-4D71-8B69-7CB6ECAA944E}"/>
    <hyperlink ref="AQ805" r:id="rId17243" display="https://www.daloopa.com/src/65059433" xr:uid="{8A8FF27A-F6DB-4C7F-89A7-09D24DA5B30B}"/>
    <hyperlink ref="AR805" r:id="rId17244" display="https://www.daloopa.com/src/67019835" xr:uid="{F1077CBC-E386-4940-B7E8-DA2192CB57D0}"/>
    <hyperlink ref="AS805" r:id="rId17245" display="https://www.daloopa.com/src/72185130" xr:uid="{AD3ADA75-8C05-40E2-BF09-D047AA5A8B4F}"/>
    <hyperlink ref="AT805" r:id="rId17246" display="https://www.daloopa.com/src/78144496" xr:uid="{3F192D2E-9F1F-462C-B8CD-07C525AE17D3}"/>
    <hyperlink ref="AU805" r:id="rId17247" display="https://www.daloopa.com/src/82270779" xr:uid="{4C24639F-252C-4A88-8F37-4D08956BC0EE}"/>
    <hyperlink ref="AV805" r:id="rId17248" display="https://www.daloopa.com/src/87502707" xr:uid="{DD70D619-D461-44C7-8147-30D37E48FF2D}"/>
    <hyperlink ref="AZ805" r:id="rId17249" display="https://www.daloopa.com/src/113368374" xr:uid="{67645161-6F1B-4A79-9273-1AF943A78DEA}"/>
    <hyperlink ref="BD805" r:id="rId17250" display="https://www.daloopa.com/src/154364422" xr:uid="{3CC6AECC-D714-4A40-80CA-A5CAD933DF80}"/>
    <hyperlink ref="BN805" r:id="rId17251" display="https://marketplace.daloopa.com/src/154209453" xr:uid="{CBBC31F6-E29A-41B8-8A66-7CE83CD3CFCD}"/>
    <hyperlink ref="BO805" r:id="rId17252" display="https://marketplace.daloopa.com/src/154209454" xr:uid="{DBC4CAB1-EF47-467E-A9FD-D49023E0FCBF}"/>
    <hyperlink ref="BP805" r:id="rId17253" display="https://marketplace.daloopa.com/src/154209455" xr:uid="{A885E7DA-AB38-4E79-8C9D-467BE8CA5AA4}"/>
    <hyperlink ref="BQ805" r:id="rId17254" display="https://marketplace.daloopa.com/src/154209456" xr:uid="{80641666-F4DC-4EC0-BCDC-FBB390249415}"/>
    <hyperlink ref="BR805" r:id="rId17255" display="https://marketplace.daloopa.com/src/154393177" xr:uid="{8041DE62-8862-49BD-BF83-7BDDBFABDF0C}"/>
    <hyperlink ref="A806" r:id="rId17256" xr:uid="{58B68BD7-F8E9-4F78-9193-563409088E40}"/>
    <hyperlink ref="C806" r:id="rId17257" xr:uid="{B5B75CA7-955A-4597-A30B-6305B0234FCD}"/>
    <hyperlink ref="AN806" r:id="rId17258" display="https://www.daloopa.com/src/65059256" xr:uid="{ADA0DD74-6183-4AF1-B1FF-4F562F9B609A}"/>
    <hyperlink ref="AR806" r:id="rId17259" display="https://www.daloopa.com/src/67019826" xr:uid="{A07C18EF-8C3E-4A43-8FC4-CE48B7D22415}"/>
    <hyperlink ref="AV806" r:id="rId17260" display="https://www.daloopa.com/src/87502708" xr:uid="{7097821D-7CE5-4CB5-9807-123785991ADB}"/>
    <hyperlink ref="AZ806" r:id="rId17261" display="https://www.daloopa.com/src/113368375" xr:uid="{5595C14F-6F34-426F-9E05-E394A91913A3}"/>
    <hyperlink ref="BD806" r:id="rId17262" display="https://www.daloopa.com/src/154364423" xr:uid="{BA9009CC-6DCF-40C2-A5AA-1282E284B4E8}"/>
    <hyperlink ref="BN806" r:id="rId17263" display="https://marketplace.daloopa.com/src/154209457" xr:uid="{D5866B66-74DC-4235-B583-2D71FC7799CB}"/>
    <hyperlink ref="BO806" r:id="rId17264" display="https://marketplace.daloopa.com/src/154209458" xr:uid="{1487FAF8-BEEF-41EA-90E9-6D1C250F565B}"/>
    <hyperlink ref="BP806" r:id="rId17265" display="https://marketplace.daloopa.com/src/154209459" xr:uid="{2BF689F8-9D84-43A3-9021-F3CE43DC5FB5}"/>
    <hyperlink ref="BQ806" r:id="rId17266" display="https://marketplace.daloopa.com/src/154209460" xr:uid="{0E34E491-0AD1-4AF0-9FF4-EF2AC5219869}"/>
    <hyperlink ref="BR806" r:id="rId17267" display="https://marketplace.daloopa.com/src/154393178" xr:uid="{48A6E31C-2BCB-44EE-BBB8-D62AB93061ED}"/>
    <hyperlink ref="A807" r:id="rId17268" xr:uid="{E3D400AF-902A-49D2-9213-DA4C25C02559}"/>
    <hyperlink ref="C807" r:id="rId17269" xr:uid="{58192109-236C-40BC-AD55-D00F445BBE13}"/>
    <hyperlink ref="AN807" r:id="rId17270" display="https://www.daloopa.com/src/65059261" xr:uid="{DD6CBDD5-3082-49CB-9F1D-8D7E0C2A4E85}"/>
    <hyperlink ref="AO807" r:id="rId17271" display="https://www.daloopa.com/src/65059365" xr:uid="{35F4073B-05AD-41A2-952D-8CE280928C2B}"/>
    <hyperlink ref="AP807" r:id="rId17272" display="https://www.daloopa.com/src/65059402" xr:uid="{BC98329D-A9D8-4B64-A569-70170FE06003}"/>
    <hyperlink ref="AQ807" r:id="rId17273" display="https://www.daloopa.com/src/65059432" xr:uid="{AE657B97-B2A0-4107-B6E5-DC3C4099BE83}"/>
    <hyperlink ref="AR807" r:id="rId17274" display="https://www.daloopa.com/src/67019833" xr:uid="{78F52F26-A104-427D-8FDD-18680D6BE949}"/>
    <hyperlink ref="AS807" r:id="rId17275" display="https://www.daloopa.com/src/72185135" xr:uid="{D727D282-0224-486F-80A6-081E281CBEB4}"/>
    <hyperlink ref="AT807" r:id="rId17276" display="https://www.daloopa.com/src/78144502" xr:uid="{4F8F86E3-8EB0-483A-9B10-5B9E3962A919}"/>
    <hyperlink ref="AU807" r:id="rId17277" display="https://www.daloopa.com/src/82270781" xr:uid="{73E3E74C-82A8-4756-B123-6D1359E6D2C7}"/>
    <hyperlink ref="AV807" r:id="rId17278" display="https://www.daloopa.com/src/87502709" xr:uid="{352BD53F-5736-4E05-9D48-BA9E3D67E11A}"/>
    <hyperlink ref="AZ807" r:id="rId17279" display="https://www.daloopa.com/src/113368376" xr:uid="{5AA09C2A-5C13-404D-BC0D-DDCCA1DCACA6}"/>
    <hyperlink ref="BD807" r:id="rId17280" display="https://www.daloopa.com/src/154364413" xr:uid="{2E2336DB-44CA-4AAC-B635-FFFAB548F003}"/>
    <hyperlink ref="BN807" r:id="rId17281" display="https://marketplace.daloopa.com/src/154209461" xr:uid="{D0FB2E2E-6D37-4D53-A85A-2A2A8807A90B}"/>
    <hyperlink ref="BO807" r:id="rId17282" display="https://marketplace.daloopa.com/src/154209462" xr:uid="{C8BCDC42-F63D-4A5C-BDC5-CD2A01654436}"/>
    <hyperlink ref="BP807" r:id="rId17283" display="https://marketplace.daloopa.com/src/154209463" xr:uid="{89477B24-D88D-4E3F-940B-549D42AD8737}"/>
    <hyperlink ref="BQ807" r:id="rId17284" display="https://marketplace.daloopa.com/src/154209464" xr:uid="{72473982-92C8-44AC-A4B4-D71F12A7320E}"/>
    <hyperlink ref="BR807" r:id="rId17285" display="https://marketplace.daloopa.com/src/154393179" xr:uid="{EAB15BD3-9702-40B6-9CCC-C3B30F8145F4}"/>
    <hyperlink ref="A808" r:id="rId17286" xr:uid="{249EA083-0873-4681-BFDC-7C9024F30FE3}"/>
    <hyperlink ref="C808" r:id="rId17287" xr:uid="{2268FCDC-E0F7-40D8-B007-8791D4945EDD}"/>
    <hyperlink ref="AN808" r:id="rId17288" display="https://www.daloopa.com/src/65059264" xr:uid="{D9AF4CF8-2D91-41BA-91BC-03E8545B9F0B}"/>
    <hyperlink ref="AO808" r:id="rId17289" display="https://www.daloopa.com/src/65059366" xr:uid="{6B3B144E-64B9-4EC2-B895-8710B1B4AF69}"/>
    <hyperlink ref="AP808" r:id="rId17290" display="https://www.daloopa.com/src/65059397" xr:uid="{89D0B2D3-ADC1-4A73-A582-E81EC12E0927}"/>
    <hyperlink ref="AQ808" r:id="rId17291" display="https://www.daloopa.com/src/65059431" xr:uid="{F3651F4E-7379-4FB2-BCE7-EE1E91D5604F}"/>
    <hyperlink ref="AR808" r:id="rId17292" display="https://www.daloopa.com/src/67019832" xr:uid="{C2384ED3-4A5D-4A59-A227-7C093A4C2431}"/>
    <hyperlink ref="AS808" r:id="rId17293" display="https://www.daloopa.com/src/72185125" xr:uid="{48B0CE8D-6EB9-499B-94E9-25061A84B31B}"/>
    <hyperlink ref="AT808" r:id="rId17294" display="https://www.daloopa.com/src/78144500" xr:uid="{64E572D9-8102-462E-AAF6-2933042A9F72}"/>
    <hyperlink ref="AU808" r:id="rId17295" display="https://www.daloopa.com/src/82270780" xr:uid="{87585C4B-92F8-4924-ABD7-BA2D7C23358B}"/>
    <hyperlink ref="AV808" r:id="rId17296" display="https://www.daloopa.com/src/87502710" xr:uid="{99D8820B-0954-40BB-8D70-F368673529D9}"/>
    <hyperlink ref="AZ808" r:id="rId17297" display="https://www.daloopa.com/src/113368377" xr:uid="{F3934C0D-32DC-477E-8417-81275F3369D8}"/>
    <hyperlink ref="BD808" r:id="rId17298" display="https://www.daloopa.com/src/154364414" xr:uid="{F35B4D0B-650A-4EA2-A4A7-79CC43F5CC9A}"/>
    <hyperlink ref="BN808" r:id="rId17299" display="https://marketplace.daloopa.com/src/154209465" xr:uid="{204F27C2-2670-49BD-9D51-1674524C4BBD}"/>
    <hyperlink ref="BO808" r:id="rId17300" display="https://marketplace.daloopa.com/src/154209466" xr:uid="{78440BA1-A423-4D5C-82F1-229C4EB7A992}"/>
    <hyperlink ref="BP808" r:id="rId17301" display="https://marketplace.daloopa.com/src/154209467" xr:uid="{78973456-D55B-4D1D-85C7-782314CA8311}"/>
    <hyperlink ref="BQ808" r:id="rId17302" display="https://marketplace.daloopa.com/src/154209468" xr:uid="{B5989DCD-4F12-4DFF-89CE-1552902BC69C}"/>
    <hyperlink ref="BR808" r:id="rId17303" display="https://marketplace.daloopa.com/src/154393180" xr:uid="{1E3A9B88-ABDA-4BD0-ACAE-C6A26F35B2FA}"/>
    <hyperlink ref="A810" r:id="rId17304" xr:uid="{D329EB85-860D-4C72-946E-8A77F929E0C6}"/>
    <hyperlink ref="C810" r:id="rId17305" xr:uid="{B816E770-E7CF-4400-983C-2CBB9DEEC155}"/>
    <hyperlink ref="AN810" r:id="rId17306" display="https://www.daloopa.com/src/65059262" xr:uid="{8F60C921-58B4-4B7D-8027-607CF38DC546}"/>
    <hyperlink ref="AO810" r:id="rId17307" display="https://www.daloopa.com/src/65059360" xr:uid="{693447A5-A5C2-4299-8E45-C343E4D31C9B}"/>
    <hyperlink ref="AP810" r:id="rId17308" display="https://www.daloopa.com/src/65059399" xr:uid="{120B4EDB-1F51-4293-9088-635CD2960A89}"/>
    <hyperlink ref="AQ810" r:id="rId17309" display="https://www.daloopa.com/src/65059428" xr:uid="{CB542EDB-823A-46C8-8255-5EB016BB6E12}"/>
    <hyperlink ref="AR810" r:id="rId17310" display="https://www.daloopa.com/src/67019831" xr:uid="{66227BE0-DD85-4C4C-A83F-0C3860138FFE}"/>
    <hyperlink ref="AS810" r:id="rId17311" display="https://www.daloopa.com/src/72185131" xr:uid="{CF4389A1-1EE4-466E-B7BD-384AD220BF0D}"/>
    <hyperlink ref="AT810" r:id="rId17312" display="https://www.daloopa.com/src/78144504" xr:uid="{873F8E3E-94B1-49C7-8A9C-54D011CA22E2}"/>
    <hyperlink ref="AU810" r:id="rId17313" display="https://www.daloopa.com/src/82270777" xr:uid="{022683C3-A18D-457A-BE31-7DF8CA55D2F4}"/>
    <hyperlink ref="AV810" r:id="rId17314" display="https://www.daloopa.com/src/87502715" xr:uid="{1054AF1C-4D69-4394-9DA3-CC6A332191DC}"/>
    <hyperlink ref="AZ810" r:id="rId17315" display="https://www.daloopa.com/src/113368378" xr:uid="{234BCCF7-7E08-46D5-AAC8-328E8832D3A6}"/>
    <hyperlink ref="BD810" r:id="rId17316" display="https://www.daloopa.com/src/154364415" xr:uid="{3F03A984-008B-44F9-822F-BEC4AF7C52E4}"/>
    <hyperlink ref="BN810" r:id="rId17317" display="https://marketplace.daloopa.com/src/154209469" xr:uid="{EA2C45FB-8D98-432F-81C2-24961C232C10}"/>
    <hyperlink ref="BO810" r:id="rId17318" display="https://marketplace.daloopa.com/src/154209470" xr:uid="{658274B3-D332-4016-9E1B-B100F8476FBF}"/>
    <hyperlink ref="BP810" r:id="rId17319" display="https://marketplace.daloopa.com/src/154209471" xr:uid="{97386467-668B-4FAD-939D-3558B227D19F}"/>
    <hyperlink ref="BQ810" r:id="rId17320" display="https://marketplace.daloopa.com/src/154209472" xr:uid="{1CF021AC-FA71-4C44-A558-9796D571AD73}"/>
    <hyperlink ref="BR810" r:id="rId17321" display="https://marketplace.daloopa.com/src/154393181" xr:uid="{E3C3FA1A-DA9D-42AB-A7EF-D50201D8E2BD}"/>
    <hyperlink ref="A811" r:id="rId17322" xr:uid="{9075251F-2CE4-4928-AF9F-CCDBC687C505}"/>
    <hyperlink ref="C811" r:id="rId17323" xr:uid="{820B6E9B-DF46-4CAB-A1F0-DB7F31F485AC}"/>
    <hyperlink ref="AN811" r:id="rId17324" display="https://www.daloopa.com/src/65059258" xr:uid="{C16DB754-521B-4938-B214-17EDD22CEBA7}"/>
    <hyperlink ref="AO811" r:id="rId17325" display="https://www.daloopa.com/src/65059367" xr:uid="{D36A63D1-444F-4768-BF3B-84A0D75AD262}"/>
    <hyperlink ref="AP811" r:id="rId17326" display="https://www.daloopa.com/src/65059398" xr:uid="{F1A87074-55C0-4D5D-BD9B-F9053038A03C}"/>
    <hyperlink ref="AQ811" r:id="rId17327" display="https://www.daloopa.com/src/65059425" xr:uid="{18E587FF-06C8-467A-A0ED-53B3874A26BB}"/>
    <hyperlink ref="AR811" r:id="rId17328" display="https://www.daloopa.com/src/67019830" xr:uid="{F83E716B-C458-4BDE-BD21-8D9FFFA3FE21}"/>
    <hyperlink ref="AS811" r:id="rId17329" display="https://www.daloopa.com/src/72185126" xr:uid="{6F0ADD2C-BC48-49DA-B7EC-08DDEB67D926}"/>
    <hyperlink ref="AT811" r:id="rId17330" display="https://www.daloopa.com/src/78144495" xr:uid="{1DB08304-4367-438A-B59E-E3DF7FD39EE9}"/>
    <hyperlink ref="AU811" r:id="rId17331" display="https://www.daloopa.com/src/82270778" xr:uid="{FCD21201-F051-468C-999C-DC8A25F0F805}"/>
    <hyperlink ref="AV811" r:id="rId17332" display="https://www.daloopa.com/src/87502711" xr:uid="{85138C61-2351-4490-B0DD-CD824A579DFD}"/>
    <hyperlink ref="AZ811" r:id="rId17333" display="https://www.daloopa.com/src/113368379" xr:uid="{72EB0365-310C-4B29-A5FF-45EE65A52B44}"/>
    <hyperlink ref="BD811" r:id="rId17334" display="https://www.daloopa.com/src/154364416" xr:uid="{62266FA4-A34E-4DC8-B5C0-E9F78AB6F3E3}"/>
    <hyperlink ref="BN811" r:id="rId17335" display="https://marketplace.daloopa.com/src/154209473" xr:uid="{18B57097-ECF1-4D1B-A3A9-B86CCAD0D40B}"/>
    <hyperlink ref="BO811" r:id="rId17336" display="https://marketplace.daloopa.com/src/154209474" xr:uid="{17599DE6-60A1-461C-B576-2CEDD56BFB42}"/>
    <hyperlink ref="BP811" r:id="rId17337" display="https://marketplace.daloopa.com/src/154209475" xr:uid="{913EBA41-A4A3-436F-9A6C-6DF575771D8B}"/>
    <hyperlink ref="BQ811" r:id="rId17338" display="https://marketplace.daloopa.com/src/154209476" xr:uid="{C3203534-A28F-407A-B018-7159D38F2D44}"/>
    <hyperlink ref="BR811" r:id="rId17339" display="https://marketplace.daloopa.com/src/154393182" xr:uid="{923A534F-2204-4285-8EF0-28AC185AEA2C}"/>
    <hyperlink ref="A813" r:id="rId17340" xr:uid="{E31BCECF-1805-4C59-9383-5236BD59E9D1}"/>
    <hyperlink ref="C813" r:id="rId17341" xr:uid="{B14B21F6-0B73-4111-A64D-8DC8578CC447}"/>
    <hyperlink ref="AN813" r:id="rId17342" display="https://www.daloopa.com/src/65059263" xr:uid="{FA966C45-DB7E-4F64-801E-125F0F25D99D}"/>
    <hyperlink ref="AO813" r:id="rId17343" display="https://www.daloopa.com/src/65059368" xr:uid="{DC1C1143-1440-4E3C-A254-A0B7D6D3B39D}"/>
    <hyperlink ref="AP813" r:id="rId17344" display="https://www.daloopa.com/src/65059393" xr:uid="{BC58A0DD-782F-4361-9D70-29BCA71C78F0}"/>
    <hyperlink ref="AQ813" r:id="rId17345" display="https://www.daloopa.com/src/65059423" xr:uid="{B6250590-45DF-43FF-916F-D78268106FB0}"/>
    <hyperlink ref="AR813" r:id="rId17346" display="https://www.daloopa.com/src/67019829" xr:uid="{6A0B3F0D-B433-4235-A684-70757ADD30CE}"/>
    <hyperlink ref="AS813" r:id="rId17347" display="https://www.daloopa.com/src/72185124" xr:uid="{12B0CEA7-A217-4137-A130-B55D509088E7}"/>
    <hyperlink ref="AT813" r:id="rId17348" display="https://www.daloopa.com/src/78144498" xr:uid="{7BD47697-2FA2-4E74-B737-3B40F99EFDEA}"/>
    <hyperlink ref="AU813" r:id="rId17349" display="https://www.daloopa.com/src/82270785" xr:uid="{D3F5CF12-2B75-4FB4-A0EC-187324FD432F}"/>
    <hyperlink ref="AV813" r:id="rId17350" display="https://www.daloopa.com/src/87502712" xr:uid="{9F747BE3-D9EA-4630-B618-129BECA70C1D}"/>
    <hyperlink ref="AZ813" r:id="rId17351" display="https://www.daloopa.com/src/113368380" xr:uid="{B1C909A3-2118-463A-B59C-7A1DAD11C956}"/>
    <hyperlink ref="BD813" r:id="rId17352" display="https://www.daloopa.com/src/154364417" xr:uid="{A4688576-4C1C-4E98-8836-C0F16DAFA250}"/>
    <hyperlink ref="BN813" r:id="rId17353" display="https://marketplace.daloopa.com/src/154209477" xr:uid="{3A447195-A22D-4F0B-BA0C-A1F619AAB4D2}"/>
    <hyperlink ref="BO813" r:id="rId17354" display="https://marketplace.daloopa.com/src/154209478" xr:uid="{2DFF6CE1-FC56-46F8-8CE0-080340B36F0D}"/>
    <hyperlink ref="BP813" r:id="rId17355" display="https://marketplace.daloopa.com/src/154209479" xr:uid="{1C56DE56-27B5-426B-8268-4F7F6FEAA9D9}"/>
    <hyperlink ref="BQ813" r:id="rId17356" display="https://marketplace.daloopa.com/src/154209480" xr:uid="{455B28D4-74DA-4030-8E48-CD45D1E20751}"/>
    <hyperlink ref="BR813" r:id="rId17357" display="https://marketplace.daloopa.com/src/154393183" xr:uid="{CC15CA36-F5C8-4585-81D2-D5E09A42773B}"/>
    <hyperlink ref="A814" r:id="rId17358" xr:uid="{9377C632-D981-4C83-8DC2-77E9DC59AA86}"/>
    <hyperlink ref="C814" r:id="rId17359" xr:uid="{080FB660-2B7B-4127-8D5D-F56B92A17C09}"/>
    <hyperlink ref="AN814" r:id="rId17360" display="https://www.daloopa.com/src/65059260" xr:uid="{3215FBDC-3C15-43C1-B2F8-14366D07CC23}"/>
    <hyperlink ref="AO814" r:id="rId17361" display="https://www.daloopa.com/src/65059369" xr:uid="{B132C87C-A79D-4232-8DCB-89FDE77CFB85}"/>
    <hyperlink ref="AP814" r:id="rId17362" display="https://www.daloopa.com/src/65059400" xr:uid="{57C57AE3-CFB3-4CD6-ABC9-77A7CD3917FF}"/>
    <hyperlink ref="AQ814" r:id="rId17363" display="https://www.daloopa.com/src/65059424" xr:uid="{54F13BE8-0A38-45C6-BCF9-00C4FB4CC251}"/>
    <hyperlink ref="AR814" r:id="rId17364" display="https://www.daloopa.com/src/67019828" xr:uid="{A9114F8B-2780-4504-B28C-3F58E2C90F4E}"/>
    <hyperlink ref="AS814" r:id="rId17365" display="https://www.daloopa.com/src/72185132" xr:uid="{55E94F0F-4C04-457C-95CF-8A825657DF8E}"/>
    <hyperlink ref="AT814" r:id="rId17366" display="https://www.daloopa.com/src/78144501" xr:uid="{43BA8C5A-3F37-4B7B-8A00-07870BC2E0C5}"/>
    <hyperlink ref="AU814" r:id="rId17367" display="https://www.daloopa.com/src/82270786" xr:uid="{B2B80D99-11D4-4532-9A10-99E0B84FED8C}"/>
    <hyperlink ref="AV814" r:id="rId17368" display="https://www.daloopa.com/src/87502713" xr:uid="{EE9A7B07-E0F3-405B-872E-0F69E1D93A0E}"/>
    <hyperlink ref="AZ814" r:id="rId17369" display="https://www.daloopa.com/src/113368381" xr:uid="{1552E434-7DED-4F7F-83FA-4D753429CC64}"/>
    <hyperlink ref="BD814" r:id="rId17370" display="https://www.daloopa.com/src/154364418" xr:uid="{D1043FAD-2257-4D8A-A414-B3702D3B7CE6}"/>
    <hyperlink ref="BN814" r:id="rId17371" display="https://marketplace.daloopa.com/src/154209481" xr:uid="{7CB0530B-BDD1-40E0-968B-AEC4E1EB5C6B}"/>
    <hyperlink ref="BO814" r:id="rId17372" display="https://marketplace.daloopa.com/src/154209482" xr:uid="{253F977B-DD61-45A7-B37A-F25CC3B07E2C}"/>
    <hyperlink ref="BP814" r:id="rId17373" display="https://marketplace.daloopa.com/src/154209483" xr:uid="{E6941344-9617-43CA-B847-080C4A16A3F0}"/>
    <hyperlink ref="BQ814" r:id="rId17374" display="https://marketplace.daloopa.com/src/154209484" xr:uid="{8F40E89F-116C-4FAC-AAEA-BD988552ABDE}"/>
    <hyperlink ref="BR814" r:id="rId17375" display="https://marketplace.daloopa.com/src/154393184" xr:uid="{90C778EC-3C24-41A4-87B8-BC7E88B61B6D}"/>
    <hyperlink ref="A815" r:id="rId17376" xr:uid="{983984CE-7E71-41C7-82C7-C5112711BFB5}"/>
    <hyperlink ref="C815" r:id="rId17377" xr:uid="{E58205F7-336D-45C5-A4EA-E2E09B007694}"/>
    <hyperlink ref="AN815" r:id="rId17378" display="https://www.daloopa.com/src/65059266" xr:uid="{CD68D850-EDC5-490E-8CAC-B1468F6A2424}"/>
    <hyperlink ref="AO815" r:id="rId17379" display="https://www.daloopa.com/src/65059371" xr:uid="{C7E69103-A0BC-4BE0-8D05-8A7380C38FFD}"/>
    <hyperlink ref="AP815" r:id="rId17380" display="https://www.daloopa.com/src/65059403" xr:uid="{A8B8ABE4-2446-4958-8F6C-0FBAA3FF9E0E}"/>
    <hyperlink ref="AQ815" r:id="rId17381" display="https://www.daloopa.com/src/65059427" xr:uid="{7511CA48-05DC-4577-B032-B99313730F58}"/>
    <hyperlink ref="AR815" r:id="rId17382" display="https://www.daloopa.com/src/67019827" xr:uid="{D1BDDCB0-2660-4B1D-AF01-7A8CFFF21D07}"/>
    <hyperlink ref="AS815" r:id="rId17383" display="https://www.daloopa.com/src/72185129" xr:uid="{BC50CFF5-8396-4264-AA1F-613878CA831C}"/>
    <hyperlink ref="AT815" r:id="rId17384" display="https://www.daloopa.com/src/78144505" xr:uid="{0F261A6F-9DAB-4719-96C0-4154575A3FAA}"/>
    <hyperlink ref="AU815" r:id="rId17385" display="https://www.daloopa.com/src/82270787" xr:uid="{27D74181-33CE-4BA7-A091-7395AFB4A5DB}"/>
    <hyperlink ref="AV815" r:id="rId17386" display="https://www.daloopa.com/src/87502714" xr:uid="{5D532E1C-5BA8-46A6-B2CE-5F9E4FA01CF9}"/>
    <hyperlink ref="AZ815" r:id="rId17387" display="https://www.daloopa.com/src/113368382" xr:uid="{C685B4A9-A15E-4789-9922-58458A1811A1}"/>
    <hyperlink ref="BD815" r:id="rId17388" display="https://www.daloopa.com/src/154364419" xr:uid="{6B56649F-0807-4972-83FE-F83BB7D978B2}"/>
    <hyperlink ref="BN815" r:id="rId17389" display="https://marketplace.daloopa.com/src/154209485" xr:uid="{B3D5D3BC-5AE8-4D51-8C9C-289E34AE309F}"/>
    <hyperlink ref="BO815" r:id="rId17390" display="https://marketplace.daloopa.com/src/154209486" xr:uid="{CA740AE7-1F10-4A54-BB28-4A23F3C24A6A}"/>
    <hyperlink ref="BP815" r:id="rId17391" display="https://marketplace.daloopa.com/src/154209487" xr:uid="{2473B725-2FC5-4DEC-BE4E-9C22CCDB2979}"/>
    <hyperlink ref="BQ815" r:id="rId17392" display="https://marketplace.daloopa.com/src/154209488" xr:uid="{158BBDB3-A067-4407-96DF-575B4CE1869C}"/>
    <hyperlink ref="BR815" r:id="rId17393" display="https://marketplace.daloopa.com/src/154393188" xr:uid="{C8F68B0F-6E6D-4ABB-A25E-509E9530D358}"/>
    <hyperlink ref="A818" r:id="rId17394" xr:uid="{EC5F2C76-3915-4BA7-A9A9-CBD928459C5F}"/>
    <hyperlink ref="C818" r:id="rId17395" xr:uid="{1DCB37C3-C1D0-4FD8-A8B8-239DABEF8700}"/>
    <hyperlink ref="AR818" r:id="rId17396" display="https://www.daloopa.com/src/75524257" xr:uid="{8DCE44D5-9618-4B6C-9C99-85859D71A79C}"/>
    <hyperlink ref="AS818" r:id="rId17397" display="https://www.daloopa.com/src/72199522" xr:uid="{EA45BDF2-C9F7-4FDA-9F05-577A8B177BF9}"/>
    <hyperlink ref="AT818" r:id="rId17398" display="https://www.daloopa.com/src/78144314" xr:uid="{0226E1C3-7212-401C-8811-304DBEE61ADF}"/>
    <hyperlink ref="AU818" r:id="rId17399" display="https://www.daloopa.com/src/82270375" xr:uid="{80BB2401-533C-49DC-927A-C6BE09262F3F}"/>
    <hyperlink ref="AV818" r:id="rId17400" display="https://www.daloopa.com/src/87502488" xr:uid="{923965C4-EFD8-4247-B7B3-35699E5E273E}"/>
    <hyperlink ref="AW818" r:id="rId17401" display="https://www.daloopa.com/src/94642527" xr:uid="{F2614B0F-D237-4F8E-881E-85DFE51F355B}"/>
    <hyperlink ref="AX818" r:id="rId17402" display="https://www.daloopa.com/src/102436112" xr:uid="{30DCE60D-1204-4552-B037-73C23143D801}"/>
    <hyperlink ref="AY818" r:id="rId17403" display="https://www.daloopa.com/src/107836878" xr:uid="{E24649C4-7D01-443F-9EDB-DD2F28137A96}"/>
    <hyperlink ref="AZ818" r:id="rId17404" display="https://www.daloopa.com/src/113367749" xr:uid="{FD161DE1-2FC7-406F-BB88-E3766361A382}"/>
    <hyperlink ref="BA818" r:id="rId17405" display="https://www.daloopa.com/src/125189593" xr:uid="{02E77360-12CF-423B-B965-B3C4AAC54B12}"/>
    <hyperlink ref="BB818" r:id="rId17406" display="https://www.daloopa.com/src/136586972" xr:uid="{72CF38F1-678F-4E79-8C5C-DA1BA2C75443}"/>
    <hyperlink ref="BC818" r:id="rId17407" display="https://www.daloopa.com/src/145157242" xr:uid="{8A0870BD-512A-47F6-B08F-A6B4FCC46FC5}"/>
    <hyperlink ref="BD818" r:id="rId17408" display="https://www.daloopa.com/src/154351862" xr:uid="{D87E9F24-6682-4EE7-888A-4E6ED3A1BE19}"/>
    <hyperlink ref="BO818" r:id="rId17409" display="https://marketplace.daloopa.com/src/154209489" xr:uid="{ADC7A9EF-1202-4EB5-866E-F7F9BC3F3DFB}"/>
    <hyperlink ref="BP818" r:id="rId17410" display="https://marketplace.daloopa.com/src/154209490" xr:uid="{921BF514-0FF9-4FC5-B446-C8656497BC2E}"/>
    <hyperlink ref="BQ818" r:id="rId17411" display="https://marketplace.daloopa.com/src/154209491" xr:uid="{916C7995-19D6-4000-8710-8590F2C15F2B}"/>
    <hyperlink ref="BR818" r:id="rId17412" display="https://marketplace.daloopa.com/src/154393189" xr:uid="{2CA44B66-B547-47DB-A66C-6D301978EDA6}"/>
    <hyperlink ref="A819" r:id="rId17413" xr:uid="{9A85AED4-333C-4ACB-98D5-27938EB2AA1D}"/>
    <hyperlink ref="C819" r:id="rId17414" xr:uid="{304A5C78-B6EB-43E7-9681-056D7F8B8818}"/>
    <hyperlink ref="AR819" r:id="rId17415" display="https://www.daloopa.com/src/75524258" xr:uid="{0B2297DD-BAB1-494E-BA81-17368A007825}"/>
    <hyperlink ref="AS819" r:id="rId17416" display="https://www.daloopa.com/src/72199523" xr:uid="{56D506D2-C62A-473F-8CCA-D5E2B080A75F}"/>
    <hyperlink ref="AT819" r:id="rId17417" display="https://www.daloopa.com/src/78144313" xr:uid="{09C236FA-05AB-4514-BB78-87E4C8D0214E}"/>
    <hyperlink ref="AU819" r:id="rId17418" display="https://www.daloopa.com/src/82270373" xr:uid="{395EEFDB-0C34-4017-927F-0C77E24FB431}"/>
    <hyperlink ref="AV819" r:id="rId17419" display="https://www.daloopa.com/src/87502486" xr:uid="{D613D6C5-5676-4A3E-A8EF-EB9913BEF4D1}"/>
    <hyperlink ref="AW819" r:id="rId17420" display="https://www.daloopa.com/src/94642529" xr:uid="{099570AA-63A8-4226-96F7-BFB87EF19E85}"/>
    <hyperlink ref="AX819" r:id="rId17421" display="https://www.daloopa.com/src/102436110" xr:uid="{BC33BF15-15C8-476E-B342-78DC1DA7F811}"/>
    <hyperlink ref="AY819" r:id="rId17422" display="https://www.daloopa.com/src/107836879" xr:uid="{796C277B-57FA-401F-B620-F13ADA0EB17E}"/>
    <hyperlink ref="AZ819" r:id="rId17423" display="https://www.daloopa.com/src/113367750" xr:uid="{05BE1358-08FF-4C7D-A0A2-E856C9798FA6}"/>
    <hyperlink ref="BA819" r:id="rId17424" display="https://www.daloopa.com/src/125189594" xr:uid="{593C39DF-0CCA-47C7-BF88-921FF84B62DA}"/>
    <hyperlink ref="BB819" r:id="rId17425" display="https://www.daloopa.com/src/136586973" xr:uid="{8686FB1A-845E-4F3E-A6F8-191FFE1C995A}"/>
    <hyperlink ref="BC819" r:id="rId17426" display="https://www.daloopa.com/src/145157243" xr:uid="{407075F3-637A-46A8-81A1-7D12A8D6D5C2}"/>
    <hyperlink ref="BD819" r:id="rId17427" display="https://www.daloopa.com/src/154351863" xr:uid="{F10568CE-E149-4F8C-8D5D-EB4DE6E398DF}"/>
    <hyperlink ref="BO819" r:id="rId17428" display="https://marketplace.daloopa.com/src/154209500" xr:uid="{60909F76-3C7E-4E28-8AE1-520EF377D361}"/>
    <hyperlink ref="BP819" r:id="rId17429" display="https://marketplace.daloopa.com/src/154209501" xr:uid="{C972E5F5-3D93-4016-99A0-FA8CB314C547}"/>
    <hyperlink ref="BQ819" r:id="rId17430" display="https://marketplace.daloopa.com/src/154209502" xr:uid="{408FB8D0-D81B-497F-9984-19D7FD68DC58}"/>
    <hyperlink ref="BR819" r:id="rId17431" display="https://marketplace.daloopa.com/src/154393190" xr:uid="{6E98EE14-0B9C-4489-942E-06B70D9FE112}"/>
    <hyperlink ref="A820" r:id="rId17432" xr:uid="{0439047D-49FC-4948-B2A3-B89D993B0715}"/>
    <hyperlink ref="C820" r:id="rId17433" xr:uid="{7D87CF3A-D681-42BC-9FCA-88BF42E922B5}"/>
    <hyperlink ref="AR820" r:id="rId17434" display="https://www.daloopa.com/src/75524259" xr:uid="{99BAF7DE-264F-43C1-925C-32846064C41E}"/>
    <hyperlink ref="AS820" r:id="rId17435" display="https://www.daloopa.com/src/72199524" xr:uid="{B97A5BF1-66F2-4FCB-94F0-CB4D0AD9B36E}"/>
    <hyperlink ref="AT820" r:id="rId17436" display="https://www.daloopa.com/src/78144312" xr:uid="{DB041C4A-DC03-409D-BA9B-2A0FD2BB7692}"/>
    <hyperlink ref="AU820" r:id="rId17437" display="https://www.daloopa.com/src/82270374" xr:uid="{274A24D8-EE13-4EC6-BC59-08466FEEA641}"/>
    <hyperlink ref="AV820" r:id="rId17438" display="https://www.daloopa.com/src/87502487" xr:uid="{D196B3AB-E3E2-4DF5-ABD9-BA33D815F091}"/>
    <hyperlink ref="AW820" r:id="rId17439" display="https://www.daloopa.com/src/94642528" xr:uid="{1987E317-3DE5-496D-948F-21EC1F28B3AD}"/>
    <hyperlink ref="AX820" r:id="rId17440" display="https://www.daloopa.com/src/102436111" xr:uid="{C1C6A0EF-6152-4BC3-8CE0-C87E211EE12E}"/>
    <hyperlink ref="AY820" r:id="rId17441" display="https://www.daloopa.com/src/107836880" xr:uid="{8498EC0D-E27B-458B-8127-7755D05D831E}"/>
    <hyperlink ref="AZ820" r:id="rId17442" display="https://www.daloopa.com/src/113367751" xr:uid="{CC59DE84-B334-4755-A0A9-F31DEB0E1D93}"/>
    <hyperlink ref="BA820" r:id="rId17443" display="https://www.daloopa.com/src/125189595" xr:uid="{F22926FD-BAE4-4CF3-8AC4-1498639D5BEE}"/>
    <hyperlink ref="BB820" r:id="rId17444" display="https://www.daloopa.com/src/136586975" xr:uid="{75192C9F-5E82-4956-97E1-5D960D74B8E6}"/>
    <hyperlink ref="BC820" r:id="rId17445" display="https://www.daloopa.com/src/145157244" xr:uid="{E5B44C9A-B481-488A-B470-80DD74BAD043}"/>
    <hyperlink ref="BD820" r:id="rId17446" display="https://www.daloopa.com/src/154351864" xr:uid="{09043CF5-35F7-467B-957B-C733C9868905}"/>
    <hyperlink ref="BO820" r:id="rId17447" display="https://marketplace.daloopa.com/src/154209503" xr:uid="{1D2D36AB-4F17-41E2-A3C1-3B7C724E3AEA}"/>
    <hyperlink ref="BP820" r:id="rId17448" display="https://marketplace.daloopa.com/src/154209504" xr:uid="{C80BDF5A-A6B2-4950-AB56-FEBD1C427653}"/>
    <hyperlink ref="BQ820" r:id="rId17449" display="https://marketplace.daloopa.com/src/154209505" xr:uid="{F72032AB-9694-41D8-A151-9BADA564386B}"/>
    <hyperlink ref="BR820" r:id="rId17450" display="https://marketplace.daloopa.com/src/154393191" xr:uid="{CFDE3892-B278-4018-B687-529553656930}"/>
    <hyperlink ref="A823" r:id="rId17451" xr:uid="{20F39D02-9AD5-4B8B-A567-78580FBA634D}"/>
    <hyperlink ref="C823" r:id="rId17452" xr:uid="{E592E876-FE38-4849-A439-0BBF65065813}"/>
    <hyperlink ref="AS823" r:id="rId17453" display="https://www.daloopa.com/src/72441759" xr:uid="{32E8D565-C315-414C-8CA8-577E4991823A}"/>
    <hyperlink ref="AT823" r:id="rId17454" display="https://www.daloopa.com/src/78153048" xr:uid="{9AD600D0-C970-44FB-85BE-9AC4EF2B3E86}"/>
    <hyperlink ref="AU823" r:id="rId17455" display="https://www.daloopa.com/src/82271514" xr:uid="{2244FABC-0D90-4C78-B9A7-F246E483B431}"/>
    <hyperlink ref="AW823" r:id="rId17456" display="https://www.daloopa.com/src/94646077" xr:uid="{2210DF09-BFCD-4FF2-BF3B-4B07ED9DEDE5}"/>
    <hyperlink ref="AX823" r:id="rId17457" display="https://www.daloopa.com/src/102437168" xr:uid="{46299431-92D3-4EA4-AC55-FA42DBB1E3D4}"/>
    <hyperlink ref="AY823" r:id="rId17458" display="https://www.daloopa.com/src/107838627" xr:uid="{CC9AC572-FBF0-4A65-985C-1650018D7C12}"/>
    <hyperlink ref="A824" r:id="rId17459" xr:uid="{ED1BB523-214E-47FB-BD65-7EC027BC1122}"/>
    <hyperlink ref="C824" r:id="rId17460" xr:uid="{7D399736-46FE-468E-A5DF-6EACEE779AE7}"/>
    <hyperlink ref="AR824" r:id="rId17461" display="https://www.daloopa.com/src/75524406" xr:uid="{C9951A5A-DF2D-4D78-BF94-4F7DA9DD57BF}"/>
    <hyperlink ref="AS824" r:id="rId17462" display="https://www.daloopa.com/src/72441757" xr:uid="{07238786-94EB-40DC-948E-4C071D88A288}"/>
    <hyperlink ref="AT824" r:id="rId17463" display="https://www.daloopa.com/src/78153047" xr:uid="{1ECD8120-EF9E-4498-815F-C1ECD663897E}"/>
    <hyperlink ref="AU824" r:id="rId17464" display="https://www.daloopa.com/src/82271513" xr:uid="{791296BF-49DC-4CA9-96C4-179639907252}"/>
    <hyperlink ref="AV824" r:id="rId17465" display="https://www.daloopa.com/src/87503361" xr:uid="{17BC023D-ADF5-4045-B961-C12BD59F4320}"/>
    <hyperlink ref="AW824" r:id="rId17466" display="https://www.daloopa.com/src/94646076" xr:uid="{88F687C3-B935-4103-8B2D-25DD01C36B78}"/>
    <hyperlink ref="AX824" r:id="rId17467" display="https://www.daloopa.com/src/102437169" xr:uid="{06B47FA1-0639-4A65-BCEA-49E8DC847F28}"/>
    <hyperlink ref="AY824" r:id="rId17468" display="https://www.daloopa.com/src/107838628" xr:uid="{46340B64-E65E-4EDA-B9B2-238C65F8876C}"/>
    <hyperlink ref="AZ824" r:id="rId17469" display="https://www.daloopa.com/src/113370788" xr:uid="{D10F38EA-E98B-4F67-9885-E1133FBE7E24}"/>
    <hyperlink ref="BD824" r:id="rId17470" display="https://www.daloopa.com/src/154365816" xr:uid="{40D47222-7FC9-4B51-A231-0E13C6424E26}"/>
    <hyperlink ref="BO824" r:id="rId17471" display="https://marketplace.daloopa.com/src/154209506" xr:uid="{08A39A20-BEEC-4533-BAD4-28764F28E360}"/>
    <hyperlink ref="BP824" r:id="rId17472" display="https://marketplace.daloopa.com/src/154209507" xr:uid="{382BA9B7-F21A-4CC9-894B-5DF5BA733EB1}"/>
    <hyperlink ref="BQ824" r:id="rId17473" display="https://marketplace.daloopa.com/src/154209508" xr:uid="{E5FBD7BA-CA81-4FF5-8DC7-11CCEE592221}"/>
    <hyperlink ref="BR824" r:id="rId17474" display="https://marketplace.daloopa.com/src/154393192" xr:uid="{29722F5E-4A38-440A-8591-E9D1C127600D}"/>
    <hyperlink ref="A825" r:id="rId17475" xr:uid="{0CCC56B3-CD75-494C-86E1-348FCBD666BF}"/>
    <hyperlink ref="C825" r:id="rId17476" xr:uid="{8A67928D-B074-4B59-A17D-3D1A84038DBF}"/>
    <hyperlink ref="AR825" r:id="rId17477" display="https://www.daloopa.com/src/75524407" xr:uid="{C81A4B5D-C454-49BD-8CEC-82681408D929}"/>
    <hyperlink ref="AS825" r:id="rId17478" display="https://www.daloopa.com/src/72441758" xr:uid="{900BC6FB-1A1E-49C0-B8F5-8E946D726C06}"/>
    <hyperlink ref="AT825" r:id="rId17479" display="https://www.daloopa.com/src/78153046" xr:uid="{2BA49F6A-3B7A-4ADA-9B30-F4C01D74D593}"/>
    <hyperlink ref="AU825" r:id="rId17480" display="https://www.daloopa.com/src/82271512" xr:uid="{B65CDE21-A861-4730-99C6-D9A11F6C4C88}"/>
    <hyperlink ref="AV825" r:id="rId17481" display="https://www.daloopa.com/src/87503360" xr:uid="{780EB4E2-F087-41DC-B294-590FC45CFEFB}"/>
    <hyperlink ref="AW825" r:id="rId17482" display="https://www.daloopa.com/src/94646082" xr:uid="{F671376A-BCB5-4167-BFBB-F26E51FF83E6}"/>
    <hyperlink ref="AX825" r:id="rId17483" display="https://www.daloopa.com/src/102437170" xr:uid="{70D97DAD-0219-433E-B04F-EAF6CA40BC94}"/>
    <hyperlink ref="AY825" r:id="rId17484" display="https://www.daloopa.com/src/107838629" xr:uid="{1E27B22F-D3FC-4824-A5EE-A95A3EDCBCEE}"/>
    <hyperlink ref="AZ825" r:id="rId17485" display="https://www.daloopa.com/src/113370789" xr:uid="{37A29E88-4335-4907-BC96-2D6675348CA2}"/>
    <hyperlink ref="BD825" r:id="rId17486" display="https://www.daloopa.com/src/154365817" xr:uid="{E668BC77-FD32-463B-8F10-E38B2BFCE1E2}"/>
    <hyperlink ref="BO825" r:id="rId17487" display="https://marketplace.daloopa.com/src/154209509" xr:uid="{B399ECBD-A98F-4501-96FD-FB315F148208}"/>
    <hyperlink ref="BP825" r:id="rId17488" display="https://marketplace.daloopa.com/src/154209510" xr:uid="{18E94C17-05E0-4BF8-A01A-B8F9C908BB6D}"/>
    <hyperlink ref="BQ825" r:id="rId17489" display="https://marketplace.daloopa.com/src/154209511" xr:uid="{23088616-AE79-4087-AB81-7D32E3C42407}"/>
    <hyperlink ref="BR825" r:id="rId17490" display="https://marketplace.daloopa.com/src/154393193" xr:uid="{9D9AA429-CCF3-4EB3-BE8F-36F6BF08CB99}"/>
    <hyperlink ref="A826" r:id="rId17491" xr:uid="{73D1A7CC-711B-45C6-B388-11335A03A5E6}"/>
    <hyperlink ref="C826" r:id="rId17492" xr:uid="{062FF4D7-7978-4961-9618-16DB861AC924}"/>
    <hyperlink ref="AR826" r:id="rId17493" display="https://www.daloopa.com/src/75524408" xr:uid="{70DABE01-5677-4040-94CA-804A0D200140}"/>
    <hyperlink ref="AS826" r:id="rId17494" display="https://www.daloopa.com/src/72441761" xr:uid="{2C6FEE2E-CEA8-452E-87D0-E77EAB2832C0}"/>
    <hyperlink ref="AT826" r:id="rId17495" display="https://www.daloopa.com/src/78153045" xr:uid="{603ADFD9-EBB9-4B35-BF0E-BBF3A4801C9D}"/>
    <hyperlink ref="AU826" r:id="rId17496" display="https://www.daloopa.com/src/82271511" xr:uid="{9320779C-DBAD-4948-B4D1-B08DFF876F56}"/>
    <hyperlink ref="AV826" r:id="rId17497" display="https://www.daloopa.com/src/87503359" xr:uid="{CAAC32E9-3B60-41C6-83F4-62FE288440D1}"/>
    <hyperlink ref="AW826" r:id="rId17498" display="https://www.daloopa.com/src/94646081" xr:uid="{81FB2A17-508D-475A-9813-A9D50DEB5937}"/>
    <hyperlink ref="AX826" r:id="rId17499" display="https://www.daloopa.com/src/102437171" xr:uid="{10B0FD26-35B7-48E7-AB95-76A64BECB56E}"/>
    <hyperlink ref="AY826" r:id="rId17500" display="https://www.daloopa.com/src/107838630" xr:uid="{F7288419-611F-42C1-848C-A5D7611C17D9}"/>
    <hyperlink ref="AZ826" r:id="rId17501" display="https://www.daloopa.com/src/113370790" xr:uid="{5FE00868-E48A-4D9A-9CC7-ACFA1703786A}"/>
    <hyperlink ref="BD826" r:id="rId17502" display="https://www.daloopa.com/src/154365818" xr:uid="{EAC5CBB0-7824-42A4-85D7-130AF66C3259}"/>
    <hyperlink ref="BO826" r:id="rId17503" display="https://marketplace.daloopa.com/src/154209512" xr:uid="{9DADB06B-6810-46C3-A462-03E1FFE22901}"/>
    <hyperlink ref="BP826" r:id="rId17504" display="https://marketplace.daloopa.com/src/154209513" xr:uid="{34FF24DD-C575-4FC8-B169-9AA326DD5D2A}"/>
    <hyperlink ref="BQ826" r:id="rId17505" display="https://marketplace.daloopa.com/src/154209514" xr:uid="{8A17C35C-7701-4809-876A-3E0F55B9BEFC}"/>
    <hyperlink ref="BR826" r:id="rId17506" display="https://marketplace.daloopa.com/src/154393194" xr:uid="{B182DA4F-7A7B-4CE0-974A-ACB0C024C240}"/>
    <hyperlink ref="A827" r:id="rId17507" xr:uid="{E9EA5024-794C-476D-AF80-02E964B19044}"/>
    <hyperlink ref="C827" r:id="rId17508" xr:uid="{E7889E13-3A0B-4BA8-BE7C-D662FD7C573D}"/>
    <hyperlink ref="AR827" r:id="rId17509" display="https://www.daloopa.com/src/75524411" xr:uid="{33960712-56B9-427A-8B19-7FF35913C53C}"/>
    <hyperlink ref="AS827" r:id="rId17510" display="https://www.daloopa.com/src/72441760" xr:uid="{DA3AC090-8042-4024-A4EC-A1034D32DB1F}"/>
    <hyperlink ref="AT827" r:id="rId17511" display="https://www.daloopa.com/src/78153044" xr:uid="{671A97A5-C393-46C3-BA2D-5CD4F2E26A62}"/>
    <hyperlink ref="AU827" r:id="rId17512" display="https://www.daloopa.com/src/82271510" xr:uid="{E7292667-20F2-4CEE-9206-0434CADBC107}"/>
    <hyperlink ref="AV827" r:id="rId17513" display="https://www.daloopa.com/src/87503358" xr:uid="{31BCFCB7-1307-4546-AAD9-2E35DF7D3930}"/>
    <hyperlink ref="AW827" r:id="rId17514" display="https://www.daloopa.com/src/94646080" xr:uid="{18E15ED9-1883-449D-813A-BF68FC0A5359}"/>
    <hyperlink ref="AX827" r:id="rId17515" display="https://www.daloopa.com/src/102437172" xr:uid="{2D3DBE77-702C-4EA3-B589-315AA30EA8F0}"/>
    <hyperlink ref="AY827" r:id="rId17516" display="https://www.daloopa.com/src/107838631" xr:uid="{E22FFFFD-C50D-4F20-9733-65A4FCD0A497}"/>
    <hyperlink ref="AZ827" r:id="rId17517" display="https://www.daloopa.com/src/113370791" xr:uid="{DFF0A668-6F38-4CAD-ADA6-C1707AF434EA}"/>
    <hyperlink ref="BD827" r:id="rId17518" display="https://www.daloopa.com/src/154365819" xr:uid="{53CAFF37-77FC-4B5A-8CF9-57F105E49107}"/>
    <hyperlink ref="BO827" r:id="rId17519" display="https://marketplace.daloopa.com/src/154209515" xr:uid="{65E10448-4966-464D-A8B8-EC3AB746B899}"/>
    <hyperlink ref="BP827" r:id="rId17520" display="https://marketplace.daloopa.com/src/154209516" xr:uid="{8D912DF6-23D4-4630-B687-FD140E5FDBA6}"/>
    <hyperlink ref="BQ827" r:id="rId17521" display="https://marketplace.daloopa.com/src/154209517" xr:uid="{ABAFE36B-8D87-4284-BC74-26E915DC2DFC}"/>
    <hyperlink ref="BR827" r:id="rId17522" display="https://marketplace.daloopa.com/src/154393195" xr:uid="{91D4EE4C-8DFB-43FB-BAB2-280B19166042}"/>
    <hyperlink ref="A828" r:id="rId17523" xr:uid="{5264DC98-BA25-4159-954C-E36B6B5F3C7B}"/>
    <hyperlink ref="C828" r:id="rId17524" xr:uid="{83241BC2-A5A3-4AEF-83A3-CE4CEB83C25C}"/>
    <hyperlink ref="AR828" r:id="rId17525" display="https://www.daloopa.com/src/75524412" xr:uid="{429AA2AA-094C-4BD3-8A94-3ABEC7EB4887}"/>
    <hyperlink ref="AV828" r:id="rId17526" display="https://www.daloopa.com/src/87503357" xr:uid="{44A89ADE-9AB9-4F0B-9133-66541BED80FB}"/>
    <hyperlink ref="AZ828" r:id="rId17527" display="https://www.daloopa.com/src/113370792" xr:uid="{25F599D4-EB85-4173-BF64-0323807E7DB4}"/>
    <hyperlink ref="BD828" r:id="rId17528" display="https://www.daloopa.com/src/154365820" xr:uid="{7AA88B2A-C743-4EDE-AC88-FBD54611BB79}"/>
    <hyperlink ref="BO828" r:id="rId17529" display="https://marketplace.daloopa.com/src/154209518" xr:uid="{2644912B-F110-4B5F-B3C5-DF6DA1AEEEB3}"/>
    <hyperlink ref="BP828" r:id="rId17530" display="https://marketplace.daloopa.com/src/154209519" xr:uid="{FE40F903-6D8E-46CB-894E-B450F33DD36E}"/>
    <hyperlink ref="BQ828" r:id="rId17531" display="https://marketplace.daloopa.com/src/154209520" xr:uid="{68B32836-9AF1-4A87-AF69-02090F7861E9}"/>
    <hyperlink ref="BR828" r:id="rId17532" display="https://marketplace.daloopa.com/src/154393196" xr:uid="{E9E533DE-E0B2-4B86-B752-A4D9E1776547}"/>
    <hyperlink ref="A829" r:id="rId17533" xr:uid="{2CBAC900-AC28-4AFD-BB0A-453258084602}"/>
    <hyperlink ref="C829" r:id="rId17534" xr:uid="{21BFDEA4-08D4-4BFE-86F4-BA6EE4FB0346}"/>
    <hyperlink ref="AR829" r:id="rId17535" display="https://www.daloopa.com/src/75524409" xr:uid="{39EB2A34-7912-4C3F-B0F6-07DC74757425}"/>
    <hyperlink ref="AS829" r:id="rId17536" display="https://www.daloopa.com/src/72441755" xr:uid="{3E6FA367-4A2C-4623-8B24-A5E7AD442AA2}"/>
    <hyperlink ref="AT829" r:id="rId17537" display="https://www.daloopa.com/src/78153043" xr:uid="{C7513A60-06DD-42EE-84A9-77517D6EA4FC}"/>
    <hyperlink ref="AU829" r:id="rId17538" display="https://www.daloopa.com/src/82271509" xr:uid="{A93BC91B-19A5-4824-803E-763D1808C195}"/>
    <hyperlink ref="AV829" r:id="rId17539" display="https://www.daloopa.com/src/87503362" xr:uid="{926A8479-8811-4EB9-A1CC-3BF45739530D}"/>
    <hyperlink ref="AW829" r:id="rId17540" display="https://www.daloopa.com/src/94646079" xr:uid="{2ED707CD-5B26-4957-A576-BA19857D72E7}"/>
    <hyperlink ref="AX829" r:id="rId17541" display="https://www.daloopa.com/src/102437173" xr:uid="{35B05B3E-CAD7-45F2-919F-559B56E3D6F0}"/>
    <hyperlink ref="AY829" r:id="rId17542" display="https://www.daloopa.com/src/107838632" xr:uid="{25E0ADB7-EBC8-416C-AAD8-CE82CDFECFC0}"/>
    <hyperlink ref="AZ829" r:id="rId17543" display="https://www.daloopa.com/src/113370793" xr:uid="{46A3FAF9-7064-44DA-81DD-04F72F8D27B3}"/>
    <hyperlink ref="BD829" r:id="rId17544" display="https://www.daloopa.com/src/154365821" xr:uid="{FDC842D4-91A6-4EC0-AE34-251DC5014A4C}"/>
    <hyperlink ref="BO829" r:id="rId17545" display="https://marketplace.daloopa.com/src/154209521" xr:uid="{CEF7E159-00AD-41E1-BFBF-1301D1D800A6}"/>
    <hyperlink ref="BP829" r:id="rId17546" display="https://marketplace.daloopa.com/src/154209522" xr:uid="{AEBF358D-A459-4BA3-9F10-3C70EAA3C001}"/>
    <hyperlink ref="BQ829" r:id="rId17547" display="https://marketplace.daloopa.com/src/154209523" xr:uid="{4063B7CA-4EFA-4B3B-9BD2-F6C8949C0E46}"/>
    <hyperlink ref="BR829" r:id="rId17548" display="https://marketplace.daloopa.com/src/154393197" xr:uid="{8BF940E2-C557-4710-9469-0D0226245979}"/>
    <hyperlink ref="A830" r:id="rId17549" xr:uid="{BD538E76-C2D1-4D59-B91B-E50ABCA20E8E}"/>
    <hyperlink ref="C830" r:id="rId17550" xr:uid="{E5D1DD4F-0B3C-4BF8-8E26-EAFFFD6028FA}"/>
    <hyperlink ref="AR830" r:id="rId17551" display="https://www.daloopa.com/src/75524410" xr:uid="{95D5F48A-A157-4604-B18F-7F7F8C83EA86}"/>
    <hyperlink ref="AS830" r:id="rId17552" display="https://www.daloopa.com/src/72441756" xr:uid="{850F7B3B-AEB7-4738-A71A-B59C5427166D}"/>
    <hyperlink ref="AT830" r:id="rId17553" display="https://www.daloopa.com/src/78153042" xr:uid="{8BDFCC21-8580-45CA-AF97-A9EC71780733}"/>
    <hyperlink ref="AU830" r:id="rId17554" display="https://www.daloopa.com/src/82271515" xr:uid="{2B90878C-C8EF-43A2-94F4-6FB3C8E84472}"/>
    <hyperlink ref="AV830" r:id="rId17555" display="https://www.daloopa.com/src/87503363" xr:uid="{F13CADD6-15D1-40C8-B03D-C62D2468566D}"/>
    <hyperlink ref="AW830" r:id="rId17556" display="https://www.daloopa.com/src/94646078" xr:uid="{1C053FA0-0567-4FDB-8D87-CB7D3A795CE4}"/>
    <hyperlink ref="AX830" r:id="rId17557" display="https://www.daloopa.com/src/102437174" xr:uid="{BDD9989C-98EC-460D-8A62-DB0E2B7230FA}"/>
    <hyperlink ref="AY830" r:id="rId17558" display="https://www.daloopa.com/src/107838633" xr:uid="{EF038C1E-252A-479D-84E8-F6F8043DC229}"/>
    <hyperlink ref="AZ830" r:id="rId17559" display="https://www.daloopa.com/src/113370794" xr:uid="{D67B5EF2-3CDB-4009-87C8-1C713A7320F0}"/>
    <hyperlink ref="BD830" r:id="rId17560" display="https://www.daloopa.com/src/154365822" xr:uid="{44DC3502-869B-4A83-AEB2-0D3215DFFB9E}"/>
    <hyperlink ref="BO830" r:id="rId17561" display="https://marketplace.daloopa.com/src/154209524" xr:uid="{3E9D4403-A063-4AE5-B706-C29941C76D14}"/>
    <hyperlink ref="BP830" r:id="rId17562" display="https://marketplace.daloopa.com/src/154209525" xr:uid="{47C98AEF-BCF9-47A0-9A14-0E1DF87EE972}"/>
    <hyperlink ref="BQ830" r:id="rId17563" display="https://marketplace.daloopa.com/src/154209526" xr:uid="{46AEE313-3079-4487-AD42-DDBBDE60FA1A}"/>
    <hyperlink ref="BR830" r:id="rId17564" display="https://marketplace.daloopa.com/src/154393198" xr:uid="{6C310825-5850-4532-8AB7-9C044CD2597E}"/>
    <hyperlink ref="A833" r:id="rId17565" xr:uid="{94E279C6-9C7E-4C25-ADCF-C452DB364FCC}"/>
    <hyperlink ref="C833" r:id="rId17566" xr:uid="{A63DB31D-EAB5-4CC3-8DED-9230EA80AF8E}"/>
    <hyperlink ref="AR833" r:id="rId17567" display="https://www.daloopa.com/src/75524981" xr:uid="{75AA1633-A949-4458-B7B1-AE3F1EF7B021}"/>
    <hyperlink ref="AS833" r:id="rId17568" display="https://www.daloopa.com/src/72441082" xr:uid="{00E92090-6D64-4BE5-9673-63C2AE347CC0}"/>
    <hyperlink ref="AT833" r:id="rId17569" display="https://www.daloopa.com/src/78153010" xr:uid="{ED6472ED-2AB9-4C33-B774-F714678BF916}"/>
    <hyperlink ref="AU833" r:id="rId17570" display="https://www.daloopa.com/src/82271427" xr:uid="{2FE79D9A-DFE0-4053-8896-A6F9CD861E67}"/>
    <hyperlink ref="AV833" r:id="rId17571" display="https://www.daloopa.com/src/87503297" xr:uid="{F263D18C-8F8B-4746-A387-5C22C43D48FE}"/>
    <hyperlink ref="A834" r:id="rId17572" xr:uid="{0862FCB3-8A00-4EE1-819D-516B139C7160}"/>
    <hyperlink ref="C834" r:id="rId17573" xr:uid="{28FC05A0-A623-4A53-A34B-597BF268302F}"/>
    <hyperlink ref="AR834" r:id="rId17574" display="https://www.daloopa.com/src/75524980" xr:uid="{874EA0F2-5A5C-4477-9DE4-127FD6446B09}"/>
    <hyperlink ref="AS834" r:id="rId17575" display="https://www.daloopa.com/src/72441081" xr:uid="{B3D60A90-36AD-49D6-80F3-83008CDE93BF}"/>
    <hyperlink ref="AT834" r:id="rId17576" display="https://www.daloopa.com/src/78153012" xr:uid="{7EC16F68-BA73-4F84-9F06-13F0BDEE6DE6}"/>
    <hyperlink ref="AU834" r:id="rId17577" display="https://www.daloopa.com/src/82271426" xr:uid="{52EC2846-4C6B-4BF9-AD7C-FF2837A258C5}"/>
    <hyperlink ref="AV834" r:id="rId17578" display="https://www.daloopa.com/src/87503298" xr:uid="{83AC737E-4B9D-49FF-9816-F53A4FE5319D}"/>
    <hyperlink ref="A835" r:id="rId17579" xr:uid="{B2456C30-C121-4075-B8E1-B5CEF9B8FB76}"/>
    <hyperlink ref="C835" r:id="rId17580" xr:uid="{7D11F5A7-8EF3-446D-AD48-4BB900027F5A}"/>
    <hyperlink ref="AR835" r:id="rId17581" display="https://www.daloopa.com/src/75524982" xr:uid="{55627191-FBEA-49E1-8042-293469482222}"/>
    <hyperlink ref="AS835" r:id="rId17582" display="https://www.daloopa.com/src/72441080" xr:uid="{79B86129-C5D8-4115-99EE-167FC9614D2B}"/>
    <hyperlink ref="AT835" r:id="rId17583" display="https://www.daloopa.com/src/78153011" xr:uid="{443F2D1F-44F0-49B7-9D3E-21632215E799}"/>
    <hyperlink ref="AU835" r:id="rId17584" display="https://www.daloopa.com/src/82271428" xr:uid="{47EAF7C6-8F87-4506-8C9F-FFA86C60AE6C}"/>
    <hyperlink ref="AV835" r:id="rId17585" display="https://www.daloopa.com/src/87503299" xr:uid="{F166509A-1F5F-46E4-9F3F-174EC93729CC}"/>
    <hyperlink ref="A838" r:id="rId17586" xr:uid="{AD65C9F6-4861-4B1D-9B4B-2128D834BF21}"/>
    <hyperlink ref="C838" r:id="rId17587" xr:uid="{FFF2DB98-1CA5-47B8-8CD5-CDDE66334AAB}"/>
    <hyperlink ref="E838" r:id="rId17588" display="https://www.daloopa.com/src/65075001" xr:uid="{2E0CD2A6-7AF2-4BB2-914E-B18B1DA3C2D3}"/>
    <hyperlink ref="F838" r:id="rId17589" display="https://www.daloopa.com/src/65074976" xr:uid="{856E0A4A-53F2-44C3-8C97-DB06359B303D}"/>
    <hyperlink ref="G838" r:id="rId17590" display="https://www.daloopa.com/src/65074972" xr:uid="{E2235A88-62F8-4A9D-BA5A-93E4A155D9C5}"/>
    <hyperlink ref="H838" r:id="rId17591" display="https://www.daloopa.com/src/65218516" xr:uid="{FCAABE47-A1A3-41BF-BC6F-D93A7B5C28E7}"/>
    <hyperlink ref="K838" r:id="rId17592" display="https://www.daloopa.com/src/65074882" xr:uid="{FCD0EC05-28B3-4F41-A45E-A8D34DDC1ECB}"/>
    <hyperlink ref="L838" r:id="rId17593" display="https://www.daloopa.com/src/68727903" xr:uid="{D2CDD43F-1C0C-4D41-A163-B9C4B9E407B5}"/>
    <hyperlink ref="M838" r:id="rId17594" display="https://www.daloopa.com/src/65074850" xr:uid="{2247E5BC-2F8E-40F7-AA8F-B614631CE1F5}"/>
    <hyperlink ref="N838" r:id="rId17595" display="https://www.daloopa.com/src/65074846" xr:uid="{1830BD3A-0C7A-470C-A1FE-D3267861FE78}"/>
    <hyperlink ref="O838" r:id="rId17596" display="https://www.daloopa.com/src/65074821" xr:uid="{30DCA3B9-0B20-4BB1-BCC5-342E96D203A7}"/>
    <hyperlink ref="P838" r:id="rId17597" display="https://www.daloopa.com/src/65218517" xr:uid="{0AB8D5B4-546D-4BA4-A58B-8AA82A90E669}"/>
    <hyperlink ref="Q838" r:id="rId17598" display="https://www.daloopa.com/src/65074797" xr:uid="{BA3102DA-811B-47A0-9364-E3C0E871D73C}"/>
    <hyperlink ref="R838" r:id="rId17599" display="https://www.daloopa.com/src/65074788" xr:uid="{93B19953-399C-4DF1-889F-B446B4AC4030}"/>
    <hyperlink ref="S838" r:id="rId17600" display="https://www.daloopa.com/src/65074786" xr:uid="{44900F2C-EB30-4C01-877D-00D6D7A6B05B}"/>
    <hyperlink ref="T838" r:id="rId17601" display="https://www.daloopa.com/src/65218518" xr:uid="{07C33190-D8EB-4B51-A6BF-44810D10985D}"/>
    <hyperlink ref="U838" r:id="rId17602" display="https://www.daloopa.com/src/65074721" xr:uid="{5F0C83C8-E3D8-45F0-A96F-77D82184AC4C}"/>
    <hyperlink ref="V838" r:id="rId17603" display="https://www.daloopa.com/src/65074718" xr:uid="{17BE6D0B-8244-43A4-BF98-8C5F91FDB917}"/>
    <hyperlink ref="W838" r:id="rId17604" display="https://www.daloopa.com/src/65074715" xr:uid="{48223225-3F34-4BCA-94A3-AD69A62B0658}"/>
    <hyperlink ref="X838" r:id="rId17605" display="https://www.daloopa.com/src/65218519" xr:uid="{A50859A4-F767-4502-9F15-8CDA66D5E730}"/>
    <hyperlink ref="Y838" r:id="rId17606" display="https://www.daloopa.com/src/65074703" xr:uid="{1F6AE3BF-6D18-4260-B9D4-80111C1F1CE1}"/>
    <hyperlink ref="Z838" r:id="rId17607" display="https://www.daloopa.com/src/65074700" xr:uid="{91930D49-8B10-46A6-806F-29EBC3A0ADB7}"/>
    <hyperlink ref="AA838" r:id="rId17608" display="https://www.daloopa.com/src/65074697" xr:uid="{BFD8ED9C-5C3F-4999-9FEC-6D09859C007D}"/>
    <hyperlink ref="AB838" r:id="rId17609" display="https://www.daloopa.com/src/65218520" xr:uid="{610A2F83-486B-48E7-A942-EA5D1748AD2B}"/>
    <hyperlink ref="AC838" r:id="rId17610" display="https://www.daloopa.com/src/65074667" xr:uid="{23D365FF-5CB0-47F1-8C9F-3991ADC932FE}"/>
    <hyperlink ref="AD838" r:id="rId17611" display="https://www.daloopa.com/src/65074664" xr:uid="{E2364BC9-8343-45CC-9FC9-7301D2763CAC}"/>
    <hyperlink ref="AE838" r:id="rId17612" display="https://www.daloopa.com/src/65074661" xr:uid="{435F7F5B-F76B-4590-B6BF-2F6AA8CF16D5}"/>
    <hyperlink ref="AF838" r:id="rId17613" display="https://www.daloopa.com/src/65218521" xr:uid="{D9CA564F-9156-42E5-8B81-02C9CE83279F}"/>
    <hyperlink ref="AG838" r:id="rId17614" display="https://www.daloopa.com/src/65074647" xr:uid="{22E3DD84-F5AF-4C92-B979-D1FC2B67765E}"/>
    <hyperlink ref="AH838" r:id="rId17615" display="https://www.daloopa.com/src/65074641" xr:uid="{49EAF406-7516-40D3-92FC-F7F7D7A5BFBF}"/>
    <hyperlink ref="AI838" r:id="rId17616" display="https://www.daloopa.com/src/65074636" xr:uid="{E067746D-E9B6-43B8-9B5A-4DAC2E5D9A15}"/>
    <hyperlink ref="AJ838" r:id="rId17617" display="https://www.daloopa.com/src/65218522" xr:uid="{DF3C8D32-9F36-4413-9867-75B25E74A9AF}"/>
    <hyperlink ref="AK838" r:id="rId17618" display="https://www.daloopa.com/src/65074596" xr:uid="{56DAEBAD-0E97-4353-9B01-403AFB1528EC}"/>
    <hyperlink ref="AL838" r:id="rId17619" display="https://www.daloopa.com/src/65074541" xr:uid="{5EAACEF0-BC78-46B7-A146-E22407113BAF}"/>
    <hyperlink ref="AM838" r:id="rId17620" display="https://www.daloopa.com/src/65074525" xr:uid="{508AF671-3EA2-40C0-9F98-93FD38F8AE13}"/>
    <hyperlink ref="AN838" r:id="rId17621" display="https://www.daloopa.com/src/65218523" xr:uid="{F117F199-9943-4E44-8EE4-F331C720EBAE}"/>
    <hyperlink ref="AO838" r:id="rId17622" display="https://www.daloopa.com/src/65074475" xr:uid="{C8ED6DE2-8EC0-46C1-A61E-A2814831D23F}"/>
    <hyperlink ref="AP838" r:id="rId17623" display="https://www.daloopa.com/src/65074458" xr:uid="{FF2E19F8-1EDF-4E6E-826D-006069ADE87D}"/>
    <hyperlink ref="AQ838" r:id="rId17624" display="https://www.daloopa.com/src/65074398" xr:uid="{F15AB1A1-7F05-472F-8D82-993239EDC606}"/>
    <hyperlink ref="AR838" r:id="rId17625" display="https://www.daloopa.com/src/67023374" xr:uid="{2595FC5F-7AEB-4A69-A13B-81B6986F351A}"/>
    <hyperlink ref="BF838" r:id="rId17626" display="https://www.daloopa.com/src/65074967" xr:uid="{D31B34E3-7B15-4628-B2CB-3C603137F2BE}"/>
    <hyperlink ref="BG838" r:id="rId17627" display="https://www.daloopa.com/src/65074852" xr:uid="{F70711BE-974E-4C02-850B-CDB95CC61CDE}"/>
    <hyperlink ref="BH838" r:id="rId17628" display="https://www.daloopa.com/src/65074808" xr:uid="{EED50BB5-E752-4112-A3C8-349245160A7C}"/>
    <hyperlink ref="BI838" r:id="rId17629" display="https://www.daloopa.com/src/65074775" xr:uid="{EBC2D8FA-C8BF-402B-A3FB-A57451CB595C}"/>
    <hyperlink ref="BJ838" r:id="rId17630" display="https://www.daloopa.com/src/65074707" xr:uid="{41065A42-5029-4C8E-AB28-39D9933A4E66}"/>
    <hyperlink ref="BK838" r:id="rId17631" display="https://www.daloopa.com/src/65074677" xr:uid="{2B62728D-2898-4B57-A2DE-D99276F0CBB6}"/>
    <hyperlink ref="BL838" r:id="rId17632" display="https://www.daloopa.com/src/65074654" xr:uid="{342061B3-69EE-4E7D-B9C8-82F8883E1281}"/>
    <hyperlink ref="BM838" r:id="rId17633" display="https://www.daloopa.com/src/65074632" xr:uid="{C3918FD1-C2A9-4ECA-919A-58DB31D25034}"/>
    <hyperlink ref="BN838" r:id="rId17634" display="https://www.daloopa.com/src/65074509" xr:uid="{B137C9FB-B35E-4DC1-A31F-A5F7F9E38E72}"/>
    <hyperlink ref="BO838" r:id="rId17635" display="https://www.daloopa.com/src/67020012" xr:uid="{95F87077-90DD-4FA5-B2F2-396AE3C16508}"/>
    <hyperlink ref="A839" r:id="rId17636" xr:uid="{58EA1A14-FC42-4ACF-937A-288D5C12FB52}"/>
    <hyperlink ref="C839" r:id="rId17637" xr:uid="{72D6D795-3169-4828-A34B-2AB758513A12}"/>
    <hyperlink ref="AS839" r:id="rId17638" display="https://www.daloopa.com/src/72185372" xr:uid="{0C14FEF2-D519-4B30-9132-E01021163195}"/>
    <hyperlink ref="AT839" r:id="rId17639" display="https://www.daloopa.com/src/78147760" xr:uid="{C6690BC3-A6E4-4022-AFED-6ACC2884FA98}"/>
    <hyperlink ref="AU839" r:id="rId17640" display="https://www.daloopa.com/src/82271168" xr:uid="{836B488D-3007-4A4D-B366-BDDFAD946CDE}"/>
    <hyperlink ref="AV839" r:id="rId17641" display="https://www.daloopa.com/src/87514923" xr:uid="{77DB865D-D892-4E3C-8170-7D3869A094E3}"/>
    <hyperlink ref="AW839" r:id="rId17642" display="https://www.daloopa.com/src/94644990" xr:uid="{4D15E193-B4C8-4433-B3C1-F76B2256BB5C}"/>
    <hyperlink ref="AX839" r:id="rId17643" display="https://www.daloopa.com/src/102436804" xr:uid="{D5C4D2EE-EA55-4C22-85AD-FC4163C5C575}"/>
    <hyperlink ref="AY839" r:id="rId17644" display="https://www.daloopa.com/src/107834464" xr:uid="{6E89311A-8FD7-49EC-9371-7C621CF20B5C}"/>
    <hyperlink ref="AZ839" r:id="rId17645" display="https://www.daloopa.com/src/113403466" xr:uid="{D8C037CF-55E4-4F08-857A-142AC1EB8642}"/>
    <hyperlink ref="BA839" r:id="rId17646" display="https://www.daloopa.com/src/125191037" xr:uid="{438F5210-5F51-4BF5-867C-AB8B6F92838C}"/>
    <hyperlink ref="BB839" r:id="rId17647" display="https://www.daloopa.com/src/136649020" xr:uid="{88D2F782-D6BD-459B-AD5B-9E8EBB9188EC}"/>
    <hyperlink ref="BC839" r:id="rId17648" display="https://www.daloopa.com/src/145162521" xr:uid="{32FA9BF2-56B6-44A8-9BEC-97AEF9ECEDA9}"/>
    <hyperlink ref="BD839" r:id="rId17649" display="https://www.daloopa.com/src/154393417" xr:uid="{92373756-8BE3-4202-9963-E987D6696C86}"/>
    <hyperlink ref="BP839" r:id="rId17650" display="https://www.daloopa.com/src/87503079" xr:uid="{ADC42D71-4A6F-4DC1-B51A-8053A939E675}"/>
    <hyperlink ref="BQ839" r:id="rId17651" display="https://www.daloopa.com/src/113369596" xr:uid="{AB46D2CE-0D30-4F1D-84DD-4E79B2450B83}"/>
    <hyperlink ref="BR839" r:id="rId17652" display="https://www.daloopa.com/src/154365066" xr:uid="{1BFCFA26-765B-47F6-ABEE-4E5AD23B7B7F}"/>
    <hyperlink ref="A840" r:id="rId17653" xr:uid="{E49797AA-A54B-45C8-8A94-8376297DA8A1}"/>
    <hyperlink ref="C840" r:id="rId17654" xr:uid="{B779E6AA-A050-4DC0-8302-6971E362A94B}"/>
    <hyperlink ref="AS840" r:id="rId17655" display="https://www.daloopa.com/src/72185370" xr:uid="{3C602A30-402D-41EF-B18F-62235777B095}"/>
    <hyperlink ref="AT840" r:id="rId17656" display="https://www.daloopa.com/src/78147761" xr:uid="{19811A36-F457-4FA6-AD72-04159FEC064F}"/>
    <hyperlink ref="AU840" r:id="rId17657" display="https://www.daloopa.com/src/82271167" xr:uid="{DBC7BCC4-B1B4-4E51-9915-9AA00402DCC6}"/>
    <hyperlink ref="AV840" r:id="rId17658" display="https://www.daloopa.com/src/87514924" xr:uid="{0860FEFB-7AA0-495A-A2B5-FA0175967399}"/>
    <hyperlink ref="AW840" r:id="rId17659" display="https://www.daloopa.com/src/94644991" xr:uid="{14E73E6D-90F2-47B0-B4C3-C996544939BB}"/>
    <hyperlink ref="AX840" r:id="rId17660" display="https://www.daloopa.com/src/102436802" xr:uid="{BBBC7E61-DFD7-4FA6-AEE2-265318109639}"/>
    <hyperlink ref="AY840" r:id="rId17661" display="https://www.daloopa.com/src/107834463" xr:uid="{6445C417-2141-4411-8341-E24D7F2263D7}"/>
    <hyperlink ref="AZ840" r:id="rId17662" display="https://www.daloopa.com/src/113403467" xr:uid="{A15D327F-7C4D-4E4D-8457-048DF83B28C6}"/>
    <hyperlink ref="BA840" r:id="rId17663" display="https://www.daloopa.com/src/125191038" xr:uid="{A7D1FA79-81AA-49CC-907B-037E676FDB57}"/>
    <hyperlink ref="BB840" r:id="rId17664" display="https://www.daloopa.com/src/136649019" xr:uid="{2C1C92AC-EE20-49E1-A0FE-1AE07831899C}"/>
    <hyperlink ref="BC840" r:id="rId17665" display="https://www.daloopa.com/src/145162522" xr:uid="{1A8008CB-872D-4F6F-BE17-32802E9A92ED}"/>
    <hyperlink ref="BD840" r:id="rId17666" display="https://www.daloopa.com/src/154393419" xr:uid="{62717192-0520-40BE-9BFF-E8B634FEFA80}"/>
    <hyperlink ref="BP840" r:id="rId17667" display="https://www.daloopa.com/src/87503078" xr:uid="{0B928676-71DA-4D91-BA15-D71E9785858F}"/>
    <hyperlink ref="BQ840" r:id="rId17668" display="https://www.daloopa.com/src/113369597" xr:uid="{FD1D1092-D856-4A03-8715-6E6E249C23BA}"/>
    <hyperlink ref="BR840" r:id="rId17669" display="https://www.daloopa.com/src/154365067" xr:uid="{40CCAAC5-3C7D-4349-ABE7-2F7AC1EC8DFC}"/>
    <hyperlink ref="A841" r:id="rId17670" xr:uid="{D67FB3FB-B409-4D79-9CA3-96817B512E0C}"/>
    <hyperlink ref="C841" r:id="rId17671" xr:uid="{1344647F-BFB7-4C18-8765-CBF008EC1635}"/>
    <hyperlink ref="AK841" r:id="rId17672" display="https://www.daloopa.com/src/65074599" xr:uid="{1A429968-AE08-4339-B712-790796E50A72}"/>
    <hyperlink ref="AM841" r:id="rId17673" display="https://www.daloopa.com/src/65074526" xr:uid="{D9C10754-22E2-44FA-9E7D-DAB99CE28F79}"/>
    <hyperlink ref="AN841" r:id="rId17674" display="https://www.daloopa.com/src/65439563" xr:uid="{8D508605-DCF1-4685-82D2-559086433ECC}"/>
    <hyperlink ref="AO841" r:id="rId17675" display="https://www.daloopa.com/src/65074478" xr:uid="{C5EAF5A8-DD68-455D-AFA3-31121F023BFE}"/>
    <hyperlink ref="AP841" r:id="rId17676" display="https://www.daloopa.com/src/65074459" xr:uid="{5C1ACE75-D43B-444D-B4A4-8BD53B3612CB}"/>
    <hyperlink ref="AQ841" r:id="rId17677" display="https://www.daloopa.com/src/65074401" xr:uid="{2B77DECE-C847-45F0-9255-D12116338B00}"/>
    <hyperlink ref="AR841" r:id="rId17678" display="https://www.daloopa.com/src/67023375" xr:uid="{D77C7FF4-BAB3-44BF-A5B0-4A3479E8713D}"/>
    <hyperlink ref="AS841" r:id="rId17679" display="https://www.daloopa.com/src/72185371" xr:uid="{C4342EAC-3858-4C93-837D-4FAFC316152C}"/>
    <hyperlink ref="AT841" r:id="rId17680" display="https://www.daloopa.com/src/78147758" xr:uid="{AD3C8B5D-D17E-4171-BEF9-77ED9B548568}"/>
    <hyperlink ref="AU841" r:id="rId17681" display="https://www.daloopa.com/src/82271164" xr:uid="{5ABC89D9-A33A-4327-9A1B-E8F5C84C1B1B}"/>
    <hyperlink ref="AV841" r:id="rId17682" display="https://www.daloopa.com/src/87514925" xr:uid="{A1C3F3DA-3ACA-47A6-8B4F-E9B62C6B5E12}"/>
    <hyperlink ref="AW841" r:id="rId17683" display="https://www.daloopa.com/src/94644992" xr:uid="{AE39E152-2FB6-4A1D-B358-46DAFB1E95F5}"/>
    <hyperlink ref="AX841" r:id="rId17684" display="https://www.daloopa.com/src/102436801" xr:uid="{706557DC-A7F7-4809-8C51-3218B9CBD456}"/>
    <hyperlink ref="AY841" r:id="rId17685" display="https://www.daloopa.com/src/107834467" xr:uid="{DC408225-6C4B-4E3A-826F-ACDD0114A08D}"/>
    <hyperlink ref="AZ841" r:id="rId17686" display="https://www.daloopa.com/src/113403468" xr:uid="{661C8F1A-6B6B-4C74-AB28-58FA43101DE5}"/>
    <hyperlink ref="BA841" r:id="rId17687" display="https://www.daloopa.com/src/125191039" xr:uid="{B1BCB0E8-B54B-4594-BF23-FA09607409AA}"/>
    <hyperlink ref="BB841" r:id="rId17688" display="https://www.daloopa.com/src/136649021" xr:uid="{35CFA8A0-8EE1-4CF7-9C4C-EB4335002884}"/>
    <hyperlink ref="BC841" r:id="rId17689" display="https://www.daloopa.com/src/145162523" xr:uid="{E6BD9F2A-2CBF-45BC-9CA3-D08F7F58E838}"/>
    <hyperlink ref="BD841" r:id="rId17690" display="https://www.daloopa.com/src/154393421" xr:uid="{8F12DC3B-66F0-4AEB-8AE7-C3B03AA64267}"/>
    <hyperlink ref="BM841" r:id="rId17691" display="https://www.daloopa.com/src/65074631" xr:uid="{1B78117F-E7B9-477D-911F-E39EE9CF0F77}"/>
    <hyperlink ref="BN841" r:id="rId17692" display="https://www.daloopa.com/src/65074511" xr:uid="{0D155ED4-2B94-428B-8902-6F7605D36231}"/>
    <hyperlink ref="BO841" r:id="rId17693" display="https://www.daloopa.com/src/67020009" xr:uid="{D6A0AEF1-361E-4736-86BE-0C6ED9CD5912}"/>
    <hyperlink ref="BP841" r:id="rId17694" display="https://www.daloopa.com/src/87503077" xr:uid="{66848E32-08E3-479C-82F1-898BE2EAFBFE}"/>
    <hyperlink ref="BQ841" r:id="rId17695" display="https://www.daloopa.com/src/113369598" xr:uid="{A4B732E8-9695-4858-8694-68B1901614AE}"/>
    <hyperlink ref="BR841" r:id="rId17696" display="https://www.daloopa.com/src/154365068" xr:uid="{54991A8B-147D-45AC-88E3-F71F4AD022D7}"/>
    <hyperlink ref="A842" r:id="rId17697" xr:uid="{59900D78-8110-4659-B0F0-65C10E31D074}"/>
    <hyperlink ref="C842" r:id="rId17698" xr:uid="{28A6706F-9AFF-479B-B597-C91146B91E2E}"/>
    <hyperlink ref="E842" r:id="rId17699" display="https://www.daloopa.com/src/65075002" xr:uid="{C1ACD24F-15FD-4B15-B25D-B56C9BA5A726}"/>
    <hyperlink ref="F842" r:id="rId17700" display="https://www.daloopa.com/src/65074974" xr:uid="{1E136E01-B1ED-4B40-875A-D5398992D059}"/>
    <hyperlink ref="G842" r:id="rId17701" display="https://www.daloopa.com/src/65074971" xr:uid="{FC49D498-975B-4191-877E-DA3A5F1ADCA3}"/>
    <hyperlink ref="H842" r:id="rId17702" display="https://www.daloopa.com/src/65218524" xr:uid="{689074A2-FA45-409E-985F-972AD2410AFD}"/>
    <hyperlink ref="J842" r:id="rId17703" display="https://www.daloopa.com/src/65074886" xr:uid="{B7C58D1E-A86B-41AD-8D46-54B156F60504}"/>
    <hyperlink ref="K842" r:id="rId17704" display="https://www.daloopa.com/src/65074884" xr:uid="{9567426F-7FAC-4CDF-AD23-ECAA84C9750C}"/>
    <hyperlink ref="L842" r:id="rId17705" display="https://www.daloopa.com/src/68727904" xr:uid="{4A66EC98-01FD-4C62-A337-1DC8508B6271}"/>
    <hyperlink ref="M842" r:id="rId17706" display="https://www.daloopa.com/src/65074849" xr:uid="{2CFE90C9-503C-4B27-969A-FB39B4AF657B}"/>
    <hyperlink ref="N842" r:id="rId17707" display="https://www.daloopa.com/src/65074847" xr:uid="{6D5257AF-72A8-4414-89D6-CDF2AB52E58E}"/>
    <hyperlink ref="O842" r:id="rId17708" display="https://www.daloopa.com/src/65074820" xr:uid="{55E47E93-46FF-4D70-887C-9C7EB6BEC1E8}"/>
    <hyperlink ref="P842" r:id="rId17709" display="https://www.daloopa.com/src/65218525" xr:uid="{7D6785E9-1EC0-4639-99C0-3D0E829D7DD5}"/>
    <hyperlink ref="Q842" r:id="rId17710" display="https://www.daloopa.com/src/65074798" xr:uid="{1AA517A0-4FA4-404C-BE20-599A9AF09D24}"/>
    <hyperlink ref="R842" r:id="rId17711" display="https://www.daloopa.com/src/65074789" xr:uid="{CA0AAEB7-145C-4CA3-9419-AF034FC6E368}"/>
    <hyperlink ref="S842" r:id="rId17712" display="https://www.daloopa.com/src/65074785" xr:uid="{0F9C90B8-A613-4BC1-A907-B75B32CF5817}"/>
    <hyperlink ref="T842" r:id="rId17713" display="https://www.daloopa.com/src/65218526" xr:uid="{F810FEDB-9B71-4352-B7D0-260D5A2F95E0}"/>
    <hyperlink ref="U842" r:id="rId17714" display="https://www.daloopa.com/src/65074720" xr:uid="{C38AB517-0FBA-4AB0-934F-62B65F0E4F2A}"/>
    <hyperlink ref="V842" r:id="rId17715" display="https://www.daloopa.com/src/65074717" xr:uid="{141381E0-7234-4F02-9DDE-3C2C018AA316}"/>
    <hyperlink ref="W842" r:id="rId17716" display="https://www.daloopa.com/src/65074716" xr:uid="{9182E751-A7A8-4B48-8140-03BE616C81D8}"/>
    <hyperlink ref="X842" r:id="rId17717" display="https://www.daloopa.com/src/65218527" xr:uid="{77FA15E8-BCA7-4E09-8176-3BA3AE8EED65}"/>
    <hyperlink ref="Y842" r:id="rId17718" display="https://www.daloopa.com/src/65074705" xr:uid="{A215C12E-C958-482A-9F70-C4AAF2B22668}"/>
    <hyperlink ref="Z842" r:id="rId17719" display="https://www.daloopa.com/src/65074701" xr:uid="{F207B622-470F-496A-81E5-5CCB7976558A}"/>
    <hyperlink ref="AA842" r:id="rId17720" display="https://www.daloopa.com/src/65074698" xr:uid="{BB8CE4B5-2DC7-4138-AA76-360D94F306D5}"/>
    <hyperlink ref="AB842" r:id="rId17721" display="https://www.daloopa.com/src/65218528" xr:uid="{DD03A2E4-8C0A-4451-85A6-1EB9657ACAC3}"/>
    <hyperlink ref="AC842" r:id="rId17722" display="https://www.daloopa.com/src/65074668" xr:uid="{DF79E669-54DF-4012-ACD0-900553A6BF93}"/>
    <hyperlink ref="AD842" r:id="rId17723" display="https://www.daloopa.com/src/65074666" xr:uid="{D2DD4247-6014-468B-9436-F9B0EBCEE2DE}"/>
    <hyperlink ref="AE842" r:id="rId17724" display="https://www.daloopa.com/src/65074662" xr:uid="{269900BA-7284-4656-A111-798C1155FDB6}"/>
    <hyperlink ref="AF842" r:id="rId17725" display="https://www.daloopa.com/src/65218529" xr:uid="{415D4862-9F54-4848-84E2-AD3D2F0E5D45}"/>
    <hyperlink ref="AG842" r:id="rId17726" display="https://www.daloopa.com/src/65074646" xr:uid="{2510CD6E-B80F-4975-8D96-9E5EAF545E82}"/>
    <hyperlink ref="AH842" r:id="rId17727" display="https://www.daloopa.com/src/65074642" xr:uid="{E0459DA5-3877-4E04-BFFC-4E8B527CA0E1}"/>
    <hyperlink ref="AI842" r:id="rId17728" display="https://www.daloopa.com/src/65074634" xr:uid="{45C7E807-C9B2-4DB8-9DE0-4D12A5004677}"/>
    <hyperlink ref="AJ842" r:id="rId17729" display="https://www.daloopa.com/src/65218530" xr:uid="{FD037E2A-573B-40A5-89FA-B291E9292376}"/>
    <hyperlink ref="AK842" r:id="rId17730" display="https://www.daloopa.com/src/65074598" xr:uid="{D28A978E-BF70-4ABF-9C29-2A1593C0226D}"/>
    <hyperlink ref="AL842" r:id="rId17731" display="https://www.daloopa.com/src/65074543" xr:uid="{771BC2F4-2C77-4BAD-831A-A5A183EAF0E3}"/>
    <hyperlink ref="AM842" r:id="rId17732" display="https://www.daloopa.com/src/65074528" xr:uid="{22FCDF37-DFC4-475E-B1D8-4EF6FDB0BB89}"/>
    <hyperlink ref="AN842" r:id="rId17733" display="https://www.daloopa.com/src/65218531" xr:uid="{B0F7B4F5-9F0B-481B-9F3C-8A904F790A3E}"/>
    <hyperlink ref="AO842" r:id="rId17734" display="https://www.daloopa.com/src/65074477" xr:uid="{65F3DBEE-334A-41AA-B8A7-5B673E45E39E}"/>
    <hyperlink ref="AP842" r:id="rId17735" display="https://www.daloopa.com/src/65074460" xr:uid="{9831A711-AF2A-4FB2-A34E-42330823A298}"/>
    <hyperlink ref="AQ842" r:id="rId17736" display="https://www.daloopa.com/src/65074399" xr:uid="{B090CEAA-B1D2-4C71-B85B-F6E58A29EEA3}"/>
    <hyperlink ref="AR842" r:id="rId17737" display="https://www.daloopa.com/src/67023376" xr:uid="{DFBD8979-4791-4929-9246-9E2802439D20}"/>
    <hyperlink ref="AS842" r:id="rId17738" display="https://www.daloopa.com/src/72185373" xr:uid="{5886912E-7D34-4E21-87D6-8F37D1CDC799}"/>
    <hyperlink ref="AT842" r:id="rId17739" display="https://www.daloopa.com/src/78147759" xr:uid="{2CA61D38-95D2-4469-B57E-7EB68CACED08}"/>
    <hyperlink ref="AU842" r:id="rId17740" display="https://www.daloopa.com/src/82271165" xr:uid="{13C41D66-8539-4F2D-B224-24C4664D6038}"/>
    <hyperlink ref="AV842" r:id="rId17741" display="https://www.daloopa.com/src/87514926" xr:uid="{9B72C51F-1FC1-4EF3-862A-74DCCB777C40}"/>
    <hyperlink ref="AW842" r:id="rId17742" display="https://www.daloopa.com/src/94644993" xr:uid="{2FF443F2-0807-413D-A25D-113773745EC2}"/>
    <hyperlink ref="AX842" r:id="rId17743" display="https://www.daloopa.com/src/102436800" xr:uid="{8AE287F2-AABF-493F-B8E6-59FC768708C1}"/>
    <hyperlink ref="AY842" r:id="rId17744" display="https://www.daloopa.com/src/107834466" xr:uid="{FD8C9FC1-B686-4A09-ADA8-ED5DDA1EFE42}"/>
    <hyperlink ref="AZ842" r:id="rId17745" display="https://www.daloopa.com/src/113403493" xr:uid="{562F943F-1055-4A7A-835F-821EFD23D820}"/>
    <hyperlink ref="BA842" r:id="rId17746" display="https://www.daloopa.com/src/125191040" xr:uid="{3F4E343D-FEE3-470F-B512-C9EA02FD3B5D}"/>
    <hyperlink ref="BB842" r:id="rId17747" display="https://www.daloopa.com/src/136649022" xr:uid="{AD0381E4-36B3-4F59-B1E6-C0DD131CC0D1}"/>
    <hyperlink ref="BC842" r:id="rId17748" display="https://www.daloopa.com/src/145162524" xr:uid="{23A8A990-56CB-46F5-851C-C5D365827C25}"/>
    <hyperlink ref="BD842" r:id="rId17749" display="https://www.daloopa.com/src/154393425" xr:uid="{34B6C225-02B4-4518-B37A-9CABB5D95228}"/>
    <hyperlink ref="BF842" r:id="rId17750" display="https://www.daloopa.com/src/65074969" xr:uid="{E8A3F1EB-6F0B-4F66-B414-56820E307BCE}"/>
    <hyperlink ref="BG842" r:id="rId17751" display="https://www.daloopa.com/src/65074854" xr:uid="{339822D8-31E7-4BFF-84C6-4FEAD61A3091}"/>
    <hyperlink ref="BH842" r:id="rId17752" display="https://www.daloopa.com/src/65074809" xr:uid="{193A6321-E64B-4CAD-81D9-6DB2231EAB14}"/>
    <hyperlink ref="BI842" r:id="rId17753" display="https://www.daloopa.com/src/65074776" xr:uid="{A131BE7E-8F5D-49A8-8E80-9E49D86A8330}"/>
    <hyperlink ref="BJ842" r:id="rId17754" display="https://www.daloopa.com/src/65074706" xr:uid="{FB554204-3834-460C-AB88-BEE4CA9F9FB6}"/>
    <hyperlink ref="BK842" r:id="rId17755" display="https://www.daloopa.com/src/65074678" xr:uid="{88FD1B71-DA85-4BF2-AEF8-FF9D96365DC8}"/>
    <hyperlink ref="BL842" r:id="rId17756" display="https://www.daloopa.com/src/65074653" xr:uid="{2778D448-E850-4D03-9863-BBDDE9C4B8E4}"/>
    <hyperlink ref="BM842" r:id="rId17757" display="https://www.daloopa.com/src/65074629" xr:uid="{FD0147F4-02ED-483F-B20D-58DD3320B0F4}"/>
    <hyperlink ref="BN842" r:id="rId17758" display="https://www.daloopa.com/src/65074508" xr:uid="{5191D339-EE05-4845-9761-3EB21B5A59D2}"/>
    <hyperlink ref="BO842" r:id="rId17759" display="https://www.daloopa.com/src/67020010" xr:uid="{007DFF9B-EC8B-4086-9E41-D62560AC5560}"/>
    <hyperlink ref="BP842" r:id="rId17760" display="https://www.daloopa.com/src/87503076" xr:uid="{D906FA98-6E11-4188-A92B-B6035A7180E0}"/>
    <hyperlink ref="BQ842" r:id="rId17761" display="https://www.daloopa.com/src/113369599" xr:uid="{1DD39E82-93C8-4F2D-9CED-19D48C417355}"/>
    <hyperlink ref="BR842" r:id="rId17762" display="https://www.daloopa.com/src/154365069" xr:uid="{F7AE9899-E43D-4C74-A43C-E5857167885F}"/>
    <hyperlink ref="A843" r:id="rId17763" xr:uid="{B3BBAFF0-4F86-4F29-8F6E-8D3513529B71}"/>
    <hyperlink ref="C843" r:id="rId17764" xr:uid="{D82AEAF5-0A89-4A6C-90AE-AF3623ADF9D0}"/>
    <hyperlink ref="E843" r:id="rId17765" display="https://www.daloopa.com/src/65075000" xr:uid="{712BEAD9-C44E-403F-AD36-33C4AA688C6E}"/>
    <hyperlink ref="F843" r:id="rId17766" display="https://www.daloopa.com/src/65074975" xr:uid="{FB9B616D-613A-4BB4-B5DD-551AE3687F04}"/>
    <hyperlink ref="G843" r:id="rId17767" display="https://www.daloopa.com/src/65074970" xr:uid="{E231A595-98AB-4FDE-99A3-C3B0FAFFB253}"/>
    <hyperlink ref="H843" r:id="rId17768" display="https://www.daloopa.com/src/65218532" xr:uid="{1D9E93BE-03C7-4785-8011-C2CD1DE54015}"/>
    <hyperlink ref="J843" r:id="rId17769" display="https://www.daloopa.com/src/65074885" xr:uid="{5E042D44-B326-488E-B7B9-75E693D01C5F}"/>
    <hyperlink ref="K843" r:id="rId17770" display="https://www.daloopa.com/src/65074883" xr:uid="{C6FFC0E2-87CD-4FFE-B52C-54C2105ECB65}"/>
    <hyperlink ref="L843" r:id="rId17771" display="https://www.daloopa.com/src/68727905" xr:uid="{E315B2A1-46DF-4961-AA92-ABD7A5265F1A}"/>
    <hyperlink ref="M843" r:id="rId17772" display="https://www.daloopa.com/src/65074848" xr:uid="{7CE93FA5-E117-4A5B-8BEA-C616B157F1AA}"/>
    <hyperlink ref="O843" r:id="rId17773" display="https://www.daloopa.com/src/65074822" xr:uid="{F3FF6819-5253-45A6-ADAB-7B94506710D0}"/>
    <hyperlink ref="P843" r:id="rId17774" display="https://www.daloopa.com/src/65439564" xr:uid="{A2112F32-F6D2-4F4D-BFFD-14F21CF1C7F1}"/>
    <hyperlink ref="Q843" r:id="rId17775" display="https://www.daloopa.com/src/65074796" xr:uid="{4C0A930C-AEF5-4A76-8DA9-359E85030178}"/>
    <hyperlink ref="R843" r:id="rId17776" display="https://www.daloopa.com/src/65074787" xr:uid="{9FDC7503-9139-4C53-A7F5-82A7CC54B868}"/>
    <hyperlink ref="S843" r:id="rId17777" display="https://www.daloopa.com/src/65074784" xr:uid="{E5F8F792-44E7-4EE8-976D-0BA984E333D2}"/>
    <hyperlink ref="T843" r:id="rId17778" display="https://www.daloopa.com/src/65218533" xr:uid="{AA263C8D-2045-468F-9F47-2E8A800C7FE3}"/>
    <hyperlink ref="U843" r:id="rId17779" display="https://www.daloopa.com/src/65074722" xr:uid="{F6FD7FCA-656C-42D9-93C8-074A71C26174}"/>
    <hyperlink ref="V843" r:id="rId17780" display="https://www.daloopa.com/src/65074719" xr:uid="{101E13B7-93CB-4E52-9C2E-C5E7663D7D8F}"/>
    <hyperlink ref="W843" r:id="rId17781" display="https://www.daloopa.com/src/65074714" xr:uid="{9FC1E604-55A6-4B46-AAAE-894A9E52D533}"/>
    <hyperlink ref="X843" r:id="rId17782" display="https://www.daloopa.com/src/65218534" xr:uid="{B235751A-EF6F-4D92-B06B-32665BE53DC8}"/>
    <hyperlink ref="Y843" r:id="rId17783" display="https://www.daloopa.com/src/65074704" xr:uid="{8178E7D3-31A9-4E43-94DC-B859C5600C4F}"/>
    <hyperlink ref="Z843" r:id="rId17784" display="https://www.daloopa.com/src/65074702" xr:uid="{2F571127-8D09-4A58-9CCA-E315AD47FAD7}"/>
    <hyperlink ref="AA843" r:id="rId17785" display="https://www.daloopa.com/src/65074699" xr:uid="{F68305D7-418B-4CCB-B736-5A84082BFB42}"/>
    <hyperlink ref="AB843" r:id="rId17786" display="https://www.daloopa.com/src/65218535" xr:uid="{2C38FCB9-A158-41F9-8042-CD37915E4EDB}"/>
    <hyperlink ref="AC843" r:id="rId17787" display="https://www.daloopa.com/src/65074669" xr:uid="{D326103E-862B-4A76-98B3-5AC69465470D}"/>
    <hyperlink ref="AD843" r:id="rId17788" display="https://www.daloopa.com/src/65074665" xr:uid="{1B155D99-4154-48D4-98A9-A5ABC9A8BDC7}"/>
    <hyperlink ref="AE843" r:id="rId17789" display="https://www.daloopa.com/src/65074663" xr:uid="{4FBF8DE1-08EF-412E-988D-EA69C7437847}"/>
    <hyperlink ref="AF843" r:id="rId17790" display="https://www.daloopa.com/src/65218536" xr:uid="{9A4F1BFD-2674-4800-8A97-69386A2A53C6}"/>
    <hyperlink ref="AG843" r:id="rId17791" display="https://www.daloopa.com/src/65074648" xr:uid="{29127562-62B8-4B1B-A61A-6FA0A1AD746B}"/>
    <hyperlink ref="AH843" r:id="rId17792" display="https://www.daloopa.com/src/65074643" xr:uid="{E83FC172-C477-4CAA-9625-EDBC5EBA01CA}"/>
    <hyperlink ref="AI843" r:id="rId17793" display="https://www.daloopa.com/src/65074635" xr:uid="{CDE85D4E-B346-4C37-9419-C1D2848DFBC6}"/>
    <hyperlink ref="AJ843" r:id="rId17794" display="https://www.daloopa.com/src/65218537" xr:uid="{B2DE9D27-B271-4659-B157-1C4AFF2447B5}"/>
    <hyperlink ref="AK843" r:id="rId17795" display="https://www.daloopa.com/src/65074597" xr:uid="{67CD60E3-F9EA-4066-812A-2ECF4FE40B3A}"/>
    <hyperlink ref="AL843" r:id="rId17796" display="https://www.daloopa.com/src/65074542" xr:uid="{F78F9593-6170-4D80-A68D-495308BD2D38}"/>
    <hyperlink ref="AM843" r:id="rId17797" display="https://www.daloopa.com/src/65074527" xr:uid="{E63E8C1D-ECBD-4632-BF76-D267C29DC240}"/>
    <hyperlink ref="AN843" r:id="rId17798" display="https://www.daloopa.com/src/65218538" xr:uid="{3EA74022-C78A-4424-99AD-A86701733200}"/>
    <hyperlink ref="AO843" r:id="rId17799" display="https://www.daloopa.com/src/65074476" xr:uid="{16078033-1248-4A07-AADB-21E3D54B2B0B}"/>
    <hyperlink ref="AP843" r:id="rId17800" display="https://www.daloopa.com/src/65074461" xr:uid="{1C85629A-E99E-4E94-A0CF-FDBB5F7A77D1}"/>
    <hyperlink ref="AQ843" r:id="rId17801" display="https://www.daloopa.com/src/65074400" xr:uid="{360BB3C2-A572-4C9E-BD3A-A884A8A04D26}"/>
    <hyperlink ref="AR843" r:id="rId17802" display="https://www.daloopa.com/src/67023377" xr:uid="{175DAB1A-D45D-46DB-AFF1-BC2A6C0CFAB2}"/>
    <hyperlink ref="AS843" r:id="rId17803" display="https://www.daloopa.com/src/72185369" xr:uid="{EB14FA2D-BD15-4402-A3C0-B8841E62776F}"/>
    <hyperlink ref="AT843" r:id="rId17804" display="https://www.daloopa.com/src/78147762" xr:uid="{71397B3E-BD8D-4D87-BBD4-690D64EF10B8}"/>
    <hyperlink ref="AU843" r:id="rId17805" display="https://www.daloopa.com/src/82271166" xr:uid="{484A07B3-ECAC-4D9D-B4FF-7744664E5BF7}"/>
    <hyperlink ref="AV843" r:id="rId17806" display="https://www.daloopa.com/src/87514927" xr:uid="{DBD9E63F-6849-41FC-ADBC-569CCA7E374C}"/>
    <hyperlink ref="AW843" r:id="rId17807" display="https://www.daloopa.com/src/94644994" xr:uid="{0882C25F-0025-4A92-BA6C-C76E17154059}"/>
    <hyperlink ref="AX843" r:id="rId17808" display="https://www.daloopa.com/src/102436803" xr:uid="{F25F8E2F-EBC0-4F9F-843C-8F7DA3B7BDF6}"/>
    <hyperlink ref="AY843" r:id="rId17809" display="https://www.daloopa.com/src/107834465" xr:uid="{D8085B3C-7E10-4152-8094-D0693F39954E}"/>
    <hyperlink ref="AZ843" r:id="rId17810" display="https://www.daloopa.com/src/113403494" xr:uid="{17D0EAEB-D19A-478F-ABAF-A3E880227F5B}"/>
    <hyperlink ref="BA843" r:id="rId17811" display="https://www.daloopa.com/src/125191041" xr:uid="{42CC8C2A-D196-436B-BC63-AC45CDEBD111}"/>
    <hyperlink ref="BB843" r:id="rId17812" display="https://www.daloopa.com/src/136649023" xr:uid="{FE474CFB-EAA1-4842-99C2-CF29A4D49877}"/>
    <hyperlink ref="BC843" r:id="rId17813" display="https://www.daloopa.com/src/145162525" xr:uid="{ACB7C296-1F82-4564-9CFD-6321A1E765F3}"/>
    <hyperlink ref="BD843" r:id="rId17814" display="https://www.daloopa.com/src/154393448" xr:uid="{D20EB2AB-6985-41B6-97DB-9608C9E17B49}"/>
    <hyperlink ref="BF843" r:id="rId17815" display="https://www.daloopa.com/src/65074968" xr:uid="{A34D2FA1-0786-45C5-9770-6AE486DCAC67}"/>
    <hyperlink ref="BG843" r:id="rId17816" display="https://www.daloopa.com/src/65074853" xr:uid="{FAC6DD84-0686-4BB4-8F78-24604AC7E759}"/>
    <hyperlink ref="BH843" r:id="rId17817" display="https://www.daloopa.com/src/65074810" xr:uid="{6EBE15F5-53FC-419A-A0EE-E4E17249632C}"/>
    <hyperlink ref="BI843" r:id="rId17818" display="https://www.daloopa.com/src/65074777" xr:uid="{318F2504-6B03-442D-99A7-4EEC81BDA162}"/>
    <hyperlink ref="BJ843" r:id="rId17819" display="https://www.daloopa.com/src/65074708" xr:uid="{22DB21A7-606C-42BF-AC46-67E08DA9C170}"/>
    <hyperlink ref="BK843" r:id="rId17820" display="https://www.daloopa.com/src/65074679" xr:uid="{931B8FA8-72C6-429F-AA54-2F63B9833141}"/>
    <hyperlink ref="BL843" r:id="rId17821" display="https://www.daloopa.com/src/65074652" xr:uid="{4D2EFEF3-0E0B-43FC-944F-B55E040FC134}"/>
    <hyperlink ref="BM843" r:id="rId17822" display="https://www.daloopa.com/src/65074630" xr:uid="{722C4FE5-3D88-47E4-A105-21CDC9EA7106}"/>
    <hyperlink ref="BN843" r:id="rId17823" display="https://www.daloopa.com/src/65074510" xr:uid="{B6081C84-6A93-49D7-AD89-E1E181D4C618}"/>
    <hyperlink ref="BO843" r:id="rId17824" display="https://www.daloopa.com/src/67020011" xr:uid="{FC2036CB-B47E-45CB-A4C2-9BA6DC1C923B}"/>
    <hyperlink ref="BP843" r:id="rId17825" display="https://www.daloopa.com/src/87503075" xr:uid="{1A7221AD-05C8-4AB2-AAC5-A324C3A22931}"/>
    <hyperlink ref="BQ843" r:id="rId17826" display="https://www.daloopa.com/src/113369600" xr:uid="{A65FE64C-D1EB-4C5C-9E91-8ACA288A932B}"/>
    <hyperlink ref="BR843" r:id="rId17827" display="https://www.daloopa.com/src/154365070" xr:uid="{B098BE3C-87DA-4599-91B1-AF751CAF4134}"/>
    <hyperlink ref="A847" r:id="rId17828" xr:uid="{FC169E12-94E9-43DD-ABD3-32D240BF3585}"/>
    <hyperlink ref="C847" r:id="rId17829" xr:uid="{C28EFAF4-26D7-4B04-851F-145429BCD210}"/>
    <hyperlink ref="H847" r:id="rId17830" display="https://www.daloopa.com/src/65125856" xr:uid="{6570A13B-9EC5-4371-8DA6-CF344BFE1B17}"/>
    <hyperlink ref="L847" r:id="rId17831" display="https://www.daloopa.com/src/65125840" xr:uid="{D4B59B43-7D45-4EFF-89EB-20648908A0A1}"/>
    <hyperlink ref="P847" r:id="rId17832" display="https://www.daloopa.com/src/65125808" xr:uid="{CD93277B-96CA-40E6-8139-45C260E9C618}"/>
    <hyperlink ref="T847" r:id="rId17833" display="https://www.daloopa.com/src/65125779" xr:uid="{F46CE19D-16F8-4AD2-A02B-BF677A667252}"/>
    <hyperlink ref="X847" r:id="rId17834" display="https://www.daloopa.com/src/65125769" xr:uid="{6A10E68A-C358-40CD-9FDD-478D3A7DB3E3}"/>
    <hyperlink ref="AB847" r:id="rId17835" display="https://www.daloopa.com/src/65125753" xr:uid="{33CCA66B-1C00-4034-978D-FCD9823803B9}"/>
    <hyperlink ref="AF847" r:id="rId17836" display="https://www.daloopa.com/src/65125691" xr:uid="{25B13D82-F060-420A-A3DD-1A8F15716B78}"/>
    <hyperlink ref="AJ847" r:id="rId17837" display="https://www.daloopa.com/src/65125629" xr:uid="{FE085898-3E7E-4450-B481-9BCBE8C16F26}"/>
    <hyperlink ref="AN847" r:id="rId17838" display="https://www.daloopa.com/src/65125595" xr:uid="{464A4C32-CAE6-41CF-AA75-14DB82F0B4C6}"/>
    <hyperlink ref="AR847" r:id="rId17839" display="https://www.daloopa.com/src/67020112" xr:uid="{C6DC8D37-AE07-4D19-8F67-B41FAD9E9C1E}"/>
    <hyperlink ref="AV847" r:id="rId17840" display="https://www.daloopa.com/src/87501529" xr:uid="{80269759-4038-4A00-A1A2-63976502B317}"/>
    <hyperlink ref="AZ847" r:id="rId17841" display="https://www.daloopa.com/src/113362561" xr:uid="{E457B16E-B804-482D-B021-C83A5FFFADA1}"/>
    <hyperlink ref="BD847" r:id="rId17842" display="https://www.daloopa.com/src/154362009" xr:uid="{EE39B4AB-ED1E-442C-B05C-2F596D0F7368}"/>
    <hyperlink ref="BF847" r:id="rId17843" display="https://marketplace.daloopa.com/src/134722570" xr:uid="{A60B7BBB-6ED3-419D-B033-1270C10D5EC7}"/>
    <hyperlink ref="BG847" r:id="rId17844" display="https://marketplace.daloopa.com/src/134722571" xr:uid="{7E31CEFD-57DE-457C-9537-60A59F1DAE75}"/>
    <hyperlink ref="BH847" r:id="rId17845" display="https://marketplace.daloopa.com/src/134722572" xr:uid="{31E22E76-469F-4F06-9E80-B97D2A946959}"/>
    <hyperlink ref="BI847" r:id="rId17846" display="https://marketplace.daloopa.com/src/134722573" xr:uid="{DBBC30FE-B8C0-4A80-AF15-B0AFCB0EEFE4}"/>
    <hyperlink ref="BJ847" r:id="rId17847" display="https://marketplace.daloopa.com/src/134722574" xr:uid="{9BFF727B-9B40-446C-BC7D-82BDBFF9ED73}"/>
    <hyperlink ref="BK847" r:id="rId17848" display="https://marketplace.daloopa.com/src/134722575" xr:uid="{2AB8CC18-F7DE-418B-975E-E8D352E4B84A}"/>
    <hyperlink ref="BL847" r:id="rId17849" display="https://marketplace.daloopa.com/src/134722576" xr:uid="{11CF1090-37F2-4FA5-BC28-6C42F86710B8}"/>
    <hyperlink ref="BM847" r:id="rId17850" display="https://marketplace.daloopa.com/src/134722577" xr:uid="{03F391CA-BFE9-4F40-895F-03AB4D08D2AB}"/>
    <hyperlink ref="BN847" r:id="rId17851" display="https://marketplace.daloopa.com/src/134722578" xr:uid="{271F3C20-3D40-4C8C-805F-18F69E9096E8}"/>
    <hyperlink ref="BO847" r:id="rId17852" display="https://marketplace.daloopa.com/src/134722579" xr:uid="{A95C3023-7E16-4B9B-A266-C628FDC7D28E}"/>
    <hyperlink ref="BP847" r:id="rId17853" display="https://marketplace.daloopa.com/src/134722580" xr:uid="{E9EB0718-5E9B-43CB-9F03-3DAD8180B677}"/>
    <hyperlink ref="BQ847" r:id="rId17854" display="https://marketplace.daloopa.com/src/134722581" xr:uid="{036BCD32-16F7-4528-B6D5-6D74B37AEEAC}"/>
    <hyperlink ref="BR847" r:id="rId17855" display="https://marketplace.daloopa.com/src/154393199" xr:uid="{75E6951F-0564-4A4B-809F-18BC2F351BC9}"/>
    <hyperlink ref="A848" r:id="rId17856" xr:uid="{4BCA7056-6FD5-4480-AE03-22C2C76FB94E}"/>
    <hyperlink ref="C848" r:id="rId17857" xr:uid="{A73C9E86-A48E-4D02-8B23-4C14F7FE41D5}"/>
    <hyperlink ref="H848" r:id="rId17858" display="https://www.daloopa.com/src/65125861" xr:uid="{F034E8BF-DFA8-466B-9230-5FFC71E15896}"/>
    <hyperlink ref="L848" r:id="rId17859" display="https://www.daloopa.com/src/65125830" xr:uid="{220B79D4-E979-4BDB-98C3-B4E6D40290B1}"/>
    <hyperlink ref="P848" r:id="rId17860" display="https://www.daloopa.com/src/65125810" xr:uid="{E20C4EF5-0B86-4D62-B083-53CBF761F834}"/>
    <hyperlink ref="T848" r:id="rId17861" display="https://www.daloopa.com/src/65125787" xr:uid="{DA3FE8CE-3C68-4D62-8412-83963720ABB8}"/>
    <hyperlink ref="X848" r:id="rId17862" display="https://www.daloopa.com/src/65125761" xr:uid="{B3E193BB-F8C1-4D69-B83E-4D11E11C9B68}"/>
    <hyperlink ref="AB848" r:id="rId17863" display="https://www.daloopa.com/src/65125747" xr:uid="{58435DE0-7F4A-48A5-92D3-AD2937BFECCD}"/>
    <hyperlink ref="AF848" r:id="rId17864" display="https://www.daloopa.com/src/65125693" xr:uid="{C5F41306-EA7F-486C-A6E5-40A521709F9D}"/>
    <hyperlink ref="AJ848" r:id="rId17865" display="https://www.daloopa.com/src/65125626" xr:uid="{926ED0A7-B06A-41EA-8E2D-66264FA7D3FE}"/>
    <hyperlink ref="AN848" r:id="rId17866" display="https://www.daloopa.com/src/65125603" xr:uid="{BDFA1E9E-16CF-44EF-B4AF-11A69CD97CE0}"/>
    <hyperlink ref="AR848" r:id="rId17867" display="https://www.daloopa.com/src/67020110" xr:uid="{9F773F97-7997-4C4D-BC68-A339C69A3B28}"/>
    <hyperlink ref="AV848" r:id="rId17868" display="https://www.daloopa.com/src/87501530" xr:uid="{2DB7DB9F-1F4D-4788-85E5-32E815237194}"/>
    <hyperlink ref="AZ848" r:id="rId17869" display="https://www.daloopa.com/src/113362562" xr:uid="{EBBD17DF-AF37-4253-B5E7-B4CD860030AD}"/>
    <hyperlink ref="BD848" r:id="rId17870" display="https://www.daloopa.com/src/154362008" xr:uid="{C218B1DE-648B-4B35-82A1-ACE4B339318B}"/>
    <hyperlink ref="BF848" r:id="rId17871" display="https://marketplace.daloopa.com/src/134722582" xr:uid="{FEA339C9-C020-48E9-BB34-9CDB22427DBD}"/>
    <hyperlink ref="BG848" r:id="rId17872" display="https://marketplace.daloopa.com/src/134722583" xr:uid="{128815E3-B4DA-414D-AA90-280CEC7F3C8E}"/>
    <hyperlink ref="BH848" r:id="rId17873" display="https://marketplace.daloopa.com/src/134722584" xr:uid="{5D9AE999-6E21-4E42-8F7C-A9CDC984EDD2}"/>
    <hyperlink ref="BI848" r:id="rId17874" display="https://marketplace.daloopa.com/src/134722585" xr:uid="{2D4D8E56-2146-4EF3-B207-2BCBBDDC89D4}"/>
    <hyperlink ref="BJ848" r:id="rId17875" display="https://marketplace.daloopa.com/src/134722586" xr:uid="{2B133375-930B-4436-80E2-EBF602803414}"/>
    <hyperlink ref="BK848" r:id="rId17876" display="https://marketplace.daloopa.com/src/134722587" xr:uid="{924D9B85-A11E-47AD-81EB-E92C5C597195}"/>
    <hyperlink ref="BL848" r:id="rId17877" display="https://marketplace.daloopa.com/src/134722588" xr:uid="{25360357-CFE4-4A52-8FFF-E285A79A86C4}"/>
    <hyperlink ref="BM848" r:id="rId17878" display="https://marketplace.daloopa.com/src/134722589" xr:uid="{BE82B67E-0CD5-43A1-9722-D1BAD2BF83ED}"/>
    <hyperlink ref="BN848" r:id="rId17879" display="https://marketplace.daloopa.com/src/134722590" xr:uid="{6DCD193A-ED91-43B3-84A9-C5271EE45722}"/>
    <hyperlink ref="BO848" r:id="rId17880" display="https://marketplace.daloopa.com/src/134722591" xr:uid="{20439AFB-94A3-4461-A043-FA3135D27C85}"/>
    <hyperlink ref="BP848" r:id="rId17881" display="https://marketplace.daloopa.com/src/134722592" xr:uid="{843BBE27-4845-46CE-BC89-D08DAEB41D0F}"/>
    <hyperlink ref="BQ848" r:id="rId17882" display="https://marketplace.daloopa.com/src/134722593" xr:uid="{F008C672-909F-47F7-8028-6B2AE54F4ED3}"/>
    <hyperlink ref="BR848" r:id="rId17883" display="https://marketplace.daloopa.com/src/154393200" xr:uid="{D7B361E6-8558-4051-BE8E-453D9388B84F}"/>
    <hyperlink ref="A849" r:id="rId17884" xr:uid="{F41A8E4F-3664-47BF-94CC-391CAFA2206F}"/>
    <hyperlink ref="C849" r:id="rId17885" xr:uid="{12B0CF70-C5BD-4E8A-B377-D0B5A62B769B}"/>
    <hyperlink ref="H849" r:id="rId17886" display="https://www.daloopa.com/src/65125859" xr:uid="{698D45D3-46B4-4EBF-9E5A-97B38022F0F6}"/>
    <hyperlink ref="L849" r:id="rId17887" display="https://www.daloopa.com/src/65125831" xr:uid="{81DFF376-3D02-456E-BC9A-9E01D8DF9C08}"/>
    <hyperlink ref="P849" r:id="rId17888" display="https://www.daloopa.com/src/65125809" xr:uid="{8CEBFB27-CE2D-4642-BF32-07263944C6A1}"/>
    <hyperlink ref="T849" r:id="rId17889" display="https://www.daloopa.com/src/65125778" xr:uid="{500286DA-E948-4B80-AE74-D9D66C8DB1FE}"/>
    <hyperlink ref="X849" r:id="rId17890" display="https://www.daloopa.com/src/65125763" xr:uid="{FCE48C22-016C-4B17-964A-59515D6F2306}"/>
    <hyperlink ref="AB849" r:id="rId17891" display="https://www.daloopa.com/src/65125748" xr:uid="{FA3B5154-53EE-481F-BE1C-346593906BD2}"/>
    <hyperlink ref="AF849" r:id="rId17892" display="https://www.daloopa.com/src/65125689" xr:uid="{04118CEB-2128-4E7A-B4FF-7A8095E225EB}"/>
    <hyperlink ref="AJ849" r:id="rId17893" display="https://www.daloopa.com/src/65125627" xr:uid="{186F25BD-1854-470C-BEF1-70165DD40638}"/>
    <hyperlink ref="AN849" r:id="rId17894" display="https://www.daloopa.com/src/65125594" xr:uid="{4E7FC7F7-53A8-4E52-BA24-51894F00A4DC}"/>
    <hyperlink ref="AR849" r:id="rId17895" display="https://www.daloopa.com/src/67020111" xr:uid="{A3C0ECEB-46D4-41B1-A384-7B11CEAE6B11}"/>
    <hyperlink ref="AV849" r:id="rId17896" display="https://www.daloopa.com/src/87501528" xr:uid="{450253E9-D631-4962-964E-9F3CAE980E19}"/>
    <hyperlink ref="AZ849" r:id="rId17897" display="https://www.daloopa.com/src/113362563" xr:uid="{57CFE72A-0742-4B80-ADB8-F7BDABF5FB0B}"/>
    <hyperlink ref="BD849" r:id="rId17898" display="https://www.daloopa.com/src/154362013" xr:uid="{D4BBD376-0A68-4912-A786-395A437E5067}"/>
    <hyperlink ref="BF849" r:id="rId17899" display="https://marketplace.daloopa.com/src/134722594" xr:uid="{F6DDA231-D8C2-4C26-AB11-F5DB2CDFC587}"/>
    <hyperlink ref="BG849" r:id="rId17900" display="https://marketplace.daloopa.com/src/134722595" xr:uid="{82894095-D992-4898-8B74-45C8AF66F257}"/>
    <hyperlink ref="BH849" r:id="rId17901" display="https://marketplace.daloopa.com/src/134722596" xr:uid="{C6C1D2F0-1F2F-4A03-91F6-D753E4F0075F}"/>
    <hyperlink ref="BI849" r:id="rId17902" display="https://marketplace.daloopa.com/src/134722597" xr:uid="{D13FDCD1-C490-46F5-A134-F28D73661474}"/>
    <hyperlink ref="BJ849" r:id="rId17903" display="https://marketplace.daloopa.com/src/134722598" xr:uid="{00D32FBE-CE13-4107-BE84-5057E0B2CC66}"/>
    <hyperlink ref="BK849" r:id="rId17904" display="https://marketplace.daloopa.com/src/134722599" xr:uid="{D377BFEE-7848-48FD-A3FD-7E74923BE07A}"/>
    <hyperlink ref="BL849" r:id="rId17905" display="https://marketplace.daloopa.com/src/134722600" xr:uid="{C9955BD6-92A3-43EB-9804-24A4D773D3E8}"/>
    <hyperlink ref="BM849" r:id="rId17906" display="https://marketplace.daloopa.com/src/134722601" xr:uid="{EE324C9E-88FB-4DA6-83AD-9857DC469F5A}"/>
    <hyperlink ref="BN849" r:id="rId17907" display="https://marketplace.daloopa.com/src/134722602" xr:uid="{C78D7033-927A-448E-83A0-4F681750DF14}"/>
    <hyperlink ref="BO849" r:id="rId17908" display="https://marketplace.daloopa.com/src/134722603" xr:uid="{AA05FB95-9B51-490F-A11E-7947F939E764}"/>
    <hyperlink ref="BP849" r:id="rId17909" display="https://marketplace.daloopa.com/src/134722604" xr:uid="{D27B7BE7-A800-45BC-A513-F81D6A15280B}"/>
    <hyperlink ref="BQ849" r:id="rId17910" display="https://marketplace.daloopa.com/src/134722605" xr:uid="{E80F6054-2E10-4657-BAEE-14AC780A607D}"/>
    <hyperlink ref="BR849" r:id="rId17911" display="https://marketplace.daloopa.com/src/154393201" xr:uid="{52960053-D6EE-459E-9D73-EE25DDC361BA}"/>
    <hyperlink ref="A850" r:id="rId17912" xr:uid="{AB511747-879F-40F7-9E3F-A099F0E9ADDC}"/>
    <hyperlink ref="C850" r:id="rId17913" xr:uid="{47E62747-6DCD-4742-9D4B-BB07A7B9D72C}"/>
    <hyperlink ref="H850" r:id="rId17914" display="https://www.daloopa.com/src/65125858" xr:uid="{2C9F444E-9803-458A-876B-C6E3A24988AB}"/>
    <hyperlink ref="L850" r:id="rId17915" display="https://www.daloopa.com/src/65125832" xr:uid="{289A3D45-E294-4ECB-823F-66976A3401B5}"/>
    <hyperlink ref="P850" r:id="rId17916" display="https://www.daloopa.com/src/65125811" xr:uid="{C1EC40A9-158A-4140-9000-A48D245261B7}"/>
    <hyperlink ref="T850" r:id="rId17917" display="https://www.daloopa.com/src/65125781" xr:uid="{957A19C3-F176-4A54-A7AD-15F88125B6E7}"/>
    <hyperlink ref="X850" r:id="rId17918" display="https://www.daloopa.com/src/65125762" xr:uid="{052FB34E-8AF7-480E-88AD-40C7D60116DF}"/>
    <hyperlink ref="AB850" r:id="rId17919" display="https://www.daloopa.com/src/65125743" xr:uid="{BE34AC3F-C078-46E0-B62B-70F605A67729}"/>
    <hyperlink ref="AF850" r:id="rId17920" display="https://www.daloopa.com/src/65125690" xr:uid="{2A444875-8BA7-4692-9B6B-2F3990F5E808}"/>
    <hyperlink ref="AJ850" r:id="rId17921" display="https://www.daloopa.com/src/65125628" xr:uid="{50973C27-6149-459C-802E-ABAB3A7E2ED1}"/>
    <hyperlink ref="AN850" r:id="rId17922" display="https://www.daloopa.com/src/65125596" xr:uid="{634934B4-6CBC-4426-BDCA-BA0A64359702}"/>
    <hyperlink ref="AR850" r:id="rId17923" display="https://www.daloopa.com/src/67020098" xr:uid="{C88A52C6-4D26-4549-8D9C-FD84DFB476BA}"/>
    <hyperlink ref="AV850" r:id="rId17924" display="https://www.daloopa.com/src/87501532" xr:uid="{7EE00A45-1159-4EF9-AF98-B826D49DF177}"/>
    <hyperlink ref="AZ850" r:id="rId17925" display="https://www.daloopa.com/src/113362564" xr:uid="{14778EC9-9B9D-4025-A18D-B0AC2C65A9E7}"/>
    <hyperlink ref="BD850" r:id="rId17926" display="https://www.daloopa.com/src/154362010" xr:uid="{BC71BB21-A144-4A3B-8B4C-462E7DE05872}"/>
    <hyperlink ref="BF850" r:id="rId17927" display="https://marketplace.daloopa.com/src/134722606" xr:uid="{1F9E7BC7-A75A-4DCD-A9B0-6D9F507D6FE5}"/>
    <hyperlink ref="BG850" r:id="rId17928" display="https://marketplace.daloopa.com/src/134722607" xr:uid="{1113B0D9-C181-4F99-BE6C-DDAEF340739D}"/>
    <hyperlink ref="BH850" r:id="rId17929" display="https://marketplace.daloopa.com/src/134722608" xr:uid="{1204BA4B-5FBB-491B-ADF2-DF71158295CE}"/>
    <hyperlink ref="BI850" r:id="rId17930" display="https://marketplace.daloopa.com/src/134722609" xr:uid="{E21C53F8-1357-4914-9222-3D66D375F872}"/>
    <hyperlink ref="BJ850" r:id="rId17931" display="https://marketplace.daloopa.com/src/134722610" xr:uid="{C4556BFF-A0C7-4234-9370-0233FAB9F906}"/>
    <hyperlink ref="BK850" r:id="rId17932" display="https://marketplace.daloopa.com/src/134722611" xr:uid="{4F97CB0D-3E58-40D9-BF41-1E803DB60489}"/>
    <hyperlink ref="BL850" r:id="rId17933" display="https://marketplace.daloopa.com/src/134722612" xr:uid="{6FA8AD49-90CD-4074-B40E-E27D48815F62}"/>
    <hyperlink ref="BM850" r:id="rId17934" display="https://marketplace.daloopa.com/src/134722613" xr:uid="{B9670F0D-A5A0-4244-82CB-7D0D0DB00C6B}"/>
    <hyperlink ref="BN850" r:id="rId17935" display="https://marketplace.daloopa.com/src/134722614" xr:uid="{D974DCB5-0017-4FFC-8D96-D05FF5A65326}"/>
    <hyperlink ref="BO850" r:id="rId17936" display="https://marketplace.daloopa.com/src/134722615" xr:uid="{C011B705-E78C-4804-86A2-6C4A80B4813C}"/>
    <hyperlink ref="BP850" r:id="rId17937" display="https://marketplace.daloopa.com/src/134722616" xr:uid="{78D09E3A-6D57-4F7D-8B2E-D860719DEA1C}"/>
    <hyperlink ref="BQ850" r:id="rId17938" display="https://marketplace.daloopa.com/src/134722617" xr:uid="{75A3E5AC-FA88-4E0E-8E5B-E7C92BB315D0}"/>
    <hyperlink ref="BR850" r:id="rId17939" display="https://marketplace.daloopa.com/src/154393202" xr:uid="{575B0FE0-588B-498E-9E5B-9E091AABEAB3}"/>
    <hyperlink ref="A851" r:id="rId17940" xr:uid="{BD4D6429-B4C1-4E01-8C6D-D79A76C68380}"/>
    <hyperlink ref="C851" r:id="rId17941" xr:uid="{06511F60-F5BB-4548-9520-62C7132C64BD}"/>
    <hyperlink ref="AF851" r:id="rId17942" display="https://www.daloopa.com/src/65125692" xr:uid="{9576B67D-E4D4-4231-8707-E05D4B420A55}"/>
    <hyperlink ref="AJ851" r:id="rId17943" display="https://www.daloopa.com/src/65125632" xr:uid="{1AB89040-C8D2-48BE-82C7-FDB697E80574}"/>
    <hyperlink ref="AN851" r:id="rId17944" display="https://www.daloopa.com/src/65125597" xr:uid="{6C1EEE56-28E1-4FBF-ACE3-A03530FC1A20}"/>
    <hyperlink ref="AR851" r:id="rId17945" display="https://www.daloopa.com/src/67020100" xr:uid="{0B710578-E14A-46D0-85B0-36E761A5D9C8}"/>
    <hyperlink ref="AV851" r:id="rId17946" display="https://www.daloopa.com/src/87501533" xr:uid="{BFB5DC70-22AC-48B3-AA95-D53373D61A06}"/>
    <hyperlink ref="AZ851" r:id="rId17947" display="https://www.daloopa.com/src/113362565" xr:uid="{D7D21819-350C-4C00-91DC-FEF0A8AA8DA5}"/>
    <hyperlink ref="BD851" r:id="rId17948" display="https://www.daloopa.com/src/154362011" xr:uid="{14F80B7D-7253-4D54-8CEC-022E4DB63845}"/>
    <hyperlink ref="BL851" r:id="rId17949" display="https://marketplace.daloopa.com/src/134722618" xr:uid="{823F5A7C-A717-49EF-836D-CD2C979E493C}"/>
    <hyperlink ref="BM851" r:id="rId17950" display="https://marketplace.daloopa.com/src/134722619" xr:uid="{BCBCD31A-896A-4893-8145-6AE8C8A953F5}"/>
    <hyperlink ref="BN851" r:id="rId17951" display="https://marketplace.daloopa.com/src/134722620" xr:uid="{86DC55A8-4E0D-4F60-9A4E-38528E250F39}"/>
    <hyperlink ref="BO851" r:id="rId17952" display="https://marketplace.daloopa.com/src/134722621" xr:uid="{E5435393-32C2-4818-B6AC-F24FA7D528EA}"/>
    <hyperlink ref="BP851" r:id="rId17953" display="https://marketplace.daloopa.com/src/134722622" xr:uid="{0DE9946B-BC1F-4009-8BF0-0FB6F92C4AF7}"/>
    <hyperlink ref="BQ851" r:id="rId17954" display="https://marketplace.daloopa.com/src/134722623" xr:uid="{3E5A5C4E-063B-4DED-B264-D37112C0C412}"/>
    <hyperlink ref="BR851" r:id="rId17955" display="https://marketplace.daloopa.com/src/154393203" xr:uid="{13FCF6FB-C1FD-4A9C-8ADC-0DFC870C39AC}"/>
    <hyperlink ref="A852" r:id="rId17956" xr:uid="{271D2FA6-A081-4F54-90E5-30343338EE3E}"/>
    <hyperlink ref="C852" r:id="rId17957" xr:uid="{B87574ED-D1D3-4689-AEDD-04B5EED5014A}"/>
    <hyperlink ref="AJ852" r:id="rId17958" display="https://www.daloopa.com/src/65125630" xr:uid="{71F51021-BF75-46BA-A3D7-B9CC32E0B94C}"/>
    <hyperlink ref="AN852" r:id="rId17959" display="https://www.daloopa.com/src/65125605" xr:uid="{5FC86A9E-4391-49AB-BA36-DEB9B7B0D6F5}"/>
    <hyperlink ref="AR852" r:id="rId17960" display="https://www.daloopa.com/src/67020102" xr:uid="{90D9028F-9645-4D51-8295-97F14C49CF0B}"/>
    <hyperlink ref="AV852" r:id="rId17961" display="https://www.daloopa.com/src/87501534" xr:uid="{DD347520-5B27-4704-9E2E-D88DEC781C79}"/>
    <hyperlink ref="AZ852" r:id="rId17962" display="https://www.daloopa.com/src/113362566" xr:uid="{4FB29C60-5405-4C5E-BC85-4D2B1A60B92A}"/>
    <hyperlink ref="BD852" r:id="rId17963" display="https://www.daloopa.com/src/154362012" xr:uid="{DBB89395-3815-44A1-918F-D70FEAA4F068}"/>
    <hyperlink ref="BM852" r:id="rId17964" display="https://marketplace.daloopa.com/src/134722624" xr:uid="{FE7A95C3-BCED-4EA8-B294-6F41A12DB26D}"/>
    <hyperlink ref="BN852" r:id="rId17965" display="https://marketplace.daloopa.com/src/134722625" xr:uid="{812F35F1-8016-4190-8741-C6C147EDE8AC}"/>
    <hyperlink ref="BO852" r:id="rId17966" display="https://marketplace.daloopa.com/src/134722626" xr:uid="{C41C2154-B09D-4F71-9378-7131357802E1}"/>
    <hyperlink ref="BP852" r:id="rId17967" display="https://marketplace.daloopa.com/src/134722627" xr:uid="{5405F875-0E7A-4455-BAB9-BC9716CA9740}"/>
    <hyperlink ref="BQ852" r:id="rId17968" display="https://marketplace.daloopa.com/src/134722628" xr:uid="{DF9974D9-E60E-433F-B9BA-D82C992173A9}"/>
    <hyperlink ref="BR852" r:id="rId17969" display="https://marketplace.daloopa.com/src/154393204" xr:uid="{4ECD128B-0187-494C-AEE9-6834E6B3E13C}"/>
    <hyperlink ref="A853" r:id="rId17970" xr:uid="{7D65F435-7B0D-4A09-ABD0-4B0A2761CB84}"/>
    <hyperlink ref="C853" r:id="rId17971" xr:uid="{2621CE22-FA09-4DDB-9E34-06CE86BD093B}"/>
    <hyperlink ref="AR853" r:id="rId17972" display="https://www.daloopa.com/src/67020099" xr:uid="{3EEC82D6-336E-4DE6-9817-42B51F1ABCC2}"/>
    <hyperlink ref="AV853" r:id="rId17973" display="https://www.daloopa.com/src/87501531" xr:uid="{8D89E86E-1836-4AAF-8727-00EFEE21471F}"/>
    <hyperlink ref="AZ853" r:id="rId17974" display="https://www.daloopa.com/src/113362567" xr:uid="{89A0DF04-62FB-40C4-A6D2-CDC66254F5DB}"/>
    <hyperlink ref="BD853" r:id="rId17975" display="https://www.daloopa.com/src/154362014" xr:uid="{6ECFBDCF-6A32-4FF0-B0C8-118F65189C4E}"/>
    <hyperlink ref="BO853" r:id="rId17976" display="https://marketplace.daloopa.com/src/134722629" xr:uid="{245A72C7-C7DB-477E-8915-9953EBEE3EB2}"/>
    <hyperlink ref="BP853" r:id="rId17977" display="https://marketplace.daloopa.com/src/134722630" xr:uid="{C0832C9D-57C7-4509-85F6-CB8FE4787741}"/>
    <hyperlink ref="BQ853" r:id="rId17978" display="https://marketplace.daloopa.com/src/134722631" xr:uid="{8CF483BB-E832-4FED-A9B9-431E7371E01A}"/>
    <hyperlink ref="BR853" r:id="rId17979" display="https://marketplace.daloopa.com/src/154393205" xr:uid="{C1121CA3-6CC2-49B1-B156-507403CF72F4}"/>
    <hyperlink ref="A854" r:id="rId17980" xr:uid="{FB8580DF-0901-4FC7-8C80-79973188C124}"/>
    <hyperlink ref="C854" r:id="rId17981" xr:uid="{7336BDC0-FE20-43AE-8B63-AEC0473B4A5E}"/>
    <hyperlink ref="H854" r:id="rId17982" display="https://www.daloopa.com/src/65125857" xr:uid="{8F341097-720B-423F-AB01-2F1C145F477F}"/>
    <hyperlink ref="L854" r:id="rId17983" display="https://www.daloopa.com/src/65125829" xr:uid="{F6C722D2-C500-4D50-9E1F-F3448091999F}"/>
    <hyperlink ref="P854" r:id="rId17984" display="https://www.daloopa.com/src/65125807" xr:uid="{D36078F1-89C2-44AD-A4E5-C4D307511514}"/>
    <hyperlink ref="T854" r:id="rId17985" display="https://www.daloopa.com/src/65125783" xr:uid="{75A2A007-D369-45A4-999B-91552006DB18}"/>
    <hyperlink ref="X854" r:id="rId17986" display="https://www.daloopa.com/src/65125764" xr:uid="{F370B59E-BCBA-468A-89F7-CAEC6D753F19}"/>
    <hyperlink ref="AB854" r:id="rId17987" display="https://www.daloopa.com/src/65125744" xr:uid="{6F025E50-3AC4-4A26-AC35-8BEF9FA04558}"/>
    <hyperlink ref="AF854" r:id="rId17988" display="https://www.daloopa.com/src/65125688" xr:uid="{8ABFAAB8-D717-4264-AE35-901D047B014C}"/>
    <hyperlink ref="AJ854" r:id="rId17989" display="https://www.daloopa.com/src/65125625" xr:uid="{781D1E83-EE8D-4C7A-8633-3CDDD17055BD}"/>
    <hyperlink ref="AN854" r:id="rId17990" display="https://www.daloopa.com/src/65125593" xr:uid="{A8BCFEC0-9CDF-4054-B33E-CCA4DCBD4536}"/>
    <hyperlink ref="AR854" r:id="rId17991" display="https://www.daloopa.com/src/67020101" xr:uid="{7CA76635-6DEA-4D37-A325-05FB06EA117A}"/>
    <hyperlink ref="AV854" r:id="rId17992" display="https://www.daloopa.com/src/87501535" xr:uid="{EFED9CC7-50D0-41B1-B084-0629D84E51C6}"/>
    <hyperlink ref="AZ854" r:id="rId17993" display="https://www.daloopa.com/src/113362568" xr:uid="{59EE2FA8-9642-4B00-B264-DD6D97AA9A66}"/>
    <hyperlink ref="BD854" r:id="rId17994" display="https://www.daloopa.com/src/154362015" xr:uid="{7FBC5E07-DA8F-4F44-A50C-F8CA34106F92}"/>
    <hyperlink ref="BF854" r:id="rId17995" display="https://marketplace.daloopa.com/src/134722632" xr:uid="{BEBEE243-0C6F-45F4-A084-3C58549426C9}"/>
    <hyperlink ref="BG854" r:id="rId17996" display="https://marketplace.daloopa.com/src/134722633" xr:uid="{5FD96855-BD7D-429D-A694-12E89AF99813}"/>
    <hyperlink ref="BH854" r:id="rId17997" display="https://marketplace.daloopa.com/src/134722634" xr:uid="{1AC1850C-1720-460D-AD2B-CF36D67CF971}"/>
    <hyperlink ref="BI854" r:id="rId17998" display="https://marketplace.daloopa.com/src/134722635" xr:uid="{D24AF592-41C3-4936-94AF-55107F6D9506}"/>
    <hyperlink ref="BJ854" r:id="rId17999" display="https://marketplace.daloopa.com/src/134722636" xr:uid="{BCF8DB5E-42CD-4E8B-8D77-E75C85F46DB0}"/>
    <hyperlink ref="BK854" r:id="rId18000" display="https://marketplace.daloopa.com/src/134722637" xr:uid="{7E4F0968-C7F9-4087-88E2-BC8A325B3B09}"/>
    <hyperlink ref="BL854" r:id="rId18001" display="https://marketplace.daloopa.com/src/134722638" xr:uid="{7E7D8159-DB5C-490C-B7BA-70EC6AFBF60C}"/>
    <hyperlink ref="BM854" r:id="rId18002" display="https://marketplace.daloopa.com/src/134722639" xr:uid="{3DDFF690-1154-4D9C-922E-AF58F9067690}"/>
    <hyperlink ref="BN854" r:id="rId18003" display="https://marketplace.daloopa.com/src/134722640" xr:uid="{4E2C345B-03AF-41F1-8A50-AC373ECBCE7C}"/>
    <hyperlink ref="BO854" r:id="rId18004" display="https://marketplace.daloopa.com/src/134722641" xr:uid="{46230B1B-40A9-4B08-AD91-37C84161F2AC}"/>
    <hyperlink ref="BP854" r:id="rId18005" display="https://marketplace.daloopa.com/src/134722642" xr:uid="{63288F71-21DC-4F4D-AEC3-94DEA5E6DAA9}"/>
    <hyperlink ref="BQ854" r:id="rId18006" display="https://marketplace.daloopa.com/src/134722643" xr:uid="{EC23D6DB-CCBE-4A6D-B146-183F91CCA4A2}"/>
    <hyperlink ref="BR854" r:id="rId18007" display="https://marketplace.daloopa.com/src/154393206" xr:uid="{53E97D25-7C4F-4CFC-9655-6CC5913F5463}"/>
    <hyperlink ref="A855" r:id="rId18008" xr:uid="{7453D951-EBB4-4FF2-99B9-D33B84830D86}"/>
    <hyperlink ref="C855" r:id="rId18009" xr:uid="{B7681143-2590-4C2A-906F-5F25D1A34B68}"/>
    <hyperlink ref="H855" r:id="rId18010" display="https://www.daloopa.com/src/65125862" xr:uid="{EB4A0CC9-AA13-4F93-9A09-D8255DA00D00}"/>
    <hyperlink ref="L855" r:id="rId18011" display="https://www.daloopa.com/src/65125833" xr:uid="{1CEDF5BF-3171-4506-8692-40EA2927BC7D}"/>
    <hyperlink ref="P855" r:id="rId18012" display="https://www.daloopa.com/src/65125812" xr:uid="{B17348F7-CFFB-4F2C-8515-5F06A39229BE}"/>
    <hyperlink ref="T855" r:id="rId18013" display="https://www.daloopa.com/src/65125788" xr:uid="{537E4D9F-535E-48D8-A11E-038E690DD479}"/>
    <hyperlink ref="X855" r:id="rId18014" display="https://www.daloopa.com/src/65125771" xr:uid="{758B3C19-4FCC-4B76-8DFE-58DEBC16C120}"/>
    <hyperlink ref="AB855" r:id="rId18015" display="https://www.daloopa.com/src/65125750" xr:uid="{DE5622F5-251D-4B46-948F-A4CDF4B88F82}"/>
    <hyperlink ref="AF855" r:id="rId18016" display="https://www.daloopa.com/src/65125694" xr:uid="{D83D7467-426B-4C93-A2AF-B8D9571B6618}"/>
    <hyperlink ref="AJ855" r:id="rId18017" display="https://www.daloopa.com/src/65125631" xr:uid="{01E36F3C-B460-468B-81B3-56B00311207E}"/>
    <hyperlink ref="AN855" r:id="rId18018" display="https://www.daloopa.com/src/65125604" xr:uid="{D8EF52D8-B5A7-4096-9863-976750CA431A}"/>
    <hyperlink ref="AR855" r:id="rId18019" display="https://www.daloopa.com/src/67020103" xr:uid="{C523D569-7E08-4C63-8718-2A86F6472359}"/>
    <hyperlink ref="AV855" r:id="rId18020" display="https://www.daloopa.com/src/87501536" xr:uid="{31C2FAC8-0FC3-404F-9DA8-29D25E1CD07D}"/>
    <hyperlink ref="AZ855" r:id="rId18021" display="https://www.daloopa.com/src/113362569" xr:uid="{57A8E817-AB9C-4E3A-9633-7859A0CBDB9B}"/>
    <hyperlink ref="BD855" r:id="rId18022" display="https://www.daloopa.com/src/154362016" xr:uid="{0ED807D7-E5C5-44BA-BE6F-9745DF397604}"/>
    <hyperlink ref="BF855" r:id="rId18023" display="https://marketplace.daloopa.com/src/134722644" xr:uid="{9822003F-CA35-412D-B770-328509D1DB4A}"/>
    <hyperlink ref="BG855" r:id="rId18024" display="https://marketplace.daloopa.com/src/134722645" xr:uid="{2EA8384E-234D-43CE-8250-701169F5582D}"/>
    <hyperlink ref="BH855" r:id="rId18025" display="https://marketplace.daloopa.com/src/134722646" xr:uid="{5D88F731-491F-4EDA-9187-95D1204DB510}"/>
    <hyperlink ref="BI855" r:id="rId18026" display="https://marketplace.daloopa.com/src/134722647" xr:uid="{A16360D2-9E93-49D5-B37F-FF0498536E6A}"/>
    <hyperlink ref="BJ855" r:id="rId18027" display="https://marketplace.daloopa.com/src/134722648" xr:uid="{9B7DEC35-6199-43A3-AA70-243EADFFC9F6}"/>
    <hyperlink ref="BK855" r:id="rId18028" display="https://marketplace.daloopa.com/src/134722661" xr:uid="{E7A0BE56-7988-4799-86EA-8B6BA3B01EE0}"/>
    <hyperlink ref="BL855" r:id="rId18029" display="https://marketplace.daloopa.com/src/134722662" xr:uid="{F6A4D46A-6C16-44F5-B335-803F595B8351}"/>
    <hyperlink ref="BM855" r:id="rId18030" display="https://marketplace.daloopa.com/src/134722663" xr:uid="{B7D202BB-21C0-420C-A848-531609066318}"/>
    <hyperlink ref="BN855" r:id="rId18031" display="https://marketplace.daloopa.com/src/134722664" xr:uid="{860E0465-369D-494B-9D83-01179300B888}"/>
    <hyperlink ref="BO855" r:id="rId18032" display="https://marketplace.daloopa.com/src/134722665" xr:uid="{929AA93B-C420-4E47-9944-9A9105E3C3CF}"/>
    <hyperlink ref="BP855" r:id="rId18033" display="https://marketplace.daloopa.com/src/134722666" xr:uid="{3AE2DD45-622B-40C3-B2D1-6E3F24DDF263}"/>
    <hyperlink ref="BQ855" r:id="rId18034" display="https://marketplace.daloopa.com/src/134722667" xr:uid="{E9DE8BDC-3E89-4E5F-BA96-6D92A5245C86}"/>
    <hyperlink ref="BR855" r:id="rId18035" display="https://marketplace.daloopa.com/src/154393207" xr:uid="{5720A1C6-DFB0-43BA-A112-CCC394ED9516}"/>
    <hyperlink ref="A857" r:id="rId18036" xr:uid="{01E71F90-A2F1-4C32-9991-C6440192AE30}"/>
    <hyperlink ref="C857" r:id="rId18037" xr:uid="{7656ED5B-E5C2-4226-B04C-80E56AC3C769}"/>
    <hyperlink ref="H857" r:id="rId18038" display="https://www.daloopa.com/src/65125860" xr:uid="{9A0D011C-1193-4387-AA1B-253534A71946}"/>
    <hyperlink ref="L857" r:id="rId18039" display="https://www.daloopa.com/src/65125834" xr:uid="{741D57ED-F77E-465B-80A7-98EFF258F7BA}"/>
    <hyperlink ref="P857" r:id="rId18040" display="https://www.daloopa.com/src/65125815" xr:uid="{FBAD48F7-92CB-481A-9A34-908FD96A9434}"/>
    <hyperlink ref="T857" r:id="rId18041" display="https://www.daloopa.com/src/65125789" xr:uid="{AB23BB96-82CE-49B6-84BA-476D12A302A2}"/>
    <hyperlink ref="X857" r:id="rId18042" display="https://www.daloopa.com/src/65125766" xr:uid="{6944C668-E6CE-4055-A9DD-20D64E96B1A2}"/>
    <hyperlink ref="AB857" r:id="rId18043" display="https://www.daloopa.com/src/65125745" xr:uid="{1CEBE6E2-713D-4B63-B26D-0205A8967451}"/>
    <hyperlink ref="AF857" r:id="rId18044" display="https://www.daloopa.com/src/65125695" xr:uid="{0FDCFE2B-5379-4F5D-B071-366E4B08559C}"/>
    <hyperlink ref="AJ857" r:id="rId18045" display="https://www.daloopa.com/src/65125633" xr:uid="{4494B1AB-7377-4D7E-90EE-13B1E99FAC9B}"/>
    <hyperlink ref="AN857" r:id="rId18046" display="https://www.daloopa.com/src/65125602" xr:uid="{4A11725F-7A1D-423F-9BD8-3271D8CB4F56}"/>
    <hyperlink ref="AR857" r:id="rId18047" display="https://www.daloopa.com/src/67020106" xr:uid="{97284FF6-0026-4834-AF55-8BE823A53631}"/>
    <hyperlink ref="AV857" r:id="rId18048" display="https://www.daloopa.com/src/87501522" xr:uid="{66953320-E86A-46D7-B726-45E23FE62343}"/>
    <hyperlink ref="AZ857" r:id="rId18049" display="https://www.daloopa.com/src/113362570" xr:uid="{DAFDEE10-AFFA-45B3-88F0-8B36B79C5F13}"/>
    <hyperlink ref="BD857" r:id="rId18050" display="https://www.daloopa.com/src/154362017" xr:uid="{9F7B1388-E689-4332-8A59-4C77690816BC}"/>
    <hyperlink ref="BF857" r:id="rId18051" display="https://marketplace.daloopa.com/src/134722668" xr:uid="{96600D68-A727-484A-98E5-CA26B22575BD}"/>
    <hyperlink ref="BG857" r:id="rId18052" display="https://marketplace.daloopa.com/src/134722669" xr:uid="{8251EDB0-D9F9-4B59-BE54-B28D2BE5A578}"/>
    <hyperlink ref="BH857" r:id="rId18053" display="https://marketplace.daloopa.com/src/134722670" xr:uid="{0963AE40-6C25-4129-AD78-BFCA45351F20}"/>
    <hyperlink ref="BI857" r:id="rId18054" display="https://marketplace.daloopa.com/src/134722671" xr:uid="{CF927D24-5FBD-4D8D-8855-E927BE9E60A7}"/>
    <hyperlink ref="BJ857" r:id="rId18055" display="https://marketplace.daloopa.com/src/134722672" xr:uid="{39287A7B-0649-4146-A269-520C5BA64345}"/>
    <hyperlink ref="BK857" r:id="rId18056" display="https://marketplace.daloopa.com/src/134722673" xr:uid="{D0784299-8DC6-4137-8F22-5F229F294FA9}"/>
    <hyperlink ref="BL857" r:id="rId18057" display="https://marketplace.daloopa.com/src/134722674" xr:uid="{EEC69944-C71F-4BE6-855E-BE471B402C64}"/>
    <hyperlink ref="BM857" r:id="rId18058" display="https://marketplace.daloopa.com/src/134722675" xr:uid="{1AC9B1DF-2C38-4E7A-8551-62523A507F73}"/>
    <hyperlink ref="BN857" r:id="rId18059" display="https://marketplace.daloopa.com/src/134722676" xr:uid="{02B0BBC5-CDC1-436A-B239-A07EB22D587E}"/>
    <hyperlink ref="BO857" r:id="rId18060" display="https://marketplace.daloopa.com/src/134722677" xr:uid="{6B365501-4249-460B-9DA4-E0FCFD2C0A9C}"/>
    <hyperlink ref="BP857" r:id="rId18061" display="https://marketplace.daloopa.com/src/134722678" xr:uid="{43544D66-291E-4C9B-B820-1F8E062905FA}"/>
    <hyperlink ref="BQ857" r:id="rId18062" display="https://marketplace.daloopa.com/src/134722679" xr:uid="{94DA42D0-49CA-4680-B831-7B7D365F0544}"/>
    <hyperlink ref="BR857" r:id="rId18063" display="https://marketplace.daloopa.com/src/154393208" xr:uid="{99A6A1AA-CFDA-42D4-9922-79EC7CFE1549}"/>
    <hyperlink ref="A858" r:id="rId18064" xr:uid="{C469991C-B9EA-4792-B2B6-ABC886B54FEA}"/>
    <hyperlink ref="C858" r:id="rId18065" xr:uid="{C9A291A7-81D6-4EE0-9BB7-877E2B0C1F0A}"/>
    <hyperlink ref="H858" r:id="rId18066" display="https://www.daloopa.com/src/65125863" xr:uid="{003048A2-2E0F-4E03-8BDC-3602C1924614}"/>
    <hyperlink ref="L858" r:id="rId18067" display="https://www.daloopa.com/src/65125836" xr:uid="{C667FD4F-EC95-4579-A898-460E174D11C4}"/>
    <hyperlink ref="P858" r:id="rId18068" display="https://www.daloopa.com/src/65125814" xr:uid="{776471D2-F8D0-4568-99DA-3E98269FE9CD}"/>
    <hyperlink ref="T858" r:id="rId18069" display="https://www.daloopa.com/src/65125790" xr:uid="{6066E92B-0D29-4E1D-9228-8EAD74449848}"/>
    <hyperlink ref="X858" r:id="rId18070" display="https://www.daloopa.com/src/65125770" xr:uid="{67ED23F0-B0E1-4A8A-A98A-F6BC3380EC00}"/>
    <hyperlink ref="AB858" r:id="rId18071" display="https://www.daloopa.com/src/65125751" xr:uid="{F2B720CD-5BAD-48EA-9221-E3F57849465F}"/>
    <hyperlink ref="AF858" r:id="rId18072" display="https://www.daloopa.com/src/65125696" xr:uid="{B4EF2B6B-CA58-47DB-842A-83C40243ED00}"/>
    <hyperlink ref="AJ858" r:id="rId18073" display="https://www.daloopa.com/src/65125635" xr:uid="{0804041A-1EA2-4695-A51E-7C0B675C7DFF}"/>
    <hyperlink ref="AN858" r:id="rId18074" display="https://www.daloopa.com/src/65125606" xr:uid="{9B9B9854-3592-451F-A524-89F53F1CBD17}"/>
    <hyperlink ref="AR858" r:id="rId18075" display="https://www.daloopa.com/src/67020105" xr:uid="{150FDEED-99D9-4C97-8303-10270004DB57}"/>
    <hyperlink ref="AV858" r:id="rId18076" display="https://www.daloopa.com/src/87501523" xr:uid="{1BC07A9E-7577-42BD-8759-9A2472AA38F4}"/>
    <hyperlink ref="AZ858" r:id="rId18077" display="https://www.daloopa.com/src/113362571" xr:uid="{8ED1A806-85EF-4B5B-AE60-8FCDF6B117AE}"/>
    <hyperlink ref="BD858" r:id="rId18078" display="https://www.daloopa.com/src/154362018" xr:uid="{1A0E4E27-B107-4F8F-90A3-57EEE4EAC28E}"/>
    <hyperlink ref="BF858" r:id="rId18079" display="https://marketplace.daloopa.com/src/134722680" xr:uid="{945E0BFE-56D1-4881-9177-1E5B938E73B0}"/>
    <hyperlink ref="BG858" r:id="rId18080" display="https://marketplace.daloopa.com/src/134722681" xr:uid="{4DDFBE93-B42C-464D-9D4E-730D011BB21A}"/>
    <hyperlink ref="BH858" r:id="rId18081" display="https://marketplace.daloopa.com/src/134722682" xr:uid="{6384D2FF-06B1-4A1A-A39B-A68809B7829E}"/>
    <hyperlink ref="BI858" r:id="rId18082" display="https://marketplace.daloopa.com/src/134722683" xr:uid="{9A7B42CD-BF0B-4621-8E6B-C34160AB2658}"/>
    <hyperlink ref="BJ858" r:id="rId18083" display="https://marketplace.daloopa.com/src/134722684" xr:uid="{B199154B-970B-430A-A250-80A521103C77}"/>
    <hyperlink ref="BK858" r:id="rId18084" display="https://marketplace.daloopa.com/src/134722685" xr:uid="{E62BCDF9-8301-43AE-A105-9588DC67DFEF}"/>
    <hyperlink ref="BL858" r:id="rId18085" display="https://marketplace.daloopa.com/src/134722686" xr:uid="{B780DC11-FEA5-4BAA-A1DC-A2E0F62B1F98}"/>
    <hyperlink ref="BM858" r:id="rId18086" display="https://marketplace.daloopa.com/src/134722687" xr:uid="{F9BA1DF7-8459-4C39-AD6E-3F5EFAAA40D8}"/>
    <hyperlink ref="BN858" r:id="rId18087" display="https://marketplace.daloopa.com/src/134722688" xr:uid="{57BD10BD-0CDD-4F31-A199-6A30E6E05987}"/>
    <hyperlink ref="BO858" r:id="rId18088" display="https://marketplace.daloopa.com/src/134722689" xr:uid="{5E69C690-4671-435A-AD1D-B870E55B091A}"/>
    <hyperlink ref="BP858" r:id="rId18089" display="https://marketplace.daloopa.com/src/134722690" xr:uid="{37A22DE0-FC57-491F-931A-757EE51FA22C}"/>
    <hyperlink ref="BQ858" r:id="rId18090" display="https://marketplace.daloopa.com/src/134722691" xr:uid="{97B9BA30-0834-4006-BD99-71C0B1843D76}"/>
    <hyperlink ref="BR858" r:id="rId18091" display="https://marketplace.daloopa.com/src/154393209" xr:uid="{88BA7A3A-8FD8-4099-BBC9-358BCBF7608E}"/>
    <hyperlink ref="A861" r:id="rId18092" xr:uid="{3D0AC6F4-5BD3-453E-A8F0-98A6E731CF9F}"/>
    <hyperlink ref="C861" r:id="rId18093" xr:uid="{DF052E04-3CF2-492B-A356-372EC120CAA1}"/>
    <hyperlink ref="H861" r:id="rId18094" display="https://www.daloopa.com/src/65125866" xr:uid="{C8F395BC-FA49-4200-A05E-3BB8AEE98591}"/>
    <hyperlink ref="L861" r:id="rId18095" display="https://www.daloopa.com/src/65125835" xr:uid="{314F80A6-58AE-4489-BCC3-D87A09CEA4CB}"/>
    <hyperlink ref="P861" r:id="rId18096" display="https://www.daloopa.com/src/65125813" xr:uid="{762C1780-4AE6-4B6B-8383-73ADACBCF244}"/>
    <hyperlink ref="T861" r:id="rId18097" display="https://www.daloopa.com/src/65125785" xr:uid="{60455447-1C55-438B-82A1-AE8F304E2BCD}"/>
    <hyperlink ref="X861" r:id="rId18098" display="https://www.daloopa.com/src/65125767" xr:uid="{365D2BFE-8B65-45DF-8538-E9A9BD787A67}"/>
    <hyperlink ref="AB861" r:id="rId18099" display="https://www.daloopa.com/src/65125749" xr:uid="{3A7650E1-B112-48C2-9B0E-CFAB73DF86E3}"/>
    <hyperlink ref="AF861" r:id="rId18100" display="https://www.daloopa.com/src/65125697" xr:uid="{A240BABF-4CF9-44BB-B51B-99920C3C9D82}"/>
    <hyperlink ref="AJ861" r:id="rId18101" display="https://www.daloopa.com/src/65125634" xr:uid="{193DE59D-2F47-4E06-BF7F-B0ECC45250F4}"/>
    <hyperlink ref="AN861" r:id="rId18102" display="https://www.daloopa.com/src/65125599" xr:uid="{FFAE7EF3-B4EB-46DB-AADF-3A556BF9BA44}"/>
    <hyperlink ref="AR861" r:id="rId18103" display="https://www.daloopa.com/src/67020107" xr:uid="{DDBC45C5-84A7-42D1-A07F-A7226D00BA0A}"/>
    <hyperlink ref="AV861" r:id="rId18104" display="https://www.daloopa.com/src/87501524" xr:uid="{81D46F0C-AB6A-4CBA-87D2-4702CB7924FC}"/>
    <hyperlink ref="AZ861" r:id="rId18105" display="https://www.daloopa.com/src/113362572" xr:uid="{503A9A9D-50B6-4976-9D9B-02013B10390F}"/>
    <hyperlink ref="BD861" r:id="rId18106" display="https://www.daloopa.com/src/154362019" xr:uid="{0360EB9C-D6F0-4E9C-A945-5A067F3EE898}"/>
    <hyperlink ref="BF861" r:id="rId18107" display="https://marketplace.daloopa.com/src/134722692" xr:uid="{11C18FF3-0C60-4E21-B618-B9E6A7F25979}"/>
    <hyperlink ref="BG861" r:id="rId18108" display="https://marketplace.daloopa.com/src/134722693" xr:uid="{0F753DDD-767E-434B-AFC3-FF07BBE2BA93}"/>
    <hyperlink ref="BH861" r:id="rId18109" display="https://marketplace.daloopa.com/src/134722694" xr:uid="{1D2299B3-6FBC-4A05-8109-B1AA28F0921E}"/>
    <hyperlink ref="BI861" r:id="rId18110" display="https://marketplace.daloopa.com/src/134722695" xr:uid="{7D391D58-3A6D-4159-B70A-E19AC3587E20}"/>
    <hyperlink ref="BJ861" r:id="rId18111" display="https://marketplace.daloopa.com/src/134722696" xr:uid="{9BFCFF55-6E35-4B8B-8954-3AB97CA6DD64}"/>
    <hyperlink ref="BK861" r:id="rId18112" display="https://marketplace.daloopa.com/src/134722697" xr:uid="{F90B61F5-9916-497A-AA46-0ABF3B8CCDC4}"/>
    <hyperlink ref="BL861" r:id="rId18113" display="https://marketplace.daloopa.com/src/134722698" xr:uid="{36DF464D-F2C8-443A-B1BF-B7861E17D070}"/>
    <hyperlink ref="BM861" r:id="rId18114" display="https://marketplace.daloopa.com/src/134722699" xr:uid="{9E8E331C-2956-41CF-B188-A4760BC154FF}"/>
    <hyperlink ref="BN861" r:id="rId18115" display="https://marketplace.daloopa.com/src/134722700" xr:uid="{5D5D9F0B-FA5F-4881-A32B-40E3221E67E5}"/>
    <hyperlink ref="BO861" r:id="rId18116" display="https://marketplace.daloopa.com/src/134722701" xr:uid="{FD425EA7-8C98-476A-94D3-B35A01BB7C7E}"/>
    <hyperlink ref="BP861" r:id="rId18117" display="https://marketplace.daloopa.com/src/134722702" xr:uid="{432F5387-FCA7-42DE-8EE9-0AE9310A8804}"/>
    <hyperlink ref="BQ861" r:id="rId18118" display="https://marketplace.daloopa.com/src/134722703" xr:uid="{488245F4-7B55-4425-91FA-5CC467401D88}"/>
    <hyperlink ref="BR861" r:id="rId18119" display="https://marketplace.daloopa.com/src/154393210" xr:uid="{F37C95B2-D4BC-480D-AA0E-17DBF1EF6964}"/>
    <hyperlink ref="A862" r:id="rId18120" xr:uid="{5804B1B2-2073-4102-A643-44B9C339BD7E}"/>
    <hyperlink ref="C862" r:id="rId18121" xr:uid="{610C1567-6642-4191-9E1F-C3E364262D15}"/>
    <hyperlink ref="H862" r:id="rId18122" display="https://www.daloopa.com/src/65125865" xr:uid="{825CE0F7-44B1-4433-9F82-0F4E3260A310}"/>
    <hyperlink ref="L862" r:id="rId18123" display="https://www.daloopa.com/src/65125837" xr:uid="{8D71A5D5-BD52-48B1-AD71-A5AEEEBD4F20}"/>
    <hyperlink ref="P862" r:id="rId18124" display="https://www.daloopa.com/src/65125816" xr:uid="{D46FB744-084B-43E8-A8B1-DC830F2BA418}"/>
    <hyperlink ref="T862" r:id="rId18125" display="https://www.daloopa.com/src/65125780" xr:uid="{CB149B14-05ED-4E7B-8876-22F41C27D014}"/>
    <hyperlink ref="X862" r:id="rId18126" display="https://www.daloopa.com/src/65125768" xr:uid="{26A09887-9C72-47D9-BBF4-A50C54DA4508}"/>
    <hyperlink ref="AB862" r:id="rId18127" display="https://www.daloopa.com/src/65125746" xr:uid="{0AC1C5C5-C685-4540-A9DE-B47D99C19492}"/>
    <hyperlink ref="BF862" r:id="rId18128" display="https://marketplace.daloopa.com/src/134722704" xr:uid="{4E762B62-B02E-4776-8A5B-5475782D75F0}"/>
    <hyperlink ref="BG862" r:id="rId18129" display="https://marketplace.daloopa.com/src/134722705" xr:uid="{F0411857-604B-4EE5-A13C-DFDDF844BC27}"/>
    <hyperlink ref="BH862" r:id="rId18130" display="https://marketplace.daloopa.com/src/134722706" xr:uid="{ED3737C2-3DFE-4411-908A-B0CB0F37D6E7}"/>
    <hyperlink ref="BI862" r:id="rId18131" display="https://marketplace.daloopa.com/src/134722707" xr:uid="{94EABBBC-C6ED-4EDF-8C94-0E97F167BB6C}"/>
    <hyperlink ref="BJ862" r:id="rId18132" display="https://marketplace.daloopa.com/src/134722708" xr:uid="{B37F298A-64B7-464B-AEFE-86DCEF440C8B}"/>
    <hyperlink ref="BK862" r:id="rId18133" display="https://marketplace.daloopa.com/src/134722709" xr:uid="{0E0C6A9C-3629-4EAA-A46C-48C20D6421F9}"/>
    <hyperlink ref="A863" r:id="rId18134" xr:uid="{6592E105-8E7F-4C21-AF03-D1F269D51355}"/>
    <hyperlink ref="C863" r:id="rId18135" xr:uid="{DF77F075-4F89-4BCD-B6CF-D13B36B8ABB7}"/>
    <hyperlink ref="BD863" r:id="rId18136" display="https://www.daloopa.com/src/154362021" xr:uid="{76CD1834-EA7B-4FDA-ACB3-10348FDA2414}"/>
    <hyperlink ref="BR863" r:id="rId18137" display="https://marketplace.daloopa.com/src/154393211" xr:uid="{EE89BC97-6A9F-490A-B889-4999D7A76CF4}"/>
    <hyperlink ref="A864" r:id="rId18138" xr:uid="{59F5B0B4-B069-46D1-A065-602C3EA6A32A}"/>
    <hyperlink ref="C864" r:id="rId18139" xr:uid="{28B680A7-738C-4B55-9096-BF70328080D1}"/>
    <hyperlink ref="BD864" r:id="rId18140" display="https://www.daloopa.com/src/154362022" xr:uid="{B98B3AFC-9EA7-4AF9-8B58-D1E65F2B2615}"/>
    <hyperlink ref="BR864" r:id="rId18141" display="https://marketplace.daloopa.com/src/154393212" xr:uid="{6F98E561-CC3E-4151-A16F-E232FBAE8EBE}"/>
    <hyperlink ref="A865" r:id="rId18142" xr:uid="{6230B2D7-02BB-4ED4-B9A5-8C2496B6C13F}"/>
    <hyperlink ref="C865" r:id="rId18143" xr:uid="{1DD961F0-5121-4B9A-B65B-9A31D273A36E}"/>
    <hyperlink ref="H865" r:id="rId18144" display="https://www.daloopa.com/src/65125867" xr:uid="{6BA4F4B1-0C1B-4D7F-AB76-0EADB4322D62}"/>
    <hyperlink ref="P865" r:id="rId18145" display="https://www.daloopa.com/src/65125818" xr:uid="{CE2A8440-3A5D-4F45-A142-79ABCDE68E6C}"/>
    <hyperlink ref="T865" r:id="rId18146" display="https://www.daloopa.com/src/65125784" xr:uid="{E801C2DC-C75F-4D7C-85C9-6F821FE85A7C}"/>
    <hyperlink ref="X865" r:id="rId18147" display="https://www.daloopa.com/src/65125765" xr:uid="{23D46393-E332-4DBC-973C-6A71BFDADA70}"/>
    <hyperlink ref="BF865" r:id="rId18148" display="https://marketplace.daloopa.com/src/134722710" xr:uid="{6F3EAA6F-EFEC-4959-BA7E-418393FDAADE}"/>
    <hyperlink ref="BH865" r:id="rId18149" display="https://marketplace.daloopa.com/src/134722711" xr:uid="{C2160F77-CB66-4D45-97A4-9F8332183F10}"/>
    <hyperlink ref="BI865" r:id="rId18150" display="https://marketplace.daloopa.com/src/134722712" xr:uid="{F8015F1F-C1D2-4985-8E0C-33131EBA9002}"/>
    <hyperlink ref="BJ865" r:id="rId18151" display="https://marketplace.daloopa.com/src/134722713" xr:uid="{2998CA8D-4006-4C0D-87B2-16219ECFDC94}"/>
    <hyperlink ref="A866" r:id="rId18152" xr:uid="{72085837-7479-4F71-8472-85DAFEC3BFCB}"/>
    <hyperlink ref="C866" r:id="rId18153" xr:uid="{2AE02DDE-BB3A-4450-9FA4-BEBDF49D26B7}"/>
    <hyperlink ref="AF866" r:id="rId18154" display="https://www.daloopa.com/src/65125698" xr:uid="{215EC5C1-628E-4E24-948D-BB2155548E8E}"/>
    <hyperlink ref="AJ866" r:id="rId18155" display="https://www.daloopa.com/src/65125622" xr:uid="{F8AA0487-E179-4536-9F9A-C1A6A44F8783}"/>
    <hyperlink ref="AN866" r:id="rId18156" display="https://www.daloopa.com/src/65125600" xr:uid="{B3584786-C88B-4D75-A2CE-CBEA63FFA4A2}"/>
    <hyperlink ref="AR866" r:id="rId18157" display="https://www.daloopa.com/src/67020104" xr:uid="{0574D616-E48C-4CCB-AB8C-65D1D847DB17}"/>
    <hyperlink ref="AV866" r:id="rId18158" display="https://www.daloopa.com/src/87501525" xr:uid="{ECFF9CC3-5E01-4347-BE90-7717F24CFEB7}"/>
    <hyperlink ref="AZ866" r:id="rId18159" display="https://www.daloopa.com/src/113362573" xr:uid="{3FF08FEA-94F7-4E9C-8966-114907D95924}"/>
    <hyperlink ref="BD866" r:id="rId18160" display="https://www.daloopa.com/src/154362020" xr:uid="{B728EDFD-406E-4855-90A0-3236ADC56ACC}"/>
    <hyperlink ref="BL866" r:id="rId18161" display="https://marketplace.daloopa.com/src/134722714" xr:uid="{A24E6448-7B42-4C1E-A0B7-2874CAF4F450}"/>
    <hyperlink ref="BM866" r:id="rId18162" display="https://marketplace.daloopa.com/src/134722715" xr:uid="{F669C5B6-C18B-4E2F-97CD-3EDC0536794C}"/>
    <hyperlink ref="BN866" r:id="rId18163" display="https://marketplace.daloopa.com/src/134722716" xr:uid="{8803528F-D3F9-4B8C-AC15-F2216EEC913F}"/>
    <hyperlink ref="BO866" r:id="rId18164" display="https://marketplace.daloopa.com/src/134722717" xr:uid="{968F1622-271C-40D6-A618-FD756F9C380B}"/>
    <hyperlink ref="BP866" r:id="rId18165" display="https://marketplace.daloopa.com/src/134722718" xr:uid="{D90E8DE0-0BF4-4578-80F9-C12CB00F9A89}"/>
    <hyperlink ref="BQ866" r:id="rId18166" display="https://marketplace.daloopa.com/src/134722719" xr:uid="{3EBC4825-2152-4E52-A38B-B7F7EB712A89}"/>
    <hyperlink ref="BR866" r:id="rId18167" display="https://marketplace.daloopa.com/src/154393213" xr:uid="{5278E965-FFED-4644-A143-12250353E619}"/>
    <hyperlink ref="A867" r:id="rId18168" xr:uid="{31C6B639-2C2E-43E0-B3CD-B1C90EFB6FBC}"/>
    <hyperlink ref="C867" r:id="rId18169" xr:uid="{48177E8E-C838-4417-BBFC-31689D3B99E5}"/>
    <hyperlink ref="H867" r:id="rId18170" display="https://www.daloopa.com/src/65125864" xr:uid="{C760643A-DC6D-4F3C-A455-BB6164BB97FC}"/>
    <hyperlink ref="L867" r:id="rId18171" display="https://www.daloopa.com/src/65125838" xr:uid="{2E9EB0D3-A118-42F1-93D5-3FC4214C1AD9}"/>
    <hyperlink ref="P867" r:id="rId18172" display="https://www.daloopa.com/src/65125817" xr:uid="{BCFF8DCD-A5E5-4D53-93E5-479B514937AB}"/>
    <hyperlink ref="T867" r:id="rId18173" display="https://www.daloopa.com/src/65125786" xr:uid="{887BC0A9-192D-4C7B-9222-F317808FBCBC}"/>
    <hyperlink ref="X867" r:id="rId18174" display="https://www.daloopa.com/src/65125772" xr:uid="{47BD5CA3-8C56-4A21-B44D-299148EDC437}"/>
    <hyperlink ref="AB867" r:id="rId18175" display="https://www.daloopa.com/src/65125752" xr:uid="{3F6DF5DD-D78E-450A-A1A8-FE0AB253CFF0}"/>
    <hyperlink ref="AF867" r:id="rId18176" display="https://www.daloopa.com/src/65125699" xr:uid="{97318263-01F9-4E18-B82A-33803430786D}"/>
    <hyperlink ref="AJ867" r:id="rId18177" display="https://www.daloopa.com/src/65125623" xr:uid="{0087C4CE-0BBF-442B-801C-3357E3EC49D8}"/>
    <hyperlink ref="AN867" r:id="rId18178" display="https://www.daloopa.com/src/65125601" xr:uid="{57E4EF50-9408-45B6-8ED6-41BDD3FBB80B}"/>
    <hyperlink ref="AR867" r:id="rId18179" display="https://www.daloopa.com/src/67020108" xr:uid="{80A4059C-13DA-4A0C-AE5E-F0223253E6E4}"/>
    <hyperlink ref="AV867" r:id="rId18180" display="https://www.daloopa.com/src/87501527" xr:uid="{E9F5EFAE-A817-4DF5-B3A8-D5EB84B9744D}"/>
    <hyperlink ref="AZ867" r:id="rId18181" display="https://www.daloopa.com/src/113362574" xr:uid="{520D6F23-09F6-4633-8B08-26F053D9DB8F}"/>
    <hyperlink ref="BD867" r:id="rId18182" display="https://www.daloopa.com/src/154362023" xr:uid="{9DDBF3D7-BD11-43FF-B52E-3ED115C5CA39}"/>
    <hyperlink ref="BF867" r:id="rId18183" display="https://marketplace.daloopa.com/src/134722720" xr:uid="{E89B11BB-4EEE-4695-B43E-89826A1506BF}"/>
    <hyperlink ref="BG867" r:id="rId18184" display="https://marketplace.daloopa.com/src/134722721" xr:uid="{A25BDA74-89F7-4414-8EF3-9757EEFF3146}"/>
    <hyperlink ref="BH867" r:id="rId18185" display="https://marketplace.daloopa.com/src/134722722" xr:uid="{8FF73FF1-BF85-488A-819E-08ADE3E67E61}"/>
    <hyperlink ref="BI867" r:id="rId18186" display="https://marketplace.daloopa.com/src/134722723" xr:uid="{7FE45375-E535-4817-8A9B-05CFFA093997}"/>
    <hyperlink ref="BJ867" r:id="rId18187" display="https://marketplace.daloopa.com/src/134722724" xr:uid="{D30B4208-8019-4F70-AE4F-6BA0C49D5506}"/>
    <hyperlink ref="BK867" r:id="rId18188" display="https://marketplace.daloopa.com/src/134722725" xr:uid="{3C6AFA04-9DDC-499E-97D6-E5BFF4ABE699}"/>
    <hyperlink ref="BL867" r:id="rId18189" display="https://marketplace.daloopa.com/src/134722726" xr:uid="{BBBAB5C7-CEB6-4F51-87F2-F81072E82108}"/>
    <hyperlink ref="BM867" r:id="rId18190" display="https://marketplace.daloopa.com/src/134722727" xr:uid="{E7CFB002-3530-46FE-A763-FF5131DD3A74}"/>
    <hyperlink ref="BN867" r:id="rId18191" display="https://marketplace.daloopa.com/src/134722728" xr:uid="{9C158426-1B7D-4832-A5EA-C2C35DA8A4D0}"/>
    <hyperlink ref="BO867" r:id="rId18192" display="https://marketplace.daloopa.com/src/134722729" xr:uid="{A0F3144E-4F75-4122-A996-66359DD12244}"/>
    <hyperlink ref="BP867" r:id="rId18193" display="https://marketplace.daloopa.com/src/134722730" xr:uid="{28DF0751-F1A4-44E1-936C-E4355C8C0CA2}"/>
    <hyperlink ref="BQ867" r:id="rId18194" display="https://marketplace.daloopa.com/src/134722731" xr:uid="{58D1C248-84F1-4BB1-B919-EB0030BA1403}"/>
    <hyperlink ref="BR867" r:id="rId18195" display="https://marketplace.daloopa.com/src/154393214" xr:uid="{B5A688E5-A624-49A7-B085-08C3530E4B40}"/>
    <hyperlink ref="A869" r:id="rId18196" xr:uid="{4340F236-6D5A-4BD5-B591-BEFAA4FBCFAB}"/>
    <hyperlink ref="C869" r:id="rId18197" xr:uid="{893E3434-6106-45D3-BCD5-AAEA6E49CE31}"/>
    <hyperlink ref="H869" r:id="rId18198" display="https://www.daloopa.com/src/65125868" xr:uid="{98DE4683-4A1B-4264-A4D8-5B398E70BFC4}"/>
    <hyperlink ref="L869" r:id="rId18199" display="https://www.daloopa.com/src/65125839" xr:uid="{33488435-34F5-4533-8617-5D55F61524B5}"/>
    <hyperlink ref="P869" r:id="rId18200" display="https://www.daloopa.com/src/65125819" xr:uid="{B46CF364-CB90-4CE1-95D4-5FA0B75DC63D}"/>
    <hyperlink ref="T869" r:id="rId18201" display="https://www.daloopa.com/src/65125782" xr:uid="{4B1FD089-6DD9-4AE0-B184-5E5697F33B51}"/>
    <hyperlink ref="X869" r:id="rId18202" display="https://www.daloopa.com/src/65125773" xr:uid="{31FB63AA-9736-4650-90CC-6A7BD89BC9CD}"/>
    <hyperlink ref="AB869" r:id="rId18203" display="https://www.daloopa.com/src/65125754" xr:uid="{8D16298D-AF31-4409-96C3-57E590567F28}"/>
    <hyperlink ref="AF869" r:id="rId18204" display="https://www.daloopa.com/src/65125700" xr:uid="{F2B873F4-741A-4468-B5F3-D660592EA012}"/>
    <hyperlink ref="AJ869" r:id="rId18205" display="https://www.daloopa.com/src/65125624" xr:uid="{3D65683A-B601-477E-AC23-DB718CEF0DD3}"/>
    <hyperlink ref="AN869" r:id="rId18206" display="https://www.daloopa.com/src/65125598" xr:uid="{E56F064A-88DC-40E5-A45D-79490AA5E081}"/>
    <hyperlink ref="AR869" r:id="rId18207" display="https://www.daloopa.com/src/67020109" xr:uid="{7C21B2EC-8C0E-4389-9892-56E2215190FD}"/>
    <hyperlink ref="AV869" r:id="rId18208" display="https://www.daloopa.com/src/87501526" xr:uid="{C04941C5-BD9A-437B-A963-CCE4E66CF90E}"/>
    <hyperlink ref="AZ869" r:id="rId18209" display="https://www.daloopa.com/src/113362575" xr:uid="{50D0C217-E38F-456B-9A04-298265B310C8}"/>
    <hyperlink ref="BD869" r:id="rId18210" display="https://www.daloopa.com/src/154362024" xr:uid="{E0BF7363-F322-4DE1-B38E-787FA9DECE30}"/>
    <hyperlink ref="BF869" r:id="rId18211" display="https://marketplace.daloopa.com/src/134722732" xr:uid="{DC1734D4-8789-44AB-AFB1-2C86E93E634A}"/>
    <hyperlink ref="BG869" r:id="rId18212" display="https://marketplace.daloopa.com/src/134722733" xr:uid="{2A716A7E-28A3-42F8-9329-DE2E7102C234}"/>
    <hyperlink ref="BH869" r:id="rId18213" display="https://marketplace.daloopa.com/src/134722734" xr:uid="{73F9B5F5-51F3-4369-8D4F-F8DDB4E426B6}"/>
    <hyperlink ref="BI869" r:id="rId18214" display="https://marketplace.daloopa.com/src/134722735" xr:uid="{5A90C04D-C29E-4798-B909-CD097DFD54C0}"/>
    <hyperlink ref="BJ869" r:id="rId18215" display="https://marketplace.daloopa.com/src/134722736" xr:uid="{E61E0E87-0857-492F-B057-7D28B992B6AA}"/>
    <hyperlink ref="BK869" r:id="rId18216" display="https://marketplace.daloopa.com/src/134722737" xr:uid="{1CF958E3-1724-4422-9A65-59DBBAE81F8B}"/>
    <hyperlink ref="BL869" r:id="rId18217" display="https://marketplace.daloopa.com/src/134722738" xr:uid="{D0F187CD-FB63-4CF5-A12D-B6D20567911E}"/>
    <hyperlink ref="BM869" r:id="rId18218" display="https://marketplace.daloopa.com/src/134722739" xr:uid="{149EE6A5-CBBF-4541-AAB0-2BAF04055DEA}"/>
    <hyperlink ref="BN869" r:id="rId18219" display="https://marketplace.daloopa.com/src/134722740" xr:uid="{31B211B8-5BAA-4ADC-9904-A907323E4513}"/>
    <hyperlink ref="BO869" r:id="rId18220" display="https://marketplace.daloopa.com/src/134722741" xr:uid="{480759AD-0664-4711-A8C5-FF3D02E32A44}"/>
    <hyperlink ref="BP869" r:id="rId18221" display="https://marketplace.daloopa.com/src/134722742" xr:uid="{D2541E89-A02B-4831-9191-6A7468D6B20E}"/>
    <hyperlink ref="BQ869" r:id="rId18222" display="https://marketplace.daloopa.com/src/134722743" xr:uid="{7A76C013-2FAB-4B78-9617-FFE88C722CA3}"/>
    <hyperlink ref="BR869" r:id="rId18223" display="https://marketplace.daloopa.com/src/154393215" xr:uid="{F6E661EE-9CB6-461D-B742-01813378CE38}"/>
    <hyperlink ref="A872" r:id="rId18224" xr:uid="{4E470004-FE86-425A-A259-3E7F7110670F}"/>
    <hyperlink ref="C872" r:id="rId18225" xr:uid="{64400137-5A05-4015-BA8B-6E1201D7C1F8}"/>
    <hyperlink ref="H872" r:id="rId18226" display="https://www.daloopa.com/src/69045176" xr:uid="{5EA149D2-6C32-41E8-8C8C-76977208D4FD}"/>
    <hyperlink ref="L872" r:id="rId18227" display="https://www.daloopa.com/src/69045167" xr:uid="{FAAB4208-95D0-4D44-81D4-8C42806956D3}"/>
    <hyperlink ref="P872" r:id="rId18228" display="https://www.daloopa.com/src/69045144" xr:uid="{1C0348DB-D9F1-422C-9289-73BEBA5AD4DD}"/>
    <hyperlink ref="T872" r:id="rId18229" display="https://www.daloopa.com/src/69045139" xr:uid="{A6F6D140-684D-49A5-BA17-6239E915945E}"/>
    <hyperlink ref="X872" r:id="rId18230" display="https://www.daloopa.com/src/69045118" xr:uid="{2F1C8B7B-AFED-48FC-89B6-4487BD0D484A}"/>
    <hyperlink ref="AB872" r:id="rId18231" display="https://www.daloopa.com/src/69045098" xr:uid="{B1F606DD-CB0F-4B37-B9DB-E6E157F3AA47}"/>
    <hyperlink ref="AF872" r:id="rId18232" display="https://www.daloopa.com/src/69045079" xr:uid="{52A08ECA-3AF8-4D2B-B40F-3CF752E7E2A8}"/>
    <hyperlink ref="AJ872" r:id="rId18233" display="https://www.daloopa.com/src/69045059" xr:uid="{A212876F-476F-4F57-87CB-61376A6C1C20}"/>
    <hyperlink ref="AN872" r:id="rId18234" display="https://www.daloopa.com/src/69045040" xr:uid="{E0E37ECC-A3CF-4E62-8299-EF35CDDE8D9C}"/>
    <hyperlink ref="AR872" r:id="rId18235" display="https://www.daloopa.com/src/69045035" xr:uid="{65527037-24BC-433E-9F9F-CD6E1DDBD35A}"/>
    <hyperlink ref="AS872" r:id="rId18236" display="https://www.daloopa.com/src/72199534" xr:uid="{0630E268-5BBF-4209-BD36-60D3DA51BB3B}"/>
    <hyperlink ref="AT872" r:id="rId18237" display="https://www.daloopa.com/src/78144845" xr:uid="{71F4E527-5E75-41A3-A228-98634AB475D8}"/>
    <hyperlink ref="AU872" r:id="rId18238" display="https://www.daloopa.com/src/82271382" xr:uid="{60025ADF-D5E8-463C-B1F4-5749A09B2BF5}"/>
    <hyperlink ref="AV872" r:id="rId18239" display="https://www.daloopa.com/src/87503255" xr:uid="{ECE56A5A-98C2-4834-A4DD-A9C4F1743BDA}"/>
    <hyperlink ref="AW872" r:id="rId18240" display="https://www.daloopa.com/src/94645328" xr:uid="{6FA54CDD-BCB7-4155-B2BF-4AC67EB61FB0}"/>
    <hyperlink ref="AX872" r:id="rId18241" display="https://www.daloopa.com/src/102437088" xr:uid="{127EF5D6-0744-4B99-AAB8-C09900D15A29}"/>
    <hyperlink ref="AY872" r:id="rId18242" display="https://www.daloopa.com/src/107834508" xr:uid="{4EC682F5-7DA9-4464-AA6A-5EB93D202762}"/>
    <hyperlink ref="AZ872" r:id="rId18243" display="https://www.daloopa.com/src/113370547" xr:uid="{A515A382-4C46-4BA1-8BE8-C4BAA1C0BCBD}"/>
    <hyperlink ref="BD872" r:id="rId18244" display="https://www.daloopa.com/src/154365635" xr:uid="{6C7A2636-14A8-4BA8-BA08-38F309CCAB53}"/>
    <hyperlink ref="BF872" r:id="rId18245" display="https://marketplace.daloopa.com/src/134722744" xr:uid="{B37BDEA3-02C5-4478-B86A-7F344A463E2D}"/>
    <hyperlink ref="BG872" r:id="rId18246" display="https://marketplace.daloopa.com/src/134722745" xr:uid="{FDE2C888-D7AE-4A3D-83CD-041124B5D8A8}"/>
    <hyperlink ref="BH872" r:id="rId18247" display="https://marketplace.daloopa.com/src/134722746" xr:uid="{AF7AD301-962C-4D08-A7DF-37D31A0D877A}"/>
    <hyperlink ref="BI872" r:id="rId18248" display="https://marketplace.daloopa.com/src/134722747" xr:uid="{5EFED750-2D0D-4FE5-8857-E94FA8B65F4A}"/>
    <hyperlink ref="BJ872" r:id="rId18249" display="https://marketplace.daloopa.com/src/134722748" xr:uid="{8DBA472D-CCEC-4327-9B02-97E0E6D35D4F}"/>
    <hyperlink ref="BK872" r:id="rId18250" display="https://marketplace.daloopa.com/src/134722749" xr:uid="{1D9E99EB-0778-4BE6-8711-91C618651576}"/>
    <hyperlink ref="BL872" r:id="rId18251" display="https://marketplace.daloopa.com/src/134722750" xr:uid="{35BF6199-1336-4117-AABB-045F85383C28}"/>
    <hyperlink ref="BM872" r:id="rId18252" display="https://marketplace.daloopa.com/src/134722751" xr:uid="{81AC1913-EABA-42E1-8C08-C84E54E46CFD}"/>
    <hyperlink ref="BN872" r:id="rId18253" display="https://marketplace.daloopa.com/src/134722752" xr:uid="{A575DAEB-21BD-4BE2-94AE-E588BD30F7BF}"/>
    <hyperlink ref="BO872" r:id="rId18254" display="https://marketplace.daloopa.com/src/134722753" xr:uid="{326822C2-D677-44BB-92EA-2267721CDCE0}"/>
    <hyperlink ref="BP872" r:id="rId18255" display="https://marketplace.daloopa.com/src/134722754" xr:uid="{FCE3490C-E367-4806-A265-D4941A1B44AD}"/>
    <hyperlink ref="BQ872" r:id="rId18256" display="https://marketplace.daloopa.com/src/134722755" xr:uid="{2423EDA1-F85C-4FBB-A423-2821DCE466AF}"/>
    <hyperlink ref="BR872" r:id="rId18257" display="https://marketplace.daloopa.com/src/154393216" xr:uid="{18F18721-D124-4EE4-BB80-D67322084B34}"/>
    <hyperlink ref="A873" r:id="rId18258" xr:uid="{7CC2A57B-A194-4F4A-A5FA-07179CAE9476}"/>
    <hyperlink ref="C873" r:id="rId18259" xr:uid="{BE18AE82-A59B-4869-961A-087CA0F8F131}"/>
    <hyperlink ref="AF873" r:id="rId18260" display="https://www.daloopa.com/src/69045078" xr:uid="{1084E1D5-1717-476D-94C1-F7227A19BB89}"/>
    <hyperlink ref="AJ873" r:id="rId18261" display="https://www.daloopa.com/src/69045058" xr:uid="{0ABF343F-1B83-4771-8A37-3DF86916BBEF}"/>
    <hyperlink ref="AN873" r:id="rId18262" display="https://www.daloopa.com/src/69045041" xr:uid="{541BD00C-40C9-41F2-9FCA-AD8C61EFC0F6}"/>
    <hyperlink ref="AR873" r:id="rId18263" display="https://www.daloopa.com/src/69045032" xr:uid="{6B0E7392-A38B-41A9-BA73-82F9E749456B}"/>
    <hyperlink ref="AS873" r:id="rId18264" display="https://www.daloopa.com/src/72199538" xr:uid="{E724DA04-365D-4E18-88CB-DF771135AA1B}"/>
    <hyperlink ref="AT873" r:id="rId18265" display="https://www.daloopa.com/src/78144843" xr:uid="{0EF32048-A5F3-430B-B58B-3EDC91E1DA42}"/>
    <hyperlink ref="AU873" r:id="rId18266" display="https://www.daloopa.com/src/82271385" xr:uid="{346E1FD6-9349-441A-9AA3-FB82C9247590}"/>
    <hyperlink ref="AV873" r:id="rId18267" display="https://www.daloopa.com/src/87503252" xr:uid="{F6E5938E-CC63-41C2-9F17-DFE8B75B7DA3}"/>
    <hyperlink ref="AW873" r:id="rId18268" display="https://www.daloopa.com/src/94645330" xr:uid="{4009B175-68FF-47EC-BF4E-BE57BC8B89A3}"/>
    <hyperlink ref="AX873" r:id="rId18269" display="https://www.daloopa.com/src/102437090" xr:uid="{C5A44172-BD03-4BEE-81B5-1CF566E9062D}"/>
    <hyperlink ref="AY873" r:id="rId18270" display="https://www.daloopa.com/src/107834505" xr:uid="{C129F16C-6A33-45C6-B8D2-BB4D835819F0}"/>
    <hyperlink ref="AZ873" r:id="rId18271" display="https://www.daloopa.com/src/113370545" xr:uid="{88755638-842C-48B2-AB84-31773A2EC99C}"/>
    <hyperlink ref="BD873" r:id="rId18272" display="https://www.daloopa.com/src/154365633" xr:uid="{56736870-77F0-46F2-B28A-E9F9250D8AA6}"/>
    <hyperlink ref="BL873" r:id="rId18273" display="https://marketplace.daloopa.com/src/134722756" xr:uid="{4D3EBB43-D594-451D-93C2-0EB13165E39E}"/>
    <hyperlink ref="BM873" r:id="rId18274" display="https://marketplace.daloopa.com/src/134722757" xr:uid="{5E0183AB-75E6-4437-A387-A62705FBE50D}"/>
    <hyperlink ref="BN873" r:id="rId18275" display="https://marketplace.daloopa.com/src/134722758" xr:uid="{3802D098-E3FC-4CB4-BF1B-DD8B13C43C45}"/>
    <hyperlink ref="BO873" r:id="rId18276" display="https://marketplace.daloopa.com/src/134722759" xr:uid="{278AD741-13F1-441F-BE8C-D06623B8BD04}"/>
    <hyperlink ref="BP873" r:id="rId18277" display="https://marketplace.daloopa.com/src/134722760" xr:uid="{3B584FEB-2205-495B-ADF6-58043489245E}"/>
    <hyperlink ref="BQ873" r:id="rId18278" display="https://marketplace.daloopa.com/src/134722761" xr:uid="{06DEBD1E-DBAB-442B-9B78-BAC09531CA37}"/>
    <hyperlink ref="BR873" r:id="rId18279" display="https://marketplace.daloopa.com/src/154393217" xr:uid="{C7B17C52-B732-4922-A376-86CCED8FBA18}"/>
    <hyperlink ref="A874" r:id="rId18280" xr:uid="{C91B7BDF-2EBB-4767-9A2F-7A78221DF179}"/>
    <hyperlink ref="C874" r:id="rId18281" xr:uid="{1C22C746-FEE1-4710-84B7-4555790D945A}"/>
    <hyperlink ref="H874" r:id="rId18282" display="https://www.daloopa.com/src/69045177" xr:uid="{8722B6DE-F656-44BA-8FF2-5CD16317147B}"/>
    <hyperlink ref="L874" r:id="rId18283" display="https://www.daloopa.com/src/69045170" xr:uid="{069060A6-2FBC-4E6B-BAE9-CD5EBA249792}"/>
    <hyperlink ref="P874" r:id="rId18284" display="https://www.daloopa.com/src/69045145" xr:uid="{DAE3E8D0-2EBD-449F-B6DB-C3302A5CF49D}"/>
    <hyperlink ref="T874" r:id="rId18285" display="https://www.daloopa.com/src/69045135" xr:uid="{080A34B1-EF12-48BA-A569-851BF32CD458}"/>
    <hyperlink ref="X874" r:id="rId18286" display="https://www.daloopa.com/src/69045117" xr:uid="{43C2786C-B2BB-4457-A9BF-C3ABD4E55AC0}"/>
    <hyperlink ref="AB874" r:id="rId18287" display="https://www.daloopa.com/src/69045096" xr:uid="{80C925D3-09DA-4FD4-BC71-78398866563D}"/>
    <hyperlink ref="AF874" r:id="rId18288" display="https://www.daloopa.com/src/69045075" xr:uid="{B49194E5-2719-4A5C-AEB0-25F45750495E}"/>
    <hyperlink ref="AJ874" r:id="rId18289" display="https://www.daloopa.com/src/69045057" xr:uid="{D9BB9209-C275-427F-A319-4B6F176F109F}"/>
    <hyperlink ref="AN874" r:id="rId18290" display="https://www.daloopa.com/src/69045038" xr:uid="{BE7A6EED-0DCE-4BE0-BCDC-67B87B376EFF}"/>
    <hyperlink ref="AR874" r:id="rId18291" display="https://www.daloopa.com/src/69045033" xr:uid="{B0C5A3C0-7E74-4DEC-86A2-978547D01EF2}"/>
    <hyperlink ref="AS874" r:id="rId18292" display="https://www.daloopa.com/src/72199539" xr:uid="{CCE9E1DF-73F1-4D42-9632-BD4D75802063}"/>
    <hyperlink ref="AT874" r:id="rId18293" display="https://www.daloopa.com/src/78144844" xr:uid="{67554DED-9C38-4DE8-BFC3-E8681B2FA2A7}"/>
    <hyperlink ref="AU874" r:id="rId18294" display="https://www.daloopa.com/src/82271384" xr:uid="{D531E2C8-146C-47A8-AC01-4A831E39234B}"/>
    <hyperlink ref="AV874" r:id="rId18295" display="https://www.daloopa.com/src/87503254" xr:uid="{A3240205-A21C-46D2-AE15-BB2443186954}"/>
    <hyperlink ref="AW874" r:id="rId18296" display="https://www.daloopa.com/src/94645329" xr:uid="{EBB8FF88-A6FD-4FB6-A65B-72059B20B07F}"/>
    <hyperlink ref="AX874" r:id="rId18297" display="https://www.daloopa.com/src/102437089" xr:uid="{85AF2F21-54BE-4F0E-A215-1B89604C3017}"/>
    <hyperlink ref="AY874" r:id="rId18298" display="https://www.daloopa.com/src/107834507" xr:uid="{ADADF5FC-3AD9-4272-8961-780104A79378}"/>
    <hyperlink ref="AZ874" r:id="rId18299" display="https://www.daloopa.com/src/113370546" xr:uid="{D1A3C540-B8F4-4C98-AE62-5F2190BCC16E}"/>
    <hyperlink ref="BD874" r:id="rId18300" display="https://www.daloopa.com/src/154365634" xr:uid="{5C498E90-1135-4DB3-83D5-B0228D939247}"/>
    <hyperlink ref="BF874" r:id="rId18301" display="https://marketplace.daloopa.com/src/134722762" xr:uid="{C9482853-2480-4910-9184-521E48A67DAC}"/>
    <hyperlink ref="BG874" r:id="rId18302" display="https://marketplace.daloopa.com/src/134722763" xr:uid="{08D1C1C3-3B1E-49CD-840B-F27266009D79}"/>
    <hyperlink ref="BH874" r:id="rId18303" display="https://marketplace.daloopa.com/src/134722764" xr:uid="{1BE92F0A-3562-4BC4-960A-55FF56211F51}"/>
    <hyperlink ref="BI874" r:id="rId18304" display="https://marketplace.daloopa.com/src/134722765" xr:uid="{F68DD532-B4A3-43DE-84E1-617D8A2DF75F}"/>
    <hyperlink ref="BJ874" r:id="rId18305" display="https://marketplace.daloopa.com/src/134722766" xr:uid="{EC2A0805-7FC5-44AA-9855-2440C41FE346}"/>
    <hyperlink ref="BK874" r:id="rId18306" display="https://marketplace.daloopa.com/src/134722767" xr:uid="{2B397C74-8F24-46CA-8C91-9835A8B1BE41}"/>
    <hyperlink ref="BL874" r:id="rId18307" display="https://marketplace.daloopa.com/src/134722768" xr:uid="{72CD650A-61D3-4AF9-8325-1E12E44D98DB}"/>
    <hyperlink ref="BM874" r:id="rId18308" display="https://marketplace.daloopa.com/src/134722769" xr:uid="{2715F7DC-9856-4D53-9ED3-1E0669E58825}"/>
    <hyperlink ref="BN874" r:id="rId18309" display="https://marketplace.daloopa.com/src/134722770" xr:uid="{52A523E0-7B72-4FCF-BF18-5636B0D1CEAA}"/>
    <hyperlink ref="BO874" r:id="rId18310" display="https://marketplace.daloopa.com/src/134722771" xr:uid="{2325A5FE-5385-46E8-85B4-D79A25963E50}"/>
    <hyperlink ref="BP874" r:id="rId18311" display="https://marketplace.daloopa.com/src/134722772" xr:uid="{9F70A4B7-0C2A-4F88-8C3D-FC5A7D7E6908}"/>
    <hyperlink ref="BQ874" r:id="rId18312" display="https://marketplace.daloopa.com/src/134722773" xr:uid="{4BAB3A61-8DB0-494D-89D4-03D2EBC980CA}"/>
    <hyperlink ref="BR874" r:id="rId18313" display="https://marketplace.daloopa.com/src/154393218" xr:uid="{5F0CE8A1-0E60-49EF-956C-48CDE79C3B9E}"/>
    <hyperlink ref="A875" r:id="rId18314" xr:uid="{BABD541E-EE10-4C9C-A8B4-CD41CAAF0DF8}"/>
    <hyperlink ref="C875" r:id="rId18315" xr:uid="{485BD96A-2891-4BA6-A21A-5C9C7D34C4A0}"/>
    <hyperlink ref="P875" r:id="rId18316" display="https://www.daloopa.com/src/69045142" xr:uid="{629CE7EB-3893-44A2-BFA5-BA75F9E68CB4}"/>
    <hyperlink ref="BH875" r:id="rId18317" display="https://marketplace.daloopa.com/src/134722774" xr:uid="{9D91A025-24AA-40FB-B94F-5F4752159A3D}"/>
    <hyperlink ref="A876" r:id="rId18318" xr:uid="{80D46DBC-8D08-4A3C-89D7-8BAA5D6E06F7}"/>
    <hyperlink ref="C876" r:id="rId18319" xr:uid="{F0CDE2C3-A2D4-40D4-9E82-49C0E51F64EE}"/>
    <hyperlink ref="T876" r:id="rId18320" display="https://www.daloopa.com/src/69045136" xr:uid="{2CC59EE9-BFDA-4364-9176-E65F11510C29}"/>
    <hyperlink ref="BI876" r:id="rId18321" display="https://marketplace.daloopa.com/src/134722775" xr:uid="{5378A3E0-B5BA-4E19-AA91-4BD0E75AE0F6}"/>
    <hyperlink ref="A877" r:id="rId18322" xr:uid="{94A3DCDA-618F-4CE2-956F-E5A20C910B67}"/>
    <hyperlink ref="C877" r:id="rId18323" xr:uid="{5E5565B9-6AAD-4E11-B1B4-B8479B40A4DF}"/>
    <hyperlink ref="AB877" r:id="rId18324" display="https://www.daloopa.com/src/69045099" xr:uid="{59409F66-727A-4A0E-92FE-D782C4B758D5}"/>
    <hyperlink ref="AF877" r:id="rId18325" display="https://www.daloopa.com/src/69045076" xr:uid="{52DCE2CC-987B-4327-AB53-7A6874CD2859}"/>
    <hyperlink ref="BK877" r:id="rId18326" display="https://marketplace.daloopa.com/src/134722776" xr:uid="{F089EE0E-80A8-4D4D-9DA3-A46F2E5E4548}"/>
    <hyperlink ref="BL877" r:id="rId18327" display="https://marketplace.daloopa.com/src/134722777" xr:uid="{BB722F97-E27C-48FD-ABD4-4187CAE2A68A}"/>
    <hyperlink ref="A878" r:id="rId18328" xr:uid="{3000279A-47AA-43EB-AA43-6AE0F9B70D3A}"/>
    <hyperlink ref="C878" r:id="rId18329" xr:uid="{93A677F9-8B96-4BEB-9D26-D295B28C57E2}"/>
    <hyperlink ref="X878" r:id="rId18330" display="https://www.daloopa.com/src/69045114" xr:uid="{F2F3F25E-7864-44D9-9D22-F66DFAD09D90}"/>
    <hyperlink ref="AB878" r:id="rId18331" display="https://www.daloopa.com/src/69045100" xr:uid="{842D44E1-E50E-495A-9806-AFF113F0696B}"/>
    <hyperlink ref="AF878" r:id="rId18332" display="https://www.daloopa.com/src/69045074" xr:uid="{A320E437-73A4-45E4-B61F-6A6E5D49823F}"/>
    <hyperlink ref="AJ878" r:id="rId18333" display="https://www.daloopa.com/src/69045061" xr:uid="{36C56DC3-339D-4CE0-A34E-610167D838DB}"/>
    <hyperlink ref="AN878" r:id="rId18334" display="https://www.daloopa.com/src/69045036" xr:uid="{8B39312F-6E2B-4C11-BE13-640B9BAD355B}"/>
    <hyperlink ref="AR878" r:id="rId18335" display="https://www.daloopa.com/src/69045034" xr:uid="{48E46430-4F0F-4181-81EA-2FBEAD530144}"/>
    <hyperlink ref="AS878" r:id="rId18336" display="https://www.daloopa.com/src/72199536" xr:uid="{9B27ECCF-8EAB-4C9C-83FA-2B9BE852C4B8}"/>
    <hyperlink ref="AT878" r:id="rId18337" display="https://www.daloopa.com/src/78144842" xr:uid="{0B666BAD-C749-4DE5-AA32-022686F0A9A7}"/>
    <hyperlink ref="AU878" r:id="rId18338" display="https://www.daloopa.com/src/82271386" xr:uid="{D41B7835-6AC4-456C-BCD7-2D971F56CD74}"/>
    <hyperlink ref="AV878" r:id="rId18339" display="https://www.daloopa.com/src/87503251" xr:uid="{595C9DB2-F802-4391-AEAD-74C681A7345A}"/>
    <hyperlink ref="AW878" r:id="rId18340" display="https://www.daloopa.com/src/94645327" xr:uid="{96A061C3-FBDB-4945-B641-3BEA00F4A0EA}"/>
    <hyperlink ref="AX878" r:id="rId18341" display="https://www.daloopa.com/src/102437091" xr:uid="{CF584F60-5F4C-43ED-9EC2-6C6379CDC758}"/>
    <hyperlink ref="AY878" r:id="rId18342" display="https://www.daloopa.com/src/107834506" xr:uid="{6C2C153E-076C-4C68-A937-5BE964EF5E92}"/>
    <hyperlink ref="AZ878" r:id="rId18343" display="https://www.daloopa.com/src/113370548" xr:uid="{F27C540E-EA62-4A33-AB58-624C84CB4AE4}"/>
    <hyperlink ref="BD878" r:id="rId18344" display="https://www.daloopa.com/src/154365636" xr:uid="{1D5924F8-2829-421F-BDBF-5016733E9BBF}"/>
    <hyperlink ref="BJ878" r:id="rId18345" display="https://marketplace.daloopa.com/src/134722778" xr:uid="{26566401-1F0C-4659-AB31-C47ECE385F4B}"/>
    <hyperlink ref="BK878" r:id="rId18346" display="https://marketplace.daloopa.com/src/134722779" xr:uid="{348EDE26-9357-45ED-9E56-6F9884D89887}"/>
    <hyperlink ref="BL878" r:id="rId18347" display="https://marketplace.daloopa.com/src/134722780" xr:uid="{47DBE070-9300-4C91-BCA4-37E5634D54FD}"/>
    <hyperlink ref="BM878" r:id="rId18348" display="https://marketplace.daloopa.com/src/134722781" xr:uid="{BAA31801-4CF1-4B08-B058-977962455DEB}"/>
    <hyperlink ref="BN878" r:id="rId18349" display="https://marketplace.daloopa.com/src/134722782" xr:uid="{1D2372EE-9AF0-4BE5-8DBC-EA34F4049882}"/>
    <hyperlink ref="BO878" r:id="rId18350" display="https://marketplace.daloopa.com/src/134722783" xr:uid="{47036EB4-A807-4AE3-BFB6-0D9426C23FD9}"/>
    <hyperlink ref="BP878" r:id="rId18351" display="https://marketplace.daloopa.com/src/134722784" xr:uid="{7BCCB2DB-CEEA-4795-BE53-94094AC6E544}"/>
    <hyperlink ref="BQ878" r:id="rId18352" display="https://marketplace.daloopa.com/src/134722785" xr:uid="{9BC44ED5-94F3-4253-96A4-0D4CD839A5E7}"/>
    <hyperlink ref="BR878" r:id="rId18353" display="https://marketplace.daloopa.com/src/154393219" xr:uid="{E0445D4C-6126-4813-9D24-BB94F83D2EFB}"/>
    <hyperlink ref="A879" r:id="rId18354" xr:uid="{79BAEF50-3276-497D-A5B8-EBEAAEC68F89}"/>
    <hyperlink ref="C879" r:id="rId18355" xr:uid="{5C4F0008-3E8C-4BF4-BD68-3E725954E8E5}"/>
    <hyperlink ref="H879" r:id="rId18356" display="https://www.daloopa.com/src/69045178" xr:uid="{84455258-0F42-4EE6-BB55-D71A7056B88D}"/>
    <hyperlink ref="L879" r:id="rId18357" display="https://www.daloopa.com/src/69045168" xr:uid="{EEA9A1BF-272E-4592-926F-E556322DDF75}"/>
    <hyperlink ref="P879" r:id="rId18358" display="https://www.daloopa.com/src/69045143" xr:uid="{9D9CC030-6EE4-411E-88F2-D79AD6F7425D}"/>
    <hyperlink ref="T879" r:id="rId18359" display="https://www.daloopa.com/src/69045137" xr:uid="{9B517F4D-88BC-44D5-9715-719F715DACCC}"/>
    <hyperlink ref="X879" r:id="rId18360" display="https://www.daloopa.com/src/69045115" xr:uid="{1161752C-7E22-42F3-8EB9-DBAF369C7BE9}"/>
    <hyperlink ref="AB879" r:id="rId18361" display="https://www.daloopa.com/src/69045101" xr:uid="{A984E0C5-6BA1-4049-A535-16F7A8189D96}"/>
    <hyperlink ref="AF879" r:id="rId18362" display="https://www.daloopa.com/src/69045077" xr:uid="{3389F234-279C-4D9B-BC93-96E837FBFE6B}"/>
    <hyperlink ref="AJ879" r:id="rId18363" display="https://www.daloopa.com/src/69045060" xr:uid="{A83CDC8E-A40F-4265-99C4-B2D99E7ED756}"/>
    <hyperlink ref="AN879" r:id="rId18364" display="https://www.daloopa.com/src/69045039" xr:uid="{68BD8B89-01EE-4A9B-ADD5-449A0BFF0140}"/>
    <hyperlink ref="AR879" r:id="rId18365" display="https://www.daloopa.com/src/69045030" xr:uid="{E6AE7B13-8410-459B-97E6-218917AE8328}"/>
    <hyperlink ref="AS879" r:id="rId18366" display="https://www.daloopa.com/src/72199537" xr:uid="{F7F1C701-7BB1-49F6-9775-0E6FBD728D31}"/>
    <hyperlink ref="AT879" r:id="rId18367" display="https://www.daloopa.com/src/78144847" xr:uid="{794D3AF6-284C-4366-8E72-E814A4007B97}"/>
    <hyperlink ref="AU879" r:id="rId18368" display="https://www.daloopa.com/src/82271383" xr:uid="{327D8807-A609-45E7-9487-0CCF56DBFC48}"/>
    <hyperlink ref="AV879" r:id="rId18369" display="https://www.daloopa.com/src/87503256" xr:uid="{5A182E74-3B71-416F-B334-5527F32A0E4D}"/>
    <hyperlink ref="AW879" r:id="rId18370" display="https://www.daloopa.com/src/94645326" xr:uid="{ECE0964D-AA27-445B-950A-02989B0B7110}"/>
    <hyperlink ref="AX879" r:id="rId18371" display="https://www.daloopa.com/src/102437092" xr:uid="{E165D047-62D9-4062-92B7-94EC890672A7}"/>
    <hyperlink ref="AY879" r:id="rId18372" display="https://www.daloopa.com/src/107834510" xr:uid="{146326EF-12D1-4830-BEFF-274BE89DFA68}"/>
    <hyperlink ref="AZ879" r:id="rId18373" display="https://www.daloopa.com/src/113370549" xr:uid="{4794B9E6-6B22-415F-B1BF-5893D7B4CA6D}"/>
    <hyperlink ref="BD879" r:id="rId18374" display="https://www.daloopa.com/src/154365632" xr:uid="{13B148B4-8D26-43D2-A2D0-7A7C69FEDE74}"/>
    <hyperlink ref="BF879" r:id="rId18375" display="https://marketplace.daloopa.com/src/134722786" xr:uid="{A17CC92D-6FC4-4A84-B695-22C92540D829}"/>
    <hyperlink ref="BG879" r:id="rId18376" display="https://marketplace.daloopa.com/src/134722787" xr:uid="{5F59F790-E70B-4366-A3E6-FB8E50C55DDF}"/>
    <hyperlink ref="BH879" r:id="rId18377" display="https://marketplace.daloopa.com/src/134722788" xr:uid="{1338029B-426C-4CD9-89D3-69AAB489F13C}"/>
    <hyperlink ref="BI879" r:id="rId18378" display="https://marketplace.daloopa.com/src/134722789" xr:uid="{A924D49B-F80B-4945-A571-7E025CAC6B72}"/>
    <hyperlink ref="BJ879" r:id="rId18379" display="https://marketplace.daloopa.com/src/134722790" xr:uid="{C39E3401-A84F-426D-BF1E-82DB463CCC0E}"/>
    <hyperlink ref="BK879" r:id="rId18380" display="https://marketplace.daloopa.com/src/134722791" xr:uid="{27A734BA-0CFF-45CF-9290-EC3BDE896CCE}"/>
    <hyperlink ref="BL879" r:id="rId18381" display="https://marketplace.daloopa.com/src/134722792" xr:uid="{83C20F8C-A11D-48B4-BFCC-3C74F153ABB9}"/>
    <hyperlink ref="BM879" r:id="rId18382" display="https://marketplace.daloopa.com/src/134722793" xr:uid="{B58D1841-6928-4C8D-81F6-EC2B5798394B}"/>
    <hyperlink ref="BN879" r:id="rId18383" display="https://marketplace.daloopa.com/src/134722794" xr:uid="{E20009B8-30B9-415E-8B8B-E4B7C854AA73}"/>
    <hyperlink ref="BO879" r:id="rId18384" display="https://marketplace.daloopa.com/src/134722795" xr:uid="{514F88E0-35A6-4ADE-BD26-1EF3177495AF}"/>
    <hyperlink ref="BP879" r:id="rId18385" display="https://marketplace.daloopa.com/src/134722796" xr:uid="{CFC80522-A76F-42E3-B986-9C43C7BB91C2}"/>
    <hyperlink ref="BQ879" r:id="rId18386" display="https://marketplace.daloopa.com/src/134722797" xr:uid="{3A33CA9D-AEB8-4F21-9830-7E27DC34305C}"/>
    <hyperlink ref="BR879" r:id="rId18387" display="https://marketplace.daloopa.com/src/154393220" xr:uid="{DF2FCA54-A875-44B3-9800-E492B4906235}"/>
    <hyperlink ref="A880" r:id="rId18388" xr:uid="{AD991746-B5A2-48D9-A195-016C3ACBC4A3}"/>
    <hyperlink ref="C880" r:id="rId18389" xr:uid="{35F7D465-08E6-4AEB-89AC-7978E5D55572}"/>
    <hyperlink ref="H880" r:id="rId18390" display="https://www.daloopa.com/src/69045175" xr:uid="{44A84413-AE79-4E59-A2EC-AF38EA0DB245}"/>
    <hyperlink ref="L880" r:id="rId18391" display="https://www.daloopa.com/src/69045169" xr:uid="{FCDDFC95-C30D-4042-A98E-54214977208B}"/>
    <hyperlink ref="P880" r:id="rId18392" display="https://www.daloopa.com/src/69045146" xr:uid="{C9BDE59D-5EEB-4001-ADFF-2DAA4E9BB41A}"/>
    <hyperlink ref="T880" r:id="rId18393" display="https://www.daloopa.com/src/69045138" xr:uid="{690BC0DD-B5FE-432E-BC63-FF7E44718587}"/>
    <hyperlink ref="X880" r:id="rId18394" display="https://www.daloopa.com/src/69045116" xr:uid="{EA33BBD4-0B66-4D3C-82A7-91423A707EB1}"/>
    <hyperlink ref="AB880" r:id="rId18395" display="https://www.daloopa.com/src/69045097" xr:uid="{7F48C7EA-4F69-471E-B867-DBDD36AFEADF}"/>
    <hyperlink ref="AF880" r:id="rId18396" display="https://www.daloopa.com/src/69045080" xr:uid="{D8E7381B-E8C4-40F5-B2D8-10DCFADF76B5}"/>
    <hyperlink ref="AJ880" r:id="rId18397" display="https://www.daloopa.com/src/69045056" xr:uid="{1F5BC293-0B18-4C4E-AD22-E687BAB54F1A}"/>
    <hyperlink ref="AN880" r:id="rId18398" display="https://www.daloopa.com/src/69045037" xr:uid="{4D28BFBF-322F-4587-9CA4-80143C1D9203}"/>
    <hyperlink ref="AR880" r:id="rId18399" display="https://www.daloopa.com/src/69045031" xr:uid="{08C58AB6-81E3-4E7F-8789-E35B36110D25}"/>
    <hyperlink ref="AS880" r:id="rId18400" display="https://www.daloopa.com/src/72199535" xr:uid="{3AC8034C-41AC-461F-A1F1-6E7F2D99F0C7}"/>
    <hyperlink ref="AT880" r:id="rId18401" display="https://www.daloopa.com/src/78144846" xr:uid="{0B8737FC-2CBD-4F22-92F3-3DD84B7DB0F9}"/>
    <hyperlink ref="AU880" r:id="rId18402" display="https://www.daloopa.com/src/82271387" xr:uid="{9C85E9D7-3D38-4EC3-BCBA-36C845C5CF14}"/>
    <hyperlink ref="AV880" r:id="rId18403" display="https://www.daloopa.com/src/87503253" xr:uid="{9783B1D8-0E12-468D-B996-FF5B3BF11BE2}"/>
    <hyperlink ref="AW880" r:id="rId18404" display="https://www.daloopa.com/src/94645325" xr:uid="{35F6368F-E7F2-4254-A3D1-1421CBE5596F}"/>
    <hyperlink ref="AX880" r:id="rId18405" display="https://www.daloopa.com/src/102437093" xr:uid="{76EF6CB8-AEFB-41C1-923D-6AEC6D3EDACB}"/>
    <hyperlink ref="AY880" r:id="rId18406" display="https://www.daloopa.com/src/107834509" xr:uid="{9E80BB13-2175-4E36-9730-C4A9D9AAA9A5}"/>
    <hyperlink ref="AZ880" r:id="rId18407" display="https://www.daloopa.com/src/113370550" xr:uid="{51CDD395-3A00-4BE4-AA73-23293932FA05}"/>
    <hyperlink ref="BD880" r:id="rId18408" display="https://www.daloopa.com/src/154365637" xr:uid="{FD8F9B1B-793A-4E48-B963-E273D5B2C618}"/>
    <hyperlink ref="BF880" r:id="rId18409" display="https://marketplace.daloopa.com/src/134722798" xr:uid="{C86AEC62-9842-40C1-A71D-3AC7051BF38F}"/>
    <hyperlink ref="BG880" r:id="rId18410" display="https://marketplace.daloopa.com/src/134722799" xr:uid="{BD88FD2F-AC14-4957-8D30-83C42A4A417D}"/>
    <hyperlink ref="BH880" r:id="rId18411" display="https://marketplace.daloopa.com/src/134722800" xr:uid="{3C34CB7B-523D-44FA-9AC5-680848919A10}"/>
    <hyperlink ref="BI880" r:id="rId18412" display="https://marketplace.daloopa.com/src/134722801" xr:uid="{F3ED3D89-5E3C-45CC-8C39-559B10530EB4}"/>
    <hyperlink ref="BJ880" r:id="rId18413" display="https://marketplace.daloopa.com/src/134722802" xr:uid="{EEB5CB1E-538C-47C5-8666-D421A272C582}"/>
    <hyperlink ref="BK880" r:id="rId18414" display="https://marketplace.daloopa.com/src/134722803" xr:uid="{AC5E4AE8-4DD6-4E5A-A9D1-B0C51EB13E89}"/>
    <hyperlink ref="BL880" r:id="rId18415" display="https://marketplace.daloopa.com/src/134722804" xr:uid="{A53D478F-B4E8-4B3A-93DE-BCA1E1EBFC82}"/>
    <hyperlink ref="BM880" r:id="rId18416" display="https://marketplace.daloopa.com/src/134722805" xr:uid="{A157B854-C610-4488-9208-16D94594847A}"/>
    <hyperlink ref="BN880" r:id="rId18417" display="https://marketplace.daloopa.com/src/134722806" xr:uid="{F003AC0C-54DE-486F-AA88-EA51DDC46264}"/>
    <hyperlink ref="BO880" r:id="rId18418" display="https://marketplace.daloopa.com/src/134722807" xr:uid="{EB750462-075B-4DD8-A3E0-A7B3CD9EB9B8}"/>
    <hyperlink ref="BP880" r:id="rId18419" display="https://marketplace.daloopa.com/src/134722808" xr:uid="{8BC0537F-806E-4598-8A4E-D6F0EF5CA5E6}"/>
    <hyperlink ref="BQ880" r:id="rId18420" display="https://marketplace.daloopa.com/src/134722809" xr:uid="{40F4A62B-F8E3-4BEB-A9C8-76C923539464}"/>
    <hyperlink ref="BR880" r:id="rId18421" display="https://marketplace.daloopa.com/src/154393221" xr:uid="{B5BA242D-66B2-444B-B4FE-2ECC9563137C}"/>
    <hyperlink ref="A884" r:id="rId18422" xr:uid="{73EDFA07-620B-4078-8476-DF706E2B20C5}"/>
    <hyperlink ref="C884" r:id="rId18423" xr:uid="{829FFDE5-7E3A-45E5-9A13-468C4E4ACA53}"/>
    <hyperlink ref="AR884" r:id="rId18424" display="https://www.daloopa.com/src/66985067" xr:uid="{D6AA7DFC-A6FF-490B-B047-3A9B4BFFB617}"/>
    <hyperlink ref="AS884" r:id="rId18425" display="https://www.daloopa.com/src/72083424" xr:uid="{1EB13E03-D8A0-4305-9D4C-064A1A65254A}"/>
    <hyperlink ref="AT884" r:id="rId18426" display="https://www.daloopa.com/src/78021372" xr:uid="{2681AC56-0709-43CC-B31D-78B00FD1E3F1}"/>
    <hyperlink ref="AU884" r:id="rId18427" display="https://www.daloopa.com/src/82226710" xr:uid="{119E147A-3946-4E3D-ACEB-4BC425F1DBFF}"/>
    <hyperlink ref="AV884" r:id="rId18428" display="https://www.daloopa.com/src/87385232" xr:uid="{631BDD97-8E5E-42AF-AD7F-D26952F31E51}"/>
    <hyperlink ref="BP884" r:id="rId18429" display="https://www.daloopa.com/src/87397396" xr:uid="{A24B6FF3-1964-4841-9D79-E7C5B851CDB2}"/>
    <hyperlink ref="A885" r:id="rId18430" xr:uid="{A67431C5-E17A-4849-BC8F-B69D4878173E}"/>
    <hyperlink ref="C885" r:id="rId18431" xr:uid="{30609EF1-D041-4A74-8D22-F623FD1AECE0}"/>
    <hyperlink ref="AR885" r:id="rId18432" display="https://www.daloopa.com/src/66985066" xr:uid="{8882C2D1-99E1-4B57-8EEA-C9A35D0144C1}"/>
    <hyperlink ref="AS885" r:id="rId18433" display="https://www.daloopa.com/src/72083423" xr:uid="{618CB314-D94F-46C0-A8AE-EB1C564635BA}"/>
    <hyperlink ref="AT885" r:id="rId18434" display="https://www.daloopa.com/src/78021371" xr:uid="{BC5C53A0-9461-4AF5-9310-3E63B6C4CE37}"/>
    <hyperlink ref="AU885" r:id="rId18435" display="https://www.daloopa.com/src/82226708" xr:uid="{161E2B0A-8F5B-47CA-B6D2-BCA4599D1846}"/>
    <hyperlink ref="AV885" r:id="rId18436" display="https://www.daloopa.com/src/87385231" xr:uid="{7A517A0E-2195-4ECC-B1AE-F3400FE4AD91}"/>
    <hyperlink ref="BP885" r:id="rId18437" display="https://www.daloopa.com/src/87397394" xr:uid="{288851A9-4FAA-49AE-8730-1ED313235EF8}"/>
    <hyperlink ref="A886" r:id="rId18438" xr:uid="{E4D37D0D-8705-4263-B3AA-7DAEC11979B6}"/>
    <hyperlink ref="C886" r:id="rId18439" xr:uid="{F4355141-2370-4F6E-AAEF-7F473FF92837}"/>
    <hyperlink ref="AR886" r:id="rId18440" display="https://www.daloopa.com/src/66985065" xr:uid="{C5691305-2695-486B-831C-6D708E8D25B8}"/>
    <hyperlink ref="AS886" r:id="rId18441" display="https://www.daloopa.com/src/72083425" xr:uid="{E33AB913-9ACD-4DBB-89D3-01B9959A3D12}"/>
    <hyperlink ref="AT886" r:id="rId18442" display="https://www.daloopa.com/src/78021375" xr:uid="{1882204D-4A52-458E-A0CF-3BDC52286B75}"/>
    <hyperlink ref="AU886" r:id="rId18443" display="https://www.daloopa.com/src/82226707" xr:uid="{65C385A4-2232-444D-8508-F6D8BC6F31FF}"/>
    <hyperlink ref="AV886" r:id="rId18444" display="https://www.daloopa.com/src/87385230" xr:uid="{6056DE69-DF97-4DC0-BAA6-3D4082E3BD10}"/>
    <hyperlink ref="BP886" r:id="rId18445" display="https://www.daloopa.com/src/87397398" xr:uid="{8C2F711E-BC31-4D3C-8F1E-7974E3D77938}"/>
    <hyperlink ref="A887" r:id="rId18446" xr:uid="{F4E4F114-C354-43C0-912C-A402735A9849}"/>
    <hyperlink ref="C887" r:id="rId18447" xr:uid="{B926E7BA-3290-46F2-ADA9-3D594651DE7D}"/>
    <hyperlink ref="AR887" r:id="rId18448" display="https://www.daloopa.com/src/66985064" xr:uid="{63C00F4D-0CD1-4847-B0E7-7C09FCA78E2C}"/>
    <hyperlink ref="AS887" r:id="rId18449" display="https://www.daloopa.com/src/72083421" xr:uid="{15F5E5B6-58FB-431B-AAF4-A131F00B59BB}"/>
    <hyperlink ref="AT887" r:id="rId18450" display="https://www.daloopa.com/src/78021374" xr:uid="{BBA7FF7B-EAF4-49DF-AB17-AEC4877A91E2}"/>
    <hyperlink ref="AU887" r:id="rId18451" display="https://www.daloopa.com/src/82226709" xr:uid="{2B9B2FAA-638B-494B-82AE-CBD0441FD815}"/>
    <hyperlink ref="AV887" r:id="rId18452" display="https://www.daloopa.com/src/87385229" xr:uid="{7FFE3DBF-8F9E-4ECA-8E29-3FEA148441EE}"/>
    <hyperlink ref="BP887" r:id="rId18453" display="https://www.daloopa.com/src/87397395" xr:uid="{8BF8924E-372B-44CF-B0DE-82784C44D30B}"/>
    <hyperlink ref="A888" r:id="rId18454" xr:uid="{EDBA2740-C0E4-4891-861D-5090126F443A}"/>
    <hyperlink ref="C888" r:id="rId18455" xr:uid="{8BAB1113-13CA-49F1-A691-D7D5DBE0F2AC}"/>
    <hyperlink ref="AR888" r:id="rId18456" display="https://www.daloopa.com/src/66985063" xr:uid="{B44758BB-D87D-4BB3-82DA-4A1FD218E560}"/>
    <hyperlink ref="AS888" r:id="rId18457" display="https://www.daloopa.com/src/72083422" xr:uid="{CCBDCF70-103B-4115-B0BC-F01979EA0648}"/>
    <hyperlink ref="AT888" r:id="rId18458" display="https://www.daloopa.com/src/78021373" xr:uid="{4A511CB1-A823-42F8-93D6-5DD853F1BC58}"/>
    <hyperlink ref="AU888" r:id="rId18459" display="https://www.daloopa.com/src/82226706" xr:uid="{31D84B68-2205-4444-B0C6-481DB1CDE47C}"/>
    <hyperlink ref="AV888" r:id="rId18460" display="https://www.daloopa.com/src/87385228" xr:uid="{3DCC0956-9FC8-46C3-9880-6F6F40B2B4D6}"/>
    <hyperlink ref="BP888" r:id="rId18461" display="https://www.daloopa.com/src/87397397" xr:uid="{55A25ABA-1EAF-4398-A461-B2BFB762E6B2}"/>
    <hyperlink ref="A891" r:id="rId18462" xr:uid="{DA346573-9136-44D3-B99E-B1B16084EC77}"/>
    <hyperlink ref="C891" r:id="rId18463" xr:uid="{791558DA-862A-4C4F-850F-CFCFAA28107E}"/>
    <hyperlink ref="AR891" r:id="rId18464" display="https://www.daloopa.com/src/66985106" xr:uid="{6E4D8EB4-C3CB-44B4-8BB6-D72B7CB9AA73}"/>
    <hyperlink ref="AS891" r:id="rId18465" display="https://www.daloopa.com/src/72083432" xr:uid="{9F9328A4-9FE3-425C-A53D-7213B16E8598}"/>
    <hyperlink ref="AT891" r:id="rId18466" display="https://www.daloopa.com/src/78021518" xr:uid="{902273E9-9DFD-4141-BCB8-4FA676D23E14}"/>
    <hyperlink ref="AU891" r:id="rId18467" display="https://www.daloopa.com/src/82226715" xr:uid="{F088A187-EFC1-456B-820D-93BE28C4E65A}"/>
    <hyperlink ref="AV891" r:id="rId18468" display="https://www.daloopa.com/src/87385311" xr:uid="{9A45D1E7-5D68-4612-B643-5BC592380E37}"/>
    <hyperlink ref="BP891" r:id="rId18469" display="https://www.daloopa.com/src/87397399" xr:uid="{35A57D7F-264D-4632-B36E-4EF79010BCDC}"/>
    <hyperlink ref="A892" r:id="rId18470" xr:uid="{CB280DF5-743A-4E3B-80F4-2F81510ECF59}"/>
    <hyperlink ref="C892" r:id="rId18471" xr:uid="{4E2EA452-E9C7-478F-AF5E-B8C9B8BCBD23}"/>
    <hyperlink ref="AR892" r:id="rId18472" display="https://www.daloopa.com/src/66985109" xr:uid="{99AE13E3-5A11-4E93-9334-AD32657A19F1}"/>
    <hyperlink ref="AS892" r:id="rId18473" display="https://www.daloopa.com/src/72083429" xr:uid="{2AD35DF3-5451-4537-A057-938A58C3121D}"/>
    <hyperlink ref="AT892" r:id="rId18474" display="https://www.daloopa.com/src/78021520" xr:uid="{86268B26-05C1-4FD1-9246-433F0353421D}"/>
    <hyperlink ref="AU892" r:id="rId18475" display="https://www.daloopa.com/src/82226718" xr:uid="{5FDC3000-8FBE-4985-8E07-5F75E346A26B}"/>
    <hyperlink ref="AV892" r:id="rId18476" display="https://www.daloopa.com/src/87385313" xr:uid="{CF1C75A9-18A6-4AE2-AEEC-C05DB315D95B}"/>
    <hyperlink ref="BP892" r:id="rId18477" display="https://www.daloopa.com/src/87397400" xr:uid="{7FCC7C8F-9AE1-4068-A062-224F8BE9A62B}"/>
    <hyperlink ref="A893" r:id="rId18478" xr:uid="{220FDFD2-9828-41BB-8134-E1691F309FFF}"/>
    <hyperlink ref="C893" r:id="rId18479" xr:uid="{A10C402C-18B7-449F-A4B9-35AACFD922D8}"/>
    <hyperlink ref="AR893" r:id="rId18480" display="https://www.daloopa.com/src/66985108" xr:uid="{B5B83028-314D-470B-8269-56EB11D4C86F}"/>
    <hyperlink ref="AS893" r:id="rId18481" display="https://www.daloopa.com/src/72083431" xr:uid="{BDD61326-D987-4A66-BE50-886F3EAAFECF}"/>
    <hyperlink ref="AT893" r:id="rId18482" display="https://www.daloopa.com/src/78021519" xr:uid="{AA420619-8454-49F2-AD25-66F5A9A2382C}"/>
    <hyperlink ref="AU893" r:id="rId18483" display="https://www.daloopa.com/src/82226716" xr:uid="{B96CC173-85D7-4BF2-B8AF-5559EF1A9146}"/>
    <hyperlink ref="AV893" r:id="rId18484" display="https://www.daloopa.com/src/87385312" xr:uid="{A0E34D80-A1BB-4E11-AC27-2438A44EE465}"/>
    <hyperlink ref="BP893" r:id="rId18485" display="https://www.daloopa.com/src/87397401" xr:uid="{87E8EEA2-2AFA-4B21-BFC6-2A51291CC11E}"/>
    <hyperlink ref="A894" r:id="rId18486" xr:uid="{CE236133-0FDB-4E27-9FFD-D3C2049DB84D}"/>
    <hyperlink ref="C894" r:id="rId18487" xr:uid="{84DC4275-AF18-4409-8940-0F08D41572FD}"/>
    <hyperlink ref="AR894" r:id="rId18488" display="https://www.daloopa.com/src/66985107" xr:uid="{7A08EA2B-0AA7-4AED-BFCE-3AA7548BE01C}"/>
    <hyperlink ref="AS894" r:id="rId18489" display="https://www.daloopa.com/src/72083430" xr:uid="{05D29FDB-52F9-4790-A1E2-FCDC4A8E34E9}"/>
    <hyperlink ref="AT894" r:id="rId18490" display="https://www.daloopa.com/src/78021521" xr:uid="{0E9F962B-04AD-49B9-9E85-D8A679F77089}"/>
    <hyperlink ref="AU894" r:id="rId18491" display="https://www.daloopa.com/src/82226717" xr:uid="{DD85630B-6029-4EC6-BCCD-8304CD787EED}"/>
    <hyperlink ref="AV894" r:id="rId18492" display="https://www.daloopa.com/src/87385314" xr:uid="{38232F01-939A-4758-9070-77D3CF34469A}"/>
    <hyperlink ref="BP894" r:id="rId18493" display="https://www.daloopa.com/src/87397402" xr:uid="{3477C637-45FC-4EEC-85BC-0088761FAB66}"/>
    <hyperlink ref="A897" r:id="rId18494" xr:uid="{FFE495C4-1324-4A44-A22C-2070F03C9C0F}"/>
    <hyperlink ref="C897" r:id="rId18495" xr:uid="{4F08A382-AE31-47B4-97AE-6A36512BF5D3}"/>
    <hyperlink ref="AR897" r:id="rId18496" display="https://www.daloopa.com/src/66985211" xr:uid="{91EC94E6-8C89-4C7C-BBEE-63B5F42EC866}"/>
    <hyperlink ref="AS897" r:id="rId18497" display="https://www.daloopa.com/src/72083447" xr:uid="{B0C34CD8-A481-45E9-8AE3-C5E3C6519B88}"/>
    <hyperlink ref="AT897" r:id="rId18498" display="https://www.daloopa.com/src/78021407" xr:uid="{71F99E82-DB71-4985-8365-A2A416EE4B8F}"/>
    <hyperlink ref="AU897" r:id="rId18499" display="https://www.daloopa.com/src/82226731" xr:uid="{6CD5CE35-9299-4B6B-9B8A-F07294C375FB}"/>
    <hyperlink ref="AV897" r:id="rId18500" display="https://www.daloopa.com/src/87385607" xr:uid="{BA98E767-5D00-4E01-966B-DD366257AE27}"/>
    <hyperlink ref="BP897" r:id="rId18501" display="https://www.daloopa.com/src/87397443" xr:uid="{4A76AB72-34F0-4643-9688-40463014F7BF}"/>
    <hyperlink ref="A898" r:id="rId18502" xr:uid="{23AF974C-4521-43AB-8314-4599782770A2}"/>
    <hyperlink ref="C898" r:id="rId18503" xr:uid="{997C539C-46F5-4B12-AD5C-854BCDA71D84}"/>
    <hyperlink ref="AR898" r:id="rId18504" display="https://www.daloopa.com/src/66985212" xr:uid="{F5D45462-D9D4-4CC0-AE47-77FEAD7E0954}"/>
    <hyperlink ref="AS898" r:id="rId18505" display="https://www.daloopa.com/src/72083446" xr:uid="{0144202D-8203-46F4-879C-D8387AD45B53}"/>
    <hyperlink ref="AT898" r:id="rId18506" display="https://www.daloopa.com/src/78021408" xr:uid="{F8B37C1C-BA98-40BB-8558-C372F709454F}"/>
    <hyperlink ref="AU898" r:id="rId18507" display="https://www.daloopa.com/src/82226730" xr:uid="{4336E2B6-F87A-425B-B57D-3B272C6BA08E}"/>
    <hyperlink ref="AV898" r:id="rId18508" display="https://www.daloopa.com/src/87385608" xr:uid="{03EE79A6-CF41-4F83-9F67-169DFD929AC1}"/>
    <hyperlink ref="BP898" r:id="rId18509" display="https://www.daloopa.com/src/87397444" xr:uid="{0AD993CA-46C3-44FA-8CEE-3CE5402A980A}"/>
    <hyperlink ref="A901" r:id="rId18510" xr:uid="{4600914F-AB48-4094-BAF1-0A4E2034ECBC}"/>
    <hyperlink ref="C901" r:id="rId18511" xr:uid="{F35A3083-5658-42C9-A4AE-2B3B79574D6D}"/>
    <hyperlink ref="AR901" r:id="rId18512" display="https://www.daloopa.com/src/66985237" xr:uid="{11B53C57-D609-4FD1-8759-9B4A7D01F0C0}"/>
    <hyperlink ref="AS901" r:id="rId18513" display="https://www.daloopa.com/src/72083452" xr:uid="{F1D373AF-F8EA-40F4-BCD7-F02794AED5FE}"/>
    <hyperlink ref="AT901" r:id="rId18514" display="https://www.daloopa.com/src/78021502" xr:uid="{8DF189E3-EBE0-4F05-B7E1-24F86F55176A}"/>
    <hyperlink ref="AU901" r:id="rId18515" display="https://www.daloopa.com/src/82226745" xr:uid="{E31B72C8-FDFD-4617-AA22-7212E10FD3A9}"/>
    <hyperlink ref="AV901" r:id="rId18516" display="https://www.daloopa.com/src/87390318" xr:uid="{4F84CB1E-C7C9-4352-BC79-E479654793B7}"/>
    <hyperlink ref="BP901" r:id="rId18517" display="https://www.daloopa.com/src/87407944" xr:uid="{0FD9B7EE-7190-4B6E-A7D5-A9EB9F5BDA74}"/>
    <hyperlink ref="A902" r:id="rId18518" xr:uid="{D419E875-2250-4AD2-99F7-273834BF28BD}"/>
    <hyperlink ref="C902" r:id="rId18519" xr:uid="{36B8F8D3-EFA2-4844-A20E-35DB971D4575}"/>
    <hyperlink ref="AR902" r:id="rId18520" display="https://www.daloopa.com/src/66985236" xr:uid="{2ECDD3ED-A6A5-4D5B-BBAC-147E36F32EDD}"/>
    <hyperlink ref="AS902" r:id="rId18521" display="https://www.daloopa.com/src/72083454" xr:uid="{34BD027A-B35C-49D6-B409-260D69C19DB0}"/>
    <hyperlink ref="AT902" r:id="rId18522" display="https://www.daloopa.com/src/78021504" xr:uid="{917A94EF-561B-4F9A-BF9F-D26C393630DC}"/>
    <hyperlink ref="AU902" r:id="rId18523" display="https://www.daloopa.com/src/82226741" xr:uid="{3BB538E9-C8D3-4EEA-8890-5B300B203658}"/>
    <hyperlink ref="AV902" r:id="rId18524" display="https://www.daloopa.com/src/87390317" xr:uid="{4C1E5936-1DBF-48C0-B5A7-8AFC3FE55ABB}"/>
    <hyperlink ref="BP902" r:id="rId18525" display="https://www.daloopa.com/src/87407945" xr:uid="{3B9E0874-435B-4F35-9CC7-6FBD5786AADD}"/>
    <hyperlink ref="A903" r:id="rId18526" xr:uid="{C2EB68F1-C6A4-4F90-9F17-A9337CF82A6B}"/>
    <hyperlink ref="C903" r:id="rId18527" xr:uid="{5837B038-D393-4CB9-BFA5-1568AEDEA245}"/>
    <hyperlink ref="AR903" r:id="rId18528" display="https://www.daloopa.com/src/66985239" xr:uid="{9D354332-3D0D-417B-8D8F-C6B4D96F3618}"/>
    <hyperlink ref="AS903" r:id="rId18529" display="https://www.daloopa.com/src/72083453" xr:uid="{32A80C6C-266E-49F7-BCB9-41030CD4A4B9}"/>
    <hyperlink ref="AT903" r:id="rId18530" display="https://www.daloopa.com/src/78021503" xr:uid="{6E417005-1B1F-4117-8FE9-9C453D711168}"/>
    <hyperlink ref="AU903" r:id="rId18531" display="https://www.daloopa.com/src/82226742" xr:uid="{4F7517A7-CC66-4326-A2D9-9AA62DA92B2F}"/>
    <hyperlink ref="AV903" r:id="rId18532" display="https://www.daloopa.com/src/87390321" xr:uid="{A8A6AD06-2077-4543-8A40-57E124468890}"/>
    <hyperlink ref="BP903" r:id="rId18533" display="https://www.daloopa.com/src/87407946" xr:uid="{EFDF7296-7286-40D4-BD6B-96F0D5A0CDD8}"/>
    <hyperlink ref="A904" r:id="rId18534" xr:uid="{5C32322D-9402-4F0B-BB76-78DBD4BAF384}"/>
    <hyperlink ref="C904" r:id="rId18535" xr:uid="{D695EA99-3439-45F8-BBDC-EBBC8B34E4E6}"/>
    <hyperlink ref="AR904" r:id="rId18536" display="https://www.daloopa.com/src/66985240" xr:uid="{8C2A5594-1133-4F52-BE19-A0B0A474DDE1}"/>
    <hyperlink ref="AS904" r:id="rId18537" display="https://www.daloopa.com/src/72083455" xr:uid="{920C9D80-492C-4F4A-8959-8136AFAF4240}"/>
    <hyperlink ref="AT904" r:id="rId18538" display="https://www.daloopa.com/src/78021505" xr:uid="{A5D96CE3-59EC-4F68-8126-EDCC523D86AD}"/>
    <hyperlink ref="AU904" r:id="rId18539" display="https://www.daloopa.com/src/82226744" xr:uid="{A944C5B1-E9FF-42FF-8FE4-E6EB245F9B7B}"/>
    <hyperlink ref="AV904" r:id="rId18540" display="https://www.daloopa.com/src/87390320" xr:uid="{64FEE347-3181-43AC-9621-CA4D2BB50EB7}"/>
    <hyperlink ref="BP904" r:id="rId18541" display="https://www.daloopa.com/src/87407947" xr:uid="{12E107D4-C7EB-4692-AD21-C76DF3426817}"/>
    <hyperlink ref="A905" r:id="rId18542" xr:uid="{5CF2CAF5-C0F7-45AC-B748-655021A84D21}"/>
    <hyperlink ref="C905" r:id="rId18543" xr:uid="{1E632BDF-E68E-4F68-B0FE-8B9F0C22C07E}"/>
    <hyperlink ref="AR905" r:id="rId18544" display="https://www.daloopa.com/src/66985238" xr:uid="{CCEB612A-F2C4-4D4E-A95D-D2D60CAACFCF}"/>
    <hyperlink ref="AS905" r:id="rId18545" display="https://www.daloopa.com/src/72083451" xr:uid="{B1012F4B-242D-4724-8EE0-922CBDE6E4EA}"/>
    <hyperlink ref="AT905" r:id="rId18546" display="https://www.daloopa.com/src/78021506" xr:uid="{BFD5888C-D7B0-4F37-AF68-7D143437B023}"/>
    <hyperlink ref="AU905" r:id="rId18547" display="https://www.daloopa.com/src/82226743" xr:uid="{14D8E450-5D78-44FB-BC20-F08E5CDA17F6}"/>
    <hyperlink ref="AV905" r:id="rId18548" display="https://www.daloopa.com/src/87390319" xr:uid="{217F05A3-9378-4C89-9691-041B6B5B209C}"/>
    <hyperlink ref="BP905" r:id="rId18549" display="https://www.daloopa.com/src/87407948" xr:uid="{EB4281AA-5E08-48CF-BDDB-310875A73FAC}"/>
    <hyperlink ref="A909" r:id="rId18550" xr:uid="{1EDC4907-F986-416E-9211-1C36274C92E8}"/>
    <hyperlink ref="C909" r:id="rId18551" xr:uid="{76D17D64-2445-49C6-8517-F94B44F8A965}"/>
    <hyperlink ref="E909" r:id="rId18552" display="https://www.daloopa.com/src/65156439" xr:uid="{CCA1007F-8BBE-425F-AAF3-8CE8F2C3B78D}"/>
    <hyperlink ref="F909" r:id="rId18553" display="https://www.daloopa.com/src/65156407" xr:uid="{5D6BF145-C6F3-47B8-B777-3647C8C09E61}"/>
    <hyperlink ref="G909" r:id="rId18554" display="https://www.daloopa.com/src/65155308" xr:uid="{50E6151F-610D-4577-8E63-A502CBAF5A2F}"/>
    <hyperlink ref="I909" r:id="rId18555" display="https://www.daloopa.com/src/65153684" xr:uid="{A3128BB1-9D6B-4C4C-AC82-BD4631CD6DBF}"/>
    <hyperlink ref="J909" r:id="rId18556" display="https://www.daloopa.com/src/65153652" xr:uid="{5FD201F9-794D-4FDB-8EC5-B0346DA96E4F}"/>
    <hyperlink ref="K909" r:id="rId18557" display="https://www.daloopa.com/src/65153539" xr:uid="{4E712695-FB9B-4734-84A7-A91F54DAEF20}"/>
    <hyperlink ref="M909" r:id="rId18558" display="https://www.daloopa.com/src/65153070" xr:uid="{5B8A2584-8C91-4DEC-B403-9EB23FE4D7A1}"/>
    <hyperlink ref="N909" r:id="rId18559" display="https://www.daloopa.com/src/65152921" xr:uid="{8CA1BC40-337B-4499-A9CB-035500215AA0}"/>
    <hyperlink ref="O909" r:id="rId18560" display="https://www.daloopa.com/src/65146734" xr:uid="{22A09318-7983-4BBB-A22E-F4123B0C9731}"/>
    <hyperlink ref="Q909" r:id="rId18561" display="https://www.daloopa.com/src/65146245" xr:uid="{2C6D4CD4-3BA0-4D03-B962-AEEA89315DCD}"/>
    <hyperlink ref="R909" r:id="rId18562" display="https://www.daloopa.com/src/65146136" xr:uid="{B05E92C5-5B00-4571-B7A0-A3368EEACAD9}"/>
    <hyperlink ref="S909" r:id="rId18563" display="https://www.daloopa.com/src/65146074" xr:uid="{28D423AC-0531-40B5-9EE4-5F0B3BCC7D80}"/>
    <hyperlink ref="U909" r:id="rId18564" display="https://www.daloopa.com/src/65145877" xr:uid="{6BAB07D7-7A47-4F2C-9D46-D229F17476B1}"/>
    <hyperlink ref="V909" r:id="rId18565" display="https://www.daloopa.com/src/65145833" xr:uid="{08E4B00B-CFC0-4D3E-812F-0F420CE003EF}"/>
    <hyperlink ref="W909" r:id="rId18566" display="https://www.daloopa.com/src/65145754" xr:uid="{37A046BB-0231-4365-B656-330D306EC2A8}"/>
    <hyperlink ref="Y909" r:id="rId18567" display="https://www.daloopa.com/src/65144206" xr:uid="{EDB2A7DB-95B5-4A16-9B10-C2E1025B7C5E}"/>
    <hyperlink ref="Z909" r:id="rId18568" display="https://www.daloopa.com/src/65144115" xr:uid="{46EE6CE0-1BF6-4594-9438-61F68E089634}"/>
    <hyperlink ref="AA909" r:id="rId18569" display="https://www.daloopa.com/src/65143976" xr:uid="{8700E59F-44FA-45A4-9CF3-2855D3467781}"/>
    <hyperlink ref="AC909" r:id="rId18570" display="https://www.daloopa.com/src/65143704" xr:uid="{FE9EC793-275B-4290-91B7-D0D2FB5DDFD9}"/>
    <hyperlink ref="AD909" r:id="rId18571" display="https://www.daloopa.com/src/65143585" xr:uid="{4AF9B918-6A2E-4880-A84E-385D8D9DE68D}"/>
    <hyperlink ref="AE909" r:id="rId18572" display="https://www.daloopa.com/src/65143530" xr:uid="{149E9559-4D36-41F4-899A-BB8A55AB6889}"/>
    <hyperlink ref="AG909" r:id="rId18573" display="https://www.daloopa.com/src/65143143" xr:uid="{583BCD6E-ADD0-464D-821F-FDFD852808D2}"/>
    <hyperlink ref="AH909" r:id="rId18574" display="https://www.daloopa.com/src/65143044" xr:uid="{A893A550-F6A3-4B5B-85FB-D50BB99E4AC7}"/>
    <hyperlink ref="AI909" r:id="rId18575" display="https://www.daloopa.com/src/65142941" xr:uid="{AF97C42D-10AE-49C7-A5F2-0D0DEE613489}"/>
    <hyperlink ref="AK909" r:id="rId18576" display="https://www.daloopa.com/src/65142698" xr:uid="{D898C040-6FD0-472F-A722-7E88D29A4E89}"/>
    <hyperlink ref="AL909" r:id="rId18577" display="https://www.daloopa.com/src/65142344" xr:uid="{A4E932DF-A5C4-4999-B31F-166A300AB271}"/>
    <hyperlink ref="AM909" r:id="rId18578" display="https://www.daloopa.com/src/65142227" xr:uid="{6DCB798E-F1C9-4349-BF8E-4CEB8ACA0511}"/>
    <hyperlink ref="AO909" r:id="rId18579" display="https://www.daloopa.com/src/65142137" xr:uid="{10D3FF9A-6219-4C14-BB65-24F95D426195}"/>
    <hyperlink ref="AP909" r:id="rId18580" display="https://www.daloopa.com/src/65142115" xr:uid="{75F34432-EECB-4C33-9A1C-A5574DAFF162}"/>
    <hyperlink ref="AQ909" r:id="rId18581" display="https://www.daloopa.com/src/65141973" xr:uid="{B01BFF59-E873-47A5-B3D9-0C7390CA63D4}"/>
    <hyperlink ref="BF909" r:id="rId18582" display="https://www.daloopa.com/src/65153946" xr:uid="{B8AD7D83-9F93-44DE-B6D9-AC86854C7171}"/>
    <hyperlink ref="BG909" r:id="rId18583" display="https://www.daloopa.com/src/65153223" xr:uid="{B227768E-38CB-4643-AE58-47DBEF678A69}"/>
    <hyperlink ref="BH909" r:id="rId18584" display="https://www.daloopa.com/src/65146555" xr:uid="{D418916D-3F9A-4B37-9784-D76CAAA6F627}"/>
    <hyperlink ref="BI909" r:id="rId18585" display="https://www.daloopa.com/src/65146035" xr:uid="{C25CD082-4A8C-461D-823C-C07894F4E479}"/>
    <hyperlink ref="BJ909" r:id="rId18586" display="https://www.daloopa.com/src/65145711" xr:uid="{E4229218-0309-4924-955C-7C6A1DED2793}"/>
    <hyperlink ref="BK909" r:id="rId18587" display="https://www.daloopa.com/src/65143869" xr:uid="{05CE6499-6DCF-4FC9-929B-AE07048C1FAF}"/>
    <hyperlink ref="BL909" r:id="rId18588" display="https://www.daloopa.com/src/65143392" xr:uid="{F7C83C90-905B-44C9-86B2-4DC850560F0E}"/>
    <hyperlink ref="BM909" r:id="rId18589" display="https://www.daloopa.com/src/65142850" xr:uid="{53A41451-F6EF-465A-B0F2-447C1717F122}"/>
    <hyperlink ref="BN909" r:id="rId18590" display="https://www.daloopa.com/src/65142201" xr:uid="{C0182D0D-EE43-42E8-B722-A8FC34AB5207}"/>
    <hyperlink ref="BO909" r:id="rId18591" display="https://www.daloopa.com/src/67020297" xr:uid="{07A69D18-86E7-4F1F-84EB-7871D3CFC733}"/>
    <hyperlink ref="A910" r:id="rId18592" xr:uid="{692293D1-722F-4824-A07D-53ADCB990679}"/>
    <hyperlink ref="C910" r:id="rId18593" xr:uid="{AA5B8F17-A8B1-47B1-936D-0F9516FF4D6A}"/>
    <hyperlink ref="E910" r:id="rId18594" display="https://www.daloopa.com/src/65156440" xr:uid="{04020394-1420-479E-8C9E-55F6FE01EAB4}"/>
    <hyperlink ref="F910" r:id="rId18595" display="https://www.daloopa.com/src/65156388" xr:uid="{ED26C746-631B-421F-A966-BC4F298F8C88}"/>
    <hyperlink ref="G910" r:id="rId18596" display="https://www.daloopa.com/src/65155309" xr:uid="{D477B074-9F31-4286-8CC9-C483C62E13EB}"/>
    <hyperlink ref="H910" r:id="rId18597" display="https://www.daloopa.com/src/65218539" xr:uid="{87C06102-70B3-40A6-A65E-C01D569D6391}"/>
    <hyperlink ref="I910" r:id="rId18598" display="https://www.daloopa.com/src/65153683" xr:uid="{21E4C562-721E-42CB-B3A1-A1CD377AB1A1}"/>
    <hyperlink ref="J910" r:id="rId18599" display="https://www.daloopa.com/src/65153651" xr:uid="{EE18C213-F843-43DD-B5EA-34A4A40FAB2A}"/>
    <hyperlink ref="K910" r:id="rId18600" display="https://www.daloopa.com/src/65153540" xr:uid="{49B014F5-0EF0-4F43-9B20-A6A41D130D3B}"/>
    <hyperlink ref="L910" r:id="rId18601" display="https://www.daloopa.com/src/65218540" xr:uid="{FF7E02DD-C4FA-4D78-B349-BCA0436E1A97}"/>
    <hyperlink ref="M910" r:id="rId18602" display="https://www.daloopa.com/src/65153071" xr:uid="{39210748-1655-47DE-9BB0-79A039F1531F}"/>
    <hyperlink ref="N910" r:id="rId18603" display="https://www.daloopa.com/src/65152920" xr:uid="{7E1A0AAE-E6D8-45AE-BA5C-C1A84A2B18E6}"/>
    <hyperlink ref="O910" r:id="rId18604" display="https://www.daloopa.com/src/65152955" xr:uid="{EE02CB6B-F57E-4A1F-BA7B-9C82A9A68558}"/>
    <hyperlink ref="P910" r:id="rId18605" display="https://www.daloopa.com/src/65218541" xr:uid="{7854ED5F-8B73-41EA-BEF6-11010FC6663C}"/>
    <hyperlink ref="BF910" r:id="rId18606" display="https://www.daloopa.com/src/65153947" xr:uid="{7BFF4CE7-3601-4B03-829C-25975D7B3CFE}"/>
    <hyperlink ref="BG910" r:id="rId18607" display="https://www.daloopa.com/src/65153222" xr:uid="{DE97B498-CB09-4314-AF5B-A0D36AAE3BA7}"/>
    <hyperlink ref="BH910" r:id="rId18608" display="https://www.daloopa.com/src/65146556" xr:uid="{F9A25119-C371-422F-9593-89140F1712ED}"/>
    <hyperlink ref="BJ910" r:id="rId18609" display="https://www.daloopa.com/src/65178177" xr:uid="{C60D7081-0FC5-42C9-B153-454AA864211D}"/>
    <hyperlink ref="A911" r:id="rId18610" xr:uid="{157A3A5F-79D7-4FF3-A090-6039F6EC72F7}"/>
    <hyperlink ref="C911" r:id="rId18611" xr:uid="{032BA6AD-D599-4550-8B61-894650002EC8}"/>
    <hyperlink ref="Q911" r:id="rId18612" display="https://www.daloopa.com/src/65179921" xr:uid="{DE801548-A6AD-4D36-A9B4-2BD5AC2EB11E}"/>
    <hyperlink ref="R911" r:id="rId18613" display="https://www.daloopa.com/src/65179327" xr:uid="{8293ACB0-0305-4BA5-862E-AF7DE30CD8DD}"/>
    <hyperlink ref="S911" r:id="rId18614" display="https://www.daloopa.com/src/65179126" xr:uid="{6BF717D1-5499-4709-BE9D-5C8D05F490EF}"/>
    <hyperlink ref="T911" r:id="rId18615" display="https://www.daloopa.com/src/65218542" xr:uid="{8811D4AB-35FE-4712-B964-EB543FBBBC81}"/>
    <hyperlink ref="BI911" r:id="rId18616" display="https://www.daloopa.com/src/65178693" xr:uid="{975C630F-B87D-4460-830B-99B5835C9412}"/>
    <hyperlink ref="A912" r:id="rId18617" xr:uid="{061C2675-71E2-4B7B-B850-96E01DD29CA0}"/>
    <hyperlink ref="C912" r:id="rId18618" xr:uid="{9D338975-422A-4A2B-9D21-D2F2633D326F}"/>
    <hyperlink ref="K912" r:id="rId18619" display="https://www.daloopa.com/src/65186919" xr:uid="{269E1511-2B6D-4634-8CBF-8998FD6A1CCA}"/>
    <hyperlink ref="M912" r:id="rId18620" display="https://www.daloopa.com/src/65180733" xr:uid="{A0618A21-5181-4E93-8F69-4E8B634984DF}"/>
    <hyperlink ref="R912" r:id="rId18621" display="https://www.daloopa.com/src/65179328" xr:uid="{EE996D1D-A091-4FEE-9EE9-38A95210E188}"/>
    <hyperlink ref="A913" r:id="rId18622" xr:uid="{B9CA0B44-1ADC-4114-B5F0-1DDC641F6CC7}"/>
    <hyperlink ref="C913" r:id="rId18623" xr:uid="{B43A63F6-95E1-4AD3-AFCD-49A5EB851B00}"/>
    <hyperlink ref="BO913" r:id="rId18624" display="https://www.daloopa.com/src/67041636" xr:uid="{41C46F70-9B0D-45EF-8933-BCD2ECDD4B68}"/>
    <hyperlink ref="A916" r:id="rId18625" xr:uid="{2824C93B-3E13-4CBC-86BE-3CD062BEFF01}"/>
    <hyperlink ref="C916" r:id="rId18626" xr:uid="{60F5F027-8D6F-476B-886E-D6F8E8E01788}"/>
    <hyperlink ref="E916" r:id="rId18627" display="https://www.daloopa.com/src/65159038" xr:uid="{79BED115-B8E1-4E25-84C3-E55BBC060D03}"/>
    <hyperlink ref="F916" r:id="rId18628" display="https://www.daloopa.com/src/65160688" xr:uid="{2C418CCF-29F5-4488-AC4C-BBA4288BAE70}"/>
    <hyperlink ref="G916" r:id="rId18629" display="https://www.daloopa.com/src/65161038" xr:uid="{6DF94B09-CEA2-4B7B-846D-D39E675A367B}"/>
    <hyperlink ref="I916" r:id="rId18630" display="https://www.daloopa.com/src/65161799" xr:uid="{44CBDEF5-4BD1-486D-9556-310A53A0D447}"/>
    <hyperlink ref="J916" r:id="rId18631" display="https://www.daloopa.com/src/65161903" xr:uid="{ED963F30-F687-4D58-B6CB-022596D85A56}"/>
    <hyperlink ref="K916" r:id="rId18632" display="https://www.daloopa.com/src/65162774" xr:uid="{1D7B13F8-93BE-4571-BC22-664C590C8873}"/>
    <hyperlink ref="M916" r:id="rId18633" display="https://www.daloopa.com/src/65163034" xr:uid="{CC5C2CD4-0233-49F2-A982-6203A0E29A6F}"/>
    <hyperlink ref="N916" r:id="rId18634" display="https://www.daloopa.com/src/65163509" xr:uid="{B5BC0B36-A377-4665-B20D-AD5CA3046446}"/>
    <hyperlink ref="O916" r:id="rId18635" display="https://www.daloopa.com/src/65163880" xr:uid="{9B54824D-FAC9-4632-A313-62C3BC629CA5}"/>
    <hyperlink ref="Q916" r:id="rId18636" display="https://www.daloopa.com/src/65164757" xr:uid="{CD281B2D-B61F-43B6-B237-392AFB2CF5AB}"/>
    <hyperlink ref="R916" r:id="rId18637" display="https://www.daloopa.com/src/65164846" xr:uid="{9B3EE49B-29E4-42BB-ACD8-C577EC2DB675}"/>
    <hyperlink ref="S916" r:id="rId18638" display="https://www.daloopa.com/src/65164965" xr:uid="{32F4D93F-B5F2-4B03-953D-B5E41C858570}"/>
    <hyperlink ref="U916" r:id="rId18639" display="https://www.daloopa.com/src/65165607" xr:uid="{802071B8-9671-4694-9CF6-F0CA6521CB1A}"/>
    <hyperlink ref="V916" r:id="rId18640" display="https://www.daloopa.com/src/65165645" xr:uid="{611C524E-6F99-4506-8B9B-1949953BF016}"/>
    <hyperlink ref="W916" r:id="rId18641" display="https://www.daloopa.com/src/65165660" xr:uid="{B2EACEA7-F6D9-4978-B219-F398A7FD645D}"/>
    <hyperlink ref="Y916" r:id="rId18642" display="https://www.daloopa.com/src/65165828" xr:uid="{0D0E5C48-7908-4185-8B5E-E7246B83DD2D}"/>
    <hyperlink ref="Z916" r:id="rId18643" display="https://www.daloopa.com/src/65165845" xr:uid="{516BD14C-B942-4EB9-B4E3-A1EBEE15276F}"/>
    <hyperlink ref="AA916" r:id="rId18644" display="https://www.daloopa.com/src/65166015" xr:uid="{7CCBE433-324A-4B93-8D0C-57EC4EFCAFAF}"/>
    <hyperlink ref="AC916" r:id="rId18645" display="https://www.daloopa.com/src/65166852" xr:uid="{0E398C70-5D94-470C-85CA-C75AB1D77E0F}"/>
    <hyperlink ref="AD916" r:id="rId18646" display="https://www.daloopa.com/src/65166868" xr:uid="{FBD5A241-C3A9-42E6-A35A-0D068383E442}"/>
    <hyperlink ref="AE916" r:id="rId18647" display="https://www.daloopa.com/src/65166894" xr:uid="{58E01947-8AEA-4BCF-A5EC-CF93AFDC54BA}"/>
    <hyperlink ref="AG916" r:id="rId18648" display="https://www.daloopa.com/src/65166994" xr:uid="{998BD855-48A1-4D46-BA67-281BEE0DE3A3}"/>
    <hyperlink ref="AH916" r:id="rId18649" display="https://www.daloopa.com/src/65167036" xr:uid="{F1A3946A-6AB2-42E6-BDB0-AF208B03C2AB}"/>
    <hyperlink ref="AI916" r:id="rId18650" display="https://www.daloopa.com/src/65167244" xr:uid="{A6B13997-6597-4D55-8F93-24A0E793B479}"/>
    <hyperlink ref="AK916" r:id="rId18651" display="https://www.daloopa.com/src/65168000" xr:uid="{429596A0-2565-470D-B728-27863BB7AF67}"/>
    <hyperlink ref="AL916" r:id="rId18652" display="https://www.daloopa.com/src/65168071" xr:uid="{D8363EE4-4806-4F97-AFB8-714382B558F5}"/>
    <hyperlink ref="AM916" r:id="rId18653" display="https://www.daloopa.com/src/65168101" xr:uid="{E057F47C-AEDA-4FA7-8515-5C92AB33D36D}"/>
    <hyperlink ref="AO916" r:id="rId18654" display="https://www.daloopa.com/src/65168180" xr:uid="{A91C71F1-E8AA-47AE-BEFE-7FDB55917C18}"/>
    <hyperlink ref="AP916" r:id="rId18655" display="https://www.daloopa.com/src/65168208" xr:uid="{CAAD549A-A01F-4E5D-9A53-2C53785107E6}"/>
    <hyperlink ref="AQ916" r:id="rId18656" display="https://www.daloopa.com/src/65168246" xr:uid="{CBEA32FF-B3A6-4DB4-8761-48077CADB560}"/>
    <hyperlink ref="AS916" r:id="rId18657" display="https://www.daloopa.com/src/72193297" xr:uid="{F8365F6A-3D4E-446A-9CD1-731DB4A660C5}"/>
    <hyperlink ref="AT916" r:id="rId18658" display="https://www.daloopa.com/src/78151284" xr:uid="{1C2F07FD-F39D-4CC4-8910-D9C42872E7A3}"/>
    <hyperlink ref="AU916" r:id="rId18659" display="https://www.daloopa.com/src/82274634" xr:uid="{709B0BC7-1613-4879-90FF-18780AC9A6D8}"/>
    <hyperlink ref="BB916" r:id="rId18660" display="https://marketplace.daloopa.com/src/136650896" xr:uid="{B818446C-BA7B-4C79-9BE9-AACFBBB89437}"/>
    <hyperlink ref="BF916" r:id="rId18661" display="https://www.daloopa.com/src/65161128" xr:uid="{8496FA67-E624-49A9-957A-61A596708709}"/>
    <hyperlink ref="BG916" r:id="rId18662" display="https://www.daloopa.com/src/65162877" xr:uid="{E3A872FD-8512-4141-BF0B-23391010EB96}"/>
    <hyperlink ref="BH916" r:id="rId18663" display="https://www.daloopa.com/src/65164566" xr:uid="{E00ACE9E-8887-468A-AF50-FBDB8D8D5348}"/>
    <hyperlink ref="BI916" r:id="rId18664" display="https://www.daloopa.com/src/65165162" xr:uid="{31E0E9E8-AB92-41CB-877D-EED3DA82EEB0}"/>
    <hyperlink ref="BJ916" r:id="rId18665" display="https://www.daloopa.com/src/65165730" xr:uid="{9874F3D6-1C77-4CEB-A1FD-82C0589D195A}"/>
    <hyperlink ref="BK916" r:id="rId18666" display="https://www.daloopa.com/src/65166805" xr:uid="{DE211499-4D34-4349-9483-7EAE57AC9792}"/>
    <hyperlink ref="BL916" r:id="rId18667" display="https://www.daloopa.com/src/65166974" xr:uid="{EDB00FD8-6A79-4250-8871-374184AB1CE2}"/>
    <hyperlink ref="BM916" r:id="rId18668" display="https://www.daloopa.com/src/65167401" xr:uid="{5E780B3C-9451-4EFA-8755-2DA3185BB88E}"/>
    <hyperlink ref="BN916" r:id="rId18669" display="https://www.daloopa.com/src/65168142" xr:uid="{FD8C08BC-B1D7-4384-9017-1B3B9EBDFAE9}"/>
    <hyperlink ref="A917" r:id="rId18670" xr:uid="{A5A332C1-09AF-4353-9F45-E60464B3B0C6}"/>
    <hyperlink ref="C917" r:id="rId18671" xr:uid="{FA7A4235-05B2-4AF6-87F9-D6F04C056B0E}"/>
    <hyperlink ref="Q917" r:id="rId18672" display="https://www.daloopa.com/src/65164759" xr:uid="{DECC331D-44B6-456E-863F-B5F028E3F92F}"/>
    <hyperlink ref="R917" r:id="rId18673" display="https://www.daloopa.com/src/65164848" xr:uid="{94A94F23-9B57-4B43-A9AB-FBA8C84E213C}"/>
    <hyperlink ref="V917" r:id="rId18674" display="https://www.daloopa.com/src/65165647" xr:uid="{47320902-0A44-44AA-A8DD-08C8347E5AAB}"/>
    <hyperlink ref="W917" r:id="rId18675" display="https://www.daloopa.com/src/65165661" xr:uid="{B0BFD18E-9E6E-4EE0-940E-7DF6E9051F54}"/>
    <hyperlink ref="Y917" r:id="rId18676" display="https://www.daloopa.com/src/65165827" xr:uid="{D221CF89-7F70-483E-8A15-65F58C028729}"/>
    <hyperlink ref="A918" r:id="rId18677" xr:uid="{C580B8EE-7CE5-4E9D-A4AC-B2C61DB2047E}"/>
    <hyperlink ref="C918" r:id="rId18678" xr:uid="{5F17F57F-B7B1-4E9B-B8B8-7ACFDE10E9D6}"/>
    <hyperlink ref="E918" r:id="rId18679" display="https://www.daloopa.com/src/65159039" xr:uid="{76E0AF38-AE0B-4A61-BEE9-678826E6161B}"/>
    <hyperlink ref="F918" r:id="rId18680" display="https://www.daloopa.com/src/65160687" xr:uid="{D6F49C40-909C-406F-A049-EDB1C0E1F100}"/>
    <hyperlink ref="G918" r:id="rId18681" display="https://www.daloopa.com/src/65161039" xr:uid="{95B1B3A2-5EE0-4201-B342-58C807A2F15D}"/>
    <hyperlink ref="I918" r:id="rId18682" display="https://www.daloopa.com/src/65161800" xr:uid="{BBAF1F57-ADD8-4F36-B6EC-08F1A672CA80}"/>
    <hyperlink ref="J918" r:id="rId18683" display="https://www.daloopa.com/src/65161905" xr:uid="{D6C29818-BB3B-40E8-A7B9-F71F0C1E4797}"/>
    <hyperlink ref="K918" r:id="rId18684" display="https://www.daloopa.com/src/65162775" xr:uid="{A85AB766-D3D9-48A0-93F4-8FB3A93310F2}"/>
    <hyperlink ref="L918" r:id="rId18685" display="https://www.daloopa.com/src/65218543" xr:uid="{B693839C-0932-4455-B9D6-841CADB0182A}"/>
    <hyperlink ref="M918" r:id="rId18686" display="https://www.daloopa.com/src/65163033" xr:uid="{E4B2A974-828B-493B-8AFA-E3CF5DF6CE51}"/>
    <hyperlink ref="N918" r:id="rId18687" display="https://www.daloopa.com/src/65163508" xr:uid="{3EAA23CD-E68A-4DB6-BB24-ADC72832D477}"/>
    <hyperlink ref="O918" r:id="rId18688" display="https://www.daloopa.com/src/65163879" xr:uid="{47F8D157-2B19-4504-A3AD-B575C00F5C85}"/>
    <hyperlink ref="P918" r:id="rId18689" display="https://www.daloopa.com/src/65218544" xr:uid="{56238D1A-2EE5-4363-953F-3BA8D5EFBC13}"/>
    <hyperlink ref="Q918" r:id="rId18690" display="https://www.daloopa.com/src/65164758" xr:uid="{9723982B-A6C8-447C-8E84-D5275F892E05}"/>
    <hyperlink ref="R918" r:id="rId18691" display="https://www.daloopa.com/src/65164847" xr:uid="{DB6041AA-2E76-491B-B6AD-87C973393280}"/>
    <hyperlink ref="S918" r:id="rId18692" display="https://www.daloopa.com/src/65164966" xr:uid="{47E1461F-C3D5-40FD-91AE-CD6715FA225B}"/>
    <hyperlink ref="T918" r:id="rId18693" display="https://www.daloopa.com/src/65218545" xr:uid="{6207BB68-9A30-4366-867B-EECD82C186ED}"/>
    <hyperlink ref="U918" r:id="rId18694" display="https://www.daloopa.com/src/65165608" xr:uid="{3A347438-2599-4194-BE7D-06146FB939F6}"/>
    <hyperlink ref="V918" r:id="rId18695" display="https://www.daloopa.com/src/65165646" xr:uid="{F1E9E690-60F8-428E-905A-D5D57310CE25}"/>
    <hyperlink ref="W918" r:id="rId18696" display="https://www.daloopa.com/src/65165662" xr:uid="{E0984C4D-D470-4A61-A20B-5C589F43753B}"/>
    <hyperlink ref="X918" r:id="rId18697" display="https://www.daloopa.com/src/65218546" xr:uid="{08D3C015-4CF1-4A19-8F99-D0F5C48268DB}"/>
    <hyperlink ref="BG918" r:id="rId18698" display="https://www.daloopa.com/src/65162878" xr:uid="{04C9D14F-7005-4F1A-8666-B1A53A7C35E9}"/>
    <hyperlink ref="BH918" r:id="rId18699" display="https://www.daloopa.com/src/65164567" xr:uid="{7A62FD67-AFDA-4462-837F-C329AD6AF7F6}"/>
    <hyperlink ref="BI918" r:id="rId18700" display="https://www.daloopa.com/src/65165163" xr:uid="{AEA76E84-48C2-4AB5-B266-362E4E883451}"/>
    <hyperlink ref="BJ918" r:id="rId18701" display="https://www.daloopa.com/src/65165731" xr:uid="{3B90D490-06BC-4482-B6F1-72558647B034}"/>
    <hyperlink ref="A919" r:id="rId18702" xr:uid="{2A5809C9-8C3C-4347-B870-608953B0F006}"/>
    <hyperlink ref="C919" r:id="rId18703" xr:uid="{64D1068B-9549-4D52-89B9-17F62CE871CD}"/>
    <hyperlink ref="M919" r:id="rId18704" display="https://www.daloopa.com/src/65163032" xr:uid="{8492E4F2-3DD8-4589-991E-4908EAFB2166}"/>
    <hyperlink ref="N919" r:id="rId18705" display="https://www.daloopa.com/src/65163507" xr:uid="{8D1E4CDB-92D1-4FAA-97E0-69C668429408}"/>
    <hyperlink ref="O919" r:id="rId18706" display="https://www.daloopa.com/src/65163878" xr:uid="{4E718C0E-34A2-40CB-BE66-2FBF42243B74}"/>
    <hyperlink ref="P919" r:id="rId18707" display="https://www.daloopa.com/src/65218547" xr:uid="{2D1CCCBD-E8E2-44A6-A9E3-769E74F7FA04}"/>
    <hyperlink ref="BH919" r:id="rId18708" display="https://www.daloopa.com/src/65164565" xr:uid="{AB14905A-9AD5-4E36-8B40-2EAA4B7B8FCB}"/>
    <hyperlink ref="A920" r:id="rId18709" xr:uid="{0C694406-C327-4CE7-ADE0-A84AB60B981E}"/>
    <hyperlink ref="C920" r:id="rId18710" xr:uid="{E294F297-E4E4-44D7-977F-E2ED9E9A8CD7}"/>
    <hyperlink ref="E920" r:id="rId18711" display="https://www.daloopa.com/src/65159040" xr:uid="{AF5A758C-3BCE-4150-9898-5FA035E49BD4}"/>
    <hyperlink ref="F920" r:id="rId18712" display="https://www.daloopa.com/src/65160686" xr:uid="{9074DC19-3A72-4512-989C-06CF0EF68BDB}"/>
    <hyperlink ref="G920" r:id="rId18713" display="https://www.daloopa.com/src/65161040" xr:uid="{769182FD-1BBB-490C-BBC4-A08485252FDE}"/>
    <hyperlink ref="H920" r:id="rId18714" display="https://www.daloopa.com/src/65218548" xr:uid="{07698F1F-9685-4DC7-B8AB-3D8ACE33C99F}"/>
    <hyperlink ref="I920" r:id="rId18715" display="https://www.daloopa.com/src/65161801" xr:uid="{BBA342ED-E538-438E-A1C6-15CAE950C58F}"/>
    <hyperlink ref="J920" r:id="rId18716" display="https://www.daloopa.com/src/65161904" xr:uid="{239183F8-0317-437F-82D8-7342D5D97688}"/>
    <hyperlink ref="K920" r:id="rId18717" display="https://www.daloopa.com/src/65162776" xr:uid="{3426EE24-5CDB-449A-B097-DDC96D6DB31B}"/>
    <hyperlink ref="L920" r:id="rId18718" display="https://www.daloopa.com/src/65218549" xr:uid="{1C5611B5-25E3-4370-ACF9-087676CC0C75}"/>
    <hyperlink ref="M920" r:id="rId18719" display="https://www.daloopa.com/src/65163035" xr:uid="{AF4176DE-C4FC-4B8B-B04A-B1385CF13443}"/>
    <hyperlink ref="N920" r:id="rId18720" display="https://www.daloopa.com/src/65163510" xr:uid="{320D4D10-7601-4B2B-8676-EE52A36FFAA3}"/>
    <hyperlink ref="O920" r:id="rId18721" display="https://www.daloopa.com/src/65163881" xr:uid="{9AE43DC9-8480-4E47-80F1-0ACDF6931B3F}"/>
    <hyperlink ref="BF920" r:id="rId18722" display="https://www.daloopa.com/src/65161129" xr:uid="{E3FB11C5-7F1E-4FD6-AE94-CE65C6DB0EDE}"/>
    <hyperlink ref="BG920" r:id="rId18723" display="https://www.daloopa.com/src/65162879" xr:uid="{B9820D0C-C2AF-48EC-B068-454E946693C4}"/>
    <hyperlink ref="A921" r:id="rId18724" xr:uid="{DE6D0757-8157-4ADD-B5A5-63042A4814FE}"/>
    <hyperlink ref="C921" r:id="rId18725" xr:uid="{6F4F1A96-9484-4BFC-A622-3DE193EB6AFD}"/>
    <hyperlink ref="BO921" r:id="rId18726" display="https://www.daloopa.com/src/67041793" xr:uid="{4A9B4837-F74A-4F32-9DB3-37177E720274}"/>
    <hyperlink ref="A924" r:id="rId18727" xr:uid="{2C7722D1-3D64-4CC6-BBB4-3666A564A108}"/>
    <hyperlink ref="C924" r:id="rId18728" xr:uid="{12702B6B-22CF-46C9-910A-73A17C397977}"/>
    <hyperlink ref="E924" r:id="rId18729" display="https://www.daloopa.com/src/65170086" xr:uid="{1898E21A-30F6-4A00-BD75-ED42BBD5677A}"/>
    <hyperlink ref="G924" r:id="rId18730" display="https://www.daloopa.com/src/65169695" xr:uid="{95441D6D-5180-48F4-A4DF-1BAF67B0F39C}"/>
    <hyperlink ref="I924" r:id="rId18731" display="https://www.daloopa.com/src/65169627" xr:uid="{DA180BAC-728B-421F-9D44-2CD8810A1221}"/>
    <hyperlink ref="J924" r:id="rId18732" display="https://www.daloopa.com/src/65169620" xr:uid="{1FEDDF6D-DBB5-406F-89C0-4F5FE8C54F4C}"/>
    <hyperlink ref="K924" r:id="rId18733" display="https://www.daloopa.com/src/65169617" xr:uid="{0AD8A49A-D219-43AF-B70C-8C08CB2466C6}"/>
    <hyperlink ref="M924" r:id="rId18734" display="https://www.daloopa.com/src/65169589" xr:uid="{E839AB6A-FB71-4B09-872E-CEFA00DDEEC1}"/>
    <hyperlink ref="N924" r:id="rId18735" display="https://www.daloopa.com/src/65169567" xr:uid="{327BFD29-69F9-40CD-842C-F68F94F329F6}"/>
    <hyperlink ref="O924" r:id="rId18736" display="https://www.daloopa.com/src/65169551" xr:uid="{7C3B7E6B-EDA3-42A8-9125-1C0564DF33E4}"/>
    <hyperlink ref="Q924" r:id="rId18737" display="https://www.daloopa.com/src/65169508" xr:uid="{F8353DA3-0DFD-404D-B9F1-A0DC0BB5C047}"/>
    <hyperlink ref="R924" r:id="rId18738" display="https://www.daloopa.com/src/65169498" xr:uid="{DE88B6CF-C878-4CDC-9F18-5EA4560E5FEB}"/>
    <hyperlink ref="S924" r:id="rId18739" display="https://www.daloopa.com/src/65169496" xr:uid="{F011AE81-A408-41F9-AF45-D996D8873447}"/>
    <hyperlink ref="U924" r:id="rId18740" display="https://www.daloopa.com/src/65169454" xr:uid="{B9A4CF98-D22A-4096-B5F9-146C6FE267B0}"/>
    <hyperlink ref="V924" r:id="rId18741" display="https://www.daloopa.com/src/65169449" xr:uid="{DE57A7C8-7EE8-4C3C-8F30-D1BAF49EED8F}"/>
    <hyperlink ref="W924" r:id="rId18742" display="https://www.daloopa.com/src/65169440" xr:uid="{D2F7F618-E6E2-43EB-B603-B8167AEAB724}"/>
    <hyperlink ref="Y924" r:id="rId18743" display="https://www.daloopa.com/src/65169383" xr:uid="{18C365D0-7B86-4534-9402-DAF5490AD8F5}"/>
    <hyperlink ref="Z924" r:id="rId18744" display="https://www.daloopa.com/src/65169288" xr:uid="{FDDA00EF-06BB-443F-B452-5D3BF58FA054}"/>
    <hyperlink ref="AA924" r:id="rId18745" display="https://www.daloopa.com/src/65169264" xr:uid="{A4BDABF9-DA27-4EBA-9F4A-5C77F665096F}"/>
    <hyperlink ref="AC924" r:id="rId18746" display="https://www.daloopa.com/src/65169178" xr:uid="{624203C8-E649-466A-9D9D-09480300FC68}"/>
    <hyperlink ref="AD924" r:id="rId18747" display="https://www.daloopa.com/src/65169169" xr:uid="{04BD4869-07E3-4786-A6A1-AB572C44A9C4}"/>
    <hyperlink ref="AE924" r:id="rId18748" display="https://www.daloopa.com/src/65169136" xr:uid="{7BFF0EAF-22B1-476C-B4C8-D597F99CF587}"/>
    <hyperlink ref="AG924" r:id="rId18749" display="https://www.daloopa.com/src/65168954" xr:uid="{4CE4FA38-2001-44B9-8DDD-7DB6C51F301A}"/>
    <hyperlink ref="AH924" r:id="rId18750" display="https://www.daloopa.com/src/65168928" xr:uid="{34E97AAE-92D9-4471-B239-9E714824AD84}"/>
    <hyperlink ref="AI924" r:id="rId18751" display="https://www.daloopa.com/src/65168886" xr:uid="{207F7F35-5B6E-46E6-86BE-7A38009ED709}"/>
    <hyperlink ref="AK924" r:id="rId18752" display="https://www.daloopa.com/src/65168774" xr:uid="{92E8217F-FD16-43C5-9C09-DEB0D868A236}"/>
    <hyperlink ref="AL924" r:id="rId18753" display="https://www.daloopa.com/src/65168768" xr:uid="{E44D1841-833B-453F-91AF-A3F51E6608DB}"/>
    <hyperlink ref="AM924" r:id="rId18754" display="https://www.daloopa.com/src/65168706" xr:uid="{D7DE7B89-E801-4B15-AFD2-7C2324AEE58E}"/>
    <hyperlink ref="AO924" r:id="rId18755" display="https://www.daloopa.com/src/65168602" xr:uid="{382FFBF7-32F6-4C0E-829C-6D825607AA28}"/>
    <hyperlink ref="AP924" r:id="rId18756" display="https://www.daloopa.com/src/65168571" xr:uid="{95486C7A-6961-4791-89D9-0CF8AFC640B9}"/>
    <hyperlink ref="AQ924" r:id="rId18757" display="https://www.daloopa.com/src/65168535" xr:uid="{5066CF8B-60F5-4877-B004-E24D54086E27}"/>
    <hyperlink ref="AT924" r:id="rId18758" display="https://www.daloopa.com/src/78149531" xr:uid="{6426D3EC-FDAB-46AE-82BF-469D8E5E3597}"/>
    <hyperlink ref="BF924" r:id="rId18759" display="https://www.daloopa.com/src/65169665" xr:uid="{0E9C20A5-D9B0-49EC-9B2A-C49040358233}"/>
    <hyperlink ref="BG924" r:id="rId18760" display="https://www.daloopa.com/src/65169606" xr:uid="{81BF87D0-4096-422F-8C0A-D7E4389BFE74}"/>
    <hyperlink ref="BH924" r:id="rId18761" display="https://www.daloopa.com/src/65169526" xr:uid="{C64F05F4-B43A-4A7D-B5E2-D0685966471C}"/>
    <hyperlink ref="BI924" r:id="rId18762" display="https://www.daloopa.com/src/65169486" xr:uid="{3BF884A2-01EF-409B-9454-FAF83E8BA374}"/>
    <hyperlink ref="BJ924" r:id="rId18763" display="https://www.daloopa.com/src/65169406" xr:uid="{9F75AC8C-80CA-47F0-94F6-7ACB90429BBF}"/>
    <hyperlink ref="BK924" r:id="rId18764" display="https://www.daloopa.com/src/65169200" xr:uid="{9FD67F95-F6E4-4B7C-97F6-537B3D3F2309}"/>
    <hyperlink ref="BL924" r:id="rId18765" display="https://www.daloopa.com/src/65169057" xr:uid="{83CCA6AA-E408-441B-9C97-59AB0CB5EA56}"/>
    <hyperlink ref="BM924" r:id="rId18766" display="https://www.daloopa.com/src/65168825" xr:uid="{2776E457-5B79-46DB-9F10-375EDD7458F5}"/>
    <hyperlink ref="BN924" r:id="rId18767" display="https://www.daloopa.com/src/65168662" xr:uid="{5E7EC454-0B97-48B2-8C0B-B9CFFAEA78F3}"/>
    <hyperlink ref="BO924" r:id="rId18768" display="https://www.daloopa.com/src/67020315" xr:uid="{5368A5C3-A28A-42A4-BF1E-84CEDAC8F6D3}"/>
    <hyperlink ref="A925" r:id="rId18769" xr:uid="{1D3E507F-3C18-4C55-9C64-0B823B62A297}"/>
    <hyperlink ref="C925" r:id="rId18770" xr:uid="{07656619-A475-49B9-9570-4D0D447D2188}"/>
    <hyperlink ref="AC925" r:id="rId18771" display="https://www.daloopa.com/src/65169177" xr:uid="{63A04B1E-4DFA-46C7-9562-EC7C2C705CB0}"/>
    <hyperlink ref="AD925" r:id="rId18772" display="https://www.daloopa.com/src/65169168" xr:uid="{D0500C46-21F1-411A-8712-6077B96DE677}"/>
    <hyperlink ref="AG925" r:id="rId18773" display="https://www.daloopa.com/src/65168955" xr:uid="{750CE9E6-3AE9-4417-9399-1A95C8CE6099}"/>
    <hyperlink ref="AH925" r:id="rId18774" display="https://www.daloopa.com/src/65168927" xr:uid="{F2B0ECA1-CBA6-4E12-9848-3236E476E1DB}"/>
    <hyperlink ref="BL925" r:id="rId18775" display="https://www.daloopa.com/src/65169058" xr:uid="{367FC0D0-2003-4B0C-9330-4D3EF2157BD4}"/>
    <hyperlink ref="BQ925" r:id="rId18776" display="https://www.daloopa.com/src/114547688" xr:uid="{E1B71E1B-9D95-421F-A23B-A1BCEAFCB693}"/>
    <hyperlink ref="BR925" r:id="rId18777" display="https://www.daloopa.com/src/154368873" xr:uid="{96636944-2606-4DFB-9F9A-05859468F40A}"/>
    <hyperlink ref="A926" r:id="rId18778" xr:uid="{A969D578-E144-430E-B031-A013742A253A}"/>
    <hyperlink ref="C926" r:id="rId18779" xr:uid="{C28B2C62-02DB-4CC4-987D-3568E7ACC845}"/>
    <hyperlink ref="F926" r:id="rId18780" display="https://www.daloopa.com/src/65169793" xr:uid="{35F7EBE8-E0D9-4498-AC5F-DBFE107FD31D}"/>
    <hyperlink ref="I926" r:id="rId18781" display="https://www.daloopa.com/src/65204743" xr:uid="{10CBAC1E-D394-42C6-8A16-8FEDF770F8A8}"/>
    <hyperlink ref="J926" r:id="rId18782" display="https://www.daloopa.com/src/65169621" xr:uid="{608B54B7-E069-49E3-8296-C1F6B19A59C2}"/>
    <hyperlink ref="K926" r:id="rId18783" display="https://www.daloopa.com/src/65169619" xr:uid="{B9680E07-3DD9-45DB-9F65-6E22F4F14D02}"/>
    <hyperlink ref="L926" r:id="rId18784" display="https://www.daloopa.com/src/65218550" xr:uid="{0E4477F2-37B7-4E39-ACA8-336966F7D573}"/>
    <hyperlink ref="M926" r:id="rId18785" display="https://www.daloopa.com/src/65169590" xr:uid="{DCF65781-6C29-4509-857F-A53D8B639CDC}"/>
    <hyperlink ref="N926" r:id="rId18786" display="https://www.daloopa.com/src/65169568" xr:uid="{4CAEF9F0-545B-4067-90F6-09FA879C8430}"/>
    <hyperlink ref="O926" r:id="rId18787" display="https://www.daloopa.com/src/65169552" xr:uid="{34C365D2-4743-469C-8860-A5E3DA98A047}"/>
    <hyperlink ref="P926" r:id="rId18788" display="https://www.daloopa.com/src/65218551" xr:uid="{C7645BFB-C023-4D61-A7B9-164755687216}"/>
    <hyperlink ref="BG926" r:id="rId18789" display="https://www.daloopa.com/src/65169608" xr:uid="{F9A8F35A-F824-48EE-BF5B-ED8128B8C44C}"/>
    <hyperlink ref="BH926" r:id="rId18790" display="https://www.daloopa.com/src/65169525" xr:uid="{3A8CDAB5-EE6F-4F65-BA5A-FB132064E0C1}"/>
    <hyperlink ref="A927" r:id="rId18791" xr:uid="{CC80B321-BB17-46E1-8924-FE2B6906C877}"/>
    <hyperlink ref="C927" r:id="rId18792" xr:uid="{3761016F-0EF5-4DE7-AF18-2E963371C507}"/>
    <hyperlink ref="K927" r:id="rId18793" display="https://www.daloopa.com/src/65169618" xr:uid="{BE87A505-6E91-4FC3-8946-ACC6A6196E99}"/>
    <hyperlink ref="N927" r:id="rId18794" display="https://www.daloopa.com/src/65169569" xr:uid="{8C027B1C-1DAF-4743-A177-3F30207DA784}"/>
    <hyperlink ref="BG927" r:id="rId18795" display="https://www.daloopa.com/src/65169607" xr:uid="{3516D9E9-95A5-4EF3-A1D3-B957B60295AD}"/>
    <hyperlink ref="A928" r:id="rId18796" xr:uid="{6AFCBDBE-367A-46BE-A1D3-BCB70A3D2AC1}"/>
    <hyperlink ref="C928" r:id="rId18797" xr:uid="{A21D0977-B7D4-4690-AC0B-18F97ED9EA60}"/>
    <hyperlink ref="BO928" r:id="rId18798" display="https://www.daloopa.com/src/67041932" xr:uid="{ACCFFA1C-36D1-4827-8939-AE344D56520C}"/>
    <hyperlink ref="A931" r:id="rId18799" xr:uid="{F127C384-92F8-4AA1-97AA-4012F75D75A1}"/>
    <hyperlink ref="C931" r:id="rId18800" xr:uid="{5EB5FEF3-C880-4892-8A6A-32F3FBFB8CF7}"/>
    <hyperlink ref="E931" r:id="rId18801" display="https://www.daloopa.com/src/65173567" xr:uid="{34625678-BF5F-493A-9EB6-55A9AEE14EF0}"/>
    <hyperlink ref="A932" r:id="rId18802" xr:uid="{63698DB8-EC3E-44B1-855D-059C1F654C33}"/>
    <hyperlink ref="C932" r:id="rId18803" xr:uid="{343EE1BB-13CB-40F3-990B-C684339F0BFD}"/>
    <hyperlink ref="E932" r:id="rId18804" display="https://www.daloopa.com/src/65173566" xr:uid="{59520F1A-A5DE-4C43-A66F-2BAFA6E2F2DE}"/>
    <hyperlink ref="F932" r:id="rId18805" display="https://www.daloopa.com/src/65173655" xr:uid="{17F6C32B-E224-4C82-B9CC-C48E565D9DAB}"/>
    <hyperlink ref="G932" r:id="rId18806" display="https://www.daloopa.com/src/65173658" xr:uid="{520F22B4-9D73-4754-B9B3-CA4BB23D4DB7}"/>
    <hyperlink ref="H932" r:id="rId18807" display="https://www.daloopa.com/src/65218552" xr:uid="{8A177B0A-52CA-4927-871E-892216D86ACB}"/>
    <hyperlink ref="BF932" r:id="rId18808" display="https://www.daloopa.com/src/65173712" xr:uid="{8B5729F2-C291-405A-AA6F-EB913F152A22}"/>
    <hyperlink ref="A933" r:id="rId18809" xr:uid="{1C841C53-42CE-4021-B301-C79F09D29263}"/>
    <hyperlink ref="C933" r:id="rId18810" xr:uid="{C164B92F-52E3-4593-8C95-7E88949731AE}"/>
    <hyperlink ref="F933" r:id="rId18811" display="https://www.daloopa.com/src/65173654" xr:uid="{058F8E0F-C1C2-4463-89DC-F184BC98CC23}"/>
    <hyperlink ref="G933" r:id="rId18812" display="https://www.daloopa.com/src/65173659" xr:uid="{CC1AD4A1-871D-49C2-9F32-94AC0A836514}"/>
    <hyperlink ref="J933" r:id="rId18813" display="https://www.daloopa.com/src/65174944" xr:uid="{813C74EA-9EF1-49B1-925B-142630C490E3}"/>
    <hyperlink ref="K933" r:id="rId18814" display="https://www.daloopa.com/src/65174973" xr:uid="{BAC5864F-18A2-4A05-BD02-51350AEDA230}"/>
    <hyperlink ref="BF933" r:id="rId18815" display="https://www.daloopa.com/src/65206905" xr:uid="{3A4E2CE2-FA91-474A-9913-D57D0C45B5F5}"/>
    <hyperlink ref="BG933" r:id="rId18816" display="https://www.daloopa.com/src/65174978" xr:uid="{9090DEED-C167-4339-94F5-7E45AA8A8F25}"/>
    <hyperlink ref="A934" r:id="rId18817" xr:uid="{259E2B06-AC9A-42FE-8AEF-DA831EBC6066}"/>
    <hyperlink ref="C934" r:id="rId18818" xr:uid="{E75C1011-3B17-4C51-BDB5-187654392E80}"/>
    <hyperlink ref="I934" r:id="rId18819" display="https://www.daloopa.com/src/65173952" xr:uid="{0D8F1BB3-DD7F-417B-8B5E-A94D4B077E1F}"/>
    <hyperlink ref="J934" r:id="rId18820" display="https://www.daloopa.com/src/65174942" xr:uid="{C5868CB5-7E22-4CD8-A689-DDFB14491690}"/>
    <hyperlink ref="K934" r:id="rId18821" display="https://www.daloopa.com/src/65174971" xr:uid="{B795AD4D-7D76-480A-8647-A710CCF48707}"/>
    <hyperlink ref="L934" r:id="rId18822" display="https://www.daloopa.com/src/65218553" xr:uid="{0A9D440D-C397-4228-852B-DFE9EA0BCD7C}"/>
    <hyperlink ref="BG934" r:id="rId18823" display="https://www.daloopa.com/src/65174977" xr:uid="{96897C57-F43A-4D1D-A4BE-A0CA9046B0D0}"/>
    <hyperlink ref="A935" r:id="rId18824" xr:uid="{4757CD29-1076-4775-BA04-6031B41F7AF2}"/>
    <hyperlink ref="C935" r:id="rId18825" xr:uid="{0A0AB6EB-4D12-4E84-B198-F97D62152409}"/>
    <hyperlink ref="J935" r:id="rId18826" display="https://www.daloopa.com/src/65174943" xr:uid="{46B357EF-00CD-4556-A8AA-F108F7941F97}"/>
    <hyperlink ref="K935" r:id="rId18827" display="https://www.daloopa.com/src/65174972" xr:uid="{E6499F94-5364-4B6C-8C90-F0904A58FBA0}"/>
    <hyperlink ref="A936" r:id="rId18828" xr:uid="{5F942EE2-503D-429C-9A63-8F7DCD700854}"/>
    <hyperlink ref="C936" r:id="rId18829" xr:uid="{518F1D5C-F067-4A0A-A23E-DAA4F58C3A67}"/>
    <hyperlink ref="F936" r:id="rId18830" display="https://www.daloopa.com/src/65173656" xr:uid="{DA701C35-702E-43CD-8FA3-C93F5E90D448}"/>
    <hyperlink ref="BF936" r:id="rId18831" display="https://www.daloopa.com/src/65173713" xr:uid="{FBBED090-28D1-4C98-B171-0EAF3F823B41}"/>
    <hyperlink ref="A937" r:id="rId18832" xr:uid="{FA5E9776-26B3-480A-A743-B17DE714916D}"/>
    <hyperlink ref="C937" r:id="rId18833" xr:uid="{BDC90BC0-DD8A-4C67-88C1-C3083C472B18}"/>
    <hyperlink ref="M937" r:id="rId18834" display="https://www.daloopa.com/src/65175036" xr:uid="{9FE2133C-403E-4B32-8C3E-A0C744282AAC}"/>
    <hyperlink ref="N937" r:id="rId18835" display="https://www.daloopa.com/src/65175059" xr:uid="{605968C1-67AE-4D62-9751-5C2C208A5C96}"/>
    <hyperlink ref="O937" r:id="rId18836" display="https://www.daloopa.com/src/65175061" xr:uid="{BBE61498-5B19-42F9-8FB2-45FAFAD626B1}"/>
    <hyperlink ref="P937" r:id="rId18837" display="https://www.daloopa.com/src/65218554" xr:uid="{BF16E8F6-ADA7-49A4-9D8D-7DC529FE66C6}"/>
    <hyperlink ref="BH937" r:id="rId18838" display="https://www.daloopa.com/src/65175065" xr:uid="{69841DD4-BB62-4282-BA3F-76B009EC0F34}"/>
    <hyperlink ref="A938" r:id="rId18839" xr:uid="{5B6B283D-747E-429F-A1D6-81C57C9DA46A}"/>
    <hyperlink ref="C938" r:id="rId18840" xr:uid="{74BC01BF-C76E-47F5-963B-F47D75325844}"/>
    <hyperlink ref="N938" r:id="rId18841" display="https://www.daloopa.com/src/65175060" xr:uid="{FC5F0159-481C-43BD-940F-BEC534B31590}"/>
    <hyperlink ref="O938" r:id="rId18842" display="https://www.daloopa.com/src/65175062" xr:uid="{06D80C2D-2057-4532-A64C-C4F03E0153E2}"/>
    <hyperlink ref="BH938" r:id="rId18843" display="https://www.daloopa.com/src/65175066" xr:uid="{C46F5F14-31FD-4981-9085-E2337C8B33D1}"/>
    <hyperlink ref="A939" r:id="rId18844" xr:uid="{7E0857DF-5D12-428C-8D1C-0CEDA371BAA1}"/>
    <hyperlink ref="C939" r:id="rId18845" xr:uid="{2F49796C-1262-46FC-A519-84EA60310793}"/>
    <hyperlink ref="AS939" r:id="rId18846" display="https://www.daloopa.com/src/72193321" xr:uid="{BEB27870-CCC9-47CD-AB7B-D05F8E5A65E8}"/>
    <hyperlink ref="A940" r:id="rId18847" xr:uid="{B4CA0C2E-3BD6-46F4-94C6-5F6A29D455EC}"/>
    <hyperlink ref="C940" r:id="rId18848" xr:uid="{F2C2227D-535B-4074-B7E9-3D33ED2971C0}"/>
    <hyperlink ref="AP940" r:id="rId18849" display="https://www.daloopa.com/src/65175487" xr:uid="{CA8965F2-0D29-44A5-8AD0-EBC85BA9F2C9}"/>
    <hyperlink ref="A941" r:id="rId18850" xr:uid="{1DACCB52-7975-4516-9C0C-7FE488D7A484}"/>
    <hyperlink ref="C941" r:id="rId18851" xr:uid="{01D7E499-4144-443E-88E0-83B4198A019D}"/>
    <hyperlink ref="BO941" r:id="rId18852" display="https://www.daloopa.com/src/67042691" xr:uid="{DFF2BDC8-77EC-4E64-98F8-095563045BE6}"/>
    <hyperlink ref="A945" r:id="rId18853" xr:uid="{6C5F23C3-4E26-4D0E-AC4A-511228675E19}"/>
    <hyperlink ref="C945" r:id="rId18854" xr:uid="{E5DCD050-CB57-4070-B95F-6C594EF249CD}"/>
    <hyperlink ref="AC945" r:id="rId18855" display="https://www.daloopa.com/src/113032077" xr:uid="{746708B9-9E3B-4FDB-9095-70CB84CBBD9F}"/>
    <hyperlink ref="AD945" r:id="rId18856" display="https://www.daloopa.com/src/113031961" xr:uid="{2B69970B-7E9D-4D13-A472-A98CD54DE5EC}"/>
    <hyperlink ref="AE945" r:id="rId18857" display="https://www.daloopa.com/src/113032713" xr:uid="{43D1AD83-762B-4F8A-B5CA-152680F85A65}"/>
    <hyperlink ref="AF945" r:id="rId18858" display="https://www.daloopa.com/src/113031119" xr:uid="{66F54A4D-F190-4B74-9D86-6D6A2B69B197}"/>
    <hyperlink ref="AG945" r:id="rId18859" display="https://www.daloopa.com/src/113030411" xr:uid="{B4DE87A9-01EA-42BE-B600-170CF52ACD32}"/>
    <hyperlink ref="AH945" r:id="rId18860" display="https://www.daloopa.com/src/113029570" xr:uid="{FFC6E39A-255C-4473-8E93-7F735A275066}"/>
    <hyperlink ref="AI945" r:id="rId18861" display="https://www.daloopa.com/src/113029440" xr:uid="{127997FD-6D1E-4F8D-8908-E551B312FB7C}"/>
    <hyperlink ref="AJ945" r:id="rId18862" display="https://www.daloopa.com/src/113028638" xr:uid="{2FB1F247-E855-45AF-A7E4-BF7729CB3776}"/>
    <hyperlink ref="AK945" r:id="rId18863" display="https://www.daloopa.com/src/113028096" xr:uid="{D592E083-DEC4-4CED-B9BC-18A6E5792D0C}"/>
    <hyperlink ref="AL945" r:id="rId18864" display="https://www.daloopa.com/src/113028017" xr:uid="{54438EC8-134B-44DC-8335-16AA144DC566}"/>
    <hyperlink ref="AM945" r:id="rId18865" display="https://www.daloopa.com/src/113027575" xr:uid="{78BDB073-5429-402F-86BA-3311D8FF7BCD}"/>
    <hyperlink ref="AN945" r:id="rId18866" display="https://www.daloopa.com/src/113027305" xr:uid="{237268C7-E477-48DC-A27E-7157853FCDDD}"/>
    <hyperlink ref="AO945" r:id="rId18867" display="https://www.daloopa.com/src/113026735" xr:uid="{412D6363-7A0E-4FDB-9373-E874C6FE60BA}"/>
    <hyperlink ref="AP945" r:id="rId18868" display="https://www.daloopa.com/src/113026673" xr:uid="{9B845275-01AF-4954-97F5-E8194C6FD769}"/>
    <hyperlink ref="AQ945" r:id="rId18869" display="https://www.daloopa.com/src/113026504" xr:uid="{010F2C58-18E0-44FF-B699-3BBD4E8AC606}"/>
    <hyperlink ref="AR945" r:id="rId18870" display="https://www.daloopa.com/src/113025795" xr:uid="{77773EAF-B314-4F7B-BAF6-1A8CAFC63CAA}"/>
    <hyperlink ref="AS945" r:id="rId18871" display="https://www.daloopa.com/src/113024444" xr:uid="{0137B69C-AB85-407E-940A-F9BC0A62475D}"/>
    <hyperlink ref="AT945" r:id="rId18872" display="https://www.daloopa.com/src/113024403" xr:uid="{2A9B220F-EFE3-4828-8A16-D8FFA284CAE5}"/>
    <hyperlink ref="AU945" r:id="rId18873" display="https://www.daloopa.com/src/113024109" xr:uid="{EA565990-C6AD-4F24-9C50-967278422FDA}"/>
    <hyperlink ref="AV945" r:id="rId18874" display="https://www.daloopa.com/src/113023214" xr:uid="{60B05C2E-BAA0-4BD6-8194-C8AEACED3D94}"/>
    <hyperlink ref="AW945" r:id="rId18875" display="https://www.daloopa.com/src/113035568" xr:uid="{5B473914-C6D2-4938-8BFD-D07B9207A254}"/>
    <hyperlink ref="AX945" r:id="rId18876" display="https://www.daloopa.com/src/113035849" xr:uid="{01CCA6C1-4BD8-44AB-8484-3F98529CD3C6}"/>
    <hyperlink ref="AY945" r:id="rId18877" display="https://www.daloopa.com/src/113035929" xr:uid="{292B5F85-E894-409A-9CEA-524B329C097F}"/>
    <hyperlink ref="BA945" r:id="rId18878" display="https://www.daloopa.com/src/125199125" xr:uid="{54837DBE-64CB-493C-A55C-4C0D82F0F15A}"/>
    <hyperlink ref="BB945" r:id="rId18879" display="https://www.daloopa.com/src/136586997" xr:uid="{06384A10-EBBD-4BC1-945C-5308DE2A67C4}"/>
    <hyperlink ref="BC945" r:id="rId18880" display="https://www.daloopa.com/src/145118826" xr:uid="{011DF2A3-B84F-42EB-9F69-B6D18D14FDC5}"/>
    <hyperlink ref="BQ945" r:id="rId18881" display="https://www.daloopa.com/src/113396865" xr:uid="{1C2E29D8-EFE3-4B94-8331-2C62F0936E42}"/>
    <hyperlink ref="BR945" r:id="rId18882" display="https://www.daloopa.com/src/154356792" xr:uid="{1C482DB4-2300-44F0-9795-06B75D6771A7}"/>
    <hyperlink ref="A946" r:id="rId18883" xr:uid="{12D51A07-E0DB-4098-86D2-48CE77A7CFBF}"/>
    <hyperlink ref="C946" r:id="rId18884" xr:uid="{3150DBC1-9A40-4082-A7D6-B7BBC702B846}"/>
    <hyperlink ref="AC946" r:id="rId18885" display="https://www.daloopa.com/src/113032078" xr:uid="{AFFE4D9A-E8CD-4E3E-B958-150D42E61A96}"/>
    <hyperlink ref="AD946" r:id="rId18886" display="https://www.daloopa.com/src/113031962" xr:uid="{D089D2FE-A085-4786-9681-06FB182D62BA}"/>
    <hyperlink ref="AE946" r:id="rId18887" display="https://www.daloopa.com/src/113032714" xr:uid="{FC4D0653-102A-46B1-8CB6-DE708CC7AF5C}"/>
    <hyperlink ref="AF946" r:id="rId18888" display="https://www.daloopa.com/src/113031124" xr:uid="{CB3579E8-2B62-43C5-83C7-79B52D911285}"/>
    <hyperlink ref="AG946" r:id="rId18889" display="https://www.daloopa.com/src/113030412" xr:uid="{B15460EE-9119-412A-9146-9AC1D060BE40}"/>
    <hyperlink ref="AH946" r:id="rId18890" display="https://www.daloopa.com/src/113029571" xr:uid="{4EFF127A-FEC4-4A5A-B3A3-EB480354B2F6}"/>
    <hyperlink ref="AI946" r:id="rId18891" display="https://www.daloopa.com/src/113029441" xr:uid="{5D072E4A-0EA7-431D-A0BD-AFCCEFD1842D}"/>
    <hyperlink ref="AK946" r:id="rId18892" display="https://www.daloopa.com/src/113028097" xr:uid="{F560DA1E-2492-4DA9-A989-CEFDBD7B8252}"/>
    <hyperlink ref="AL946" r:id="rId18893" display="https://www.daloopa.com/src/113028018" xr:uid="{6D24DD82-4CE3-4AB8-9614-A4C199397FA8}"/>
    <hyperlink ref="AM946" r:id="rId18894" display="https://www.daloopa.com/src/113027576" xr:uid="{5FE4DCA7-CB4A-4246-9C9E-03FFBF7EC647}"/>
    <hyperlink ref="AO946" r:id="rId18895" display="https://www.daloopa.com/src/113026736" xr:uid="{4B0A28D1-54DB-43B8-8AE6-E2D7D539F3EC}"/>
    <hyperlink ref="AP946" r:id="rId18896" display="https://www.daloopa.com/src/113026674" xr:uid="{F80D4EF7-C8DC-42CC-8E0C-43EFB0512B0E}"/>
    <hyperlink ref="AQ946" r:id="rId18897" display="https://www.daloopa.com/src/113026505" xr:uid="{A5411E89-78D3-4529-BADF-1F923388EE45}"/>
    <hyperlink ref="AR946" r:id="rId18898" display="https://www.daloopa.com/src/113025798" xr:uid="{2905951F-916B-4151-BF15-DA6FC76A8DC5}"/>
    <hyperlink ref="AS946" r:id="rId18899" display="https://www.daloopa.com/src/113024445" xr:uid="{1ED77E43-4FC7-49B9-A7AE-3919FF13D45F}"/>
    <hyperlink ref="AT946" r:id="rId18900" display="https://www.daloopa.com/src/113024404" xr:uid="{91274C4E-C236-4DD6-A513-F805973B98DD}"/>
    <hyperlink ref="AU946" r:id="rId18901" display="https://www.daloopa.com/src/113024110" xr:uid="{0B415A2F-1030-473C-8905-88189578084F}"/>
    <hyperlink ref="AV946" r:id="rId18902" display="https://www.daloopa.com/src/113023216" xr:uid="{7EB05F1C-FE91-4107-A364-FEBD5A1912C3}"/>
    <hyperlink ref="AW946" r:id="rId18903" display="https://www.daloopa.com/src/113035569" xr:uid="{302B71AA-EE48-43A3-B0C9-6674F9F513F1}"/>
    <hyperlink ref="AX946" r:id="rId18904" display="https://www.daloopa.com/src/113035850" xr:uid="{82102CA6-D1BB-49CE-BFDA-EE1F7BE290F5}"/>
    <hyperlink ref="AY946" r:id="rId18905" display="https://www.daloopa.com/src/113035930" xr:uid="{81F3F20E-42F7-4EC2-B4DE-193B3613F4BD}"/>
    <hyperlink ref="AZ946" r:id="rId18906" display="https://www.daloopa.com/src/114576772" xr:uid="{080BA15D-C5EF-4728-9BC9-069C1DB5A077}"/>
    <hyperlink ref="BA946" r:id="rId18907" display="https://www.daloopa.com/src/125199127" xr:uid="{058BC285-022C-4927-8E6E-0A1CF98D6C6C}"/>
    <hyperlink ref="BB946" r:id="rId18908" display="https://www.daloopa.com/src/136587006" xr:uid="{D618022C-E5B1-4987-AF05-C98349E764F0}"/>
    <hyperlink ref="BC946" r:id="rId18909" display="https://www.daloopa.com/src/145118835" xr:uid="{9C18ADC3-1FE1-4A7E-BA7C-16AEF47F2424}"/>
    <hyperlink ref="BD946" r:id="rId18910" display="https://www.daloopa.com/src/154393455" xr:uid="{ED8E1806-8424-43E9-9E61-D61B3D5869AA}"/>
    <hyperlink ref="BL946" r:id="rId18911" display="https://www.daloopa.com/src/114576769" xr:uid="{D2DE3009-22EB-4359-95B2-D3F85F8ECE43}"/>
    <hyperlink ref="BO946" r:id="rId18912" display="https://www.daloopa.com/src/114576770" xr:uid="{87A75323-827F-4931-9806-E5FDAA07E569}"/>
    <hyperlink ref="BP946" r:id="rId18913" display="https://www.daloopa.com/src/114576771" xr:uid="{C014BFCD-F37E-4ADB-A727-816955E1E67B}"/>
    <hyperlink ref="BQ946" r:id="rId18914" display="https://www.daloopa.com/src/113380690" xr:uid="{1329C971-7186-4E70-9AAD-08423000E3E5}"/>
    <hyperlink ref="BR946" r:id="rId18915" display="https://www.daloopa.com/src/154366319" xr:uid="{A402B8B7-85D8-4ABF-ACE4-BF65E61E5156}"/>
    <hyperlink ref="A947" r:id="rId18916" xr:uid="{3C942492-B7AD-4B39-8873-DB66E0CFD2E2}"/>
    <hyperlink ref="C947" r:id="rId18917" xr:uid="{0BF2DC07-37CA-47F5-9E11-1303A862681E}"/>
    <hyperlink ref="AF947" r:id="rId18918" display="https://www.daloopa.com/src/113031120" xr:uid="{2635C0DB-BBFD-4AA1-9BD7-B24C27A89ABB}"/>
    <hyperlink ref="AJ947" r:id="rId18919" display="https://www.daloopa.com/src/113028639" xr:uid="{3FFF8494-B6C3-4277-A3C0-F1AFAAEB591D}"/>
    <hyperlink ref="AN947" r:id="rId18920" display="https://www.daloopa.com/src/113027306" xr:uid="{F753B788-2F89-468C-98A7-47171813239E}"/>
    <hyperlink ref="A948" r:id="rId18921" xr:uid="{AFB33120-3608-4A7B-B84A-793D61371276}"/>
    <hyperlink ref="C948" r:id="rId18922" xr:uid="{5F88C612-AE4D-426D-B10F-D5B402D8069A}"/>
    <hyperlink ref="AC948" r:id="rId18923" display="https://www.daloopa.com/src/113032079" xr:uid="{6305C100-6205-4E1B-9B3C-71C064120AF3}"/>
    <hyperlink ref="AD948" r:id="rId18924" display="https://www.daloopa.com/src/113031963" xr:uid="{FD0BD3A3-B9F6-4D84-A6A4-32471AB6AEF7}"/>
    <hyperlink ref="AE948" r:id="rId18925" display="https://www.daloopa.com/src/113032715" xr:uid="{87DBA3BD-A5DA-4269-BDC9-5D7B985B5056}"/>
    <hyperlink ref="AF948" r:id="rId18926" display="https://www.daloopa.com/src/113031121" xr:uid="{10923083-BBFB-4D0C-B79D-4C6031411B92}"/>
    <hyperlink ref="AG948" r:id="rId18927" display="https://www.daloopa.com/src/113030413" xr:uid="{BBDE263C-49E1-472A-9526-7489F0A2F5C7}"/>
    <hyperlink ref="AH948" r:id="rId18928" display="https://www.daloopa.com/src/113029572" xr:uid="{2B005C96-9614-470B-96F9-74D54047FF01}"/>
    <hyperlink ref="AI948" r:id="rId18929" display="https://www.daloopa.com/src/113029442" xr:uid="{BB421F1B-DA2B-4E3E-B2BD-30DA1360E2DE}"/>
    <hyperlink ref="AJ948" r:id="rId18930" display="https://www.daloopa.com/src/113028640" xr:uid="{74F8100C-35A7-4B11-AF47-FD14AA759404}"/>
    <hyperlink ref="AK948" r:id="rId18931" display="https://www.daloopa.com/src/113028098" xr:uid="{67F4D73F-6CB3-4694-AC6B-332FAF498219}"/>
    <hyperlink ref="AL948" r:id="rId18932" display="https://www.daloopa.com/src/113028019" xr:uid="{BDA34318-6AD7-4B4F-B60F-236BFE7674AA}"/>
    <hyperlink ref="AM948" r:id="rId18933" display="https://www.daloopa.com/src/113027577" xr:uid="{8AA64680-9E90-4E0D-9E25-7ED68AACB23F}"/>
    <hyperlink ref="AN948" r:id="rId18934" display="https://www.daloopa.com/src/113027307" xr:uid="{6F51BE48-8826-4E27-B5F1-56474C191055}"/>
    <hyperlink ref="AO948" r:id="rId18935" display="https://www.daloopa.com/src/113026737" xr:uid="{9CAD5BFA-F6CA-410B-A183-06EF36ABEBA3}"/>
    <hyperlink ref="AP948" r:id="rId18936" display="https://www.daloopa.com/src/113026675" xr:uid="{99476D0B-0321-4746-8344-1CBC2B22DEDD}"/>
    <hyperlink ref="AQ948" r:id="rId18937" display="https://www.daloopa.com/src/113026506" xr:uid="{38055144-4220-4E6A-BCBC-7B58A4DA5D40}"/>
    <hyperlink ref="AR948" r:id="rId18938" display="https://www.daloopa.com/src/113025796" xr:uid="{106725E7-C2CC-402C-BAEF-05DE5F8D17B4}"/>
    <hyperlink ref="AS948" r:id="rId18939" display="https://www.daloopa.com/src/113024446" xr:uid="{39F25C06-3B41-47FB-8399-DB3B2E924DCE}"/>
    <hyperlink ref="AT948" r:id="rId18940" display="https://www.daloopa.com/src/113024405" xr:uid="{423C4A58-0B32-456E-B590-82C556AD974C}"/>
    <hyperlink ref="AU948" r:id="rId18941" display="https://www.daloopa.com/src/113024111" xr:uid="{9430E066-9276-4F80-A06A-33C44BB11EEA}"/>
    <hyperlink ref="AV948" r:id="rId18942" display="https://www.daloopa.com/src/113023215" xr:uid="{AE636540-7FE1-4D76-9E2F-C7681498F30B}"/>
    <hyperlink ref="AW948" r:id="rId18943" display="https://www.daloopa.com/src/113035570" xr:uid="{1E73B7CB-04B9-405B-9E0C-3607225352F0}"/>
    <hyperlink ref="AX948" r:id="rId18944" display="https://www.daloopa.com/src/113035851" xr:uid="{CFADFAC4-83AB-459B-A2D2-2D8F461E86B6}"/>
    <hyperlink ref="AY948" r:id="rId18945" display="https://www.daloopa.com/src/113035931" xr:uid="{1030A4F4-CEE4-40EF-8D7C-4A7BDB61B49D}"/>
    <hyperlink ref="AZ948" r:id="rId18946" display="https://www.daloopa.com/src/114576778" xr:uid="{B2F6E6C4-F4EB-450C-8FB8-BEE60C9FC6EF}"/>
    <hyperlink ref="BA948" r:id="rId18947" display="https://www.daloopa.com/src/125199128" xr:uid="{CE206D75-40FA-48E3-AE26-B510587739A3}"/>
    <hyperlink ref="BB948" r:id="rId18948" display="https://www.daloopa.com/src/136587012" xr:uid="{8BDFDD4E-B72D-4897-8BB0-F66855837EE6}"/>
    <hyperlink ref="BC948" r:id="rId18949" display="https://www.daloopa.com/src/145118842" xr:uid="{19272F4F-F04A-42ED-9962-4412F78C0CF5}"/>
    <hyperlink ref="BD948" r:id="rId18950" display="https://www.daloopa.com/src/154393457" xr:uid="{21A40D1E-7867-4C5A-A70C-1F0E46072E0D}"/>
    <hyperlink ref="BL948" r:id="rId18951" display="https://www.daloopa.com/src/114576773" xr:uid="{1E405F4F-A5BD-411D-AC30-BD5AE2588DAB}"/>
    <hyperlink ref="BM948" r:id="rId18952" display="https://www.daloopa.com/src/114576774" xr:uid="{0DC83395-A946-4C4E-B5AB-402482CDC150}"/>
    <hyperlink ref="BN948" r:id="rId18953" display="https://www.daloopa.com/src/114576775" xr:uid="{071D06EB-65D8-4EE7-93A0-1353DB6D0C99}"/>
    <hyperlink ref="BO948" r:id="rId18954" display="https://www.daloopa.com/src/114576776" xr:uid="{6F5F5F63-118A-41E0-A3D1-40F5C28F522C}"/>
    <hyperlink ref="BP948" r:id="rId18955" display="https://www.daloopa.com/src/114576777" xr:uid="{7CE8FB39-3F27-4BAA-A6AB-DAC25D9FCB74}"/>
    <hyperlink ref="BQ948" r:id="rId18956" display="https://www.daloopa.com/src/113380691" xr:uid="{572B82F3-72EE-436B-BC4D-171F3F4FE095}"/>
    <hyperlink ref="BR948" r:id="rId18957" display="https://www.daloopa.com/src/154366318" xr:uid="{96F05F4C-7C28-4009-82CD-D2867DD5C37B}"/>
    <hyperlink ref="A949" r:id="rId18958" xr:uid="{8AA24613-EA1B-416D-A0D0-5C3BFC907486}"/>
    <hyperlink ref="C949" r:id="rId18959" xr:uid="{C97DF2F4-179C-49FB-AF49-C65CE643DD78}"/>
    <hyperlink ref="AC949" r:id="rId18960" display="https://www.daloopa.com/src/113032080" xr:uid="{4748CBBD-837B-4C48-815C-C5D170A27B19}"/>
    <hyperlink ref="AD949" r:id="rId18961" display="https://www.daloopa.com/src/113031964" xr:uid="{055C4F9E-B4C9-4F41-917B-E9BB48BA1811}"/>
    <hyperlink ref="AE949" r:id="rId18962" display="https://www.daloopa.com/src/113032716" xr:uid="{61016F5B-DF51-4D71-8DD4-06333EC30138}"/>
    <hyperlink ref="AF949" r:id="rId18963" display="https://www.daloopa.com/src/113031122" xr:uid="{3038D540-8990-4C54-B6DA-63BCAA1CC97B}"/>
    <hyperlink ref="AG949" r:id="rId18964" display="https://www.daloopa.com/src/113030414" xr:uid="{2636AEB6-E69E-43CB-85E6-A63CADB1D65A}"/>
    <hyperlink ref="AH949" r:id="rId18965" display="https://www.daloopa.com/src/113029573" xr:uid="{701D74D7-35AF-4925-87DD-238F3BCE0FEA}"/>
    <hyperlink ref="AI949" r:id="rId18966" display="https://www.daloopa.com/src/113029443" xr:uid="{255FF1E6-E885-42A4-AEF0-8490244CD450}"/>
    <hyperlink ref="AJ949" r:id="rId18967" display="https://www.daloopa.com/src/113028641" xr:uid="{69468DE7-4C20-4CFA-AD6E-2F4681CAF66C}"/>
    <hyperlink ref="AK949" r:id="rId18968" display="https://www.daloopa.com/src/113028099" xr:uid="{F7BD3E0C-3CDF-4181-84CE-914117240ACD}"/>
    <hyperlink ref="AL949" r:id="rId18969" display="https://www.daloopa.com/src/113028020" xr:uid="{4F3D261D-61E6-473F-83C0-46A42C475E70}"/>
    <hyperlink ref="AM949" r:id="rId18970" display="https://www.daloopa.com/src/113027578" xr:uid="{3AE38E48-5574-4489-8A10-94EA08DCCBCF}"/>
    <hyperlink ref="AN949" r:id="rId18971" display="https://www.daloopa.com/src/113027308" xr:uid="{A08995C3-FA2A-4AE1-961F-E85DD02CA1DD}"/>
    <hyperlink ref="AO949" r:id="rId18972" display="https://www.daloopa.com/src/113026738" xr:uid="{67442D67-FC68-415C-B620-233706A844DF}"/>
    <hyperlink ref="AP949" r:id="rId18973" display="https://www.daloopa.com/src/113026676" xr:uid="{C61F8448-4E0F-437A-82EE-22ED0A34E7DB}"/>
    <hyperlink ref="AQ949" r:id="rId18974" display="https://www.daloopa.com/src/113026507" xr:uid="{324939F7-511B-419D-83CE-21246164CB66}"/>
    <hyperlink ref="AR949" r:id="rId18975" display="https://www.daloopa.com/src/113025797" xr:uid="{13FC7DB0-3A8C-4BCF-835D-0609D32B806D}"/>
    <hyperlink ref="AS949" r:id="rId18976" display="https://www.daloopa.com/src/113024447" xr:uid="{47461D9C-4555-4045-9274-7943FABF5387}"/>
    <hyperlink ref="AT949" r:id="rId18977" display="https://www.daloopa.com/src/113024406" xr:uid="{9EA511A3-9183-4C5B-813F-2D14E398D1F2}"/>
    <hyperlink ref="AU949" r:id="rId18978" display="https://www.daloopa.com/src/113024112" xr:uid="{FC617055-5AB2-4324-B2D5-BA31246BBEFE}"/>
    <hyperlink ref="AV949" r:id="rId18979" display="https://www.daloopa.com/src/113023217" xr:uid="{4FDD11CF-797D-4D07-BE85-559ACC32D000}"/>
    <hyperlink ref="AW949" r:id="rId18980" display="https://www.daloopa.com/src/113035571" xr:uid="{FDDC960E-41C7-4767-8B11-14A1E534ACA0}"/>
    <hyperlink ref="AX949" r:id="rId18981" display="https://www.daloopa.com/src/113035852" xr:uid="{433780F3-CF91-4820-8F51-A10F8949B3F2}"/>
    <hyperlink ref="AY949" r:id="rId18982" display="https://www.daloopa.com/src/113035932" xr:uid="{73959E44-BB80-40AB-B791-3D256350DD98}"/>
    <hyperlink ref="AZ949" r:id="rId18983" display="https://www.daloopa.com/src/114576784" xr:uid="{89ED0C6E-DB2F-43CD-9EC2-ADFF08FC2FB5}"/>
    <hyperlink ref="BA949" r:id="rId18984" display="https://www.daloopa.com/src/125199126" xr:uid="{6CF5A6EF-F244-4646-B8B8-B4B3A6D53ED9}"/>
    <hyperlink ref="BB949" r:id="rId18985" display="https://www.daloopa.com/src/136587020" xr:uid="{F66DB4E1-C41F-48CD-9F93-350FE0A58E1E}"/>
    <hyperlink ref="BC949" r:id="rId18986" display="https://www.daloopa.com/src/145118849" xr:uid="{1C1EF68B-7717-4F08-9929-633FA4526F1B}"/>
    <hyperlink ref="BD949" r:id="rId18987" display="https://www.daloopa.com/src/154393465" xr:uid="{BA9A4FEE-3106-4A03-8784-078435862875}"/>
    <hyperlink ref="BL949" r:id="rId18988" display="https://www.daloopa.com/src/114576779" xr:uid="{05FB7326-2A11-4656-B535-1F9DECC91C37}"/>
    <hyperlink ref="BM949" r:id="rId18989" display="https://www.daloopa.com/src/114576780" xr:uid="{3409F465-208C-4E03-AA5D-4AADED2C5741}"/>
    <hyperlink ref="BN949" r:id="rId18990" display="https://www.daloopa.com/src/114576781" xr:uid="{D1DD7859-B349-481B-B2D7-C6642D95B5D4}"/>
    <hyperlink ref="BO949" r:id="rId18991" display="https://www.daloopa.com/src/114576782" xr:uid="{322629FF-7B27-4A6D-B96D-13919AD0C775}"/>
    <hyperlink ref="BP949" r:id="rId18992" display="https://www.daloopa.com/src/114576783" xr:uid="{7078D86C-EAA6-4E61-A6DC-EC4C4F1613A9}"/>
    <hyperlink ref="BQ949" r:id="rId18993" display="https://www.daloopa.com/src/113380692" xr:uid="{C0C7A172-9C90-45FF-9173-FA1526FC807B}"/>
    <hyperlink ref="BR949" r:id="rId18994" display="https://www.daloopa.com/src/154366320" xr:uid="{787EA420-503C-41CD-8E70-883D382889F3}"/>
    <hyperlink ref="A950" r:id="rId18995" xr:uid="{C2874498-75A5-4B34-A09E-3C24E37D2043}"/>
    <hyperlink ref="C950" r:id="rId18996" xr:uid="{C65F17B4-4585-45D8-A8C8-19E61F97FFA2}"/>
    <hyperlink ref="AC950" r:id="rId18997" display="https://www.daloopa.com/src/113032081" xr:uid="{29855990-48FD-4674-B2D2-89413E2F279C}"/>
    <hyperlink ref="AD950" r:id="rId18998" display="https://www.daloopa.com/src/113031965" xr:uid="{D994B5BC-21FA-44D4-B51E-D41F57F589EE}"/>
    <hyperlink ref="AE950" r:id="rId18999" display="https://www.daloopa.com/src/113032717" xr:uid="{F14362A4-7813-4EFC-B7A9-A729F9A5F236}"/>
    <hyperlink ref="AF950" r:id="rId19000" display="https://www.daloopa.com/src/113031123" xr:uid="{63E6F110-9C5A-4670-8D3B-CA43D4F876A5}"/>
    <hyperlink ref="AG950" r:id="rId19001" display="https://www.daloopa.com/src/113030415" xr:uid="{7049741B-EDED-4595-B39A-685E5E28ADCA}"/>
    <hyperlink ref="AH950" r:id="rId19002" display="https://www.daloopa.com/src/113029574" xr:uid="{0183A937-1DF5-4EAA-A37A-D5A88AA7C2D3}"/>
    <hyperlink ref="AI950" r:id="rId19003" display="https://www.daloopa.com/src/113029444" xr:uid="{A5EB6E09-0411-412F-B4D5-BEB6099C5C2D}"/>
    <hyperlink ref="AJ950" r:id="rId19004" display="https://www.daloopa.com/src/113028642" xr:uid="{AFB5D7BE-8882-44DD-9B70-0ECF8F27486F}"/>
    <hyperlink ref="AK950" r:id="rId19005" display="https://www.daloopa.com/src/113028100" xr:uid="{43F4CD20-6714-482C-A364-43493215E4E6}"/>
    <hyperlink ref="AL950" r:id="rId19006" display="https://www.daloopa.com/src/113028021" xr:uid="{674B7FE0-71CF-4543-BE3D-14A5357D5BAD}"/>
    <hyperlink ref="AM950" r:id="rId19007" display="https://www.daloopa.com/src/113027579" xr:uid="{561E36D2-279A-4E64-BA88-9D722F5573F3}"/>
    <hyperlink ref="AN950" r:id="rId19008" display="https://www.daloopa.com/src/113027309" xr:uid="{71098D72-53E6-4877-8E72-B38961BC1851}"/>
    <hyperlink ref="AO950" r:id="rId19009" display="https://www.daloopa.com/src/113026739" xr:uid="{7574C871-B48E-42B4-A4FB-9CB6EC8C1470}"/>
    <hyperlink ref="AP950" r:id="rId19010" display="https://www.daloopa.com/src/113026677" xr:uid="{5598C803-D859-4C3F-9F0F-3A6A1EC6A350}"/>
    <hyperlink ref="AQ950" r:id="rId19011" display="https://www.daloopa.com/src/113026508" xr:uid="{6EFE1C15-33BC-43D5-A916-E7EC2C4ED1ED}"/>
    <hyperlink ref="AR950" r:id="rId19012" display="https://www.daloopa.com/src/113025799" xr:uid="{663733E0-46AA-4F1E-B9E1-CD995B3F53E3}"/>
    <hyperlink ref="AS950" r:id="rId19013" display="https://www.daloopa.com/src/113024448" xr:uid="{11D94419-45AD-49EE-ACBF-82524B9490B7}"/>
    <hyperlink ref="AT950" r:id="rId19014" display="https://www.daloopa.com/src/113024407" xr:uid="{F62CACBE-6A50-444E-9090-C7BCC66A4458}"/>
    <hyperlink ref="AU950" r:id="rId19015" display="https://www.daloopa.com/src/113024113" xr:uid="{03369B59-7454-4E56-9E2A-66A9CA6E608E}"/>
    <hyperlink ref="AV950" r:id="rId19016" display="https://www.daloopa.com/src/113023218" xr:uid="{33416AA7-9863-4096-A879-A28306480A7D}"/>
    <hyperlink ref="AW950" r:id="rId19017" display="https://www.daloopa.com/src/113035572" xr:uid="{D8FB033E-DA2F-42C6-A81B-7A58F3FAAE8D}"/>
    <hyperlink ref="AX950" r:id="rId19018" display="https://www.daloopa.com/src/113035853" xr:uid="{F8E86AC3-67B5-4E40-BECF-0266A120AC86}"/>
    <hyperlink ref="AY950" r:id="rId19019" display="https://www.daloopa.com/src/113035933" xr:uid="{52919579-7ADC-4070-96EC-E7E30B96F054}"/>
    <hyperlink ref="AZ950" r:id="rId19020" display="https://www.daloopa.com/src/113380693" xr:uid="{F8980F33-FFE4-42E8-8EE4-31E9B18A5B08}"/>
    <hyperlink ref="BA950" r:id="rId19021" display="https://www.daloopa.com/src/125199129" xr:uid="{E8CD4397-3DC9-465C-A018-030D9B7D7C19}"/>
    <hyperlink ref="BB950" r:id="rId19022" display="https://www.daloopa.com/src/136587024" xr:uid="{856FCA19-D4B2-4CD1-8B29-8B0E2479D1AF}"/>
    <hyperlink ref="BC950" r:id="rId19023" display="https://www.daloopa.com/src/145118855" xr:uid="{F8FAFFA8-AFEF-450C-B470-85BA2F39E83D}"/>
    <hyperlink ref="BD950" r:id="rId19024" display="https://www.daloopa.com/src/154366638" xr:uid="{2D0402E1-6300-4A31-A2A2-5133A9AC1649}"/>
    <hyperlink ref="BL950" r:id="rId19025" display="https://marketplace.daloopa.com/src/154209529" xr:uid="{FBA8A6AD-74B4-4491-AD84-8D9C99FC7A3B}"/>
    <hyperlink ref="BM950" r:id="rId19026" display="https://marketplace.daloopa.com/src/154209530" xr:uid="{0AF4C2FE-0792-43BB-AD9E-9F2A16E41419}"/>
    <hyperlink ref="BN950" r:id="rId19027" display="https://marketplace.daloopa.com/src/154209531" xr:uid="{A8742236-1E87-4ED7-B3D6-5E6865D7A35B}"/>
    <hyperlink ref="BO950" r:id="rId19028" display="https://marketplace.daloopa.com/src/154209532" xr:uid="{DC1E6EE7-09E3-4E78-A2A4-BCB5BB493F7E}"/>
    <hyperlink ref="BP950" r:id="rId19029" display="https://marketplace.daloopa.com/src/154209533" xr:uid="{4D6D0BB6-6CF9-470D-866F-29CA6511D2BE}"/>
    <hyperlink ref="BQ950" r:id="rId19030" display="https://marketplace.daloopa.com/src/154209534" xr:uid="{42117890-BBE3-4381-A465-12B812C5819A}"/>
    <hyperlink ref="BR950" r:id="rId19031" display="https://marketplace.daloopa.com/src/154393222" xr:uid="{1B020B8D-9FD8-4D41-BBEC-7A35356167B9}"/>
    <hyperlink ref="A953" r:id="rId19032" xr:uid="{6370C616-5AE2-414E-BE09-045A7C057796}"/>
    <hyperlink ref="C953" r:id="rId19033" xr:uid="{A7A57E2F-3BB2-453E-A8FB-05D28D5BE56F}"/>
    <hyperlink ref="AC953" r:id="rId19034" display="https://www.daloopa.com/src/113032112" xr:uid="{C7E8116C-B2AF-455F-9443-29ADD64DC791}"/>
    <hyperlink ref="AD953" r:id="rId19035" display="https://www.daloopa.com/src/113031953" xr:uid="{A50EBAF1-A2F0-45B0-98D8-68630B53EF4C}"/>
    <hyperlink ref="AE953" r:id="rId19036" display="https://www.daloopa.com/src/113031438" xr:uid="{D419668D-D7CF-4639-884F-8A112F939710}"/>
    <hyperlink ref="AF953" r:id="rId19037" display="https://www.daloopa.com/src/113031009" xr:uid="{A060FB16-96B5-400B-91F3-4D13EBBC1073}"/>
    <hyperlink ref="AG953" r:id="rId19038" display="https://www.daloopa.com/src/113030424" xr:uid="{783A0CA6-9E60-4DE7-963B-B61EDF24CFAC}"/>
    <hyperlink ref="AH953" r:id="rId19039" display="https://www.daloopa.com/src/113029566" xr:uid="{765B33BC-8AAA-4B57-BA14-6A74C8D42431}"/>
    <hyperlink ref="AI953" r:id="rId19040" display="https://www.daloopa.com/src/113029473" xr:uid="{A0BBE3A3-7BF4-4F73-A2EF-CE641F57B9D3}"/>
    <hyperlink ref="AJ953" r:id="rId19041" display="https://www.daloopa.com/src/113028578" xr:uid="{28AB3830-9344-4E92-8F47-A4A804C00AFA}"/>
    <hyperlink ref="AK953" r:id="rId19042" display="https://www.daloopa.com/src/113028107" xr:uid="{4A397EB8-0F45-4817-B2C3-245081B40C6A}"/>
    <hyperlink ref="AL953" r:id="rId19043" display="https://www.daloopa.com/src/113028000" xr:uid="{065F10C2-35DF-470C-99FE-A01827411088}"/>
    <hyperlink ref="AM953" r:id="rId19044" display="https://www.daloopa.com/src/113027631" xr:uid="{00ADBAC5-60A2-49D1-9953-DA9DEA07650E}"/>
    <hyperlink ref="AN953" r:id="rId19045" display="https://www.daloopa.com/src/113027252" xr:uid="{3D53DE22-80D1-4412-8A4A-52EBC87A689A}"/>
    <hyperlink ref="AO953" r:id="rId19046" display="https://www.daloopa.com/src/113026757" xr:uid="{0041E6E5-39F8-451A-A115-B33EB4FC6685}"/>
    <hyperlink ref="AP953" r:id="rId19047" display="https://www.daloopa.com/src/113026662" xr:uid="{179D8628-D1C1-4997-8379-AF4F67C4A14C}"/>
    <hyperlink ref="AQ953" r:id="rId19048" display="https://www.daloopa.com/src/113026512" xr:uid="{EB2D4FCC-CAF5-40E6-8661-A6F3CC8E1450}"/>
    <hyperlink ref="AR953" r:id="rId19049" display="https://www.daloopa.com/src/113025790" xr:uid="{74B9BDC3-2DAD-41BA-BFB6-0F914F76AFDB}"/>
    <hyperlink ref="AS953" r:id="rId19050" display="https://www.daloopa.com/src/113024453" xr:uid="{309B46CF-036F-4C85-97ED-AB799A822E9B}"/>
    <hyperlink ref="AT953" r:id="rId19051" display="https://www.daloopa.com/src/113024399" xr:uid="{C86BAB67-C245-4090-8DEC-5F5F2A9D72B4}"/>
    <hyperlink ref="AU953" r:id="rId19052" display="https://www.daloopa.com/src/113024130" xr:uid="{D9DB649D-8F42-4EC5-8A68-EAB1B06A1556}"/>
    <hyperlink ref="AV953" r:id="rId19053" display="https://www.daloopa.com/src/113023443" xr:uid="{70723F6B-29AF-4D7D-B2DB-0BA4FA849983}"/>
    <hyperlink ref="AW953" r:id="rId19054" display="https://www.daloopa.com/src/113035593" xr:uid="{63BC48FD-53C1-48EA-9E15-F104621F8127}"/>
    <hyperlink ref="AX953" r:id="rId19055" display="https://www.daloopa.com/src/113035820" xr:uid="{41E6AD79-B934-4245-A16F-F7DDCB9E08CA}"/>
    <hyperlink ref="AY953" r:id="rId19056" display="https://www.daloopa.com/src/113035965" xr:uid="{4972CE05-6B38-43B3-BF03-33F9DF0DF365}"/>
    <hyperlink ref="BA953" r:id="rId19057" display="https://www.daloopa.com/src/125199366" xr:uid="{BCB30254-1667-4D68-8495-8B10FBBF1F4F}"/>
    <hyperlink ref="BB953" r:id="rId19058" display="https://www.daloopa.com/src/136586998" xr:uid="{A251A4C5-C911-46DD-97AE-227B493A7FAA}"/>
    <hyperlink ref="BC953" r:id="rId19059" display="https://www.daloopa.com/src/145118827" xr:uid="{8A6B4BD4-B224-473B-96A7-FF7F71271639}"/>
    <hyperlink ref="BQ953" r:id="rId19060" display="https://www.daloopa.com/src/113396866" xr:uid="{FF21433D-0841-4AAD-A32A-7B569C618105}"/>
    <hyperlink ref="BR953" r:id="rId19061" display="https://www.daloopa.com/src/154356793" xr:uid="{BF5DBE6A-EFE8-4F70-97F5-DFFB087C7E7D}"/>
    <hyperlink ref="A954" r:id="rId19062" xr:uid="{E099CB4E-4F20-4135-8CB9-72CC209EABFA}"/>
    <hyperlink ref="C954" r:id="rId19063" xr:uid="{F2F5474E-E16D-49DF-A304-AB4C9FD7581B}"/>
    <hyperlink ref="AC954" r:id="rId19064" display="https://www.daloopa.com/src/113032113" xr:uid="{47F1949E-1C7D-4D1A-B989-1758A321CDF3}"/>
    <hyperlink ref="AD954" r:id="rId19065" display="https://www.daloopa.com/src/113031955" xr:uid="{20C9B337-DD19-4F51-B3D1-9C4105057AFE}"/>
    <hyperlink ref="AE954" r:id="rId19066" display="https://www.daloopa.com/src/113031441" xr:uid="{07C74E50-6A18-4BCC-A9C4-A298F94B03FE}"/>
    <hyperlink ref="AF954" r:id="rId19067" display="https://www.daloopa.com/src/113031012" xr:uid="{0049EADC-5E33-4AB4-A47A-D28E0B5D4A71}"/>
    <hyperlink ref="BC954" r:id="rId19068" display="https://www.daloopa.com/src/145167213" xr:uid="{FB0566C2-189D-4738-8D2B-71DC805B2B1C}"/>
    <hyperlink ref="BL954" r:id="rId19069" display="https://www.daloopa.com/src/114576785" xr:uid="{686CB091-8163-480C-96D0-05711BB29FCD}"/>
    <hyperlink ref="BR954" r:id="rId19070" display="https://www.daloopa.com/src/154367362" xr:uid="{A85358F5-FACB-4A58-A8AD-11F3E00D724D}"/>
    <hyperlink ref="A955" r:id="rId19071" xr:uid="{E9B5A2C1-15F5-4BC3-B4B2-3D40BA48A0D0}"/>
    <hyperlink ref="C955" r:id="rId19072" xr:uid="{69D36EC2-EF80-4F03-AF94-324202931001}"/>
    <hyperlink ref="AC955" r:id="rId19073" display="https://www.daloopa.com/src/113032114" xr:uid="{BBE1B6ED-EA25-4AD3-B425-0CB2A627B995}"/>
    <hyperlink ref="AD955" r:id="rId19074" display="https://www.daloopa.com/src/113031954" xr:uid="{0CE99692-E12A-4D98-8F2D-1BD02DD440D5}"/>
    <hyperlink ref="AE955" r:id="rId19075" display="https://www.daloopa.com/src/113031439" xr:uid="{87F57897-512F-442F-9DAA-D578E9525988}"/>
    <hyperlink ref="AF955" r:id="rId19076" display="https://www.daloopa.com/src/113031010" xr:uid="{61CAA8CA-8365-49DB-9C15-4FE13150DACA}"/>
    <hyperlink ref="AG955" r:id="rId19077" display="https://www.daloopa.com/src/113030426" xr:uid="{572C93C2-7FB4-4C58-AB7A-21CC4A75CE3E}"/>
    <hyperlink ref="AH955" r:id="rId19078" display="https://www.daloopa.com/src/113029567" xr:uid="{F3403411-69B9-423C-ACF1-B3466BD17F8E}"/>
    <hyperlink ref="AI955" r:id="rId19079" display="https://www.daloopa.com/src/113029474" xr:uid="{516A242B-4EB9-4674-A1B2-B5C9DBD5AB55}"/>
    <hyperlink ref="AJ955" r:id="rId19080" display="https://www.daloopa.com/src/113028579" xr:uid="{2D8A9943-5C81-492E-9382-C09048F45398}"/>
    <hyperlink ref="AK955" r:id="rId19081" display="https://www.daloopa.com/src/113028108" xr:uid="{87B4A6CF-AF96-4C34-AE4D-0BA72FA6726F}"/>
    <hyperlink ref="AL955" r:id="rId19082" display="https://www.daloopa.com/src/113028001" xr:uid="{638827DD-7D6F-4214-9C73-0C7B08800E6C}"/>
    <hyperlink ref="AM955" r:id="rId19083" display="https://www.daloopa.com/src/113027632" xr:uid="{59E3398E-4BC7-4A98-867E-05A757D50145}"/>
    <hyperlink ref="AN955" r:id="rId19084" display="https://www.daloopa.com/src/113027253" xr:uid="{CCCE7081-8BCA-44DB-B27B-69416DAF4517}"/>
    <hyperlink ref="AO955" r:id="rId19085" display="https://www.daloopa.com/src/113026758" xr:uid="{C199A860-DB64-4F9C-9289-4B5FD2AE6C47}"/>
    <hyperlink ref="AP955" r:id="rId19086" display="https://www.daloopa.com/src/113026663" xr:uid="{536F4B8F-B766-4AFC-BD0B-D45B38266FBA}"/>
    <hyperlink ref="AQ955" r:id="rId19087" display="https://www.daloopa.com/src/113026513" xr:uid="{30B55516-2DE1-42D2-8438-6A269C4777F3}"/>
    <hyperlink ref="AR955" r:id="rId19088" display="https://www.daloopa.com/src/113025791" xr:uid="{A8A534A2-DE6A-46B6-95AC-703C4D10869E}"/>
    <hyperlink ref="AS955" r:id="rId19089" display="https://www.daloopa.com/src/113024454" xr:uid="{1E28E70C-8B3A-4657-8974-FFE1D191E6A2}"/>
    <hyperlink ref="AT955" r:id="rId19090" display="https://www.daloopa.com/src/113024400" xr:uid="{2270C4CA-8C3F-4979-B01F-D5CA0ECFC1DC}"/>
    <hyperlink ref="AU955" r:id="rId19091" display="https://www.daloopa.com/src/113024131" xr:uid="{73E4E305-4F49-4EEA-A534-696E10CB44B1}"/>
    <hyperlink ref="AV955" r:id="rId19092" display="https://www.daloopa.com/src/113023444" xr:uid="{C489C382-1AB3-4D17-A34C-F7DE98CF2F96}"/>
    <hyperlink ref="AW955" r:id="rId19093" display="https://www.daloopa.com/src/113035594" xr:uid="{8CFF49D0-7B84-444D-8614-77964B21EF83}"/>
    <hyperlink ref="AX955" r:id="rId19094" display="https://www.daloopa.com/src/113035821" xr:uid="{00B0D184-D9DC-4433-AFE1-99904B805EEE}"/>
    <hyperlink ref="AY955" r:id="rId19095" display="https://www.daloopa.com/src/113035966" xr:uid="{1E2B7F89-E2F7-4AD0-99BA-6968E9A43598}"/>
    <hyperlink ref="AZ955" r:id="rId19096" display="https://www.daloopa.com/src/114576791" xr:uid="{1E39BC8F-0244-4E7C-A748-E28066A40D5E}"/>
    <hyperlink ref="BA955" r:id="rId19097" display="https://www.daloopa.com/src/125199367" xr:uid="{616082B5-FFB5-4DAF-8C0F-E38D0BEBC8C5}"/>
    <hyperlink ref="BB955" r:id="rId19098" display="https://www.daloopa.com/src/136587004" xr:uid="{23AEBBBC-4BD0-442A-8333-A19485233951}"/>
    <hyperlink ref="BC955" r:id="rId19099" display="https://www.daloopa.com/src/145118834" xr:uid="{85928818-F88B-428F-B5D9-6E70B4E8F5A1}"/>
    <hyperlink ref="BD955" r:id="rId19100" display="https://www.daloopa.com/src/154393468" xr:uid="{15CB40A4-BB38-4B54-9EA1-65E485C1259C}"/>
    <hyperlink ref="BL955" r:id="rId19101" display="https://www.daloopa.com/src/114576786" xr:uid="{C335927E-2D39-45D1-9A7A-0586BCB1D82C}"/>
    <hyperlink ref="BM955" r:id="rId19102" display="https://www.daloopa.com/src/114576787" xr:uid="{908594AF-D02C-4058-BFCF-91B38A60CFE9}"/>
    <hyperlink ref="BN955" r:id="rId19103" display="https://www.daloopa.com/src/114576788" xr:uid="{2A0A43B6-9A4E-4545-96B9-7E6200DBE48C}"/>
    <hyperlink ref="BO955" r:id="rId19104" display="https://www.daloopa.com/src/114576789" xr:uid="{9C1972E6-FC0D-4B2F-AB1F-79D06A671BAB}"/>
    <hyperlink ref="BP955" r:id="rId19105" display="https://www.daloopa.com/src/114576790" xr:uid="{C3FF74B0-812B-41F7-8D51-E670153393DC}"/>
    <hyperlink ref="BQ955" r:id="rId19106" display="https://www.daloopa.com/src/113380735" xr:uid="{F6AF33F2-AA4A-4F8F-A45E-436F0D15A54B}"/>
    <hyperlink ref="BR955" r:id="rId19107" display="https://www.daloopa.com/src/154367361" xr:uid="{4CF913F9-7123-4F32-A6E4-CA3C17535844}"/>
    <hyperlink ref="A956" r:id="rId19108" xr:uid="{6A7A54BA-B9CB-4204-8DEF-535051214F2A}"/>
    <hyperlink ref="C956" r:id="rId19109" xr:uid="{58DD8AA0-6947-47EE-86EC-FEDB92BD50DC}"/>
    <hyperlink ref="AC956" r:id="rId19110" display="https://www.daloopa.com/src/113032115" xr:uid="{11038D0B-5E2E-44B5-B622-E1FA8501DA15}"/>
    <hyperlink ref="AD956" r:id="rId19111" display="https://www.daloopa.com/src/113031956" xr:uid="{C05D4620-D94F-4415-8753-555655983FB9}"/>
    <hyperlink ref="AE956" r:id="rId19112" display="https://www.daloopa.com/src/113031440" xr:uid="{386752A3-75D3-49B4-B88C-96EDB5525D4A}"/>
    <hyperlink ref="AF956" r:id="rId19113" display="https://www.daloopa.com/src/113031011" xr:uid="{F52A3CFC-FA56-4015-9513-A169403DAC18}"/>
    <hyperlink ref="AG956" r:id="rId19114" display="https://www.daloopa.com/src/113030425" xr:uid="{8661B5C6-60C8-4D31-8F2A-8D5D3E658B0E}"/>
    <hyperlink ref="AH956" r:id="rId19115" display="https://www.daloopa.com/src/113029568" xr:uid="{F095C8BB-C539-4E21-B318-647C40C280F1}"/>
    <hyperlink ref="AI956" r:id="rId19116" display="https://www.daloopa.com/src/113029475" xr:uid="{09F06DF8-F6A6-4AE1-95EE-2804BEEB37F0}"/>
    <hyperlink ref="AJ956" r:id="rId19117" display="https://www.daloopa.com/src/113028580" xr:uid="{5980A7EC-E397-428E-9308-D953C740A30D}"/>
    <hyperlink ref="AK956" r:id="rId19118" display="https://www.daloopa.com/src/113028109" xr:uid="{E6323630-CE1A-48CE-AEE6-1C79B740F5A5}"/>
    <hyperlink ref="AL956" r:id="rId19119" display="https://www.daloopa.com/src/113028002" xr:uid="{33D6B324-47E7-4933-B510-175F2A7A8449}"/>
    <hyperlink ref="AM956" r:id="rId19120" display="https://www.daloopa.com/src/113027633" xr:uid="{6959B59F-97CC-48BF-A3B5-8FEC2E8A6D0F}"/>
    <hyperlink ref="AN956" r:id="rId19121" display="https://www.daloopa.com/src/113027254" xr:uid="{A0B3E7DB-3BE3-496E-90A2-114FA62CFBBC}"/>
    <hyperlink ref="AO956" r:id="rId19122" display="https://www.daloopa.com/src/113026759" xr:uid="{D0302DB5-72B6-4D31-87D8-C563FD051E00}"/>
    <hyperlink ref="AP956" r:id="rId19123" display="https://www.daloopa.com/src/113026664" xr:uid="{D1941645-0E8B-41EE-AAF6-FC5AD7B38214}"/>
    <hyperlink ref="AQ956" r:id="rId19124" display="https://www.daloopa.com/src/113026514" xr:uid="{6DCFE38D-432A-42DD-BB62-33980A40B195}"/>
    <hyperlink ref="AR956" r:id="rId19125" display="https://www.daloopa.com/src/113025792" xr:uid="{D235C546-3CC1-45A2-882E-8E23A658375B}"/>
    <hyperlink ref="AS956" r:id="rId19126" display="https://www.daloopa.com/src/113024455" xr:uid="{B32BE90E-29B6-44C2-8F9C-4ED7CCA1675D}"/>
    <hyperlink ref="AT956" r:id="rId19127" display="https://www.daloopa.com/src/113024401" xr:uid="{5C3EB15C-D114-4313-9D06-71D2F9043443}"/>
    <hyperlink ref="AU956" r:id="rId19128" display="https://www.daloopa.com/src/113024132" xr:uid="{F38EEA1E-E39C-4101-813B-5DAC78A95EF3}"/>
    <hyperlink ref="AV956" r:id="rId19129" display="https://www.daloopa.com/src/113023445" xr:uid="{6E0D1577-3798-490E-8748-F1D4F09452D8}"/>
    <hyperlink ref="AW956" r:id="rId19130" display="https://www.daloopa.com/src/113035595" xr:uid="{317A5583-2263-4FF4-A263-805E550464B7}"/>
    <hyperlink ref="AX956" r:id="rId19131" display="https://www.daloopa.com/src/113035822" xr:uid="{4CF37C34-BA1F-48EB-A5C6-E535BE70AFA1}"/>
    <hyperlink ref="AY956" r:id="rId19132" display="https://www.daloopa.com/src/113035967" xr:uid="{0F2844E2-C660-4DF1-B680-4AC7F4F18996}"/>
    <hyperlink ref="AZ956" r:id="rId19133" display="https://www.daloopa.com/src/114576797" xr:uid="{3300B927-1DEB-45E6-B8B1-104923B3B5E3}"/>
    <hyperlink ref="BA956" r:id="rId19134" display="https://www.daloopa.com/src/125199368" xr:uid="{F879C247-993E-4B37-8466-34B47BB8805B}"/>
    <hyperlink ref="BB956" r:id="rId19135" display="https://www.daloopa.com/src/136587009" xr:uid="{9EBDB5BB-ABB1-4B06-B58A-461073E2F1F8}"/>
    <hyperlink ref="BC956" r:id="rId19136" display="https://www.daloopa.com/src/145118841" xr:uid="{4EE5B2B2-3A91-4199-BA5E-39DC3A267F1D}"/>
    <hyperlink ref="BD956" r:id="rId19137" display="https://www.daloopa.com/src/154393470" xr:uid="{CB487B2A-C8EE-44DC-B5D1-01E83194ADEA}"/>
    <hyperlink ref="BL956" r:id="rId19138" display="https://www.daloopa.com/src/114576792" xr:uid="{7221A4C9-54DA-48F8-8187-D7CADC981797}"/>
    <hyperlink ref="BM956" r:id="rId19139" display="https://www.daloopa.com/src/114576793" xr:uid="{7471D7FC-9D43-482A-B98D-B6093E1939C4}"/>
    <hyperlink ref="BN956" r:id="rId19140" display="https://www.daloopa.com/src/114576794" xr:uid="{0A395E62-FC4B-4173-B058-29B1FD5CE955}"/>
    <hyperlink ref="BO956" r:id="rId19141" display="https://www.daloopa.com/src/114576795" xr:uid="{13395FD4-BD81-40EE-ADD0-56E746475185}"/>
    <hyperlink ref="BP956" r:id="rId19142" display="https://www.daloopa.com/src/114576796" xr:uid="{EC591995-75F4-48A5-BFCA-62B0541DC884}"/>
    <hyperlink ref="BQ956" r:id="rId19143" display="https://www.daloopa.com/src/113380736" xr:uid="{7091533D-80C4-4A10-BE1B-365944BF0041}"/>
    <hyperlink ref="BR956" r:id="rId19144" display="https://www.daloopa.com/src/154367363" xr:uid="{7484EB0B-39E9-4EBC-9F94-ACCFCDBE3FDA}"/>
    <hyperlink ref="A957" r:id="rId19145" xr:uid="{972E87AF-5725-4289-9CDD-EA67DCEF973B}"/>
    <hyperlink ref="C957" r:id="rId19146" xr:uid="{1A13F42C-631D-4006-ABBD-9F40649624D8}"/>
    <hyperlink ref="AY957" r:id="rId19147" display="https://www.daloopa.com/src/113035968" xr:uid="{9960ACD2-880F-4989-9F48-3B316EC72A4E}"/>
    <hyperlink ref="BC957" r:id="rId19148" display="https://www.daloopa.com/src/145167214" xr:uid="{55516943-D24C-4CBF-AEFE-53F0544644A9}"/>
    <hyperlink ref="BQ957" r:id="rId19149" display="https://www.daloopa.com/src/113380737" xr:uid="{E7BD27EC-AD1A-4239-9D9C-67ADE4D87979}"/>
    <hyperlink ref="A958" r:id="rId19150" xr:uid="{A8B7E2E3-CFFC-429A-8AEA-E9B15615C9CC}"/>
    <hyperlink ref="C958" r:id="rId19151" xr:uid="{C3E35914-61A5-47E0-AECF-1A2CA89C2F80}"/>
    <hyperlink ref="AC958" r:id="rId19152" display="https://www.daloopa.com/src/113032116" xr:uid="{3E82A7CC-8C49-47EA-8299-C7CF05C0C87C}"/>
    <hyperlink ref="AD958" r:id="rId19153" display="https://www.daloopa.com/src/113031957" xr:uid="{9A32B7EF-9ECC-47F4-85A3-DEBF64E44E27}"/>
    <hyperlink ref="AE958" r:id="rId19154" display="https://www.daloopa.com/src/113031442" xr:uid="{885AB02B-2343-450F-BD41-47D9E3A3AE7C}"/>
    <hyperlink ref="AF958" r:id="rId19155" display="https://www.daloopa.com/src/113031013" xr:uid="{5BF7316F-F803-45C4-A2F8-5816A5368258}"/>
    <hyperlink ref="AG958" r:id="rId19156" display="https://www.daloopa.com/src/113030427" xr:uid="{1F8C404C-69FC-4D96-A758-A659D7FA207F}"/>
    <hyperlink ref="AH958" r:id="rId19157" display="https://www.daloopa.com/src/113029569" xr:uid="{90314DE3-3213-4815-9C76-190BBF7C626D}"/>
    <hyperlink ref="AI958" r:id="rId19158" display="https://www.daloopa.com/src/113029476" xr:uid="{E3534486-797B-4B40-8E13-057B4781A150}"/>
    <hyperlink ref="AJ958" r:id="rId19159" display="https://www.daloopa.com/src/113028581" xr:uid="{32EBBCCF-AAE0-40DB-B2DD-07B3027D6E50}"/>
    <hyperlink ref="AK958" r:id="rId19160" display="https://www.daloopa.com/src/113028110" xr:uid="{41A5B084-E094-44F8-AB97-940F04BE635B}"/>
    <hyperlink ref="AL958" r:id="rId19161" display="https://www.daloopa.com/src/113028003" xr:uid="{3FB25DD3-8AB5-476F-AAB7-AA7BEFA11FAE}"/>
    <hyperlink ref="AM958" r:id="rId19162" display="https://www.daloopa.com/src/113027634" xr:uid="{6B45658D-11A7-4466-916F-353D013FA28E}"/>
    <hyperlink ref="AN958" r:id="rId19163" display="https://www.daloopa.com/src/113027255" xr:uid="{08E80936-6C11-4A6F-8D4D-9951899517B1}"/>
    <hyperlink ref="AO958" r:id="rId19164" display="https://www.daloopa.com/src/113026760" xr:uid="{77D8210D-0C15-4921-B066-7144F8A33E2F}"/>
    <hyperlink ref="AP958" r:id="rId19165" display="https://www.daloopa.com/src/113026665" xr:uid="{C97D96C4-313C-4275-9183-934A85B49E55}"/>
    <hyperlink ref="AQ958" r:id="rId19166" display="https://www.daloopa.com/src/113026515" xr:uid="{899E05EF-F8AF-4F2B-940E-3558E2E44E22}"/>
    <hyperlink ref="AR958" r:id="rId19167" display="https://www.daloopa.com/src/113025793" xr:uid="{F9C03B51-567E-4334-A112-7D7CE60339F8}"/>
    <hyperlink ref="AS958" r:id="rId19168" display="https://www.daloopa.com/src/113024456" xr:uid="{6C361B1A-4A65-43FA-B44D-DA5BBA7F1AFB}"/>
    <hyperlink ref="AT958" r:id="rId19169" display="https://www.daloopa.com/src/113024402" xr:uid="{345F84CC-FC1A-4FD3-B7BF-CE97EDD4E261}"/>
    <hyperlink ref="AU958" r:id="rId19170" display="https://www.daloopa.com/src/113024133" xr:uid="{EA63D2E9-605B-41EE-98E5-2DF5174F7798}"/>
    <hyperlink ref="AV958" r:id="rId19171" display="https://www.daloopa.com/src/113023446" xr:uid="{0592218D-417D-4DD9-B1A2-B9DF3878671B}"/>
    <hyperlink ref="AW958" r:id="rId19172" display="https://www.daloopa.com/src/113035596" xr:uid="{15F87223-251D-40B6-8542-39ED276660BA}"/>
    <hyperlink ref="AX958" r:id="rId19173" display="https://www.daloopa.com/src/113035823" xr:uid="{237889F2-18C5-43FB-87FA-C003D455F23A}"/>
    <hyperlink ref="AY958" r:id="rId19174" display="https://www.daloopa.com/src/113035969" xr:uid="{6A4FCB34-38CB-4780-B84B-2A87535AB078}"/>
    <hyperlink ref="AZ958" r:id="rId19175" display="https://www.daloopa.com/src/113380738" xr:uid="{BE65CF2E-37E1-49EB-92F8-4FC88DF17E57}"/>
    <hyperlink ref="BA958" r:id="rId19176" display="https://www.daloopa.com/src/125199369" xr:uid="{DDDD5971-16E9-4285-91E7-2C25D674BDCC}"/>
    <hyperlink ref="BB958" r:id="rId19177" display="https://www.daloopa.com/src/136587015" xr:uid="{8770C976-60A5-477A-BEE9-8AE35085C1F3}"/>
    <hyperlink ref="BC958" r:id="rId19178" display="https://www.daloopa.com/src/145118850" xr:uid="{DC8BA81A-5978-4AEE-BBA8-1FAD28CCA6D7}"/>
    <hyperlink ref="BD958" r:id="rId19179" display="https://www.daloopa.com/src/154367259" xr:uid="{D1D9CF85-1C87-4791-9BD0-2FAF02D51E24}"/>
    <hyperlink ref="BL958" r:id="rId19180" display="https://marketplace.daloopa.com/src/154209535" xr:uid="{0CA68F66-AEC8-4A76-A7BC-D0BED204E81F}"/>
    <hyperlink ref="BM958" r:id="rId19181" display="https://marketplace.daloopa.com/src/154209536" xr:uid="{78E54734-FC06-4FC4-AF8A-D5DA40C7444F}"/>
    <hyperlink ref="BN958" r:id="rId19182" display="https://marketplace.daloopa.com/src/154209537" xr:uid="{39061FC6-5D04-4F0D-854B-D92DCCF92557}"/>
    <hyperlink ref="BO958" r:id="rId19183" display="https://marketplace.daloopa.com/src/154209538" xr:uid="{480AFF41-005F-4489-9EBB-BD35C1CFA771}"/>
    <hyperlink ref="BP958" r:id="rId19184" display="https://marketplace.daloopa.com/src/154209539" xr:uid="{51CC2E3A-C525-4B1B-8E95-CC1AD9507299}"/>
    <hyperlink ref="BQ958" r:id="rId19185" display="https://marketplace.daloopa.com/src/154209540" xr:uid="{36347CB2-7DE4-4288-B80B-0A007FC976B2}"/>
    <hyperlink ref="BR958" r:id="rId19186" display="https://marketplace.daloopa.com/src/154393223" xr:uid="{360CB84B-B690-4ECB-BF30-581A75A6F054}"/>
    <hyperlink ref="A961" r:id="rId19187" xr:uid="{24B32209-7712-4085-82FB-B80ECB6006DD}"/>
    <hyperlink ref="C961" r:id="rId19188" xr:uid="{DE739B6F-2CD1-4CA4-83AC-833B5FB24255}"/>
    <hyperlink ref="AC961" r:id="rId19189" display="https://www.daloopa.com/src/113032119" xr:uid="{1956285E-CDB4-4C20-AD2E-0317E893F36E}"/>
    <hyperlink ref="AD961" r:id="rId19190" display="https://www.daloopa.com/src/113031880" xr:uid="{EE3B2414-3EE4-4B9D-9697-8C73F5A98D1C}"/>
    <hyperlink ref="AE961" r:id="rId19191" display="https://www.daloopa.com/src/113031463" xr:uid="{8A3E734E-2FEB-45EB-A573-CDC29DAF41D1}"/>
    <hyperlink ref="AF961" r:id="rId19192" display="https://www.daloopa.com/src/113030949" xr:uid="{99E94BC8-0027-4C40-82F5-8AC577C05D2A}"/>
    <hyperlink ref="AG961" r:id="rId19193" display="https://www.daloopa.com/src/113030450" xr:uid="{3E0AE0D3-8556-462B-9110-C558B8D87206}"/>
    <hyperlink ref="AH961" r:id="rId19194" display="https://www.daloopa.com/src/113029558" xr:uid="{727CCC62-B6E6-4FE6-BAEE-C0131E2A0C8C}"/>
    <hyperlink ref="AI961" r:id="rId19195" display="https://www.daloopa.com/src/113029483" xr:uid="{8F04AB19-4387-4083-AFA2-6FDF359037C6}"/>
    <hyperlink ref="AJ961" r:id="rId19196" display="https://www.daloopa.com/src/113028536" xr:uid="{3A917FFC-FF6F-4530-AD29-6F8EC5C3095F}"/>
    <hyperlink ref="AK961" r:id="rId19197" display="https://www.daloopa.com/src/113028153" xr:uid="{740713C2-05FC-4B9A-9F5E-BE7903D39949}"/>
    <hyperlink ref="AL961" r:id="rId19198" display="https://www.daloopa.com/src/113027952" xr:uid="{E4A13972-009F-4168-9323-54C6BC243AB7}"/>
    <hyperlink ref="AM961" r:id="rId19199" display="https://www.daloopa.com/src/113027635" xr:uid="{A3CC94D1-900E-40D0-B8BA-CC5AB4E70911}"/>
    <hyperlink ref="AN961" r:id="rId19200" display="https://www.daloopa.com/src/113027116" xr:uid="{69E0A6B2-AEB3-4F72-B53B-217B2E59569A}"/>
    <hyperlink ref="AO961" r:id="rId19201" display="https://www.daloopa.com/src/113026773" xr:uid="{E381CA7A-567B-4F24-9702-491569312E1B}"/>
    <hyperlink ref="AP961" r:id="rId19202" display="https://www.daloopa.com/src/113026643" xr:uid="{5AE92D7A-13A0-4584-9330-55A18BEBACB7}"/>
    <hyperlink ref="AQ961" r:id="rId19203" display="https://www.daloopa.com/src/113026536" xr:uid="{104F7ACB-3DA8-492B-B791-B818F0BEBE0E}"/>
    <hyperlink ref="AR961" r:id="rId19204" display="https://www.daloopa.com/src/113025771" xr:uid="{8C80BEA3-7434-41A9-BF95-A343731B9EB8}"/>
    <hyperlink ref="AS961" r:id="rId19205" display="https://www.daloopa.com/src/113024515" xr:uid="{94EA1011-04AD-457D-94EC-396560C8619A}"/>
    <hyperlink ref="AT961" r:id="rId19206" display="https://www.daloopa.com/src/113024366" xr:uid="{1AD05F94-7C3C-44B4-B896-849E838A7F35}"/>
    <hyperlink ref="AU961" r:id="rId19207" display="https://www.daloopa.com/src/113024138" xr:uid="{22115537-B2E5-4812-B7D4-457723A11AF6}"/>
    <hyperlink ref="AV961" r:id="rId19208" display="https://www.daloopa.com/src/113023690" xr:uid="{AD96A2C0-2362-41D4-ADEB-32DA1150BC19}"/>
    <hyperlink ref="AW961" r:id="rId19209" display="https://www.daloopa.com/src/113035606" xr:uid="{E50B26D0-42B2-4F52-84DA-3F4229F8D83F}"/>
    <hyperlink ref="AX961" r:id="rId19210" display="https://www.daloopa.com/src/113035759" xr:uid="{D28BAF75-63BB-4BD4-B19D-E1B834198097}"/>
    <hyperlink ref="AY961" r:id="rId19211" display="https://www.daloopa.com/src/113035979" xr:uid="{E18BBFBC-31AF-4204-ABB3-1A190E06407B}"/>
    <hyperlink ref="BA961" r:id="rId19212" display="https://www.daloopa.com/src/125199523" xr:uid="{CCA98E52-2E70-4B7C-B4BF-FC132F69C69B}"/>
    <hyperlink ref="BB961" r:id="rId19213" display="https://www.daloopa.com/src/136587018" xr:uid="{9950D09C-5383-43E2-9CD5-DC46DDA1CEAD}"/>
    <hyperlink ref="BC961" r:id="rId19214" display="https://www.daloopa.com/src/145118843" xr:uid="{D65DCB28-ADF9-42CD-8995-B9E44F36A848}"/>
    <hyperlink ref="BQ961" r:id="rId19215" display="https://www.daloopa.com/src/113396867" xr:uid="{C88CD3A9-9C6D-48CC-BB31-3F59CEF70DA1}"/>
    <hyperlink ref="BR961" r:id="rId19216" display="https://www.daloopa.com/src/154356794" xr:uid="{F4482E1E-E314-4133-8ED9-9E4E4346C777}"/>
    <hyperlink ref="A962" r:id="rId19217" xr:uid="{0785C687-AD4C-496D-B2A5-EADD7DE0A3AD}"/>
    <hyperlink ref="C962" r:id="rId19218" xr:uid="{DFA3CBA3-3935-4050-AE28-ACCF25A83919}"/>
    <hyperlink ref="AC962" r:id="rId19219" display="https://www.daloopa.com/src/113032120" xr:uid="{C6CB0C3D-724C-4A27-88AC-9623A78763EB}"/>
    <hyperlink ref="AD962" r:id="rId19220" display="https://www.daloopa.com/src/113031881" xr:uid="{25DEF9F2-A15E-466C-9CFB-C6A10EE5F04D}"/>
    <hyperlink ref="AE962" r:id="rId19221" display="https://www.daloopa.com/src/113031464" xr:uid="{AC6ABBB1-4B01-4922-AA0C-D45118142F95}"/>
    <hyperlink ref="AF962" r:id="rId19222" display="https://www.daloopa.com/src/113030950" xr:uid="{A455359F-BFA5-4C2F-AA88-4A8B936019A9}"/>
    <hyperlink ref="AG962" r:id="rId19223" display="https://www.daloopa.com/src/113030452" xr:uid="{93335E8C-32D2-48D2-BC04-233184F4D72C}"/>
    <hyperlink ref="AH962" r:id="rId19224" display="https://www.daloopa.com/src/113029559" xr:uid="{53943D8C-A499-40A2-8A20-602BDE8C2C89}"/>
    <hyperlink ref="AI962" r:id="rId19225" display="https://www.daloopa.com/src/113029484" xr:uid="{E4729946-3BD1-45F3-B878-7667E771E07F}"/>
    <hyperlink ref="AJ962" r:id="rId19226" display="https://www.daloopa.com/src/113028537" xr:uid="{DEB37535-DB77-44CD-8AA5-4DC32A02E32D}"/>
    <hyperlink ref="AK962" r:id="rId19227" display="https://www.daloopa.com/src/113028154" xr:uid="{2FB9E68E-AFD7-4ECD-9FA9-61C05DE1F763}"/>
    <hyperlink ref="AL962" r:id="rId19228" display="https://www.daloopa.com/src/113027953" xr:uid="{32AB6763-BD9A-42C6-8999-8249E152AE3B}"/>
    <hyperlink ref="AM962" r:id="rId19229" display="https://www.daloopa.com/src/113027636" xr:uid="{EDDB7217-E876-49C9-A8CF-6202FC04ACAD}"/>
    <hyperlink ref="AN962" r:id="rId19230" display="https://www.daloopa.com/src/113027117" xr:uid="{11F1B09D-1734-4E18-9957-A42D1F28A531}"/>
    <hyperlink ref="AO962" r:id="rId19231" display="https://www.daloopa.com/src/113026774" xr:uid="{AFB3250F-66FE-4AE0-87DD-78770C85F250}"/>
    <hyperlink ref="AP962" r:id="rId19232" display="https://www.daloopa.com/src/113026644" xr:uid="{70D2FF47-7A6C-4802-AC92-4377352434C2}"/>
    <hyperlink ref="AQ962" r:id="rId19233" display="https://www.daloopa.com/src/113026537" xr:uid="{8EEBB137-F8A7-4431-9C48-172517AF809C}"/>
    <hyperlink ref="AR962" r:id="rId19234" display="https://www.daloopa.com/src/113025770" xr:uid="{EFB38FE3-B18B-4BDF-92C7-1244D6EE5437}"/>
    <hyperlink ref="AS962" r:id="rId19235" display="https://www.daloopa.com/src/113024516" xr:uid="{82107D01-2552-4014-950E-6C289C101A1F}"/>
    <hyperlink ref="AT962" r:id="rId19236" display="https://www.daloopa.com/src/113024367" xr:uid="{C542DC1E-C6C1-4636-A2B0-CD1183289984}"/>
    <hyperlink ref="AU962" r:id="rId19237" display="https://www.daloopa.com/src/113024139" xr:uid="{C89AA28B-0261-4E8A-8125-4F91A4E5115C}"/>
    <hyperlink ref="AV962" r:id="rId19238" display="https://www.daloopa.com/src/113023691" xr:uid="{83BEAF66-9206-45ED-8F3E-E8776D0C7D0C}"/>
    <hyperlink ref="AW962" r:id="rId19239" display="https://www.daloopa.com/src/113035607" xr:uid="{F71C083C-228B-4E71-B0F1-FB4F6D530176}"/>
    <hyperlink ref="AX962" r:id="rId19240" display="https://www.daloopa.com/src/113035760" xr:uid="{6D3FD560-7C6E-48C5-B43B-F891BD57017D}"/>
    <hyperlink ref="AY962" r:id="rId19241" display="https://www.daloopa.com/src/113035980" xr:uid="{35E6446C-A4E9-40F7-AF4C-39C1C627D0C0}"/>
    <hyperlink ref="AZ962" r:id="rId19242" display="https://www.daloopa.com/src/114576803" xr:uid="{3A653A0C-A8CF-45AC-94CF-79970FA82C34}"/>
    <hyperlink ref="BA962" r:id="rId19243" display="https://www.daloopa.com/src/125199524" xr:uid="{11FE6AA0-76CA-4691-BBC0-E48A95B91A46}"/>
    <hyperlink ref="BB962" r:id="rId19244" display="https://www.daloopa.com/src/136586999" xr:uid="{2BF1EA39-014F-4B7B-8BC3-936FCDFF8A15}"/>
    <hyperlink ref="BC962" r:id="rId19245" display="https://www.daloopa.com/src/145118829" xr:uid="{14F8341B-E952-4198-9DBA-5949F634CA4B}"/>
    <hyperlink ref="BD962" r:id="rId19246" display="https://www.daloopa.com/src/154393472" xr:uid="{56D9C031-6900-4665-BF58-42042BA6BE7A}"/>
    <hyperlink ref="BL962" r:id="rId19247" display="https://www.daloopa.com/src/114576798" xr:uid="{1B9D26E2-A89C-4778-986C-D179E22153DC}"/>
    <hyperlink ref="BM962" r:id="rId19248" display="https://www.daloopa.com/src/114576799" xr:uid="{8DAEC38E-3ED3-43EE-91C6-761950AB3C7B}"/>
    <hyperlink ref="BN962" r:id="rId19249" display="https://www.daloopa.com/src/114576800" xr:uid="{B85AC085-0B99-47F3-A370-C6838860C2D7}"/>
    <hyperlink ref="BO962" r:id="rId19250" display="https://www.daloopa.com/src/114576801" xr:uid="{481274A6-D42D-43C7-9FCB-490F91FD7BF8}"/>
    <hyperlink ref="BP962" r:id="rId19251" display="https://www.daloopa.com/src/114576802" xr:uid="{6D0A68F3-FE50-409A-BAF1-22F842AE5280}"/>
    <hyperlink ref="BQ962" r:id="rId19252" display="https://www.daloopa.com/src/113380829" xr:uid="{86E23A0A-82AF-41CC-ADD8-6DC21710E218}"/>
    <hyperlink ref="BR962" r:id="rId19253" display="https://www.daloopa.com/src/154367643" xr:uid="{B5ADADC9-42BD-4B80-81A1-C87AD9656678}"/>
    <hyperlink ref="A963" r:id="rId19254" xr:uid="{E53BFEB9-DE45-4A7A-A210-5214AC17F1E2}"/>
    <hyperlink ref="C963" r:id="rId19255" xr:uid="{0D4E56BA-0945-4152-B0C7-C9BE74599294}"/>
    <hyperlink ref="AC963" r:id="rId19256" display="https://www.daloopa.com/src/113032121" xr:uid="{A21D6E1F-7F0B-4A1B-BB14-38663A7981BB}"/>
    <hyperlink ref="AD963" r:id="rId19257" display="https://www.daloopa.com/src/113031882" xr:uid="{38287754-5D1D-48B8-B1B4-5172F202C695}"/>
    <hyperlink ref="AE963" r:id="rId19258" display="https://www.daloopa.com/src/113031465" xr:uid="{0C202EB4-FDBC-4A73-8B0A-F817A421ABB1}"/>
    <hyperlink ref="AF963" r:id="rId19259" display="https://www.daloopa.com/src/113030951" xr:uid="{210EDB38-E44C-47BC-9497-96356B7DD63F}"/>
    <hyperlink ref="AG963" r:id="rId19260" display="https://www.daloopa.com/src/113030451" xr:uid="{D9DE5649-882C-4DD3-ACE0-78E2BD83B990}"/>
    <hyperlink ref="AH963" r:id="rId19261" display="https://www.daloopa.com/src/113029560" xr:uid="{C412F13E-59C0-4B9A-BF65-0DE5C3571080}"/>
    <hyperlink ref="AI963" r:id="rId19262" display="https://www.daloopa.com/src/113029485" xr:uid="{BA3B3720-354F-415B-A3BB-F3BA8DF634FC}"/>
    <hyperlink ref="AJ963" r:id="rId19263" display="https://www.daloopa.com/src/113028538" xr:uid="{8DCDCB4A-D4BB-47DA-A38E-C96E97D347DB}"/>
    <hyperlink ref="AK963" r:id="rId19264" display="https://www.daloopa.com/src/113028155" xr:uid="{9173253D-FFB5-4E27-91B5-5024AD7E7D06}"/>
    <hyperlink ref="AL963" r:id="rId19265" display="https://www.daloopa.com/src/113027954" xr:uid="{6E9008AA-D9F2-45F1-832B-0288C8B61CBA}"/>
    <hyperlink ref="AM963" r:id="rId19266" display="https://www.daloopa.com/src/113027637" xr:uid="{9068673C-61F3-427A-9F38-DEE7C0F70A6E}"/>
    <hyperlink ref="AN963" r:id="rId19267" display="https://www.daloopa.com/src/113027118" xr:uid="{E1E5D145-547D-4680-BA82-4B0AA81BD18B}"/>
    <hyperlink ref="AO963" r:id="rId19268" display="https://www.daloopa.com/src/113026775" xr:uid="{519C05D2-101D-4461-B634-02888B94A563}"/>
    <hyperlink ref="AP963" r:id="rId19269" display="https://www.daloopa.com/src/113026645" xr:uid="{1F377435-9018-45DC-9D46-889D9008A075}"/>
    <hyperlink ref="AQ963" r:id="rId19270" display="https://www.daloopa.com/src/113026538" xr:uid="{87E050E0-01F8-4333-B4BE-16E2F5915DAC}"/>
    <hyperlink ref="AR963" r:id="rId19271" display="https://www.daloopa.com/src/113025772" xr:uid="{28DE49E2-1832-4029-965C-4DD57C108067}"/>
    <hyperlink ref="AS963" r:id="rId19272" display="https://www.daloopa.com/src/113024517" xr:uid="{6E508906-477B-4B7A-96E5-222B956B3F8E}"/>
    <hyperlink ref="AT963" r:id="rId19273" display="https://www.daloopa.com/src/113024368" xr:uid="{12752C51-BCF2-45F9-9851-478B6462160C}"/>
    <hyperlink ref="AU963" r:id="rId19274" display="https://www.daloopa.com/src/113024140" xr:uid="{27AF82E3-E443-4A1E-8FA2-E63241FC1285}"/>
    <hyperlink ref="AV963" r:id="rId19275" display="https://www.daloopa.com/src/113023692" xr:uid="{82FE703A-61B1-4EA3-A88A-DDBC8A722DAC}"/>
    <hyperlink ref="AW963" r:id="rId19276" display="https://www.daloopa.com/src/113035608" xr:uid="{258AFABB-1CED-4DD6-A7E2-5FF4FB50B15F}"/>
    <hyperlink ref="AX963" r:id="rId19277" display="https://www.daloopa.com/src/113035761" xr:uid="{C292F296-5061-4374-AFC2-0C81211304A3}"/>
    <hyperlink ref="AY963" r:id="rId19278" display="https://www.daloopa.com/src/113035981" xr:uid="{11C11C74-653F-4167-B7B9-076AA8FD9304}"/>
    <hyperlink ref="AZ963" r:id="rId19279" display="https://www.daloopa.com/src/113380830" xr:uid="{35D5BCBE-EEA6-4EA6-921A-CEBBE5E13700}"/>
    <hyperlink ref="BA963" r:id="rId19280" display="https://www.daloopa.com/src/125199525" xr:uid="{2EC7C707-8E4E-4BD3-8334-31C7AD9C31B1}"/>
    <hyperlink ref="BB963" r:id="rId19281" display="https://www.daloopa.com/src/136587008" xr:uid="{59B7E5AD-CF16-449B-927A-98D555F5D0DD}"/>
    <hyperlink ref="BC963" r:id="rId19282" display="https://www.daloopa.com/src/145118836" xr:uid="{A572A5A7-20D6-4291-821D-A0A9D07AB517}"/>
    <hyperlink ref="BD963" r:id="rId19283" display="https://www.daloopa.com/src/154367917" xr:uid="{EBD1BBFE-26E5-493D-AA3E-A7430BC285CB}"/>
    <hyperlink ref="BL963" r:id="rId19284" display="https://marketplace.daloopa.com/src/154209541" xr:uid="{17D140D7-FC19-4718-890D-AD26BDB14E64}"/>
    <hyperlink ref="BM963" r:id="rId19285" display="https://marketplace.daloopa.com/src/154209542" xr:uid="{C5CD6D84-DDA3-4768-B293-9A905842123D}"/>
    <hyperlink ref="BN963" r:id="rId19286" display="https://marketplace.daloopa.com/src/154209543" xr:uid="{C39B10E4-3BED-4385-A1E1-521194C27552}"/>
    <hyperlink ref="BO963" r:id="rId19287" display="https://marketplace.daloopa.com/src/154209544" xr:uid="{652E2965-C625-4380-B56D-218845A43950}"/>
    <hyperlink ref="BP963" r:id="rId19288" display="https://marketplace.daloopa.com/src/154209545" xr:uid="{51DBA59E-ECD8-4C4D-B038-40EA61B8B2A6}"/>
    <hyperlink ref="BQ963" r:id="rId19289" display="https://marketplace.daloopa.com/src/154209546" xr:uid="{7A1E1D74-33F0-471F-B5E5-8184400ACFC3}"/>
    <hyperlink ref="BR963" r:id="rId19290" display="https://marketplace.daloopa.com/src/154393224" xr:uid="{3369533F-38E2-486D-AA51-1B4CB05599E2}"/>
    <hyperlink ref="A966" r:id="rId19291" xr:uid="{58E7A462-2F3B-4395-B7EE-FBB123272E6E}"/>
    <hyperlink ref="C966" r:id="rId19292" xr:uid="{E3E6571B-123B-4455-9633-7EA98A5D2F9D}"/>
    <hyperlink ref="AC966" r:id="rId19293" display="https://www.daloopa.com/src/113032125" xr:uid="{525B5B29-EE5E-4D60-AD6B-C69C37EB8D08}"/>
    <hyperlink ref="AD966" r:id="rId19294" display="https://www.daloopa.com/src/113031817" xr:uid="{6D33887A-9A2C-476B-AC85-0F3A1374B2CC}"/>
    <hyperlink ref="AE966" r:id="rId19295" display="https://www.daloopa.com/src/113031523" xr:uid="{FA322747-1BA5-4EBE-BC63-6827252CAF8E}"/>
    <hyperlink ref="AF966" r:id="rId19296" display="https://www.daloopa.com/src/113030824" xr:uid="{997CB2D7-9376-45A7-9A29-8DB3414025EE}"/>
    <hyperlink ref="AG966" r:id="rId19297" display="https://www.daloopa.com/src/113030469" xr:uid="{6BCDD449-9330-4516-817E-1E204DC1197B}"/>
    <hyperlink ref="AH966" r:id="rId19298" display="https://www.daloopa.com/src/113029553" xr:uid="{B7F4D14D-CC67-4EBE-B35C-EC30048759AC}"/>
    <hyperlink ref="AI966" r:id="rId19299" display="https://www.daloopa.com/src/113029487" xr:uid="{9CD46F53-9075-4585-90E8-7DD750CBEFD8}"/>
    <hyperlink ref="AJ966" r:id="rId19300" display="https://www.daloopa.com/src/113028447" xr:uid="{71ECEFFC-2BCD-42DE-8183-4125765D220D}"/>
    <hyperlink ref="AK966" r:id="rId19301" display="https://www.daloopa.com/src/113028182" xr:uid="{D768930A-0DBB-4349-96B8-4C211A9FD582}"/>
    <hyperlink ref="AL966" r:id="rId19302" display="https://www.daloopa.com/src/113027876" xr:uid="{7299C9A1-EBEA-495D-BD4C-06EC4F036519}"/>
    <hyperlink ref="AM966" r:id="rId19303" display="https://www.daloopa.com/src/113027676" xr:uid="{1E6A5053-C755-41BE-AF91-58ECCA1F1791}"/>
    <hyperlink ref="AN966" r:id="rId19304" display="https://www.daloopa.com/src/113027055" xr:uid="{B1644EDD-A7D4-43EC-A83F-145F47A1CFF0}"/>
    <hyperlink ref="AO966" r:id="rId19305" display="https://www.daloopa.com/src/113026788" xr:uid="{F15E3289-7F67-4E84-9E0D-B7400D1D8C7E}"/>
    <hyperlink ref="AP966" r:id="rId19306" display="https://www.daloopa.com/src/113026630" xr:uid="{DF10365A-7628-46B4-A7C2-550893B4055A}"/>
    <hyperlink ref="AQ966" r:id="rId19307" display="https://www.daloopa.com/src/113026573" xr:uid="{99180F64-86FA-4FDC-A70D-337868C99347}"/>
    <hyperlink ref="AR966" r:id="rId19308" display="https://www.daloopa.com/src/113024709" xr:uid="{77C1137E-A780-42C9-9CC6-F27F7B5EE6D9}"/>
    <hyperlink ref="AS966" r:id="rId19309" display="https://www.daloopa.com/src/113024519" xr:uid="{127BD5F7-298C-4478-984D-C24DC0EA468F}"/>
    <hyperlink ref="AT966" r:id="rId19310" display="https://www.daloopa.com/src/113024299" xr:uid="{8C4E3FC7-657C-450F-A53A-4EDF8800B287}"/>
    <hyperlink ref="AU966" r:id="rId19311" display="https://www.daloopa.com/src/113024186" xr:uid="{E017004F-6D39-4FC4-AC0D-D9E1DAD2F5A7}"/>
    <hyperlink ref="AV966" r:id="rId19312" display="https://www.daloopa.com/src/113023943" xr:uid="{9F2D9120-FAE2-44B3-835E-8A8DD60872A6}"/>
    <hyperlink ref="AW966" r:id="rId19313" display="https://www.daloopa.com/src/113035632" xr:uid="{27F51B0B-DDDD-470E-8491-30BECC725816}"/>
    <hyperlink ref="AX966" r:id="rId19314" display="https://www.daloopa.com/src/113035722" xr:uid="{933D0D13-406A-4312-A628-FB3C0C6CB461}"/>
    <hyperlink ref="AY966" r:id="rId19315" display="https://www.daloopa.com/src/113036014" xr:uid="{EA28B93E-4CC1-4028-9CA3-912B99433D4A}"/>
    <hyperlink ref="BA966" r:id="rId19316" display="https://www.daloopa.com/src/125199634" xr:uid="{C007A38E-4E18-4132-ACCD-4317AA440189}"/>
    <hyperlink ref="BB966" r:id="rId19317" display="https://www.daloopa.com/src/136654330" xr:uid="{7BFE8E07-0212-46B1-8B2D-785AD9244A58}"/>
    <hyperlink ref="BC966" r:id="rId19318" display="https://www.daloopa.com/src/145118833" xr:uid="{BC9A9535-B9D1-45F8-BB7B-81DD34BF848B}"/>
    <hyperlink ref="BQ966" r:id="rId19319" display="https://www.daloopa.com/src/113396868" xr:uid="{F0D1395B-E9D7-4BD5-BD09-AE703BCC9E09}"/>
    <hyperlink ref="BR966" r:id="rId19320" display="https://www.daloopa.com/src/154356795" xr:uid="{DFEC4E44-FDC5-4C20-A87F-5266E3F124A9}"/>
    <hyperlink ref="A967" r:id="rId19321" xr:uid="{1D627CF7-A7EB-410E-B172-EE6179A91CCE}"/>
    <hyperlink ref="C967" r:id="rId19322" xr:uid="{F47703E7-3057-45F8-8A1E-2084FF117914}"/>
    <hyperlink ref="AC967" r:id="rId19323" display="https://www.daloopa.com/src/113032126" xr:uid="{D3D72549-546B-404D-9594-15006DF1284F}"/>
    <hyperlink ref="AD967" r:id="rId19324" display="https://www.daloopa.com/src/113031820" xr:uid="{7913D0E0-A46C-4F60-92B3-4E400F4AED2F}"/>
    <hyperlink ref="AE967" r:id="rId19325" display="https://www.daloopa.com/src/113031524" xr:uid="{267B3F85-D9A4-40B3-808D-80EE47808AA3}"/>
    <hyperlink ref="AF967" r:id="rId19326" display="https://www.daloopa.com/src/113030825" xr:uid="{4EA2AF67-B0F2-4A9D-ADE2-F6CC1A5D62ED}"/>
    <hyperlink ref="AG967" r:id="rId19327" display="https://www.daloopa.com/src/113030470" xr:uid="{8FB63B00-B690-4252-B255-6D984E00A71F}"/>
    <hyperlink ref="AH967" r:id="rId19328" display="https://www.daloopa.com/src/113029554" xr:uid="{6B8FF074-02FB-45EB-AD81-02888F2A212C}"/>
    <hyperlink ref="AI967" r:id="rId19329" display="https://www.daloopa.com/src/113029488" xr:uid="{6CF451FB-7C3F-4E22-9993-D69CD30679A1}"/>
    <hyperlink ref="AJ967" r:id="rId19330" display="https://www.daloopa.com/src/113028448" xr:uid="{600C0111-450D-4BDF-A650-1CB65EDAA798}"/>
    <hyperlink ref="AK967" r:id="rId19331" display="https://www.daloopa.com/src/113028184" xr:uid="{1929A961-3E53-4F43-B05C-1CF09CF4D44D}"/>
    <hyperlink ref="AL967" r:id="rId19332" display="https://www.daloopa.com/src/113027877" xr:uid="{AF7D0B6E-559E-4D30-8351-555D2D7CE893}"/>
    <hyperlink ref="AM967" r:id="rId19333" display="https://www.daloopa.com/src/113027677" xr:uid="{5C31007D-7E65-419B-BC07-E74DBD573737}"/>
    <hyperlink ref="AN967" r:id="rId19334" display="https://www.daloopa.com/src/113027056" xr:uid="{39247F08-615D-46F0-96CB-BBE054409EFD}"/>
    <hyperlink ref="AO967" r:id="rId19335" display="https://www.daloopa.com/src/113026789" xr:uid="{43ACE9C4-2A01-42D3-BD78-7FEE3CAFDD6E}"/>
    <hyperlink ref="AP967" r:id="rId19336" display="https://www.daloopa.com/src/113026631" xr:uid="{CD251688-3184-4B66-9FF9-B2AAA3F88BB9}"/>
    <hyperlink ref="AQ967" r:id="rId19337" display="https://www.daloopa.com/src/113026575" xr:uid="{C22EE473-0FC8-4695-BC08-ADFABBD38376}"/>
    <hyperlink ref="AR967" r:id="rId19338" display="https://www.daloopa.com/src/113024710" xr:uid="{E4CCB2E7-4482-4F9E-A8A6-627C6BDDDCBC}"/>
    <hyperlink ref="AS967" r:id="rId19339" display="https://www.daloopa.com/src/113024523" xr:uid="{5D3B263C-B462-42E2-8C97-C44337C6E34A}"/>
    <hyperlink ref="AT967" r:id="rId19340" display="https://www.daloopa.com/src/113024300" xr:uid="{2DEC7490-C5D6-4B23-98D3-B02CEE4B4F6F}"/>
    <hyperlink ref="AU967" r:id="rId19341" display="https://www.daloopa.com/src/113024187" xr:uid="{2AC11BA7-BC70-430B-A548-07F339F47958}"/>
    <hyperlink ref="AV967" r:id="rId19342" display="https://www.daloopa.com/src/113023944" xr:uid="{5926D07F-64A1-4507-A66C-AEDB642934F0}"/>
    <hyperlink ref="AW967" r:id="rId19343" display="https://www.daloopa.com/src/113035633" xr:uid="{C89C1274-0E84-493A-8A09-B8B4EAC3E735}"/>
    <hyperlink ref="AX967" r:id="rId19344" display="https://www.daloopa.com/src/113035723" xr:uid="{CC8FDB10-A55E-4B98-8A3C-0DA4E781BD05}"/>
    <hyperlink ref="AY967" r:id="rId19345" display="https://www.daloopa.com/src/113036015" xr:uid="{4ACB736A-A384-4682-934A-1DF1C005DE97}"/>
    <hyperlink ref="AZ967" r:id="rId19346" display="https://www.daloopa.com/src/114576809" xr:uid="{6D736CD3-F4E0-443E-A401-F57007201B7E}"/>
    <hyperlink ref="BA967" r:id="rId19347" display="https://www.daloopa.com/src/125199635" xr:uid="{8FAA44D3-B5A2-4412-9087-4DCF4F5119D3}"/>
    <hyperlink ref="BB967" r:id="rId19348" display="https://www.daloopa.com/src/136654332" xr:uid="{57AFA3AF-C6B0-4EA3-8A6E-7159B541CB8E}"/>
    <hyperlink ref="BC967" r:id="rId19349" display="https://www.daloopa.com/src/145118844" xr:uid="{BB57D7CA-412A-43F1-9220-C1450C448AA3}"/>
    <hyperlink ref="BD967" r:id="rId19350" display="https://www.daloopa.com/src/154393491" xr:uid="{DA21273F-6554-46F4-801D-D743D7D667C1}"/>
    <hyperlink ref="BL967" r:id="rId19351" display="https://www.daloopa.com/src/114576804" xr:uid="{8B086891-95A0-4541-B833-4A0FEC537E49}"/>
    <hyperlink ref="BM967" r:id="rId19352" display="https://www.daloopa.com/src/114576805" xr:uid="{88D7CA2B-A0C7-4D36-9D6D-F37B8ED128F4}"/>
    <hyperlink ref="BN967" r:id="rId19353" display="https://www.daloopa.com/src/114576806" xr:uid="{0659D2D4-4B63-44B6-B789-0EF78C0D3A32}"/>
    <hyperlink ref="BO967" r:id="rId19354" display="https://www.daloopa.com/src/114576807" xr:uid="{A4C12C55-8819-42EA-B4DB-EAD33C43C988}"/>
    <hyperlink ref="BP967" r:id="rId19355" display="https://www.daloopa.com/src/114576808" xr:uid="{F575091E-42A8-4CCD-856A-A59AAE9A2156}"/>
    <hyperlink ref="BQ967" r:id="rId19356" display="https://www.daloopa.com/src/113381129" xr:uid="{2D3A9819-7BE6-450C-BAE3-3626F5904356}"/>
    <hyperlink ref="BR967" r:id="rId19357" display="https://www.daloopa.com/src/154368226" xr:uid="{7B2ECABD-617F-49C0-954A-ECB5051A8E2B}"/>
    <hyperlink ref="A968" r:id="rId19358" xr:uid="{1F026898-ADAA-426F-9DFA-99D3E6289732}"/>
    <hyperlink ref="C968" r:id="rId19359" xr:uid="{FFA83479-5E26-47E0-838A-D8E4B222D63C}"/>
    <hyperlink ref="AC968" r:id="rId19360" display="https://www.daloopa.com/src/113032127" xr:uid="{52616074-C675-4F42-8594-5B39C6320076}"/>
    <hyperlink ref="AD968" r:id="rId19361" display="https://www.daloopa.com/src/113031818" xr:uid="{A641290D-8AF7-414C-8F58-00FBC4BCFF01}"/>
    <hyperlink ref="AE968" r:id="rId19362" display="https://www.daloopa.com/src/113031525" xr:uid="{B2E3E942-B619-4F55-906A-F75EF924A1F4}"/>
    <hyperlink ref="AF968" r:id="rId19363" display="https://www.daloopa.com/src/113030826" xr:uid="{AB8B249E-554E-4D1B-98AB-9DAAB81009F5}"/>
    <hyperlink ref="AG968" r:id="rId19364" display="https://www.daloopa.com/src/113030471" xr:uid="{31B427A1-5E8F-453E-B632-AFB48010AF82}"/>
    <hyperlink ref="AH968" r:id="rId19365" display="https://www.daloopa.com/src/113029555" xr:uid="{9972F71D-C887-43BE-958C-A5B72204E5B4}"/>
    <hyperlink ref="AI968" r:id="rId19366" display="https://www.daloopa.com/src/113029489" xr:uid="{785911F3-1B7B-4631-90AB-0C4FC8F7F9C2}"/>
    <hyperlink ref="AJ968" r:id="rId19367" display="https://www.daloopa.com/src/113028449" xr:uid="{491FB30E-7029-4ABE-BA5F-60C60DCD245C}"/>
    <hyperlink ref="AK968" r:id="rId19368" display="https://www.daloopa.com/src/113028183" xr:uid="{A747A192-72BB-4BE9-BCA6-43AA0115DE18}"/>
    <hyperlink ref="AL968" r:id="rId19369" display="https://www.daloopa.com/src/113027878" xr:uid="{A5D3DD08-4E05-4C4D-9A8F-B2DA620F1D54}"/>
    <hyperlink ref="AM968" r:id="rId19370" display="https://www.daloopa.com/src/113027678" xr:uid="{D8035681-A930-4B5F-A239-15E7C95BF660}"/>
    <hyperlink ref="AN968" r:id="rId19371" display="https://www.daloopa.com/src/113027057" xr:uid="{CD16AA0D-DAEF-4779-869C-BBBB77BDEE92}"/>
    <hyperlink ref="AO968" r:id="rId19372" display="https://www.daloopa.com/src/113026790" xr:uid="{8498FEAE-BEF3-4732-A8EA-F28DF4E780A5}"/>
    <hyperlink ref="AP968" r:id="rId19373" display="https://www.daloopa.com/src/113026632" xr:uid="{436AC8BA-F433-4142-9980-7D8967A36C06}"/>
    <hyperlink ref="AQ968" r:id="rId19374" display="https://www.daloopa.com/src/113026574" xr:uid="{5F27EC69-6885-490A-8CDE-729BD0F8FA81}"/>
    <hyperlink ref="AR968" r:id="rId19375" display="https://www.daloopa.com/src/113024711" xr:uid="{5D20020A-00A8-4050-8E82-B558A0B92A3F}"/>
    <hyperlink ref="AS968" r:id="rId19376" display="https://www.daloopa.com/src/113024520" xr:uid="{CFE72284-45B7-4E83-B8CD-13E466983372}"/>
    <hyperlink ref="AT968" r:id="rId19377" display="https://www.daloopa.com/src/113024301" xr:uid="{19C69289-2756-40AE-9FDE-6DF055FB440C}"/>
    <hyperlink ref="AU968" r:id="rId19378" display="https://www.daloopa.com/src/113024188" xr:uid="{2B867CD1-4674-48D5-A05F-926232DF66CA}"/>
    <hyperlink ref="AV968" r:id="rId19379" display="https://www.daloopa.com/src/113023945" xr:uid="{37AF3926-73E5-4E88-9B2F-8FAEBC003B1B}"/>
    <hyperlink ref="AW968" r:id="rId19380" display="https://www.daloopa.com/src/113035631" xr:uid="{376A518F-43EB-480A-B909-016BD38D735D}"/>
    <hyperlink ref="AX968" r:id="rId19381" display="https://www.daloopa.com/src/113035724" xr:uid="{67F8A347-D8D3-4080-8EA1-CC7988230037}"/>
    <hyperlink ref="AY968" r:id="rId19382" display="https://www.daloopa.com/src/113036016" xr:uid="{CF9AB88D-60CB-480E-AC2B-17BC511FF8B0}"/>
    <hyperlink ref="AZ968" r:id="rId19383" display="https://www.daloopa.com/src/114576815" xr:uid="{C58F2B4D-B5C6-4320-A067-8866AACF21B5}"/>
    <hyperlink ref="BA968" r:id="rId19384" display="https://www.daloopa.com/src/125199636" xr:uid="{CD258542-1A9E-40B9-92F1-AA23F7C50124}"/>
    <hyperlink ref="BB968" r:id="rId19385" display="https://www.daloopa.com/src/136654333" xr:uid="{3876E29E-69D6-472F-9D22-F41B1F7D312C}"/>
    <hyperlink ref="BC968" r:id="rId19386" display="https://www.daloopa.com/src/145118851" xr:uid="{882F80CC-D025-42F5-8703-419E8858B3B3}"/>
    <hyperlink ref="BD968" r:id="rId19387" display="https://www.daloopa.com/src/154393494" xr:uid="{1905274C-DA06-4978-BE10-577BC21CAA8F}"/>
    <hyperlink ref="BL968" r:id="rId19388" display="https://www.daloopa.com/src/114576810" xr:uid="{204D772B-BF26-41C5-839B-4D47F784E7AC}"/>
    <hyperlink ref="BM968" r:id="rId19389" display="https://www.daloopa.com/src/114576811" xr:uid="{8417B40C-C030-498E-9BC7-6735CBECB9D4}"/>
    <hyperlink ref="BN968" r:id="rId19390" display="https://www.daloopa.com/src/114576812" xr:uid="{E0A5C592-9164-43DA-81B1-E608749D4F84}"/>
    <hyperlink ref="BO968" r:id="rId19391" display="https://www.daloopa.com/src/114576813" xr:uid="{7B0B1A32-D93B-4289-8F2E-923963970BC8}"/>
    <hyperlink ref="BP968" r:id="rId19392" display="https://www.daloopa.com/src/114576814" xr:uid="{8066707D-BC83-4DFE-B247-627DE146C51C}"/>
    <hyperlink ref="BQ968" r:id="rId19393" display="https://www.daloopa.com/src/113381130" xr:uid="{FBF1F9BD-1DDC-4051-AD50-FD9DC7691D29}"/>
    <hyperlink ref="BR968" r:id="rId19394" display="https://www.daloopa.com/src/154368227" xr:uid="{336A3479-2C11-4A7B-ADA5-6CA07F1E37A1}"/>
    <hyperlink ref="A969" r:id="rId19395" xr:uid="{B779E001-6E57-4247-B2B3-97D38AE0C267}"/>
    <hyperlink ref="C969" r:id="rId19396" xr:uid="{29C9D3CF-7955-4347-A06F-672DB9F019E7}"/>
    <hyperlink ref="AW969" r:id="rId19397" display="https://www.daloopa.com/src/113035634" xr:uid="{3922E0A7-B6C4-46FB-A969-E452A698BF0B}"/>
    <hyperlink ref="AX969" r:id="rId19398" display="https://www.daloopa.com/src/113035725" xr:uid="{64C0AD9D-C444-4F28-802C-FFC20D66FC29}"/>
    <hyperlink ref="AY969" r:id="rId19399" display="https://www.daloopa.com/src/113036017" xr:uid="{11B08FC0-6503-45C9-8F3C-C81FD3CDA118}"/>
    <hyperlink ref="AZ969" r:id="rId19400" display="https://www.daloopa.com/src/114576816" xr:uid="{D9CC9AA3-1BD4-4D60-972F-A3BE2176CEF2}"/>
    <hyperlink ref="BA969" r:id="rId19401" display="https://www.daloopa.com/src/125199637" xr:uid="{8FFE841E-D549-4445-A9F1-C77D73DD8AD5}"/>
    <hyperlink ref="BB969" r:id="rId19402" display="https://www.daloopa.com/src/136654334" xr:uid="{C5C26E86-E1D0-491E-9481-CA20A36C25A3}"/>
    <hyperlink ref="BC969" r:id="rId19403" display="https://www.daloopa.com/src/145118857" xr:uid="{5E5153D0-B3D1-4E06-8DE2-7F8A894FF5EB}"/>
    <hyperlink ref="BD969" r:id="rId19404" display="https://www.daloopa.com/src/154393495" xr:uid="{21C968B9-A33E-409A-89DD-38CE24BB317F}"/>
    <hyperlink ref="BQ969" r:id="rId19405" display="https://www.daloopa.com/src/113381131" xr:uid="{99831D2C-7E17-46DE-BA20-E5589007C891}"/>
    <hyperlink ref="BR969" r:id="rId19406" display="https://www.daloopa.com/src/154368228" xr:uid="{3CC326D1-1905-4EB9-8D4D-C3E686235AAB}"/>
    <hyperlink ref="A970" r:id="rId19407" xr:uid="{61255BA8-E4B5-4B19-A948-2D0024B59D51}"/>
    <hyperlink ref="C970" r:id="rId19408" xr:uid="{D12396A0-8F74-49DF-8EB8-1DC97721DEDD}"/>
    <hyperlink ref="BA970" r:id="rId19409" display="https://www.daloopa.com/src/125199638" xr:uid="{CCDC11C2-4946-4C23-9981-673F438D4AC7}"/>
    <hyperlink ref="BB970" r:id="rId19410" display="https://www.daloopa.com/src/136654336" xr:uid="{E929B4F6-5DC8-4742-BE82-DBCDAA042805}"/>
    <hyperlink ref="BC970" r:id="rId19411" display="https://www.daloopa.com/src/145118867" xr:uid="{B2E3CB11-90D3-4B17-ADC6-8AE8598967EB}"/>
    <hyperlink ref="BD970" r:id="rId19412" display="https://www.daloopa.com/src/154393496" xr:uid="{B2696B51-7D7B-42D8-A5B6-A62E1354E5C9}"/>
    <hyperlink ref="BR970" r:id="rId19413" display="https://www.daloopa.com/src/154368229" xr:uid="{93939299-588B-49D5-B212-FD0DC6471A4E}"/>
    <hyperlink ref="A971" r:id="rId19414" xr:uid="{58B3F80A-11F0-45E7-9FF1-5DDACA59B1B1}"/>
    <hyperlink ref="C971" r:id="rId19415" xr:uid="{9391A580-E112-4783-AA60-0363577556B9}"/>
    <hyperlink ref="AC971" r:id="rId19416" display="https://www.daloopa.com/src/113032128" xr:uid="{7A6E03DF-DF56-4C24-8EA3-D8F005BC523F}"/>
    <hyperlink ref="AD971" r:id="rId19417" display="https://www.daloopa.com/src/113031819" xr:uid="{A529369C-8958-40FA-90EE-18C6FC04A37B}"/>
    <hyperlink ref="AE971" r:id="rId19418" display="https://www.daloopa.com/src/113031526" xr:uid="{A426D1F2-7225-4306-8F90-53001E3E83CD}"/>
    <hyperlink ref="AF971" r:id="rId19419" display="https://www.daloopa.com/src/113030827" xr:uid="{C7387D3C-27DC-48D4-A143-8B4807931C4B}"/>
    <hyperlink ref="AG971" r:id="rId19420" display="https://www.daloopa.com/src/113030472" xr:uid="{BA0D9AEE-78A5-4C8D-B7A2-80F7275E5707}"/>
    <hyperlink ref="AH971" r:id="rId19421" display="https://www.daloopa.com/src/113029556" xr:uid="{B0CD4843-647D-400D-83C6-2F0AFF727B6E}"/>
    <hyperlink ref="AI971" r:id="rId19422" display="https://www.daloopa.com/src/113029490" xr:uid="{44E059F6-A165-4754-93CF-74E2FFA73D28}"/>
    <hyperlink ref="AJ971" r:id="rId19423" display="https://www.daloopa.com/src/113028450" xr:uid="{5D9F4509-E1C1-48A2-8F3E-C919AD9CD8BF}"/>
    <hyperlink ref="AK971" r:id="rId19424" display="https://www.daloopa.com/src/113028185" xr:uid="{80CA3C55-250E-44EF-A281-2DF0D763A447}"/>
    <hyperlink ref="AL971" r:id="rId19425" display="https://www.daloopa.com/src/113027879" xr:uid="{46AEB16C-1BC0-435D-8A9B-59A2B37B9A71}"/>
    <hyperlink ref="AM971" r:id="rId19426" display="https://www.daloopa.com/src/113027679" xr:uid="{891A62F0-CD25-4ED0-8176-E6FFB4B15FE6}"/>
    <hyperlink ref="AN971" r:id="rId19427" display="https://www.daloopa.com/src/113027058" xr:uid="{CB574494-E48F-400E-817E-15C00E72A56D}"/>
    <hyperlink ref="AO971" r:id="rId19428" display="https://www.daloopa.com/src/113026791" xr:uid="{00BE4C74-B5F9-4AB2-BFD1-42C9E36627C5}"/>
    <hyperlink ref="AP971" r:id="rId19429" display="https://www.daloopa.com/src/113026633" xr:uid="{F58E062D-0BE0-43D8-90CF-1C5268C6782E}"/>
    <hyperlink ref="AQ971" r:id="rId19430" display="https://www.daloopa.com/src/113026576" xr:uid="{C200984E-4AAF-4416-B4C9-B955EC08321E}"/>
    <hyperlink ref="AR971" r:id="rId19431" display="https://www.daloopa.com/src/113024712" xr:uid="{7105E93A-6C89-4CCE-8258-4AEB57FBDB83}"/>
    <hyperlink ref="AS971" r:id="rId19432" display="https://www.daloopa.com/src/113024521" xr:uid="{1EAF1FCA-63EB-458D-9F10-51FF3EEC6249}"/>
    <hyperlink ref="AT971" r:id="rId19433" display="https://www.daloopa.com/src/113024302" xr:uid="{2EB65960-91F0-4AA1-897C-F6E1F4ECFF3F}"/>
    <hyperlink ref="AU971" r:id="rId19434" display="https://www.daloopa.com/src/113024189" xr:uid="{CD5C2939-2E0B-4CA2-BAFE-10143A14A605}"/>
    <hyperlink ref="AV971" r:id="rId19435" display="https://www.daloopa.com/src/113023946" xr:uid="{A709C310-0735-438F-9645-5FD03DEE2637}"/>
    <hyperlink ref="AW971" r:id="rId19436" display="https://www.daloopa.com/src/113035635" xr:uid="{19880788-5C92-4BAD-ADBE-F8F32CBFDEA1}"/>
    <hyperlink ref="AX971" r:id="rId19437" display="https://www.daloopa.com/src/113035726" xr:uid="{535EAC45-10C4-4E65-AA90-392D5A46A485}"/>
    <hyperlink ref="AY971" r:id="rId19438" display="https://www.daloopa.com/src/113036018" xr:uid="{1F5EE3E8-FF3E-4F96-B0FE-E26AB2C8326F}"/>
    <hyperlink ref="AZ971" r:id="rId19439" display="https://www.daloopa.com/src/114576822" xr:uid="{DE08A377-E32E-4B79-B8A0-26AADE2CF8DE}"/>
    <hyperlink ref="BA971" r:id="rId19440" display="https://www.daloopa.com/src/125199639" xr:uid="{C732C46A-A060-46F2-AEBC-52F9CF34412F}"/>
    <hyperlink ref="BB971" r:id="rId19441" display="https://www.daloopa.com/src/136654331" xr:uid="{67693289-0756-42E1-BA50-C42E1157D40D}"/>
    <hyperlink ref="BC971" r:id="rId19442" display="https://www.daloopa.com/src/145118861" xr:uid="{26E32646-394C-4769-A174-083FA1B611EC}"/>
    <hyperlink ref="BD971" r:id="rId19443" display="https://www.daloopa.com/src/154393499" xr:uid="{77A9414E-30A9-46B8-98C2-48A3F023142E}"/>
    <hyperlink ref="BL971" r:id="rId19444" display="https://www.daloopa.com/src/114576817" xr:uid="{3A00F38C-937A-4161-8887-3FEA2C4CE9ED}"/>
    <hyperlink ref="BM971" r:id="rId19445" display="https://www.daloopa.com/src/114576818" xr:uid="{34522575-0646-45C0-AD57-5A6454D62E20}"/>
    <hyperlink ref="BN971" r:id="rId19446" display="https://www.daloopa.com/src/114576819" xr:uid="{EB73C91F-7E74-4239-B116-4B864BD5173E}"/>
    <hyperlink ref="BO971" r:id="rId19447" display="https://www.daloopa.com/src/114576820" xr:uid="{10F99D38-7DAC-4645-87B4-6C9A86BC36C6}"/>
    <hyperlink ref="BP971" r:id="rId19448" display="https://www.daloopa.com/src/114576821" xr:uid="{54BF8F4D-E27D-4434-9C20-E584D3D53214}"/>
    <hyperlink ref="BQ971" r:id="rId19449" display="https://www.daloopa.com/src/113381132" xr:uid="{C7B846D0-6CEF-4D1C-9CA2-BD7E05C0A1EC}"/>
    <hyperlink ref="BR971" r:id="rId19450" display="https://www.daloopa.com/src/154368225" xr:uid="{0987081D-14C5-4140-B3BE-15EBCA9AFE99}"/>
    <hyperlink ref="A972" r:id="rId19451" xr:uid="{A7A2A5D8-2FFB-4ACC-A519-E5C81BAD54C6}"/>
    <hyperlink ref="C972" r:id="rId19452" xr:uid="{2C4DB0B1-D611-4A92-9033-5F94C28848A4}"/>
    <hyperlink ref="AC972" r:id="rId19453" display="https://www.daloopa.com/src/113032129" xr:uid="{AA682F1D-642A-4A1A-A109-7EA7BB03DD5A}"/>
    <hyperlink ref="AD972" r:id="rId19454" display="https://www.daloopa.com/src/113031821" xr:uid="{1D1041CA-2A3F-4F68-B3E7-DE1212775B7D}"/>
    <hyperlink ref="AE972" r:id="rId19455" display="https://www.daloopa.com/src/113031527" xr:uid="{A4C986E0-50FF-4305-B461-A0DD25E5C8B2}"/>
    <hyperlink ref="AF972" r:id="rId19456" display="https://www.daloopa.com/src/113030828" xr:uid="{7038F709-71AC-459A-AE32-AEF396E68B30}"/>
    <hyperlink ref="AG972" r:id="rId19457" display="https://www.daloopa.com/src/113030473" xr:uid="{C51088CA-9C55-4B02-B915-034CC20A41FC}"/>
    <hyperlink ref="AH972" r:id="rId19458" display="https://www.daloopa.com/src/113029557" xr:uid="{7139BE4C-A6B6-41B9-8368-56AD11A77D34}"/>
    <hyperlink ref="AI972" r:id="rId19459" display="https://www.daloopa.com/src/113029491" xr:uid="{D0DC4F2F-AD63-456F-8FDB-3DF5B47830F5}"/>
    <hyperlink ref="AJ972" r:id="rId19460" display="https://www.daloopa.com/src/113028451" xr:uid="{9A83AE47-6C12-4F52-855A-E0D1E1822169}"/>
    <hyperlink ref="AK972" r:id="rId19461" display="https://www.daloopa.com/src/113028186" xr:uid="{7D4CF00C-4578-4D43-B83A-EB62926C7324}"/>
    <hyperlink ref="AL972" r:id="rId19462" display="https://www.daloopa.com/src/113027880" xr:uid="{183F7343-0C4C-4C78-8423-8062AA73E412}"/>
    <hyperlink ref="AM972" r:id="rId19463" display="https://www.daloopa.com/src/113027680" xr:uid="{E15E308A-3EB0-40C0-87F2-E8DDD8722C88}"/>
    <hyperlink ref="AN972" r:id="rId19464" display="https://www.daloopa.com/src/113027059" xr:uid="{F23AEE93-7579-4888-BA8B-5C1408A3D824}"/>
    <hyperlink ref="AO972" r:id="rId19465" display="https://www.daloopa.com/src/113026792" xr:uid="{8EE2DF54-BDD5-4522-8109-716E046C74B1}"/>
    <hyperlink ref="AP972" r:id="rId19466" display="https://www.daloopa.com/src/113026634" xr:uid="{37C5E646-A8C9-4A79-9A63-46748B47B74C}"/>
    <hyperlink ref="AQ972" r:id="rId19467" display="https://www.daloopa.com/src/113026577" xr:uid="{4CA51BF5-D891-4748-8A98-270A17A9E8EE}"/>
    <hyperlink ref="AR972" r:id="rId19468" display="https://www.daloopa.com/src/113024713" xr:uid="{8E93DAF5-29A4-436A-AAF0-B33729941273}"/>
    <hyperlink ref="AS972" r:id="rId19469" display="https://www.daloopa.com/src/113024522" xr:uid="{04718239-A16A-4208-AF64-92BEBEFADC50}"/>
    <hyperlink ref="AT972" r:id="rId19470" display="https://www.daloopa.com/src/113024303" xr:uid="{0DD04AC3-01EC-40B7-BE66-DBF063C1B1C4}"/>
    <hyperlink ref="AU972" r:id="rId19471" display="https://www.daloopa.com/src/113024190" xr:uid="{8E46F441-D828-467B-9928-2833992FF2F5}"/>
    <hyperlink ref="AV972" r:id="rId19472" display="https://www.daloopa.com/src/113023947" xr:uid="{2A9F42A2-B2C2-48E4-9111-AACA724D8392}"/>
    <hyperlink ref="AW972" r:id="rId19473" display="https://www.daloopa.com/src/113035636" xr:uid="{E94E6262-070D-446B-B6BE-26E421F83569}"/>
    <hyperlink ref="AX972" r:id="rId19474" display="https://www.daloopa.com/src/113035727" xr:uid="{7D2747DD-7D65-4A05-A25D-6342B57BC753}"/>
    <hyperlink ref="AY972" r:id="rId19475" display="https://www.daloopa.com/src/113036019" xr:uid="{C0BB0E90-73C0-41BD-A02E-0580B3E8DF65}"/>
    <hyperlink ref="AZ972" r:id="rId19476" display="https://www.daloopa.com/src/113381133" xr:uid="{410D376D-C969-4703-9EBB-9E8CD6005CE5}"/>
    <hyperlink ref="BA972" r:id="rId19477" display="https://www.daloopa.com/src/125199640" xr:uid="{6B7B32CC-4BA1-4FBF-89D4-A4FDFDD535F5}"/>
    <hyperlink ref="BB972" r:id="rId19478" display="https://www.daloopa.com/src/136654335" xr:uid="{ECF56592-A728-4C1F-86DE-45B2E454536B}"/>
    <hyperlink ref="BC972" r:id="rId19479" display="https://www.daloopa.com/src/145118864" xr:uid="{FA4CFB31-A0FB-461E-840C-1B6A71C3820B}"/>
    <hyperlink ref="BD972" r:id="rId19480" display="https://www.daloopa.com/src/154368050" xr:uid="{E967BBCF-4766-47CA-804B-25F0BF0D3C98}"/>
    <hyperlink ref="BL972" r:id="rId19481" display="https://marketplace.daloopa.com/src/154209547" xr:uid="{B3CB9A7B-BF01-4F11-A994-047610717382}"/>
    <hyperlink ref="BM972" r:id="rId19482" display="https://marketplace.daloopa.com/src/154209548" xr:uid="{ABE96590-C730-4F2E-B75E-16774EB9C504}"/>
    <hyperlink ref="BN972" r:id="rId19483" display="https://marketplace.daloopa.com/src/154209549" xr:uid="{44B35D8B-8B8E-4C6D-A5C8-4F0BE849C9F6}"/>
    <hyperlink ref="BO972" r:id="rId19484" display="https://marketplace.daloopa.com/src/154209550" xr:uid="{1F8DE183-5ED1-4A3A-8EEA-D8678052BCA3}"/>
    <hyperlink ref="BP972" r:id="rId19485" display="https://marketplace.daloopa.com/src/154209551" xr:uid="{D5BE0F0E-0AE1-49EF-AD51-24B982DC2550}"/>
    <hyperlink ref="BQ972" r:id="rId19486" display="https://marketplace.daloopa.com/src/154209552" xr:uid="{FFDFB443-CD0B-4407-B601-E40B215B17B5}"/>
    <hyperlink ref="BR972" r:id="rId19487" display="https://marketplace.daloopa.com/src/154393225" xr:uid="{4DE18699-99C4-44D9-A471-91D440CD8F18}"/>
    <hyperlink ref="A975" r:id="rId19488" xr:uid="{DA1E9172-56CF-491C-8C42-25E5FB2B31B6}"/>
    <hyperlink ref="C975" r:id="rId19489" xr:uid="{340C02B5-BF87-41EC-9467-CCDF9573412E}"/>
    <hyperlink ref="AC975" r:id="rId19490" display="https://www.daloopa.com/src/113032165" xr:uid="{86C96609-D336-4E96-B619-D51C78E0CAB1}"/>
    <hyperlink ref="AD975" r:id="rId19491" display="https://www.daloopa.com/src/113031796" xr:uid="{0E52E0CC-7B27-4392-A948-AE3D53F2D7CE}"/>
    <hyperlink ref="AE975" r:id="rId19492" display="https://www.daloopa.com/src/113031586" xr:uid="{F6714427-7C3A-4572-9A27-1694DB23EEF5}"/>
    <hyperlink ref="AF975" r:id="rId19493" display="https://www.daloopa.com/src/113030699" xr:uid="{C08F65BE-40D2-43F1-AE36-23BD6A11F775}"/>
    <hyperlink ref="AG975" r:id="rId19494" display="https://www.daloopa.com/src/113030504" xr:uid="{A6BD2B85-B194-410E-BD34-4740B3A3D950}"/>
    <hyperlink ref="AH975" r:id="rId19495" display="https://www.daloopa.com/src/113029535" xr:uid="{C0356410-6F37-4474-B96E-BD6199911DBC}"/>
    <hyperlink ref="AI975" r:id="rId19496" display="https://www.daloopa.com/src/113029497" xr:uid="{B566B6E9-5275-4465-862D-AD30F1D4DF6A}"/>
    <hyperlink ref="AJ975" r:id="rId19497" display="https://www.daloopa.com/src/113028351" xr:uid="{91C4AFAE-8635-4796-B3F8-95E99D31B548}"/>
    <hyperlink ref="AK975" r:id="rId19498" display="https://www.daloopa.com/src/113028192" xr:uid="{597FB372-BA92-4A14-9A7F-10DA45195E5E}"/>
    <hyperlink ref="AL975" r:id="rId19499" display="https://www.daloopa.com/src/113027807" xr:uid="{A7114298-3744-433F-818C-BB5B09E87FBB}"/>
    <hyperlink ref="AM975" r:id="rId19500" display="https://www.daloopa.com/src/113027698" xr:uid="{D1A3198E-3AA2-4B55-B7EA-7E01B3B52802}"/>
    <hyperlink ref="AN975" r:id="rId19501" display="https://www.daloopa.com/src/113027037" xr:uid="{A3C452AE-9C52-4468-8353-83FBB97A2DF9}"/>
    <hyperlink ref="AO975" r:id="rId19502" display="https://www.daloopa.com/src/113026880" xr:uid="{CA6C086A-4636-4DC1-A976-2B59E6A5F370}"/>
    <hyperlink ref="AP975" r:id="rId19503" display="https://www.daloopa.com/src/113026603" xr:uid="{C1352DAD-BFC7-4D2A-80EA-A0E78B51451E}"/>
    <hyperlink ref="AQ975" r:id="rId19504" display="https://www.daloopa.com/src/113026578" xr:uid="{364285A2-38EB-4606-8841-F144CC4C69F0}"/>
    <hyperlink ref="AR975" r:id="rId19505" display="https://www.daloopa.com/src/113024683" xr:uid="{8D04A22D-A76D-4895-AB15-5101BE019777}"/>
    <hyperlink ref="AS975" r:id="rId19506" display="https://www.daloopa.com/src/113024546" xr:uid="{D7817051-1468-47DE-A340-F7C2C3C72247}"/>
    <hyperlink ref="AT975" r:id="rId19507" display="https://www.daloopa.com/src/113024288" xr:uid="{D4D1123A-D0C3-4AB9-B4F7-32AB6019455B}"/>
    <hyperlink ref="AU975" r:id="rId19508" display="https://www.daloopa.com/src/113024211" xr:uid="{D2B280C4-FC88-42C8-9E7A-056F1575ED14}"/>
    <hyperlink ref="AV975" r:id="rId19509" display="https://www.daloopa.com/src/113023914" xr:uid="{2A961B5C-4410-465A-8B38-486D52E4058D}"/>
    <hyperlink ref="AW975" r:id="rId19510" display="https://www.daloopa.com/src/113035637" xr:uid="{F872630A-43AD-422D-8206-B1187D8738DB}"/>
    <hyperlink ref="AX975" r:id="rId19511" display="https://www.daloopa.com/src/113035669" xr:uid="{97DFB631-8A98-4948-86F0-54B32F5329E2}"/>
    <hyperlink ref="AY975" r:id="rId19512" display="https://www.daloopa.com/src/113036075" xr:uid="{6EC3EA8C-7F6E-4F29-B482-A86C254ADEA7}"/>
    <hyperlink ref="BA975" r:id="rId19513" display="https://www.daloopa.com/src/125176270" xr:uid="{36E21AA4-756F-425C-9FFE-B1375EE7D73D}"/>
    <hyperlink ref="BB975" r:id="rId19514" display="https://www.daloopa.com/src/136587014" xr:uid="{3BECEE40-FBF5-4539-AD4D-5E57158CE21A}"/>
    <hyperlink ref="BC975" r:id="rId19515" display="https://www.daloopa.com/src/145129277" xr:uid="{EF8B9CA8-DCDD-4F39-8DDC-7412CF7C5243}"/>
    <hyperlink ref="BQ975" r:id="rId19516" display="https://www.daloopa.com/src/113396869" xr:uid="{2B41A4E8-184B-4E2A-8FFB-0F023157A050}"/>
    <hyperlink ref="BR975" r:id="rId19517" display="https://www.daloopa.com/src/154356796" xr:uid="{0DF58106-6741-4D62-A889-B472C5B3D8B2}"/>
    <hyperlink ref="A976" r:id="rId19518" xr:uid="{6318E92F-F281-40C5-8167-8A51B6FF4E60}"/>
    <hyperlink ref="C976" r:id="rId19519" xr:uid="{E5C331C9-AC81-494E-AAB8-F82445BCDCD6}"/>
    <hyperlink ref="AC976" r:id="rId19520" display="https://www.daloopa.com/src/113032172" xr:uid="{11E3A47E-C61A-4B34-8CE0-CDEEBE26EDBD}"/>
    <hyperlink ref="AD976" r:id="rId19521" display="https://www.daloopa.com/src/113042723" xr:uid="{9B9D33A8-66B0-45B1-9FC5-A255CC08AA2C}"/>
    <hyperlink ref="AE976" r:id="rId19522" display="https://www.daloopa.com/src/113042789" xr:uid="{86DD4FBC-1B78-4808-8B21-094FE721FF77}"/>
    <hyperlink ref="AF976" r:id="rId19523" display="https://www.daloopa.com/src/113030702" xr:uid="{78FC154A-7DF5-453D-AC79-56C8EA8562AD}"/>
    <hyperlink ref="BC976" r:id="rId19524" display="https://www.daloopa.com/src/145129280" xr:uid="{586145C9-C50B-40FA-87C8-BFFBAE7F0D13}"/>
    <hyperlink ref="BL976" r:id="rId19525" display="https://www.daloopa.com/src/114576823" xr:uid="{3662868B-9B37-48C9-8BEF-469C9CD726AC}"/>
    <hyperlink ref="BR976" r:id="rId19526" display="https://www.daloopa.com/src/154356799" xr:uid="{EA5C35AA-34E5-442A-80BF-ECE96566B2E0}"/>
    <hyperlink ref="A977" r:id="rId19527" xr:uid="{4B931CE8-2752-4FB0-AA11-7D60818FFE7F}"/>
    <hyperlink ref="C977" r:id="rId19528" xr:uid="{D07AAB7E-8AB7-4A81-8796-18209A18D467}"/>
    <hyperlink ref="AC977" r:id="rId19529" display="https://www.daloopa.com/src/113032166" xr:uid="{E407AAEB-6ED2-4C38-A1AB-2DF378C4C616}"/>
    <hyperlink ref="AD977" r:id="rId19530" display="https://www.daloopa.com/src/113031797" xr:uid="{47C02111-29FB-408B-9A07-8D47A783DF73}"/>
    <hyperlink ref="AE977" r:id="rId19531" display="https://www.daloopa.com/src/113031587" xr:uid="{66E52231-118C-4FBA-AF5A-D7C8360BB4CB}"/>
    <hyperlink ref="AF977" r:id="rId19532" display="https://www.daloopa.com/src/113030700" xr:uid="{93F495C6-0305-429E-B1E6-E7BBC12A46FC}"/>
    <hyperlink ref="AG977" r:id="rId19533" display="https://www.daloopa.com/src/113030505" xr:uid="{FBB4EF72-A11D-453E-9CE5-C007BD61990A}"/>
    <hyperlink ref="AH977" r:id="rId19534" display="https://www.daloopa.com/src/113029536" xr:uid="{7E7903F6-88DA-4B6C-8928-3561335DEDA1}"/>
    <hyperlink ref="AI977" r:id="rId19535" display="https://www.daloopa.com/src/113029498" xr:uid="{0F50B04D-B5CC-41E2-814E-44FD2A539021}"/>
    <hyperlink ref="AJ977" r:id="rId19536" display="https://www.daloopa.com/src/113028352" xr:uid="{C87A48EA-39FC-44C9-9742-70F50173ECAA}"/>
    <hyperlink ref="AK977" r:id="rId19537" display="https://www.daloopa.com/src/113028193" xr:uid="{4A4B9B30-FEF0-4F14-96BA-A4099499E24B}"/>
    <hyperlink ref="AL977" r:id="rId19538" display="https://www.daloopa.com/src/113027808" xr:uid="{584F7561-371E-4FB3-A083-4D0A0B472E3F}"/>
    <hyperlink ref="AM977" r:id="rId19539" display="https://www.daloopa.com/src/113027699" xr:uid="{B54CB658-FCC8-48E4-8FBA-3C5172EBDC1E}"/>
    <hyperlink ref="AN977" r:id="rId19540" display="https://www.daloopa.com/src/113027038" xr:uid="{03FE5423-34B6-45F8-A3A4-7460813EC14D}"/>
    <hyperlink ref="AO977" r:id="rId19541" display="https://www.daloopa.com/src/113026881" xr:uid="{2F2680EF-D349-4128-9C4A-A2FA39500D48}"/>
    <hyperlink ref="AP977" r:id="rId19542" display="https://www.daloopa.com/src/113026604" xr:uid="{D8254D47-D977-41B6-BA6D-986950BC93DF}"/>
    <hyperlink ref="AQ977" r:id="rId19543" display="https://www.daloopa.com/src/113026579" xr:uid="{E24A04AF-31E2-4DC7-A746-987CA32505F2}"/>
    <hyperlink ref="AR977" r:id="rId19544" display="https://www.daloopa.com/src/113024684" xr:uid="{070F4C18-96B9-4F47-9896-C7A77BC16994}"/>
    <hyperlink ref="AS977" r:id="rId19545" display="https://www.daloopa.com/src/113024547" xr:uid="{7718DDC8-299B-4DB6-AF5B-8B11F8DB48A2}"/>
    <hyperlink ref="AT977" r:id="rId19546" display="https://www.daloopa.com/src/113024289" xr:uid="{0144FB75-0718-4911-9847-EC3555BF2C6A}"/>
    <hyperlink ref="AU977" r:id="rId19547" display="https://www.daloopa.com/src/113024212" xr:uid="{EC14B12E-A9C2-4C75-A105-E954B3C843F8}"/>
    <hyperlink ref="AV977" r:id="rId19548" display="https://www.daloopa.com/src/113023915" xr:uid="{FEA5E9FF-FDA3-4E75-BBAB-D86550367605}"/>
    <hyperlink ref="AW977" r:id="rId19549" display="https://www.daloopa.com/src/113035638" xr:uid="{6957B851-FADA-4B73-AE67-54F3AE38D6B8}"/>
    <hyperlink ref="AX977" r:id="rId19550" display="https://www.daloopa.com/src/113035670" xr:uid="{65A14C89-D028-4298-9B61-22D30DD7F95C}"/>
    <hyperlink ref="AY977" r:id="rId19551" display="https://www.daloopa.com/src/113036076" xr:uid="{DB6A44CC-55B2-41E7-8EBF-8EFD17353099}"/>
    <hyperlink ref="AZ977" r:id="rId19552" display="https://www.daloopa.com/src/114576829" xr:uid="{5A08EEBF-E374-4508-B7A7-01625016F49F}"/>
    <hyperlink ref="BA977" r:id="rId19553" display="https://www.daloopa.com/src/125176271" xr:uid="{9E323C6A-7618-4C53-B611-CA8CB92BC820}"/>
    <hyperlink ref="BB977" r:id="rId19554" display="https://www.daloopa.com/src/136587021" xr:uid="{5BE17C6A-0F47-45E7-8DBE-0824D6FF65A6}"/>
    <hyperlink ref="BC977" r:id="rId19555" display="https://www.daloopa.com/src/145129281" xr:uid="{15080424-0784-4EA1-B2E4-C1FC008C8876}"/>
    <hyperlink ref="BD977" r:id="rId19556" display="https://www.daloopa.com/src/154393501" xr:uid="{1C82E294-2D33-4C6C-90D9-AF8FD9A7EFD5}"/>
    <hyperlink ref="BL977" r:id="rId19557" display="https://www.daloopa.com/src/114576824" xr:uid="{42A46A84-FA3F-46C0-A5BB-657C2338A93E}"/>
    <hyperlink ref="BM977" r:id="rId19558" display="https://www.daloopa.com/src/114576825" xr:uid="{733D407B-2831-443B-9857-C6DC36940296}"/>
    <hyperlink ref="BN977" r:id="rId19559" display="https://www.daloopa.com/src/114576826" xr:uid="{B7DEC0A3-8F4C-4DA3-B0BC-FE266C3A1B74}"/>
    <hyperlink ref="BO977" r:id="rId19560" display="https://www.daloopa.com/src/114576827" xr:uid="{AD11D903-AD60-4A56-8893-405587255B47}"/>
    <hyperlink ref="BP977" r:id="rId19561" display="https://www.daloopa.com/src/114576828" xr:uid="{0B98E91A-6957-42E1-AE54-97F211124F03}"/>
    <hyperlink ref="BQ977" r:id="rId19562" display="https://www.daloopa.com/src/113381207" xr:uid="{8422F21E-0C2F-4B22-A29D-BB2C77435E0F}"/>
    <hyperlink ref="BR977" r:id="rId19563" display="https://www.daloopa.com/src/154356800" xr:uid="{D7AFC53A-35E8-4904-AF6F-AFCC07C6819D}"/>
    <hyperlink ref="A978" r:id="rId19564" xr:uid="{B537893C-97C7-4305-9299-792EF1DABEBC}"/>
    <hyperlink ref="C978" r:id="rId19565" xr:uid="{1CF0C020-EBD8-428A-A022-49305B3BE355}"/>
    <hyperlink ref="AC978" r:id="rId19566" display="https://www.daloopa.com/src/113032167" xr:uid="{663AA878-01FC-445C-A73D-12CC2372DD1B}"/>
    <hyperlink ref="AD978" r:id="rId19567" display="https://www.daloopa.com/src/113031798" xr:uid="{CCC35E86-EAB4-4AB2-B1FC-AF785C238FCD}"/>
    <hyperlink ref="AE978" r:id="rId19568" display="https://www.daloopa.com/src/113031588" xr:uid="{F83CD10E-9BCD-4BCD-A360-9B7EF42828B9}"/>
    <hyperlink ref="AF978" r:id="rId19569" display="https://www.daloopa.com/src/113030701" xr:uid="{409A332A-EB47-4393-A383-36BEF7D15B44}"/>
    <hyperlink ref="AG978" r:id="rId19570" display="https://www.daloopa.com/src/113030506" xr:uid="{ABB6BECE-4428-44E7-AF02-5DE8C9BAE1D0}"/>
    <hyperlink ref="AH978" r:id="rId19571" display="https://www.daloopa.com/src/113029537" xr:uid="{61CBC4D2-E628-4E55-89F5-7AF1FD619C9B}"/>
    <hyperlink ref="AI978" r:id="rId19572" display="https://www.daloopa.com/src/113029499" xr:uid="{4F78E04B-C676-45E0-A25B-CEFBCA9DBF3B}"/>
    <hyperlink ref="AJ978" r:id="rId19573" display="https://www.daloopa.com/src/113028353" xr:uid="{AF7BC67C-6026-4850-85A8-76BF2E93DA1E}"/>
    <hyperlink ref="AK978" r:id="rId19574" display="https://www.daloopa.com/src/113028194" xr:uid="{07CD4D6B-7CD6-42BD-BD33-491408E77358}"/>
    <hyperlink ref="AL978" r:id="rId19575" display="https://www.daloopa.com/src/113027809" xr:uid="{3816894F-D887-4C04-96E4-E03021CD8AF3}"/>
    <hyperlink ref="AM978" r:id="rId19576" display="https://www.daloopa.com/src/113027700" xr:uid="{8A0993EA-8A43-4460-96EC-1E66E2003F6B}"/>
    <hyperlink ref="AN978" r:id="rId19577" display="https://www.daloopa.com/src/113027039" xr:uid="{E2A62720-024E-40AA-8645-C365B3FC4E19}"/>
    <hyperlink ref="AO978" r:id="rId19578" display="https://www.daloopa.com/src/113026882" xr:uid="{B546DBFC-3914-4F9F-AD67-8F6F9D97F71E}"/>
    <hyperlink ref="AP978" r:id="rId19579" display="https://www.daloopa.com/src/113026605" xr:uid="{0580A14A-B62A-4FE2-B4B7-58C0E86F584D}"/>
    <hyperlink ref="AQ978" r:id="rId19580" display="https://www.daloopa.com/src/113026580" xr:uid="{2FFF8F18-B128-480A-986B-CDF6406C3D95}"/>
    <hyperlink ref="AR978" r:id="rId19581" display="https://www.daloopa.com/src/113024685" xr:uid="{4F9A46E3-1B73-4093-95CB-A477C985519A}"/>
    <hyperlink ref="AS978" r:id="rId19582" display="https://www.daloopa.com/src/113024548" xr:uid="{226A2215-1A85-4318-B0FD-9343B856AC69}"/>
    <hyperlink ref="AT978" r:id="rId19583" display="https://www.daloopa.com/src/113024290" xr:uid="{A959B8B8-F894-4524-97F5-2F608CF2C5B6}"/>
    <hyperlink ref="AU978" r:id="rId19584" display="https://www.daloopa.com/src/113024213" xr:uid="{B449BB6C-1CC7-4588-BF45-A5E020B3D2C7}"/>
    <hyperlink ref="AV978" r:id="rId19585" display="https://www.daloopa.com/src/113023916" xr:uid="{92761065-65A9-4206-A382-371AE244C0E4}"/>
    <hyperlink ref="AW978" r:id="rId19586" display="https://www.daloopa.com/src/113035640" xr:uid="{33E19156-040C-421D-B28A-8359D71EA6B0}"/>
    <hyperlink ref="AX978" r:id="rId19587" display="https://www.daloopa.com/src/113035671" xr:uid="{4FD200E0-0B9F-4804-9992-B8376F824351}"/>
    <hyperlink ref="AY978" r:id="rId19588" display="https://www.daloopa.com/src/113036077" xr:uid="{4DBE21A8-C50B-4B4A-A368-FDE004496A7B}"/>
    <hyperlink ref="AZ978" r:id="rId19589" display="https://www.daloopa.com/src/114576835" xr:uid="{837D91F2-57EB-44E5-A1F0-94BDF932A8C8}"/>
    <hyperlink ref="BA978" r:id="rId19590" display="https://www.daloopa.com/src/125176272" xr:uid="{B81CC98C-0C1D-4CC9-A25E-61E39255B895}"/>
    <hyperlink ref="BB978" r:id="rId19591" display="https://www.daloopa.com/src/136587025" xr:uid="{99F7FC42-E08B-40EF-95DD-C00B75F5BE2D}"/>
    <hyperlink ref="BC978" r:id="rId19592" display="https://www.daloopa.com/src/145129282" xr:uid="{B03355C8-2682-45A3-9C44-2398006AA46A}"/>
    <hyperlink ref="BD978" r:id="rId19593" display="https://www.daloopa.com/src/154393502" xr:uid="{E7A4F9D4-5DF9-4BC8-BC84-FD2AD21E0980}"/>
    <hyperlink ref="BL978" r:id="rId19594" display="https://www.daloopa.com/src/114576830" xr:uid="{7C3B8718-468C-494A-BC16-813BE54144BF}"/>
    <hyperlink ref="BM978" r:id="rId19595" display="https://www.daloopa.com/src/114576831" xr:uid="{8F0FB141-9D36-41D8-A276-0FFC03AB286F}"/>
    <hyperlink ref="BN978" r:id="rId19596" display="https://www.daloopa.com/src/114576832" xr:uid="{AFDD30B7-AF7B-4E7A-A389-0ED508287781}"/>
    <hyperlink ref="BO978" r:id="rId19597" display="https://www.daloopa.com/src/114576833" xr:uid="{64FD05B3-4500-4BA4-A164-A6F01C5099E4}"/>
    <hyperlink ref="BP978" r:id="rId19598" display="https://www.daloopa.com/src/114576834" xr:uid="{41DC330B-1ABE-46B0-A973-A6B1F9EF381F}"/>
    <hyperlink ref="BQ978" r:id="rId19599" display="https://www.daloopa.com/src/113381208" xr:uid="{DF5F04D1-0693-459A-BAFD-A21D8F18AA19}"/>
    <hyperlink ref="BR978" r:id="rId19600" display="https://www.daloopa.com/src/154356801" xr:uid="{26667456-8345-4484-91E4-3634EF822FBC}"/>
    <hyperlink ref="A979" r:id="rId19601" xr:uid="{EA8A2912-AFDD-40CE-AE96-EB260F56C4F8}"/>
    <hyperlink ref="C979" r:id="rId19602" xr:uid="{B5163287-0BF9-4196-AC63-2CCBEA884B03}"/>
    <hyperlink ref="AC979" r:id="rId19603" display="https://www.daloopa.com/src/113032168" xr:uid="{A2107351-A7F1-42B8-A5AA-A4F476E7B0AF}"/>
    <hyperlink ref="AD979" r:id="rId19604" display="https://www.daloopa.com/src/113031799" xr:uid="{999E041A-F573-4FC1-B32D-E2BB66464B80}"/>
    <hyperlink ref="AE979" r:id="rId19605" display="https://www.daloopa.com/src/113031589" xr:uid="{73077110-9A4B-40A9-B894-220E85AB21D0}"/>
    <hyperlink ref="AF979" r:id="rId19606" display="https://www.daloopa.com/src/113030703" xr:uid="{E006E01E-5870-432D-83AE-AF014835428B}"/>
    <hyperlink ref="AG979" r:id="rId19607" display="https://www.daloopa.com/src/113030507" xr:uid="{C2AB1197-C08C-44F9-9350-0EF49DD0131C}"/>
    <hyperlink ref="AH979" r:id="rId19608" display="https://www.daloopa.com/src/113029538" xr:uid="{7C488FEE-55FE-4F29-A77C-51C7E24AC405}"/>
    <hyperlink ref="AI979" r:id="rId19609" display="https://www.daloopa.com/src/113029500" xr:uid="{3C1084EF-B613-47C6-BD21-C8732F078CDA}"/>
    <hyperlink ref="AJ979" r:id="rId19610" display="https://www.daloopa.com/src/113028354" xr:uid="{6539E95E-F298-4E53-8FF9-40E41CA2670E}"/>
    <hyperlink ref="AK979" r:id="rId19611" display="https://www.daloopa.com/src/113028195" xr:uid="{28BD9E8B-6D48-4C5C-A867-A6C13757CFA3}"/>
    <hyperlink ref="AL979" r:id="rId19612" display="https://www.daloopa.com/src/113027810" xr:uid="{892FB8D3-4643-465A-B797-14F7D950549B}"/>
    <hyperlink ref="AM979" r:id="rId19613" display="https://www.daloopa.com/src/113027701" xr:uid="{D7926021-F65E-42A6-93B9-14580C28B2F8}"/>
    <hyperlink ref="AN979" r:id="rId19614" display="https://www.daloopa.com/src/113027040" xr:uid="{160DE611-17DB-4225-BD74-D29FBE03959A}"/>
    <hyperlink ref="AO979" r:id="rId19615" display="https://www.daloopa.com/src/113026883" xr:uid="{BAF167B7-C06C-407A-B408-DF6253062242}"/>
    <hyperlink ref="AP979" r:id="rId19616" display="https://www.daloopa.com/src/113026606" xr:uid="{829B4260-AB86-4E25-A0C7-C3AED4509401}"/>
    <hyperlink ref="AQ979" r:id="rId19617" display="https://www.daloopa.com/src/113026581" xr:uid="{2F805C47-0947-48F8-ABB1-D2221700DB0A}"/>
    <hyperlink ref="AR979" r:id="rId19618" display="https://www.daloopa.com/src/113024686" xr:uid="{873094E7-EF6D-4B9B-9EDF-EB6214FA288B}"/>
    <hyperlink ref="AS979" r:id="rId19619" display="https://www.daloopa.com/src/113024549" xr:uid="{444B7E15-3752-4B86-8F12-D9C6B3AA0C15}"/>
    <hyperlink ref="AT979" r:id="rId19620" display="https://www.daloopa.com/src/113024291" xr:uid="{5084D31B-E3B7-4A31-B211-D13954CF849E}"/>
    <hyperlink ref="AU979" r:id="rId19621" display="https://www.daloopa.com/src/113024214" xr:uid="{BDC70130-9814-4703-9B7F-34DBFCC90FEC}"/>
    <hyperlink ref="AV979" r:id="rId19622" display="https://www.daloopa.com/src/113023917" xr:uid="{00B00584-4869-4BE2-8016-953E1ACA7992}"/>
    <hyperlink ref="AW979" r:id="rId19623" display="https://www.daloopa.com/src/113035639" xr:uid="{6DEABF67-18CA-4F30-A7D8-24F20F7E222B}"/>
    <hyperlink ref="AX979" r:id="rId19624" display="https://www.daloopa.com/src/113035672" xr:uid="{696DB6F8-0D03-4A2D-A250-0DAEEC4701EB}"/>
    <hyperlink ref="AY979" r:id="rId19625" display="https://www.daloopa.com/src/113036078" xr:uid="{325D8C1B-6D8C-487B-9203-83844A4749C4}"/>
    <hyperlink ref="AZ979" r:id="rId19626" display="https://www.daloopa.com/src/114576847" xr:uid="{F8D0629F-5A65-4985-8EBB-F436D1A9981F}"/>
    <hyperlink ref="BA979" r:id="rId19627" display="https://www.daloopa.com/src/125176273" xr:uid="{DD0DC87C-24A8-4B86-ADB7-0DC0CDF91BB4}"/>
    <hyperlink ref="BB979" r:id="rId19628" display="https://www.daloopa.com/src/136587029" xr:uid="{6FC5B6EB-7C69-4846-B3E5-31E230846E1B}"/>
    <hyperlink ref="BC979" r:id="rId19629" display="https://www.daloopa.com/src/145129283" xr:uid="{F52580DC-94CF-4114-9ECE-EF332D73A8F1}"/>
    <hyperlink ref="BD979" r:id="rId19630" display="https://www.daloopa.com/src/154393503" xr:uid="{004825B5-0EA1-4302-AD06-BBA10A9A8C8A}"/>
    <hyperlink ref="BL979" r:id="rId19631" display="https://www.daloopa.com/src/114576836" xr:uid="{A0F57600-C71C-4A0B-B336-140BFDAE1EB9}"/>
    <hyperlink ref="BM979" r:id="rId19632" display="https://www.daloopa.com/src/114576837" xr:uid="{6ACCA35B-5B52-4EA2-865C-C79DB9B4C5B1}"/>
    <hyperlink ref="BN979" r:id="rId19633" display="https://www.daloopa.com/src/114576844" xr:uid="{AF21188D-FB97-4F0A-9688-5BB0CDB16C18}"/>
    <hyperlink ref="BO979" r:id="rId19634" display="https://www.daloopa.com/src/114576845" xr:uid="{DF00AA28-7C80-4338-A488-2CFDD71836C7}"/>
    <hyperlink ref="BP979" r:id="rId19635" display="https://www.daloopa.com/src/114576846" xr:uid="{4DBF7282-66ED-40F8-AC3B-C91320AF1393}"/>
    <hyperlink ref="BQ979" r:id="rId19636" display="https://www.daloopa.com/src/113381206" xr:uid="{251D7312-541A-4168-BAFD-47559FE51DF7}"/>
    <hyperlink ref="BR979" r:id="rId19637" display="https://www.daloopa.com/src/154356802" xr:uid="{9909B1F6-F403-47BC-82BD-AF8C7B664931}"/>
    <hyperlink ref="A980" r:id="rId19638" xr:uid="{AEFA6E42-FAE2-4C54-BF2E-9D6EB81FCDF7}"/>
    <hyperlink ref="C980" r:id="rId19639" xr:uid="{674D15BF-2DB3-468A-8B9E-B4487A0470D1}"/>
    <hyperlink ref="AW980" r:id="rId19640" display="https://www.daloopa.com/src/113035641" xr:uid="{497811CB-EB75-473E-9DE3-713D1464D1B8}"/>
    <hyperlink ref="AX980" r:id="rId19641" display="https://www.daloopa.com/src/113035673" xr:uid="{88AE92FB-2AE0-4FE9-98D8-9303314F00DE}"/>
    <hyperlink ref="AY980" r:id="rId19642" display="https://www.daloopa.com/src/113036079" xr:uid="{358970BE-C3C7-47FC-9710-30AAAD78B9B0}"/>
    <hyperlink ref="AZ980" r:id="rId19643" display="https://www.daloopa.com/src/114576848" xr:uid="{46DC7B54-5AA7-4E14-8C89-8D72D27F2BC4}"/>
    <hyperlink ref="BA980" r:id="rId19644" display="https://www.daloopa.com/src/125176274" xr:uid="{91D74332-DE6A-4DEC-8FCE-13FCF9F6CBEC}"/>
    <hyperlink ref="BB980" r:id="rId19645" display="https://www.daloopa.com/src/136587031" xr:uid="{32C849BD-CFFE-4F3F-84F6-6E817FAB4C79}"/>
    <hyperlink ref="BC980" r:id="rId19646" display="https://www.daloopa.com/src/145129284" xr:uid="{C9A0FA7A-E714-4169-B8FF-C6F15955B4E3}"/>
    <hyperlink ref="BD980" r:id="rId19647" display="https://www.daloopa.com/src/154393504" xr:uid="{9C519605-828F-425D-B519-C978FB9F1125}"/>
    <hyperlink ref="BQ980" r:id="rId19648" display="https://www.daloopa.com/src/113381204" xr:uid="{5118C51D-77D9-4288-82B4-26798ED16798}"/>
    <hyperlink ref="BR980" r:id="rId19649" display="https://www.daloopa.com/src/154356803" xr:uid="{ECE31060-B2EF-41FE-8F22-F4B51D278EDA}"/>
    <hyperlink ref="A981" r:id="rId19650" xr:uid="{4EC31220-0D3B-4A9D-9878-8B59D1A99BE8}"/>
    <hyperlink ref="C981" r:id="rId19651" xr:uid="{684A3EBC-0BB6-4A76-9044-AA6296224238}"/>
    <hyperlink ref="AY981" r:id="rId19652" display="https://www.daloopa.com/src/113042507" xr:uid="{B69E6084-E5CA-4561-A824-0BB9B61FBB86}"/>
    <hyperlink ref="BA981" r:id="rId19653" display="https://www.daloopa.com/src/125176275" xr:uid="{5715E9AF-4D48-4DC7-B652-F29731FA75FF}"/>
    <hyperlink ref="BB981" r:id="rId19654" display="https://www.daloopa.com/src/136587032" xr:uid="{5215849C-A427-430A-AE32-540B7804573B}"/>
    <hyperlink ref="BC981" r:id="rId19655" display="https://www.daloopa.com/src/145129285" xr:uid="{9087D005-BE36-43F3-8545-1195A63FAAEE}"/>
    <hyperlink ref="BD981" r:id="rId19656" display="https://www.daloopa.com/src/154393505" xr:uid="{00E87580-3C23-43B8-A63C-407493892F10}"/>
    <hyperlink ref="BQ981" r:id="rId19657" display="https://www.daloopa.com/src/113381205" xr:uid="{8797552B-5B49-4304-B049-D55B787435C8}"/>
    <hyperlink ref="BR981" r:id="rId19658" display="https://www.daloopa.com/src/154356804" xr:uid="{BA5D59AF-3BC6-414A-A5E7-C4B937A8479C}"/>
    <hyperlink ref="A982" r:id="rId19659" xr:uid="{FE4BE31C-0B8E-4C8F-B5AF-01E8DD2AA52C}"/>
    <hyperlink ref="C982" r:id="rId19660" xr:uid="{6D46F6A3-E714-4ADB-B6DB-93491966A30A}"/>
    <hyperlink ref="AC982" r:id="rId19661" display="https://www.daloopa.com/src/113032170" xr:uid="{40A19A5F-5276-47D5-9193-E5D802ACA7CF}"/>
    <hyperlink ref="AD982" r:id="rId19662" display="https://www.daloopa.com/src/113031800" xr:uid="{F2B1907E-6CF4-4CB8-BB36-B223B905FD97}"/>
    <hyperlink ref="AE982" r:id="rId19663" display="https://www.daloopa.com/src/113031590" xr:uid="{AFE5A967-29FE-4B24-9E45-61C6586DE53D}"/>
    <hyperlink ref="AF982" r:id="rId19664" display="https://www.daloopa.com/src/113030704" xr:uid="{D1E39B6A-2EBB-4736-B41E-736A32C47F5E}"/>
    <hyperlink ref="AG982" r:id="rId19665" display="https://www.daloopa.com/src/113030508" xr:uid="{5CE1FE8B-5801-4757-BB86-77CFEAC17260}"/>
    <hyperlink ref="AH982" r:id="rId19666" display="https://www.daloopa.com/src/113029539" xr:uid="{09B8F253-D537-40CE-B298-462BA1B14319}"/>
    <hyperlink ref="AI982" r:id="rId19667" display="https://www.daloopa.com/src/113029501" xr:uid="{328557B4-0657-4ED4-9984-5700AF746EC7}"/>
    <hyperlink ref="AJ982" r:id="rId19668" display="https://www.daloopa.com/src/113028355" xr:uid="{F04AC85A-70D6-4D7C-BC57-F922D8B311F6}"/>
    <hyperlink ref="AK982" r:id="rId19669" display="https://www.daloopa.com/src/113028196" xr:uid="{C713FF94-4E26-4728-BD33-5D0C00A98493}"/>
    <hyperlink ref="AL982" r:id="rId19670" display="https://www.daloopa.com/src/113027811" xr:uid="{A16EEAFA-85AF-448F-A2D2-6DBA62879897}"/>
    <hyperlink ref="AM982" r:id="rId19671" display="https://www.daloopa.com/src/113027702" xr:uid="{640F9580-4981-4579-B5E3-36888635F94A}"/>
    <hyperlink ref="AN982" r:id="rId19672" display="https://www.daloopa.com/src/113027041" xr:uid="{4551BB89-E7FA-4603-AB75-4680F817B3C6}"/>
    <hyperlink ref="AO982" r:id="rId19673" display="https://www.daloopa.com/src/113026884" xr:uid="{AF019814-A9B7-41D8-A26F-14D5FEB2AA93}"/>
    <hyperlink ref="AP982" r:id="rId19674" display="https://www.daloopa.com/src/113026607" xr:uid="{9E4847D7-F96F-4023-BE5C-C87F750DFC97}"/>
    <hyperlink ref="AQ982" r:id="rId19675" display="https://www.daloopa.com/src/113026582" xr:uid="{4307CFCB-4FD1-48F7-BAD0-ED2A8D0AD1C6}"/>
    <hyperlink ref="AR982" r:id="rId19676" display="https://www.daloopa.com/src/113024687" xr:uid="{7B427505-08E2-4A58-A4B5-CE9C67C3F0ED}"/>
    <hyperlink ref="AS982" r:id="rId19677" display="https://www.daloopa.com/src/113024550" xr:uid="{87DDD46A-2B63-4190-A01B-6E120D441284}"/>
    <hyperlink ref="AT982" r:id="rId19678" display="https://www.daloopa.com/src/113024292" xr:uid="{E3B282AB-491B-4680-A1BB-F57597EAABFB}"/>
    <hyperlink ref="AU982" r:id="rId19679" display="https://www.daloopa.com/src/113024215" xr:uid="{6F5ACA1E-CD3E-427B-80C4-F3615F40B3BE}"/>
    <hyperlink ref="AV982" r:id="rId19680" display="https://www.daloopa.com/src/113023918" xr:uid="{5A50D118-DF2D-4D03-9B49-A1231E265C08}"/>
    <hyperlink ref="AW982" r:id="rId19681" display="https://www.daloopa.com/src/113035642" xr:uid="{EA9AB883-8931-4315-9155-12B6C162E5F8}"/>
    <hyperlink ref="AX982" r:id="rId19682" display="https://www.daloopa.com/src/113035674" xr:uid="{5CB6C67C-58CC-40BD-ACF3-C3BD2574D8DE}"/>
    <hyperlink ref="AY982" r:id="rId19683" display="https://www.daloopa.com/src/113042506" xr:uid="{287DCDCA-D168-4336-B42D-69B961A75D0D}"/>
    <hyperlink ref="AZ982" r:id="rId19684" display="https://www.daloopa.com/src/114576854" xr:uid="{2DC40344-B0B6-4AEB-A375-6A6FB8B213A8}"/>
    <hyperlink ref="BA982" r:id="rId19685" display="https://www.daloopa.com/src/125176276" xr:uid="{A6B10231-7A9A-49D6-A0A5-22ED76065041}"/>
    <hyperlink ref="BB982" r:id="rId19686" display="https://www.daloopa.com/src/136587033" xr:uid="{6D7F1BB3-9228-471C-937E-1578D47A63EF}"/>
    <hyperlink ref="BC982" r:id="rId19687" display="https://www.daloopa.com/src/145129279" xr:uid="{F6996543-115A-422D-AC25-9376DE77DCBA}"/>
    <hyperlink ref="BD982" r:id="rId19688" display="https://www.daloopa.com/src/154393506" xr:uid="{2498A515-7953-4693-BE71-D3953F250E2C}"/>
    <hyperlink ref="BL982" r:id="rId19689" display="https://www.daloopa.com/src/114576849" xr:uid="{50211A55-146C-448F-8C63-022000762D30}"/>
    <hyperlink ref="BM982" r:id="rId19690" display="https://www.daloopa.com/src/114576850" xr:uid="{DB0CD181-350C-4BE8-AC39-0AB5988E2907}"/>
    <hyperlink ref="BN982" r:id="rId19691" display="https://www.daloopa.com/src/114576851" xr:uid="{C1B1712D-DA83-4293-8757-35430A29337C}"/>
    <hyperlink ref="BO982" r:id="rId19692" display="https://www.daloopa.com/src/114576852" xr:uid="{89D5364C-A347-48BC-AD51-B96035699779}"/>
    <hyperlink ref="BP982" r:id="rId19693" display="https://www.daloopa.com/src/114576853" xr:uid="{EE45D1D9-9E37-4AE8-8558-5D093F39D1DE}"/>
    <hyperlink ref="BQ982" r:id="rId19694" display="https://www.daloopa.com/src/113381203" xr:uid="{41A875F6-2740-4C7C-87AD-DBDAF1AA7375}"/>
    <hyperlink ref="BR982" r:id="rId19695" display="https://www.daloopa.com/src/154356798" xr:uid="{E2AFAB4E-AFC1-4726-9BBB-D2BB98B646C1}"/>
    <hyperlink ref="A983" r:id="rId19696" xr:uid="{D857BC93-74FA-497E-945D-86E6F383D9B3}"/>
    <hyperlink ref="C983" r:id="rId19697" xr:uid="{7D31B28D-3211-45C7-A544-A45F120DB7A1}"/>
    <hyperlink ref="AC983" r:id="rId19698" display="https://www.daloopa.com/src/113032169" xr:uid="{CDCF9351-F93F-4D3B-AFF7-4891D388AB35}"/>
    <hyperlink ref="AD983" r:id="rId19699" display="https://www.daloopa.com/src/113031801" xr:uid="{D89BF486-BEEC-46B4-A81E-0E3FE43D2083}"/>
    <hyperlink ref="AE983" r:id="rId19700" display="https://www.daloopa.com/src/113031591" xr:uid="{2FF14C65-3B0A-459E-BDCE-E3F4681A4D46}"/>
    <hyperlink ref="AF983" r:id="rId19701" display="https://www.daloopa.com/src/113030705" xr:uid="{7DE6DE13-0794-4EB2-86FE-6F51B9FCA3CA}"/>
    <hyperlink ref="AG983" r:id="rId19702" display="https://www.daloopa.com/src/113030509" xr:uid="{EBAC8BCE-4859-4F7D-A11E-8A216700F8B6}"/>
    <hyperlink ref="AH983" r:id="rId19703" display="https://www.daloopa.com/src/113029540" xr:uid="{D94BABA3-8536-4951-8F51-0913F79ACA3B}"/>
    <hyperlink ref="AI983" r:id="rId19704" display="https://www.daloopa.com/src/113029502" xr:uid="{60AC46F5-E02E-4DCB-842B-1B498B3D71D3}"/>
    <hyperlink ref="AJ983" r:id="rId19705" display="https://www.daloopa.com/src/113028356" xr:uid="{E09ACA29-50EC-480A-9934-A006A9883EC7}"/>
    <hyperlink ref="AK983" r:id="rId19706" display="https://www.daloopa.com/src/113028197" xr:uid="{5EAEA1F6-26BB-4191-A034-87B52320EF7E}"/>
    <hyperlink ref="AL983" r:id="rId19707" display="https://www.daloopa.com/src/113027812" xr:uid="{131C9099-035A-47F2-A071-A5B7AFBE36AF}"/>
    <hyperlink ref="AM983" r:id="rId19708" display="https://www.daloopa.com/src/113027703" xr:uid="{856A41CD-1980-4BA7-8CED-4D74D1DE3831}"/>
    <hyperlink ref="AN983" r:id="rId19709" display="https://www.daloopa.com/src/113027042" xr:uid="{E624CE46-3CCF-44A4-BBC2-FFC220A5BFA1}"/>
    <hyperlink ref="AO983" r:id="rId19710" display="https://www.daloopa.com/src/113026885" xr:uid="{C3CB6137-5E81-4E13-9623-99D7CFB9605C}"/>
    <hyperlink ref="AP983" r:id="rId19711" display="https://www.daloopa.com/src/113026608" xr:uid="{20558994-51C8-48A2-AAC5-2A75A0E5E153}"/>
    <hyperlink ref="AQ983" r:id="rId19712" display="https://www.daloopa.com/src/113026583" xr:uid="{2F03DC6E-9DAF-4383-B309-14EA338C75D2}"/>
    <hyperlink ref="AR983" r:id="rId19713" display="https://www.daloopa.com/src/113024688" xr:uid="{44EA6B91-816A-49C0-9C28-28A35C51EC71}"/>
    <hyperlink ref="AS983" r:id="rId19714" display="https://www.daloopa.com/src/113024551" xr:uid="{886F236F-0580-4E5E-8F95-8C463E9BE37C}"/>
    <hyperlink ref="AT983" r:id="rId19715" display="https://www.daloopa.com/src/113024293" xr:uid="{C5F41130-7A44-4AD6-AF9C-8F8FC4BC4233}"/>
    <hyperlink ref="AU983" r:id="rId19716" display="https://www.daloopa.com/src/113024216" xr:uid="{B1827196-69A3-4802-A1DB-196D21A5D9FA}"/>
    <hyperlink ref="AV983" r:id="rId19717" display="https://www.daloopa.com/src/113023919" xr:uid="{46FF4770-F15E-4CB3-850F-4FD7DE95F362}"/>
    <hyperlink ref="AW983" r:id="rId19718" display="https://www.daloopa.com/src/113035643" xr:uid="{D7ED657F-8A30-4F55-BF9F-E645E2C9C890}"/>
    <hyperlink ref="AX983" r:id="rId19719" display="https://www.daloopa.com/src/113035675" xr:uid="{2550CC01-A824-48B9-86AC-8DDDD144B753}"/>
    <hyperlink ref="AY983" r:id="rId19720" display="https://www.daloopa.com/src/113036081" xr:uid="{6118DDB7-467E-49B6-A1D2-E8F5A0B08B0C}"/>
    <hyperlink ref="AZ983" r:id="rId19721" display="https://www.daloopa.com/src/114576860" xr:uid="{83BBE188-DAD0-4DCA-9D31-FA818C78DF47}"/>
    <hyperlink ref="BA983" r:id="rId19722" display="https://www.daloopa.com/src/125176277" xr:uid="{A6478F1E-1CAB-4274-93D3-A73F13081EC2}"/>
    <hyperlink ref="BB983" r:id="rId19723" display="https://www.daloopa.com/src/136587034" xr:uid="{C1BEBBD2-5568-4E69-866F-C40204F88A48}"/>
    <hyperlink ref="BC983" r:id="rId19724" display="https://www.daloopa.com/src/145129278" xr:uid="{AFFA2A55-049D-4269-8858-7FAAF95ACDB5}"/>
    <hyperlink ref="BD983" r:id="rId19725" display="https://www.daloopa.com/src/154393507" xr:uid="{790DC12E-358B-4B3A-A4FC-4044668A1EDC}"/>
    <hyperlink ref="BL983" r:id="rId19726" display="https://www.daloopa.com/src/114576855" xr:uid="{E5186A6F-427A-4D9F-806C-C349471DBADD}"/>
    <hyperlink ref="BM983" r:id="rId19727" display="https://www.daloopa.com/src/114576856" xr:uid="{1FDD06BA-467B-47A6-9E36-F3ED8A6E59CC}"/>
    <hyperlink ref="BN983" r:id="rId19728" display="https://www.daloopa.com/src/114576857" xr:uid="{8BBC5A2A-DC6C-4E10-8C45-65823FFB53E2}"/>
    <hyperlink ref="BO983" r:id="rId19729" display="https://www.daloopa.com/src/114576858" xr:uid="{83C31B8A-66E2-4D82-A794-11FBF4123823}"/>
    <hyperlink ref="BP983" r:id="rId19730" display="https://www.daloopa.com/src/114576859" xr:uid="{0A049CDD-881C-456D-AD1F-3C633FE5949B}"/>
    <hyperlink ref="BQ983" r:id="rId19731" display="https://www.daloopa.com/src/113381202" xr:uid="{06F00239-64C9-460F-A84A-F28D8683C319}"/>
    <hyperlink ref="BR983" r:id="rId19732" display="https://www.daloopa.com/src/154356797" xr:uid="{2BF56BDD-9118-4CEB-BAB2-F726C5139296}"/>
    <hyperlink ref="A984" r:id="rId19733" xr:uid="{F5EDE4E0-35B0-4DE5-80CD-68AB0BF10955}"/>
    <hyperlink ref="C984" r:id="rId19734" xr:uid="{078D4757-DB66-4415-82A3-37CFF45A9EE1}"/>
    <hyperlink ref="AC984" r:id="rId19735" display="https://www.daloopa.com/src/113032171" xr:uid="{776AEEBB-EFC8-46B0-AC82-77ADA34A6903}"/>
    <hyperlink ref="AD984" r:id="rId19736" display="https://www.daloopa.com/src/113031802" xr:uid="{883B1ED0-143A-4CC2-8AE8-EBB1132D42C7}"/>
    <hyperlink ref="AE984" r:id="rId19737" display="https://www.daloopa.com/src/113031592" xr:uid="{93B7EACD-6854-4C2C-A06C-BAA8AF45E71F}"/>
    <hyperlink ref="AF984" r:id="rId19738" display="https://www.daloopa.com/src/113030706" xr:uid="{5F9C78CA-7D79-4F03-BBB4-D4658BD4AFA6}"/>
    <hyperlink ref="AG984" r:id="rId19739" display="https://www.daloopa.com/src/113030510" xr:uid="{18E1DA42-D1D6-4273-B26A-418FA7842668}"/>
    <hyperlink ref="AH984" r:id="rId19740" display="https://www.daloopa.com/src/113029541" xr:uid="{6366A508-F999-4598-B809-6D0001633F22}"/>
    <hyperlink ref="AI984" r:id="rId19741" display="https://www.daloopa.com/src/113029503" xr:uid="{57D8329D-AEB0-49B3-A046-E99395D0CF85}"/>
    <hyperlink ref="AJ984" r:id="rId19742" display="https://www.daloopa.com/src/113028357" xr:uid="{D09A7781-049C-4719-AB33-42744B013217}"/>
    <hyperlink ref="AK984" r:id="rId19743" display="https://www.daloopa.com/src/113028198" xr:uid="{F682111D-3400-4CCE-91B5-26E4D1A90309}"/>
    <hyperlink ref="AL984" r:id="rId19744" display="https://www.daloopa.com/src/113027813" xr:uid="{20A4FE1E-784C-4240-92E5-B3B70DB871E8}"/>
    <hyperlink ref="AM984" r:id="rId19745" display="https://www.daloopa.com/src/113027704" xr:uid="{464B6B3E-0042-4EE7-8860-06A5538F95C3}"/>
    <hyperlink ref="AN984" r:id="rId19746" display="https://www.daloopa.com/src/113027043" xr:uid="{C69DCA1C-ED63-43C6-971A-155BB4AC2A06}"/>
    <hyperlink ref="AO984" r:id="rId19747" display="https://www.daloopa.com/src/113026886" xr:uid="{1A9E26CE-CDD8-462A-BEF4-2335F91B05AB}"/>
    <hyperlink ref="AP984" r:id="rId19748" display="https://www.daloopa.com/src/113026609" xr:uid="{9D55B08F-FA19-4BF8-B28A-4DB6F55D6150}"/>
    <hyperlink ref="AQ984" r:id="rId19749" display="https://www.daloopa.com/src/113026584" xr:uid="{2E1B196E-630E-4176-8426-A0A0448B12EF}"/>
    <hyperlink ref="AR984" r:id="rId19750" display="https://www.daloopa.com/src/113024689" xr:uid="{9DC1B7B3-FAFE-4890-BAFC-6874AAA5E3A0}"/>
    <hyperlink ref="AS984" r:id="rId19751" display="https://www.daloopa.com/src/113024552" xr:uid="{69E88C26-A5F4-4027-A5E2-D7F73923FD39}"/>
    <hyperlink ref="AT984" r:id="rId19752" display="https://www.daloopa.com/src/113024294" xr:uid="{560CFF0E-F811-4E30-AFE9-B6EEC3729E2D}"/>
    <hyperlink ref="AU984" r:id="rId19753" display="https://www.daloopa.com/src/113024217" xr:uid="{737C8844-44FB-43ED-A369-61997B16EB96}"/>
    <hyperlink ref="AV984" r:id="rId19754" display="https://www.daloopa.com/src/113023920" xr:uid="{08EA5B57-3600-4115-9FEB-1CD8125BC974}"/>
    <hyperlink ref="AW984" r:id="rId19755" display="https://www.daloopa.com/src/113035644" xr:uid="{EFA0B0DD-9AE8-4533-813F-8C50BD3F2550}"/>
    <hyperlink ref="AX984" r:id="rId19756" display="https://www.daloopa.com/src/113035676" xr:uid="{11DD0C42-F6CC-4289-B7E4-94CB0A955809}"/>
    <hyperlink ref="AY984" r:id="rId19757" display="https://www.daloopa.com/src/113036082" xr:uid="{B423E47A-71DF-429F-99A3-699EDF69980F}"/>
    <hyperlink ref="AZ984" r:id="rId19758" display="https://www.daloopa.com/src/113381201" xr:uid="{1F321648-5EDD-4C4A-8ED0-064C8C251D4E}"/>
    <hyperlink ref="BA984" r:id="rId19759" display="https://www.daloopa.com/src/125176278" xr:uid="{D7862BA7-3191-48CC-90E0-22B2412E85D6}"/>
    <hyperlink ref="BB984" r:id="rId19760" display="https://www.daloopa.com/src/136587035" xr:uid="{AD9BCFF5-736B-4D3F-B374-5873C1ABAEB0}"/>
    <hyperlink ref="BC984" r:id="rId19761" display="https://www.daloopa.com/src/145129286" xr:uid="{2E611C9C-849E-47A1-8300-C39A5933E771}"/>
    <hyperlink ref="BD984" r:id="rId19762" display="https://www.daloopa.com/src/154356678" xr:uid="{154709B8-5178-4F3B-9B93-C6A8E783B489}"/>
    <hyperlink ref="BL984" r:id="rId19763" display="https://marketplace.daloopa.com/src/154209553" xr:uid="{F8FB2671-4766-4469-80B0-16CA0F08D9C3}"/>
    <hyperlink ref="BM984" r:id="rId19764" display="https://marketplace.daloopa.com/src/154209554" xr:uid="{8A17CA5B-FA3F-489C-8EE7-B118389742C9}"/>
    <hyperlink ref="BN984" r:id="rId19765" display="https://marketplace.daloopa.com/src/154209555" xr:uid="{33AF7079-187C-43C7-845A-B3CBCD78DD80}"/>
    <hyperlink ref="BO984" r:id="rId19766" display="https://marketplace.daloopa.com/src/154209556" xr:uid="{3036A0EE-C23A-4C74-B0F7-9FB73DFF50B7}"/>
    <hyperlink ref="BP984" r:id="rId19767" display="https://marketplace.daloopa.com/src/154209557" xr:uid="{E31EB158-24B1-4CD9-A7E1-47A230B44268}"/>
    <hyperlink ref="BQ984" r:id="rId19768" display="https://marketplace.daloopa.com/src/154209558" xr:uid="{E2A989BA-0681-4A1B-845E-A27EAEE69896}"/>
    <hyperlink ref="BR984" r:id="rId19769" display="https://marketplace.daloopa.com/src/154393226" xr:uid="{D5F09AC8-67B8-4DF9-A47A-2F3A929A6C47}"/>
    <hyperlink ref="A986" r:id="rId19770" xr:uid="{36FB294B-984D-435B-8DC3-A526FC378524}"/>
    <hyperlink ref="C986" r:id="rId19771" xr:uid="{6B297190-2A13-411F-82E0-E4B623E6AD28}"/>
    <hyperlink ref="BD986" r:id="rId19772" display="https://marketplace.daloopa.com/src/154244668" xr:uid="{BC4AB1C5-7D53-4E16-AE11-7DD09EBF8858}"/>
    <hyperlink ref="BR986" r:id="rId19773" display="https://www.daloopa.com/src/154252382" xr:uid="{966EB3A5-2F5F-4D9F-9461-B7AD5B1C4B60}"/>
  </hyperlinks>
  <pageMargins left="0.75" right="0.75" top="1" bottom="1" header="0.5" footer="0.5"/>
  <legacyDrawing r:id="rId1977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7111-4417-4DB4-A4BA-9F396B94C5B1}">
  <dimension ref="A1:U258"/>
  <sheetViews>
    <sheetView tabSelected="1" zoomScale="70" zoomScaleNormal="70" workbookViewId="0">
      <pane xSplit="11" ySplit="1" topLeftCell="L32" activePane="bottomRight" state="frozen"/>
      <selection pane="topRight" activeCell="L1" sqref="L1"/>
      <selection pane="bottomLeft" activeCell="A2" sqref="A2"/>
      <selection pane="bottomRight" activeCell="T65" sqref="T65"/>
    </sheetView>
  </sheetViews>
  <sheetFormatPr defaultColWidth="8.7265625" defaultRowHeight="12.5" x14ac:dyDescent="0.25"/>
  <cols>
    <col min="1" max="1" width="35.7265625" style="2" bestFit="1" customWidth="1"/>
    <col min="2" max="2" width="7.90625" style="3" hidden="1" customWidth="1"/>
    <col min="3" max="3" width="9.6328125" style="3" hidden="1" customWidth="1"/>
    <col min="4" max="11" width="10.453125" style="3" bestFit="1" customWidth="1"/>
    <col min="12" max="16" width="10.453125" style="2" bestFit="1" customWidth="1"/>
    <col min="17" max="17" width="8.7265625" style="2"/>
    <col min="18" max="18" width="13.1796875" style="2" bestFit="1" customWidth="1"/>
    <col min="19" max="20" width="8.7265625" style="2"/>
    <col min="21" max="21" width="13.1796875" style="2" bestFit="1" customWidth="1"/>
    <col min="22" max="27" width="8.7265625" style="2"/>
    <col min="28" max="28" width="10" style="2" bestFit="1" customWidth="1"/>
    <col min="29" max="29" width="8.7265625" style="2"/>
    <col min="30" max="30" width="10.81640625" style="2" bestFit="1" customWidth="1"/>
    <col min="31" max="31" width="9" style="2" bestFit="1" customWidth="1"/>
    <col min="32" max="32" width="14.36328125" style="2" bestFit="1" customWidth="1"/>
    <col min="33" max="16384" width="8.7265625" style="2"/>
  </cols>
  <sheetData>
    <row r="1" spans="1:21" ht="13" x14ac:dyDescent="0.3">
      <c r="A1" s="1"/>
      <c r="B1" s="9"/>
      <c r="C1" s="9">
        <v>2017</v>
      </c>
      <c r="D1" s="9">
        <v>2018</v>
      </c>
      <c r="E1" s="9">
        <v>2019</v>
      </c>
      <c r="F1" s="9">
        <v>2020</v>
      </c>
      <c r="G1" s="9">
        <v>2021</v>
      </c>
      <c r="H1" s="9">
        <v>2022</v>
      </c>
      <c r="I1" s="9">
        <v>2023</v>
      </c>
      <c r="J1" s="9">
        <v>2024</v>
      </c>
      <c r="K1" s="9">
        <v>2025</v>
      </c>
      <c r="L1" s="10">
        <v>2026</v>
      </c>
      <c r="M1" s="10">
        <v>2027</v>
      </c>
      <c r="N1" s="10">
        <v>2028</v>
      </c>
      <c r="O1" s="10">
        <v>2029</v>
      </c>
      <c r="P1" s="10">
        <v>2030</v>
      </c>
    </row>
    <row r="2" spans="1:21" ht="13" x14ac:dyDescent="0.3">
      <c r="A2" s="1" t="s">
        <v>30</v>
      </c>
      <c r="B2" s="5"/>
      <c r="C2" s="5">
        <f>Daloopa!BJ244</f>
        <v>40653</v>
      </c>
      <c r="D2" s="5">
        <f>Daloopa!BK244</f>
        <v>55838</v>
      </c>
      <c r="E2" s="5">
        <f>Daloopa!BL244</f>
        <v>70697</v>
      </c>
      <c r="F2" s="5">
        <f>Daloopa!BM244</f>
        <v>85965</v>
      </c>
      <c r="G2" s="5">
        <f>Daloopa!BN244</f>
        <v>117929</v>
      </c>
      <c r="H2" s="5">
        <f>Daloopa!BO244</f>
        <v>116609</v>
      </c>
      <c r="I2" s="5">
        <f>Daloopa!BP244</f>
        <v>134902</v>
      </c>
      <c r="J2" s="5">
        <f>Daloopa!BQ244</f>
        <v>164501</v>
      </c>
      <c r="K2" s="5">
        <f>Daloopa!BR244</f>
        <v>200966</v>
      </c>
      <c r="L2" s="5">
        <f t="shared" ref="L2:P2" si="0">L45+L57</f>
        <v>250111.92892857143</v>
      </c>
      <c r="M2" s="5">
        <f t="shared" si="0"/>
        <v>297787.78728571424</v>
      </c>
      <c r="N2" s="5">
        <f t="shared" si="0"/>
        <v>355540.9478785714</v>
      </c>
      <c r="O2" s="5">
        <f>O45+O57</f>
        <v>413799.28465257143</v>
      </c>
      <c r="P2" s="5">
        <f t="shared" si="0"/>
        <v>475992.55957497138</v>
      </c>
    </row>
    <row r="3" spans="1:21" ht="13" x14ac:dyDescent="0.3">
      <c r="A3" s="1" t="s">
        <v>220</v>
      </c>
      <c r="B3" s="5"/>
      <c r="C3" s="5"/>
      <c r="D3" s="3">
        <f>D2-C2</f>
        <v>15185</v>
      </c>
      <c r="E3" s="3">
        <f t="shared" ref="E3:P3" si="1">E2-D2</f>
        <v>14859</v>
      </c>
      <c r="F3" s="3">
        <f t="shared" si="1"/>
        <v>15268</v>
      </c>
      <c r="G3" s="3">
        <f t="shared" si="1"/>
        <v>31964</v>
      </c>
      <c r="H3" s="3">
        <f t="shared" si="1"/>
        <v>-1320</v>
      </c>
      <c r="I3" s="3">
        <f t="shared" si="1"/>
        <v>18293</v>
      </c>
      <c r="J3" s="3">
        <f t="shared" si="1"/>
        <v>29599</v>
      </c>
      <c r="K3" s="3">
        <f t="shared" si="1"/>
        <v>36465</v>
      </c>
      <c r="L3" s="3">
        <f t="shared" si="1"/>
        <v>49145.928928571433</v>
      </c>
      <c r="M3" s="3">
        <f t="shared" si="1"/>
        <v>47675.858357142803</v>
      </c>
      <c r="N3" s="3">
        <f t="shared" si="1"/>
        <v>57753.160592857166</v>
      </c>
      <c r="O3" s="3">
        <f t="shared" si="1"/>
        <v>58258.336774000025</v>
      </c>
      <c r="P3" s="3">
        <f t="shared" si="1"/>
        <v>62193.274922399956</v>
      </c>
    </row>
    <row r="4" spans="1:21" ht="13" x14ac:dyDescent="0.3">
      <c r="A4" s="6" t="s">
        <v>74</v>
      </c>
      <c r="C4" s="11"/>
      <c r="D4" s="11">
        <f t="shared" ref="D4:P4" si="2">D2/C2-1</f>
        <v>0.37352716896661997</v>
      </c>
      <c r="E4" s="11">
        <f t="shared" si="2"/>
        <v>0.26610910132884413</v>
      </c>
      <c r="F4" s="11">
        <f t="shared" si="2"/>
        <v>0.21596390228722573</v>
      </c>
      <c r="G4" s="11">
        <f t="shared" si="2"/>
        <v>0.37182574303495608</v>
      </c>
      <c r="H4" s="11">
        <f t="shared" si="2"/>
        <v>-1.1193175554782941E-2</v>
      </c>
      <c r="I4" s="11">
        <f t="shared" si="2"/>
        <v>0.15687468377226454</v>
      </c>
      <c r="J4" s="11">
        <f t="shared" si="2"/>
        <v>0.21941112807816054</v>
      </c>
      <c r="K4" s="11">
        <f t="shared" si="2"/>
        <v>0.22167038498246217</v>
      </c>
      <c r="L4" s="11">
        <f t="shared" si="2"/>
        <v>0.24454847550616243</v>
      </c>
      <c r="M4" s="11">
        <f t="shared" si="2"/>
        <v>0.19061809071393143</v>
      </c>
      <c r="N4" s="11">
        <f t="shared" si="2"/>
        <v>0.19394066197028281</v>
      </c>
      <c r="O4" s="11">
        <f t="shared" si="2"/>
        <v>0.16385830414643854</v>
      </c>
      <c r="P4" s="11">
        <f t="shared" si="2"/>
        <v>0.15029816925521722</v>
      </c>
    </row>
    <row r="5" spans="1:21" ht="13" x14ac:dyDescent="0.3">
      <c r="A5" s="6" t="s">
        <v>899</v>
      </c>
      <c r="C5" s="11"/>
      <c r="D5" s="11"/>
      <c r="E5" s="11"/>
      <c r="F5" s="11"/>
      <c r="G5" s="11"/>
      <c r="H5" s="11"/>
      <c r="I5" s="11"/>
      <c r="J5" s="11"/>
      <c r="K5" s="11"/>
      <c r="L5" s="77">
        <v>250923</v>
      </c>
      <c r="M5" s="77">
        <v>292277</v>
      </c>
      <c r="N5" s="77">
        <v>341285</v>
      </c>
      <c r="O5" s="77">
        <v>384459</v>
      </c>
      <c r="P5" s="77">
        <v>433848</v>
      </c>
    </row>
    <row r="6" spans="1:21" ht="13" x14ac:dyDescent="0.3">
      <c r="A6" s="6" t="s">
        <v>901</v>
      </c>
      <c r="B6" s="2"/>
      <c r="C6" s="2" t="s">
        <v>0</v>
      </c>
      <c r="D6" s="2"/>
      <c r="E6" s="2"/>
      <c r="F6" s="2"/>
      <c r="G6" s="2"/>
      <c r="H6" s="2"/>
      <c r="I6" s="2"/>
      <c r="J6" s="2"/>
      <c r="L6" s="3">
        <f>L5-K2</f>
        <v>49957</v>
      </c>
      <c r="M6" s="3">
        <f t="shared" ref="M6:P6" si="3">M5-L2</f>
        <v>42165.071071428567</v>
      </c>
      <c r="N6" s="3">
        <f t="shared" si="3"/>
        <v>43497.212714285764</v>
      </c>
      <c r="O6" s="3">
        <f t="shared" si="3"/>
        <v>28918.052121428598</v>
      </c>
      <c r="P6" s="3">
        <f t="shared" si="3"/>
        <v>20048.715347428573</v>
      </c>
    </row>
    <row r="7" spans="1:21" ht="13" x14ac:dyDescent="0.3">
      <c r="A7" s="6"/>
      <c r="B7" s="2"/>
      <c r="C7" s="2"/>
      <c r="D7" s="2"/>
      <c r="E7" s="2"/>
      <c r="F7" s="2"/>
      <c r="G7" s="2"/>
      <c r="H7" s="2"/>
      <c r="I7" s="2"/>
      <c r="J7" s="2"/>
      <c r="L7" s="3"/>
      <c r="M7" s="3"/>
      <c r="N7" s="3"/>
      <c r="O7" s="3"/>
      <c r="P7" s="3"/>
    </row>
    <row r="8" spans="1:21" x14ac:dyDescent="0.25">
      <c r="A8" s="2" t="s">
        <v>114</v>
      </c>
      <c r="B8" s="2"/>
      <c r="C8" s="2"/>
      <c r="D8" s="2"/>
      <c r="E8" s="3">
        <f>'Quarterly Data'!E12</f>
        <v>2260</v>
      </c>
      <c r="F8" s="3">
        <f>'Quarterly Data'!I12</f>
        <v>2600</v>
      </c>
      <c r="G8" s="3">
        <f>'Quarterly Data'!M12</f>
        <v>2820</v>
      </c>
      <c r="H8" s="3">
        <f>'Quarterly Data'!Q12</f>
        <v>2960</v>
      </c>
      <c r="I8" s="3">
        <f>'Quarterly Data'!U12</f>
        <v>3190</v>
      </c>
      <c r="J8" s="3">
        <f>'Quarterly Data'!Y12</f>
        <v>3350</v>
      </c>
      <c r="K8" s="3">
        <f>Daloopa!BD49*1000</f>
        <v>3580</v>
      </c>
      <c r="L8" s="3">
        <f t="shared" ref="L8:P8" si="4">K8+L9</f>
        <v>3730</v>
      </c>
      <c r="M8" s="3">
        <f t="shared" si="4"/>
        <v>3880</v>
      </c>
      <c r="N8" s="3">
        <f t="shared" si="4"/>
        <v>4030</v>
      </c>
      <c r="O8" s="3">
        <f t="shared" si="4"/>
        <v>4180</v>
      </c>
      <c r="P8" s="3">
        <f t="shared" si="4"/>
        <v>4330</v>
      </c>
    </row>
    <row r="9" spans="1:21" ht="13" x14ac:dyDescent="0.3">
      <c r="A9" s="2" t="s">
        <v>264</v>
      </c>
      <c r="B9" s="2"/>
      <c r="C9" s="2"/>
      <c r="D9" s="2"/>
      <c r="F9" s="3">
        <f>F8-E8</f>
        <v>340</v>
      </c>
      <c r="G9" s="3">
        <f t="shared" ref="G9:K9" si="5">G8-F8</f>
        <v>220</v>
      </c>
      <c r="H9" s="3">
        <f t="shared" si="5"/>
        <v>140</v>
      </c>
      <c r="I9" s="3">
        <f t="shared" si="5"/>
        <v>230</v>
      </c>
      <c r="J9" s="3">
        <f t="shared" si="5"/>
        <v>160</v>
      </c>
      <c r="K9" s="3">
        <f t="shared" si="5"/>
        <v>230</v>
      </c>
      <c r="L9" s="77">
        <v>150</v>
      </c>
      <c r="M9" s="77">
        <v>150</v>
      </c>
      <c r="N9" s="77">
        <v>150</v>
      </c>
      <c r="O9" s="77">
        <v>150</v>
      </c>
      <c r="P9" s="77">
        <v>150</v>
      </c>
    </row>
    <row r="10" spans="1:21" ht="13" x14ac:dyDescent="0.3">
      <c r="A10" s="6"/>
      <c r="B10" s="37"/>
      <c r="C10" s="11"/>
      <c r="D10" s="11"/>
      <c r="E10" s="11"/>
      <c r="F10" s="11"/>
      <c r="L10" s="3"/>
      <c r="M10" s="3"/>
      <c r="N10" s="3"/>
      <c r="O10" s="3"/>
      <c r="P10" s="3"/>
      <c r="U10" s="20"/>
    </row>
    <row r="11" spans="1:21" ht="13" x14ac:dyDescent="0.3">
      <c r="A11" s="15" t="s">
        <v>118</v>
      </c>
      <c r="B11" s="4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21" ht="13" x14ac:dyDescent="0.3">
      <c r="A12" s="1" t="s">
        <v>191</v>
      </c>
      <c r="B12" s="4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21" x14ac:dyDescent="0.25">
      <c r="A13" s="2" t="s">
        <v>262</v>
      </c>
      <c r="B13" s="4"/>
      <c r="C13" s="4">
        <f>Daloopa!BJ213</f>
        <v>19484</v>
      </c>
      <c r="D13" s="4">
        <f>Daloopa!BK213</f>
        <v>26489</v>
      </c>
      <c r="E13" s="4">
        <f>Daloopa!BL213</f>
        <v>33493</v>
      </c>
      <c r="F13" s="4">
        <f>Daloopa!BM213</f>
        <v>40576</v>
      </c>
      <c r="G13" s="4">
        <f>Daloopa!BN213</f>
        <v>53419</v>
      </c>
      <c r="H13" s="4">
        <f>Daloopa!BO213</f>
        <v>52583</v>
      </c>
      <c r="I13" s="4">
        <f>Daloopa!BP213</f>
        <v>59581</v>
      </c>
      <c r="J13" s="4">
        <f>Daloopa!BQ213</f>
        <v>70415</v>
      </c>
      <c r="K13" s="4">
        <f>Daloopa!BR213</f>
        <v>85278</v>
      </c>
      <c r="L13" s="3">
        <f t="shared" ref="L13:P13" si="6">K13*(1+L15)</f>
        <v>104039.16</v>
      </c>
      <c r="M13" s="3">
        <f t="shared" si="6"/>
        <v>119645.034</v>
      </c>
      <c r="N13" s="3">
        <f t="shared" si="6"/>
        <v>137591.78909999999</v>
      </c>
      <c r="O13" s="3">
        <f t="shared" si="6"/>
        <v>154102.80379200002</v>
      </c>
      <c r="P13" s="3">
        <f t="shared" si="6"/>
        <v>169513.08417120003</v>
      </c>
      <c r="R13" s="33"/>
    </row>
    <row r="14" spans="1:21" x14ac:dyDescent="0.25">
      <c r="A14" s="2" t="s">
        <v>220</v>
      </c>
      <c r="B14" s="4"/>
      <c r="C14" s="3">
        <f>C13-B13</f>
        <v>19484</v>
      </c>
      <c r="D14" s="3">
        <f>D13-C13</f>
        <v>7005</v>
      </c>
      <c r="E14" s="3">
        <f t="shared" ref="E14:K14" si="7">E13-D13</f>
        <v>7004</v>
      </c>
      <c r="F14" s="3">
        <f t="shared" si="7"/>
        <v>7083</v>
      </c>
      <c r="G14" s="3">
        <f t="shared" si="7"/>
        <v>12843</v>
      </c>
      <c r="H14" s="3">
        <f t="shared" si="7"/>
        <v>-836</v>
      </c>
      <c r="I14" s="3">
        <f t="shared" si="7"/>
        <v>6998</v>
      </c>
      <c r="J14" s="3">
        <f t="shared" si="7"/>
        <v>10834</v>
      </c>
      <c r="K14" s="3">
        <f t="shared" si="7"/>
        <v>14863</v>
      </c>
      <c r="L14" s="3">
        <f t="shared" ref="L14" si="8">L13-K13</f>
        <v>18761.160000000003</v>
      </c>
      <c r="M14" s="3">
        <f t="shared" ref="M14" si="9">M13-L13</f>
        <v>15605.873999999996</v>
      </c>
      <c r="N14" s="3">
        <f t="shared" ref="N14" si="10">N13-M13</f>
        <v>17946.755099999995</v>
      </c>
      <c r="O14" s="3">
        <f t="shared" ref="O14" si="11">O13-N13</f>
        <v>16511.014692000026</v>
      </c>
      <c r="P14" s="3">
        <f t="shared" ref="P14" si="12">P13-O13</f>
        <v>15410.280379200005</v>
      </c>
      <c r="R14" s="33"/>
    </row>
    <row r="15" spans="1:21" ht="13" x14ac:dyDescent="0.3">
      <c r="A15" s="6" t="s">
        <v>74</v>
      </c>
      <c r="B15" s="4"/>
      <c r="C15" s="11" t="e">
        <f>C13/B13-1</f>
        <v>#DIV/0!</v>
      </c>
      <c r="D15" s="11">
        <f>D13/C13-1</f>
        <v>0.35952576473003495</v>
      </c>
      <c r="E15" s="11">
        <f t="shared" ref="E15:K15" si="13">E13/D13-1</f>
        <v>0.26441164256861338</v>
      </c>
      <c r="F15" s="11">
        <f t="shared" si="13"/>
        <v>0.21147702505001043</v>
      </c>
      <c r="G15" s="11">
        <f t="shared" si="13"/>
        <v>0.31651715299684535</v>
      </c>
      <c r="H15" s="11">
        <f t="shared" si="13"/>
        <v>-1.5649862408506299E-2</v>
      </c>
      <c r="I15" s="11">
        <f t="shared" si="13"/>
        <v>0.13308483730483234</v>
      </c>
      <c r="J15" s="11">
        <f t="shared" si="13"/>
        <v>0.18183649149896786</v>
      </c>
      <c r="K15" s="11">
        <f t="shared" si="13"/>
        <v>0.21107718525882269</v>
      </c>
      <c r="L15" s="12">
        <v>0.22</v>
      </c>
      <c r="M15" s="12">
        <v>0.15</v>
      </c>
      <c r="N15" s="12">
        <v>0.15</v>
      </c>
      <c r="O15" s="12">
        <v>0.12</v>
      </c>
      <c r="P15" s="12">
        <v>0.1</v>
      </c>
    </row>
    <row r="16" spans="1:21" ht="13" x14ac:dyDescent="0.3">
      <c r="A16" s="6"/>
      <c r="B16" s="4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x14ac:dyDescent="0.25">
      <c r="A17" s="2" t="s">
        <v>110</v>
      </c>
      <c r="B17" s="4"/>
      <c r="C17" s="4">
        <f>Daloopa!BJ212</f>
        <v>9708</v>
      </c>
      <c r="D17" s="4">
        <f>Daloopa!BK212</f>
        <v>13592</v>
      </c>
      <c r="E17" s="4">
        <f>Daloopa!BL212</f>
        <v>16780</v>
      </c>
      <c r="F17" s="4">
        <f>Daloopa!BM212</f>
        <v>20455</v>
      </c>
      <c r="G17" s="4">
        <f>Daloopa!BN212</f>
        <v>28573</v>
      </c>
      <c r="H17" s="4">
        <f>Daloopa!BO212</f>
        <v>25335</v>
      </c>
      <c r="I17" s="4">
        <f>Daloopa!BP212</f>
        <v>30417</v>
      </c>
      <c r="J17" s="4">
        <f>Daloopa!BQ212</f>
        <v>37974</v>
      </c>
      <c r="K17" s="4">
        <f>Daloopa!BR212</f>
        <v>47163</v>
      </c>
      <c r="L17" s="3">
        <f t="shared" ref="L17:P17" si="14">K17*(1+L19)</f>
        <v>57538.86</v>
      </c>
      <c r="M17" s="3">
        <f t="shared" si="14"/>
        <v>66169.688999999998</v>
      </c>
      <c r="N17" s="3">
        <f t="shared" si="14"/>
        <v>76095.142349999995</v>
      </c>
      <c r="O17" s="3">
        <f t="shared" si="14"/>
        <v>85226.559432000009</v>
      </c>
      <c r="P17" s="3">
        <f t="shared" si="14"/>
        <v>93749.215375200016</v>
      </c>
    </row>
    <row r="18" spans="1:16" x14ac:dyDescent="0.25">
      <c r="A18" s="2" t="s">
        <v>220</v>
      </c>
      <c r="B18" s="4"/>
      <c r="C18" s="3">
        <f>C17-B17</f>
        <v>9708</v>
      </c>
      <c r="D18" s="3">
        <f t="shared" ref="D18:K18" si="15">D17-C17</f>
        <v>3884</v>
      </c>
      <c r="E18" s="3">
        <f t="shared" si="15"/>
        <v>3188</v>
      </c>
      <c r="F18" s="3">
        <f t="shared" si="15"/>
        <v>3675</v>
      </c>
      <c r="G18" s="3">
        <f t="shared" si="15"/>
        <v>8118</v>
      </c>
      <c r="H18" s="3">
        <f t="shared" si="15"/>
        <v>-3238</v>
      </c>
      <c r="I18" s="3">
        <f t="shared" si="15"/>
        <v>5082</v>
      </c>
      <c r="J18" s="3">
        <f t="shared" si="15"/>
        <v>7557</v>
      </c>
      <c r="K18" s="3">
        <f t="shared" si="15"/>
        <v>9189</v>
      </c>
      <c r="L18" s="3">
        <f t="shared" ref="L18" si="16">L17-K17</f>
        <v>10375.86</v>
      </c>
      <c r="M18" s="3">
        <f t="shared" ref="M18" si="17">M17-L17</f>
        <v>8630.8289999999979</v>
      </c>
      <c r="N18" s="3">
        <f t="shared" ref="N18" si="18">N17-M17</f>
        <v>9925.4533499999961</v>
      </c>
      <c r="O18" s="3">
        <f t="shared" ref="O18" si="19">O17-N17</f>
        <v>9131.4170820000145</v>
      </c>
      <c r="P18" s="3">
        <f t="shared" ref="P18" si="20">P17-O17</f>
        <v>8522.6559432000067</v>
      </c>
    </row>
    <row r="19" spans="1:16" ht="13" x14ac:dyDescent="0.3">
      <c r="A19" s="6" t="s">
        <v>74</v>
      </c>
      <c r="B19" s="4"/>
      <c r="C19" s="11" t="e">
        <f>C17/B17-1</f>
        <v>#DIV/0!</v>
      </c>
      <c r="D19" s="11">
        <f t="shared" ref="D19:K19" si="21">D17/C17-1</f>
        <v>0.40008240626287606</v>
      </c>
      <c r="E19" s="11">
        <f t="shared" si="21"/>
        <v>0.23454973513831656</v>
      </c>
      <c r="F19" s="11">
        <f t="shared" si="21"/>
        <v>0.21901072705601909</v>
      </c>
      <c r="G19" s="11">
        <f t="shared" si="21"/>
        <v>0.39687118064043014</v>
      </c>
      <c r="H19" s="11">
        <f t="shared" si="21"/>
        <v>-0.11332376719280435</v>
      </c>
      <c r="I19" s="11">
        <f t="shared" si="21"/>
        <v>0.2005920663114269</v>
      </c>
      <c r="J19" s="11">
        <f t="shared" si="21"/>
        <v>0.248446592366111</v>
      </c>
      <c r="K19" s="11">
        <f t="shared" si="21"/>
        <v>0.24198135566440193</v>
      </c>
      <c r="L19" s="12">
        <v>0.22</v>
      </c>
      <c r="M19" s="12">
        <v>0.15</v>
      </c>
      <c r="N19" s="12">
        <v>0.15</v>
      </c>
      <c r="O19" s="12">
        <v>0.12</v>
      </c>
      <c r="P19" s="12">
        <v>0.1</v>
      </c>
    </row>
    <row r="20" spans="1:16" ht="13" x14ac:dyDescent="0.3">
      <c r="A20" s="6"/>
      <c r="B20" s="4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x14ac:dyDescent="0.25">
      <c r="A21" s="2" t="s">
        <v>119</v>
      </c>
      <c r="B21" s="4"/>
      <c r="C21" s="4">
        <f>Daloopa!BJ211</f>
        <v>6716</v>
      </c>
      <c r="D21" s="4">
        <f>Daloopa!BK211</f>
        <v>9525</v>
      </c>
      <c r="E21" s="4">
        <f>Daloopa!BL211</f>
        <v>12540</v>
      </c>
      <c r="F21" s="4">
        <f>Daloopa!BM211</f>
        <v>15453</v>
      </c>
      <c r="G21" s="4">
        <f>Daloopa!BN211</f>
        <v>21468</v>
      </c>
      <c r="H21" s="4">
        <f>Daloopa!BO211</f>
        <v>23181</v>
      </c>
      <c r="I21" s="4">
        <f>Daloopa!BP211</f>
        <v>26473</v>
      </c>
      <c r="J21" s="4">
        <f>Daloopa!BQ211</f>
        <v>32121</v>
      </c>
      <c r="K21" s="4">
        <f>Daloopa!BR211</f>
        <v>38285</v>
      </c>
      <c r="L21" s="3">
        <f t="shared" ref="L21:P21" si="22">K21*(1+L23)</f>
        <v>47856.25</v>
      </c>
      <c r="M21" s="3">
        <f t="shared" si="22"/>
        <v>58384.625</v>
      </c>
      <c r="N21" s="3">
        <f t="shared" si="22"/>
        <v>70061.55</v>
      </c>
      <c r="O21" s="3">
        <f t="shared" si="22"/>
        <v>84073.86</v>
      </c>
      <c r="P21" s="3">
        <f t="shared" si="22"/>
        <v>99207.154799999989</v>
      </c>
    </row>
    <row r="22" spans="1:16" x14ac:dyDescent="0.25">
      <c r="A22" s="2" t="s">
        <v>220</v>
      </c>
      <c r="B22" s="4"/>
      <c r="C22" s="3">
        <f>C21-B21</f>
        <v>6716</v>
      </c>
      <c r="D22" s="3">
        <f>D21-C21</f>
        <v>2809</v>
      </c>
      <c r="E22" s="3">
        <f t="shared" ref="E22:K22" si="23">E21-D21</f>
        <v>3015</v>
      </c>
      <c r="F22" s="3">
        <f t="shared" si="23"/>
        <v>2913</v>
      </c>
      <c r="G22" s="3">
        <f t="shared" si="23"/>
        <v>6015</v>
      </c>
      <c r="H22" s="3">
        <f t="shared" si="23"/>
        <v>1713</v>
      </c>
      <c r="I22" s="3">
        <f t="shared" si="23"/>
        <v>3292</v>
      </c>
      <c r="J22" s="3">
        <f t="shared" si="23"/>
        <v>5648</v>
      </c>
      <c r="K22" s="3">
        <f t="shared" si="23"/>
        <v>6164</v>
      </c>
      <c r="L22" s="3">
        <f t="shared" ref="L22:P22" si="24">L21-K21</f>
        <v>9571.25</v>
      </c>
      <c r="M22" s="3">
        <f t="shared" si="24"/>
        <v>10528.375</v>
      </c>
      <c r="N22" s="3">
        <f t="shared" si="24"/>
        <v>11676.925000000003</v>
      </c>
      <c r="O22" s="3">
        <f t="shared" si="24"/>
        <v>14012.309999999998</v>
      </c>
      <c r="P22" s="3">
        <f t="shared" si="24"/>
        <v>15133.294799999989</v>
      </c>
    </row>
    <row r="23" spans="1:16" ht="13" x14ac:dyDescent="0.3">
      <c r="A23" s="6" t="s">
        <v>74</v>
      </c>
      <c r="B23" s="4"/>
      <c r="C23" s="11" t="e">
        <f>C21/B21-1</f>
        <v>#DIV/0!</v>
      </c>
      <c r="D23" s="11">
        <f>D21/C21-1</f>
        <v>0.41825491363907097</v>
      </c>
      <c r="E23" s="11">
        <f t="shared" ref="E23:K23" si="25">E21/D21-1</f>
        <v>0.31653543307086607</v>
      </c>
      <c r="F23" s="11">
        <f t="shared" si="25"/>
        <v>0.23229665071770333</v>
      </c>
      <c r="G23" s="11">
        <f t="shared" si="25"/>
        <v>0.3892448068336245</v>
      </c>
      <c r="H23" s="11">
        <f t="shared" si="25"/>
        <v>7.9793180547792053E-2</v>
      </c>
      <c r="I23" s="11">
        <f t="shared" si="25"/>
        <v>0.1420128553556792</v>
      </c>
      <c r="J23" s="11">
        <f t="shared" si="25"/>
        <v>0.21334945038340947</v>
      </c>
      <c r="K23" s="11">
        <f t="shared" si="25"/>
        <v>0.19189938046760679</v>
      </c>
      <c r="L23" s="12">
        <v>0.25</v>
      </c>
      <c r="M23" s="12">
        <v>0.22</v>
      </c>
      <c r="N23" s="12">
        <v>0.2</v>
      </c>
      <c r="O23" s="12">
        <v>0.2</v>
      </c>
      <c r="P23" s="12">
        <v>0.18</v>
      </c>
    </row>
    <row r="24" spans="1:16" ht="13" x14ac:dyDescent="0.3">
      <c r="B24" s="4"/>
      <c r="C24" s="38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x14ac:dyDescent="0.25">
      <c r="A25" s="2" t="s">
        <v>112</v>
      </c>
      <c r="B25" s="4"/>
      <c r="C25" s="4">
        <f>Daloopa!BJ210</f>
        <v>4034</v>
      </c>
      <c r="D25" s="4">
        <f>Daloopa!BK210</f>
        <v>5406</v>
      </c>
      <c r="E25" s="4">
        <f>Daloopa!BL210</f>
        <v>6842</v>
      </c>
      <c r="F25" s="4">
        <f>Daloopa!BM210</f>
        <v>7685</v>
      </c>
      <c r="G25" s="4">
        <f>Daloopa!BN210</f>
        <v>11474</v>
      </c>
      <c r="H25" s="4">
        <f>Daloopa!BO210</f>
        <v>12542</v>
      </c>
      <c r="I25" s="4">
        <f>Daloopa!BP210</f>
        <v>15477</v>
      </c>
      <c r="J25" s="4">
        <f>Daloopa!BQ210</f>
        <v>20122</v>
      </c>
      <c r="K25" s="4">
        <f>Daloopa!BR210</f>
        <v>25448</v>
      </c>
      <c r="L25" s="3">
        <f t="shared" ref="L25:P25" si="26">K25*(1+L27)</f>
        <v>33082.400000000001</v>
      </c>
      <c r="M25" s="3">
        <f t="shared" si="26"/>
        <v>41353</v>
      </c>
      <c r="N25" s="3">
        <f t="shared" si="26"/>
        <v>50657.425000000003</v>
      </c>
      <c r="O25" s="3">
        <f t="shared" si="26"/>
        <v>60788.91</v>
      </c>
      <c r="P25" s="3">
        <f t="shared" si="26"/>
        <v>71730.913799999995</v>
      </c>
    </row>
    <row r="26" spans="1:16" x14ac:dyDescent="0.25">
      <c r="A26" s="2" t="s">
        <v>220</v>
      </c>
      <c r="B26" s="4"/>
      <c r="C26" s="3">
        <f>C25-B25</f>
        <v>4034</v>
      </c>
      <c r="D26" s="3">
        <f t="shared" ref="D26:K26" si="27">D25-C25</f>
        <v>1372</v>
      </c>
      <c r="E26" s="3">
        <f t="shared" si="27"/>
        <v>1436</v>
      </c>
      <c r="F26" s="3">
        <f t="shared" si="27"/>
        <v>843</v>
      </c>
      <c r="G26" s="3">
        <f t="shared" si="27"/>
        <v>3789</v>
      </c>
      <c r="H26" s="3">
        <f t="shared" si="27"/>
        <v>1068</v>
      </c>
      <c r="I26" s="3">
        <f t="shared" si="27"/>
        <v>2935</v>
      </c>
      <c r="J26" s="3">
        <f t="shared" si="27"/>
        <v>4645</v>
      </c>
      <c r="K26" s="3">
        <f t="shared" si="27"/>
        <v>5326</v>
      </c>
      <c r="L26" s="3">
        <f t="shared" ref="L26:P26" si="28">L25-K25</f>
        <v>7634.4000000000015</v>
      </c>
      <c r="M26" s="3">
        <f t="shared" si="28"/>
        <v>8270.5999999999985</v>
      </c>
      <c r="N26" s="3">
        <f t="shared" si="28"/>
        <v>9304.4250000000029</v>
      </c>
      <c r="O26" s="3">
        <f t="shared" si="28"/>
        <v>10131.485000000001</v>
      </c>
      <c r="P26" s="3">
        <f t="shared" si="28"/>
        <v>10942.003799999991</v>
      </c>
    </row>
    <row r="27" spans="1:16" ht="13" x14ac:dyDescent="0.3">
      <c r="A27" s="6" t="s">
        <v>74</v>
      </c>
      <c r="B27" s="4"/>
      <c r="C27" s="11" t="e">
        <f>C25/B25-1</f>
        <v>#DIV/0!</v>
      </c>
      <c r="D27" s="11">
        <f t="shared" ref="D27:K27" si="29">D25/C25-1</f>
        <v>0.34010907288051562</v>
      </c>
      <c r="E27" s="11">
        <f t="shared" si="29"/>
        <v>0.26563078061413248</v>
      </c>
      <c r="F27" s="11">
        <f t="shared" si="29"/>
        <v>0.12320958783981295</v>
      </c>
      <c r="G27" s="11">
        <f t="shared" si="29"/>
        <v>0.49303838646714371</v>
      </c>
      <c r="H27" s="11">
        <f t="shared" si="29"/>
        <v>9.3080006972285245E-2</v>
      </c>
      <c r="I27" s="11">
        <f t="shared" si="29"/>
        <v>0.23401371392122461</v>
      </c>
      <c r="J27" s="11">
        <f t="shared" si="29"/>
        <v>0.30012276280932992</v>
      </c>
      <c r="K27" s="11">
        <f t="shared" si="29"/>
        <v>0.26468541894443898</v>
      </c>
      <c r="L27" s="12">
        <v>0.3</v>
      </c>
      <c r="M27" s="12">
        <v>0.25</v>
      </c>
      <c r="N27" s="12">
        <f t="shared" ref="N27" si="30">M27-2.5%</f>
        <v>0.22500000000000001</v>
      </c>
      <c r="O27" s="12">
        <v>0.2</v>
      </c>
      <c r="P27" s="12">
        <v>0.18</v>
      </c>
    </row>
    <row r="28" spans="1:16" ht="13" x14ac:dyDescent="0.3">
      <c r="B28" s="4"/>
      <c r="C28" s="4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ht="13" x14ac:dyDescent="0.3">
      <c r="A29" s="1" t="s">
        <v>120</v>
      </c>
      <c r="B29" s="16"/>
      <c r="C29" s="5">
        <f>C13+C17+C21+C25</f>
        <v>39942</v>
      </c>
      <c r="D29" s="5">
        <v>55013</v>
      </c>
      <c r="E29" s="5">
        <v>69655</v>
      </c>
      <c r="F29" s="5">
        <v>84169</v>
      </c>
      <c r="G29" s="5">
        <f t="shared" ref="G29:P29" si="31">G13+G17+G21+G25</f>
        <v>114934</v>
      </c>
      <c r="H29" s="5">
        <f t="shared" si="31"/>
        <v>113641</v>
      </c>
      <c r="I29" s="5">
        <f t="shared" si="31"/>
        <v>131948</v>
      </c>
      <c r="J29" s="5">
        <f t="shared" si="31"/>
        <v>160632</v>
      </c>
      <c r="K29" s="5">
        <f>K13+K17+K21+K25</f>
        <v>196174</v>
      </c>
      <c r="L29" s="5">
        <f t="shared" si="31"/>
        <v>242516.67</v>
      </c>
      <c r="M29" s="5">
        <f t="shared" si="31"/>
        <v>285552.348</v>
      </c>
      <c r="N29" s="5">
        <f t="shared" si="31"/>
        <v>334405.90644999995</v>
      </c>
      <c r="O29" s="5">
        <f t="shared" si="31"/>
        <v>384192.13322399999</v>
      </c>
      <c r="P29" s="5">
        <f t="shared" si="31"/>
        <v>434200.36814639997</v>
      </c>
    </row>
    <row r="30" spans="1:16" ht="13" x14ac:dyDescent="0.3">
      <c r="A30" s="6" t="s">
        <v>220</v>
      </c>
      <c r="B30" s="16"/>
      <c r="C30" s="5"/>
      <c r="D30" s="3">
        <f>D29-C29</f>
        <v>15071</v>
      </c>
      <c r="E30" s="3">
        <f t="shared" ref="E30:P30" si="32">E29-D29</f>
        <v>14642</v>
      </c>
      <c r="F30" s="3">
        <f t="shared" si="32"/>
        <v>14514</v>
      </c>
      <c r="G30" s="3">
        <f t="shared" si="32"/>
        <v>30765</v>
      </c>
      <c r="H30" s="3">
        <f t="shared" si="32"/>
        <v>-1293</v>
      </c>
      <c r="I30" s="3">
        <f t="shared" si="32"/>
        <v>18307</v>
      </c>
      <c r="J30" s="3">
        <f t="shared" si="32"/>
        <v>28684</v>
      </c>
      <c r="K30" s="3">
        <f t="shared" si="32"/>
        <v>35542</v>
      </c>
      <c r="L30" s="3">
        <f t="shared" si="32"/>
        <v>46342.670000000013</v>
      </c>
      <c r="M30" s="3">
        <f t="shared" si="32"/>
        <v>43035.677999999985</v>
      </c>
      <c r="N30" s="3">
        <f t="shared" si="32"/>
        <v>48853.558449999953</v>
      </c>
      <c r="O30" s="3">
        <f t="shared" si="32"/>
        <v>49786.226774000039</v>
      </c>
      <c r="P30" s="3">
        <f t="shared" si="32"/>
        <v>50008.234922399977</v>
      </c>
    </row>
    <row r="31" spans="1:16" ht="13" x14ac:dyDescent="0.3">
      <c r="A31" s="6" t="s">
        <v>1</v>
      </c>
      <c r="B31" s="16"/>
      <c r="C31" s="5"/>
      <c r="D31" s="11">
        <f>D29/C29-1</f>
        <v>0.37732211706975116</v>
      </c>
      <c r="E31" s="11">
        <f t="shared" ref="E31:K31" si="33">E29/D29-1</f>
        <v>0.26615527239016235</v>
      </c>
      <c r="F31" s="11">
        <f t="shared" si="33"/>
        <v>0.20836982269758098</v>
      </c>
      <c r="G31" s="11">
        <f>G29/F29-1</f>
        <v>0.36551461939669005</v>
      </c>
      <c r="H31" s="11">
        <f>H29/G29-1</f>
        <v>-1.1249934745158119E-2</v>
      </c>
      <c r="I31" s="11">
        <f>I29/H29-1</f>
        <v>0.16109502732288528</v>
      </c>
      <c r="J31" s="11">
        <f t="shared" si="33"/>
        <v>0.21738866826325531</v>
      </c>
      <c r="K31" s="11">
        <f t="shared" si="33"/>
        <v>0.22126350913890125</v>
      </c>
      <c r="L31" s="11">
        <f t="shared" ref="L31" si="34">L29/K29-1</f>
        <v>0.23623247729056862</v>
      </c>
      <c r="M31" s="11">
        <f t="shared" ref="M31" si="35">M29/L29-1</f>
        <v>0.17745451477624186</v>
      </c>
      <c r="N31" s="11">
        <f t="shared" ref="N31" si="36">N29/M29-1</f>
        <v>0.17108442214595265</v>
      </c>
      <c r="O31" s="11">
        <f t="shared" ref="O31" si="37">O29/N29-1</f>
        <v>0.14887962746388883</v>
      </c>
      <c r="P31" s="11">
        <f t="shared" ref="P31" si="38">P29/O29-1</f>
        <v>0.13016465095927177</v>
      </c>
    </row>
    <row r="32" spans="1:16" ht="13" x14ac:dyDescent="0.3">
      <c r="A32" s="6" t="s">
        <v>282</v>
      </c>
      <c r="B32" s="16"/>
      <c r="C32" s="5"/>
      <c r="D32" s="13"/>
      <c r="E32" s="13"/>
      <c r="F32" s="87">
        <f>F29/AVERAGE(E8:F8)</f>
        <v>34.63744855967078</v>
      </c>
      <c r="G32" s="87">
        <f t="shared" ref="G32:P32" si="39">G29/AVERAGE(F8:G8)</f>
        <v>42.411070110701104</v>
      </c>
      <c r="H32" s="87">
        <f t="shared" si="39"/>
        <v>39.322145328719721</v>
      </c>
      <c r="I32" s="87">
        <f t="shared" si="39"/>
        <v>42.909918699186989</v>
      </c>
      <c r="J32" s="87">
        <f t="shared" si="39"/>
        <v>49.122935779816515</v>
      </c>
      <c r="K32" s="87">
        <f t="shared" si="39"/>
        <v>56.615873015873014</v>
      </c>
      <c r="L32" s="87">
        <f t="shared" si="39"/>
        <v>66.352030095759233</v>
      </c>
      <c r="M32" s="87">
        <f t="shared" si="39"/>
        <v>75.046609198423127</v>
      </c>
      <c r="N32" s="87">
        <f t="shared" si="39"/>
        <v>84.55269442477875</v>
      </c>
      <c r="O32" s="87">
        <f t="shared" si="39"/>
        <v>93.591262661144938</v>
      </c>
      <c r="P32" s="87">
        <f t="shared" si="39"/>
        <v>102.04473986989423</v>
      </c>
    </row>
    <row r="33" spans="1:18" ht="13" x14ac:dyDescent="0.3">
      <c r="A33" s="6" t="s">
        <v>74</v>
      </c>
      <c r="B33" s="16"/>
      <c r="C33" s="5"/>
      <c r="D33" s="13"/>
      <c r="E33" s="13"/>
      <c r="F33" s="87"/>
      <c r="G33" s="11">
        <f>G32/F32-1</f>
        <v>0.22442823805681056</v>
      </c>
      <c r="H33" s="11">
        <f t="shared" ref="H33:P33" si="40">H32/G32-1</f>
        <v>-7.2832983792172401E-2</v>
      </c>
      <c r="I33" s="11">
        <f t="shared" si="40"/>
        <v>9.1240529744109899E-2</v>
      </c>
      <c r="J33" s="11">
        <f t="shared" si="40"/>
        <v>0.14479209630260259</v>
      </c>
      <c r="K33" s="11">
        <f t="shared" si="40"/>
        <v>0.15253439390597601</v>
      </c>
      <c r="L33" s="11">
        <f t="shared" si="40"/>
        <v>0.17196868230145568</v>
      </c>
      <c r="M33" s="11">
        <f t="shared" si="40"/>
        <v>0.13103712260372258</v>
      </c>
      <c r="N33" s="11">
        <f t="shared" si="40"/>
        <v>0.12666908375862196</v>
      </c>
      <c r="O33" s="11">
        <f t="shared" si="40"/>
        <v>0.10689864229468449</v>
      </c>
      <c r="P33" s="11">
        <f t="shared" si="40"/>
        <v>9.0323358916054142E-2</v>
      </c>
    </row>
    <row r="34" spans="1:18" ht="13" x14ac:dyDescent="0.3">
      <c r="A34" s="6"/>
      <c r="B34" s="16"/>
      <c r="C34" s="5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</row>
    <row r="35" spans="1:18" ht="13" x14ac:dyDescent="0.3">
      <c r="A35" s="1" t="s">
        <v>263</v>
      </c>
      <c r="B35" s="4"/>
      <c r="C35" s="4"/>
      <c r="D35" s="4"/>
      <c r="E35" s="4"/>
      <c r="F35" s="39"/>
      <c r="G35" s="39"/>
      <c r="H35" s="39"/>
      <c r="I35" s="39"/>
      <c r="J35" s="39"/>
      <c r="K35" s="4"/>
      <c r="L35" s="4"/>
      <c r="M35" s="4"/>
      <c r="N35" s="4"/>
      <c r="O35" s="4"/>
      <c r="P35" s="4"/>
    </row>
    <row r="36" spans="1:18" x14ac:dyDescent="0.25">
      <c r="A36" s="2" t="s">
        <v>262</v>
      </c>
      <c r="B36" s="4"/>
      <c r="C36" s="20">
        <f t="shared" ref="C36:P36" si="41">C13/C29</f>
        <v>0.48780732061489157</v>
      </c>
      <c r="D36" s="20">
        <f t="shared" si="41"/>
        <v>0.48150437169396326</v>
      </c>
      <c r="E36" s="20">
        <f t="shared" si="41"/>
        <v>0.48084128921111191</v>
      </c>
      <c r="F36" s="20">
        <f t="shared" si="41"/>
        <v>0.48207772457793252</v>
      </c>
      <c r="G36" s="20">
        <f t="shared" si="41"/>
        <v>0.46477978666017017</v>
      </c>
      <c r="H36" s="20">
        <f t="shared" si="41"/>
        <v>0.4627115213699281</v>
      </c>
      <c r="I36" s="20">
        <f t="shared" si="41"/>
        <v>0.45154909509806895</v>
      </c>
      <c r="J36" s="20">
        <f t="shared" si="41"/>
        <v>0.43836221923402557</v>
      </c>
      <c r="K36" s="20">
        <f t="shared" si="41"/>
        <v>0.43470592433248034</v>
      </c>
      <c r="L36" s="20">
        <f t="shared" si="41"/>
        <v>0.42899797362383379</v>
      </c>
      <c r="M36" s="20">
        <f t="shared" si="41"/>
        <v>0.4189950978795664</v>
      </c>
      <c r="N36" s="20">
        <f t="shared" si="41"/>
        <v>0.41145143206545781</v>
      </c>
      <c r="O36" s="20">
        <f t="shared" si="41"/>
        <v>0.40110869136966859</v>
      </c>
      <c r="P36" s="20">
        <f t="shared" si="41"/>
        <v>0.39040290291519297</v>
      </c>
    </row>
    <row r="37" spans="1:18" x14ac:dyDescent="0.25">
      <c r="A37" s="2" t="s">
        <v>110</v>
      </c>
      <c r="B37" s="4"/>
      <c r="C37" s="20">
        <f t="shared" ref="C37:P37" si="42">C17/C29</f>
        <v>0.2430524260177257</v>
      </c>
      <c r="D37" s="20">
        <f t="shared" si="42"/>
        <v>0.24706887462963301</v>
      </c>
      <c r="E37" s="20">
        <f t="shared" si="42"/>
        <v>0.24090158639006531</v>
      </c>
      <c r="F37" s="20">
        <f t="shared" si="42"/>
        <v>0.24302296569996079</v>
      </c>
      <c r="G37" s="20">
        <f t="shared" si="42"/>
        <v>0.24860354638314164</v>
      </c>
      <c r="H37" s="20">
        <f t="shared" si="42"/>
        <v>0.22293890409271302</v>
      </c>
      <c r="I37" s="20">
        <f t="shared" si="42"/>
        <v>0.23052263012701973</v>
      </c>
      <c r="J37" s="20">
        <f t="shared" si="42"/>
        <v>0.23640370536381294</v>
      </c>
      <c r="K37" s="20">
        <f t="shared" si="42"/>
        <v>0.24041412215686075</v>
      </c>
      <c r="L37" s="20">
        <f t="shared" si="42"/>
        <v>0.23725733987688349</v>
      </c>
      <c r="M37" s="20">
        <f t="shared" si="42"/>
        <v>0.23172524920019219</v>
      </c>
      <c r="N37" s="20">
        <f t="shared" si="42"/>
        <v>0.22755322463593408</v>
      </c>
      <c r="O37" s="20">
        <f t="shared" si="42"/>
        <v>0.22183317163943433</v>
      </c>
      <c r="P37" s="20">
        <f t="shared" si="42"/>
        <v>0.21591233507105287</v>
      </c>
    </row>
    <row r="38" spans="1:18" x14ac:dyDescent="0.25">
      <c r="A38" s="2" t="s">
        <v>119</v>
      </c>
      <c r="C38" s="20">
        <f t="shared" ref="C38:P38" si="43">C21/C29</f>
        <v>0.16814380852235741</v>
      </c>
      <c r="D38" s="20">
        <f t="shared" si="43"/>
        <v>0.17314089397051605</v>
      </c>
      <c r="E38" s="20">
        <f t="shared" si="43"/>
        <v>0.18003014858947672</v>
      </c>
      <c r="F38" s="20">
        <f t="shared" si="43"/>
        <v>0.18359491024011215</v>
      </c>
      <c r="G38" s="20">
        <f t="shared" si="43"/>
        <v>0.18678545948109349</v>
      </c>
      <c r="H38" s="20">
        <f t="shared" si="43"/>
        <v>0.20398447743332071</v>
      </c>
      <c r="I38" s="20">
        <f t="shared" si="43"/>
        <v>0.20063206717797921</v>
      </c>
      <c r="J38" s="20">
        <f t="shared" si="43"/>
        <v>0.19996638278798745</v>
      </c>
      <c r="K38" s="20">
        <f t="shared" si="43"/>
        <v>0.19515837980568271</v>
      </c>
      <c r="L38" s="20">
        <f t="shared" si="43"/>
        <v>0.19733179578954305</v>
      </c>
      <c r="M38" s="20">
        <f t="shared" si="43"/>
        <v>0.20446207292261523</v>
      </c>
      <c r="N38" s="20">
        <f t="shared" si="43"/>
        <v>0.20951050399725982</v>
      </c>
      <c r="O38" s="20">
        <f t="shared" si="43"/>
        <v>0.21883285140297615</v>
      </c>
      <c r="P38" s="20">
        <f t="shared" si="43"/>
        <v>0.22848242903043825</v>
      </c>
    </row>
    <row r="39" spans="1:18" x14ac:dyDescent="0.25">
      <c r="A39" s="2" t="s">
        <v>112</v>
      </c>
      <c r="C39" s="20">
        <f t="shared" ref="C39:P39" si="44">C25/C29</f>
        <v>0.10099644484502529</v>
      </c>
      <c r="D39" s="20">
        <f t="shared" si="44"/>
        <v>9.8267682184211003E-2</v>
      </c>
      <c r="E39" s="20">
        <f t="shared" si="44"/>
        <v>9.8226975809346057E-2</v>
      </c>
      <c r="F39" s="20">
        <f t="shared" si="44"/>
        <v>9.1304399481994564E-2</v>
      </c>
      <c r="G39" s="20">
        <f t="shared" si="44"/>
        <v>9.9831207475594694E-2</v>
      </c>
      <c r="H39" s="20">
        <f t="shared" si="44"/>
        <v>0.11036509710403815</v>
      </c>
      <c r="I39" s="20">
        <f t="shared" si="44"/>
        <v>0.11729620759693213</v>
      </c>
      <c r="J39" s="20">
        <f t="shared" si="44"/>
        <v>0.125267692614174</v>
      </c>
      <c r="K39" s="20">
        <f t="shared" si="44"/>
        <v>0.1297215737049762</v>
      </c>
      <c r="L39" s="20">
        <f t="shared" si="44"/>
        <v>0.13641289070973966</v>
      </c>
      <c r="M39" s="20">
        <f t="shared" si="44"/>
        <v>0.14481757999762621</v>
      </c>
      <c r="N39" s="20">
        <f t="shared" si="44"/>
        <v>0.15148483930134843</v>
      </c>
      <c r="O39" s="20">
        <f t="shared" si="44"/>
        <v>0.15822528558792104</v>
      </c>
      <c r="P39" s="20">
        <f t="shared" si="44"/>
        <v>0.16520233298331607</v>
      </c>
    </row>
    <row r="40" spans="1:18" ht="13" x14ac:dyDescent="0.3">
      <c r="A40" s="6"/>
      <c r="B40" s="16"/>
      <c r="C40" s="5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</row>
    <row r="41" spans="1:18" ht="13" x14ac:dyDescent="0.3">
      <c r="A41" s="1" t="s">
        <v>121</v>
      </c>
      <c r="B41" s="4"/>
      <c r="C41" s="43">
        <f>711-125</f>
        <v>586</v>
      </c>
      <c r="D41" s="43">
        <f>825-250</f>
        <v>575</v>
      </c>
      <c r="E41" s="4">
        <f>Daloopa!BL152</f>
        <v>541</v>
      </c>
      <c r="F41" s="4">
        <f>Daloopa!BM152</f>
        <v>657</v>
      </c>
      <c r="G41" s="4">
        <f>Daloopa!BN152</f>
        <v>721</v>
      </c>
      <c r="H41" s="4">
        <f>Daloopa!BO152</f>
        <v>808</v>
      </c>
      <c r="I41" s="4">
        <f>Daloopa!BP152</f>
        <v>1058</v>
      </c>
      <c r="J41" s="4">
        <f>Daloopa!BQ152</f>
        <v>1722</v>
      </c>
      <c r="K41" s="4">
        <f>Daloopa!BR152</f>
        <v>2584</v>
      </c>
      <c r="L41" s="3">
        <f t="shared" ref="L41:P41" si="45">K41*(1+L43)</f>
        <v>3876</v>
      </c>
      <c r="M41" s="3">
        <f t="shared" si="45"/>
        <v>6201.6</v>
      </c>
      <c r="N41" s="3">
        <f t="shared" si="45"/>
        <v>10542.720000000001</v>
      </c>
      <c r="O41" s="3">
        <f t="shared" si="45"/>
        <v>15814.080000000002</v>
      </c>
      <c r="P41" s="3">
        <f t="shared" si="45"/>
        <v>23721.120000000003</v>
      </c>
    </row>
    <row r="42" spans="1:18" x14ac:dyDescent="0.25">
      <c r="A42" s="2" t="s">
        <v>220</v>
      </c>
      <c r="B42" s="4"/>
      <c r="C42" s="43"/>
      <c r="D42" s="3">
        <f>D41-C41</f>
        <v>-11</v>
      </c>
      <c r="E42" s="3">
        <f t="shared" ref="E42:P42" si="46">E41-D41</f>
        <v>-34</v>
      </c>
      <c r="F42" s="3">
        <f t="shared" ref="F42" si="47">F41-E41</f>
        <v>116</v>
      </c>
      <c r="G42" s="3">
        <f t="shared" ref="G42" si="48">G41-F41</f>
        <v>64</v>
      </c>
      <c r="H42" s="3">
        <f t="shared" ref="H42" si="49">H41-G41</f>
        <v>87</v>
      </c>
      <c r="I42" s="3">
        <f t="shared" ref="I42" si="50">I41-H41</f>
        <v>250</v>
      </c>
      <c r="J42" s="3">
        <f t="shared" ref="J42" si="51">J41-I41</f>
        <v>664</v>
      </c>
      <c r="K42" s="3">
        <f t="shared" ref="K42" si="52">K41-J41</f>
        <v>862</v>
      </c>
      <c r="L42" s="3">
        <f t="shared" si="46"/>
        <v>1292</v>
      </c>
      <c r="M42" s="3">
        <f t="shared" si="46"/>
        <v>2325.6000000000004</v>
      </c>
      <c r="N42" s="3">
        <f t="shared" si="46"/>
        <v>4341.1200000000008</v>
      </c>
      <c r="O42" s="3">
        <f t="shared" si="46"/>
        <v>5271.3600000000006</v>
      </c>
      <c r="P42" s="3">
        <f t="shared" si="46"/>
        <v>7907.0400000000009</v>
      </c>
    </row>
    <row r="43" spans="1:18" ht="13" x14ac:dyDescent="0.3">
      <c r="A43" s="6" t="s">
        <v>74</v>
      </c>
      <c r="B43" s="4"/>
      <c r="C43" s="4"/>
      <c r="D43" s="11">
        <f>D41/C41-1</f>
        <v>-1.8771331058020424E-2</v>
      </c>
      <c r="E43" s="11">
        <f t="shared" ref="E43" si="53">E41/D41-1</f>
        <v>-5.913043478260871E-2</v>
      </c>
      <c r="F43" s="11">
        <f t="shared" ref="F43" si="54">F41/E41-1</f>
        <v>0.21441774491682075</v>
      </c>
      <c r="G43" s="11">
        <f t="shared" ref="G43" si="55">G41/F41-1</f>
        <v>9.7412480974124804E-2</v>
      </c>
      <c r="H43" s="11">
        <f t="shared" ref="H43" si="56">H41/G41-1</f>
        <v>0.12066574202496527</v>
      </c>
      <c r="I43" s="11">
        <f t="shared" ref="I43" si="57">I41/H41-1</f>
        <v>0.30940594059405946</v>
      </c>
      <c r="J43" s="11">
        <f t="shared" ref="J43" si="58">J41/I41-1</f>
        <v>0.6275992438563327</v>
      </c>
      <c r="K43" s="11">
        <f t="shared" ref="K43" si="59">K41/J41-1</f>
        <v>0.50058072009291532</v>
      </c>
      <c r="L43" s="12">
        <v>0.5</v>
      </c>
      <c r="M43" s="12">
        <v>0.6</v>
      </c>
      <c r="N43" s="12">
        <v>0.7</v>
      </c>
      <c r="O43" s="12">
        <v>0.5</v>
      </c>
      <c r="P43" s="12">
        <v>0.5</v>
      </c>
    </row>
    <row r="44" spans="1:18" ht="13" x14ac:dyDescent="0.3">
      <c r="B44" s="4"/>
      <c r="C44" s="4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8" ht="13" x14ac:dyDescent="0.3">
      <c r="A45" s="1" t="s">
        <v>122</v>
      </c>
      <c r="B45" s="4"/>
      <c r="C45" s="5">
        <f>C29+C41</f>
        <v>40528</v>
      </c>
      <c r="D45" s="5">
        <f t="shared" ref="D45:P45" si="60">D29+D41</f>
        <v>55588</v>
      </c>
      <c r="E45" s="5">
        <f t="shared" si="60"/>
        <v>70196</v>
      </c>
      <c r="F45" s="5">
        <f t="shared" si="60"/>
        <v>84826</v>
      </c>
      <c r="G45" s="5">
        <f t="shared" si="60"/>
        <v>115655</v>
      </c>
      <c r="H45" s="5">
        <f t="shared" si="60"/>
        <v>114449</v>
      </c>
      <c r="I45" s="5">
        <f t="shared" si="60"/>
        <v>133006</v>
      </c>
      <c r="J45" s="5">
        <f t="shared" si="60"/>
        <v>162354</v>
      </c>
      <c r="K45" s="5">
        <f>K29+K41</f>
        <v>198758</v>
      </c>
      <c r="L45" s="5">
        <f t="shared" si="60"/>
        <v>246392.67</v>
      </c>
      <c r="M45" s="5">
        <f t="shared" si="60"/>
        <v>291753.94799999997</v>
      </c>
      <c r="N45" s="5">
        <f t="shared" si="60"/>
        <v>344948.62644999998</v>
      </c>
      <c r="O45" s="5">
        <f t="shared" si="60"/>
        <v>400006.21322400001</v>
      </c>
      <c r="P45" s="5">
        <f t="shared" si="60"/>
        <v>457921.48814639996</v>
      </c>
    </row>
    <row r="46" spans="1:18" ht="13" x14ac:dyDescent="0.3">
      <c r="A46" s="2" t="s">
        <v>1</v>
      </c>
      <c r="D46" s="11">
        <f>D45/C45-1</f>
        <v>0.37159494670351356</v>
      </c>
      <c r="E46" s="11">
        <f t="shared" ref="E46:P46" si="61">E45/D45-1</f>
        <v>0.2627905303302871</v>
      </c>
      <c r="F46" s="11">
        <f t="shared" si="61"/>
        <v>0.20841643398484244</v>
      </c>
      <c r="G46" s="11">
        <f t="shared" si="61"/>
        <v>0.36343809680994044</v>
      </c>
      <c r="H46" s="11">
        <f t="shared" si="61"/>
        <v>-1.0427564739959316E-2</v>
      </c>
      <c r="I46" s="11">
        <f t="shared" si="61"/>
        <v>0.16214208948964171</v>
      </c>
      <c r="J46" s="11">
        <f t="shared" si="61"/>
        <v>0.22065169992331168</v>
      </c>
      <c r="K46" s="11">
        <f t="shared" si="61"/>
        <v>0.22422607388792382</v>
      </c>
      <c r="L46" s="11">
        <f t="shared" si="61"/>
        <v>0.23966164883929197</v>
      </c>
      <c r="M46" s="11">
        <f t="shared" si="61"/>
        <v>0.18410157250213643</v>
      </c>
      <c r="N46" s="11">
        <f t="shared" si="61"/>
        <v>0.18232719322104951</v>
      </c>
      <c r="O46" s="11">
        <f t="shared" si="61"/>
        <v>0.15961097552588921</v>
      </c>
      <c r="P46" s="11">
        <f t="shared" si="61"/>
        <v>0.14478593833733244</v>
      </c>
    </row>
    <row r="47" spans="1:18" ht="13" x14ac:dyDescent="0.3">
      <c r="A47" s="2" t="s">
        <v>220</v>
      </c>
      <c r="D47" s="7">
        <f>D45-C45</f>
        <v>15060</v>
      </c>
      <c r="E47" s="7">
        <f t="shared" ref="E47:P47" si="62">E45-D45</f>
        <v>14608</v>
      </c>
      <c r="F47" s="7">
        <f t="shared" si="62"/>
        <v>14630</v>
      </c>
      <c r="G47" s="7">
        <f t="shared" si="62"/>
        <v>30829</v>
      </c>
      <c r="H47" s="7">
        <f t="shared" si="62"/>
        <v>-1206</v>
      </c>
      <c r="I47" s="7">
        <f t="shared" si="62"/>
        <v>18557</v>
      </c>
      <c r="J47" s="7">
        <f t="shared" si="62"/>
        <v>29348</v>
      </c>
      <c r="K47" s="7">
        <f t="shared" si="62"/>
        <v>36404</v>
      </c>
      <c r="L47" s="7">
        <f t="shared" si="62"/>
        <v>47634.670000000013</v>
      </c>
      <c r="M47" s="7">
        <f t="shared" si="62"/>
        <v>45361.277999999962</v>
      </c>
      <c r="N47" s="7">
        <f t="shared" si="62"/>
        <v>53194.678450000007</v>
      </c>
      <c r="O47" s="7">
        <f t="shared" si="62"/>
        <v>55057.586774000025</v>
      </c>
      <c r="P47" s="7">
        <f t="shared" si="62"/>
        <v>57915.274922399956</v>
      </c>
      <c r="R47" s="45"/>
    </row>
    <row r="48" spans="1:18" ht="13" x14ac:dyDescent="0.3"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21" ht="13" hidden="1" x14ac:dyDescent="0.3">
      <c r="A49" s="2" t="s">
        <v>292</v>
      </c>
      <c r="C49" s="11"/>
      <c r="D49" s="4">
        <v>11300</v>
      </c>
      <c r="E49" s="4">
        <v>17900</v>
      </c>
      <c r="F49" s="4">
        <v>22000</v>
      </c>
      <c r="G49" s="4">
        <v>32400</v>
      </c>
      <c r="H49" s="88">
        <f>H51*H45</f>
        <v>34351.12690242532</v>
      </c>
      <c r="I49" s="88">
        <f t="shared" ref="I49:P49" si="63">I51*I45</f>
        <v>42581.010394708406</v>
      </c>
      <c r="J49" s="88">
        <f t="shared" si="63"/>
        <v>55223.662722753026</v>
      </c>
      <c r="K49" s="88">
        <f t="shared" si="63"/>
        <v>70587.617800786844</v>
      </c>
      <c r="L49" s="88">
        <f t="shared" si="63"/>
        <v>91200.652720561178</v>
      </c>
      <c r="M49" s="88">
        <f t="shared" si="63"/>
        <v>112367.14551963774</v>
      </c>
      <c r="N49" s="88">
        <f t="shared" si="63"/>
        <v>138028.96116924452</v>
      </c>
      <c r="O49" s="88">
        <f t="shared" si="63"/>
        <v>166059.9915106527</v>
      </c>
      <c r="P49" s="88">
        <f t="shared" si="63"/>
        <v>196971.96552400803</v>
      </c>
      <c r="R49" s="27"/>
      <c r="T49" s="27"/>
      <c r="U49" s="27"/>
    </row>
    <row r="50" spans="1:21" ht="13" hidden="1" x14ac:dyDescent="0.3">
      <c r="A50" s="2" t="s">
        <v>1</v>
      </c>
      <c r="C50" s="11"/>
      <c r="D50" s="11"/>
      <c r="E50" s="11">
        <f>E49/D49-1</f>
        <v>0.58407079646017701</v>
      </c>
      <c r="F50" s="11">
        <f t="shared" ref="F50:G50" si="64">F49/E49-1</f>
        <v>0.22905027932960897</v>
      </c>
      <c r="G50" s="11">
        <f t="shared" si="64"/>
        <v>0.47272727272727266</v>
      </c>
      <c r="H50" s="11">
        <f t="shared" ref="H50" si="65">H49/G49-1</f>
        <v>6.0219966124238189E-2</v>
      </c>
      <c r="I50" s="11">
        <f t="shared" ref="I50" si="66">I49/H49-1</f>
        <v>0.23958117926262346</v>
      </c>
      <c r="J50" s="11">
        <f t="shared" ref="J50" si="67">J49/I49-1</f>
        <v>0.2969082276548265</v>
      </c>
      <c r="K50" s="11">
        <f t="shared" ref="K50" si="68">K49/J49-1</f>
        <v>0.27821325715332579</v>
      </c>
      <c r="L50" s="11">
        <f t="shared" ref="L50" si="69">L49/K49-1</f>
        <v>0.29202054924064269</v>
      </c>
      <c r="M50" s="11">
        <f t="shared" ref="M50" si="70">M49/L49-1</f>
        <v>0.23208707577927856</v>
      </c>
      <c r="N50" s="11">
        <f t="shared" ref="N50" si="71">N49/M49-1</f>
        <v>0.22837472226365341</v>
      </c>
      <c r="O50" s="11">
        <f t="shared" ref="O50" si="72">O49/N49-1</f>
        <v>0.20308078901671855</v>
      </c>
      <c r="P50" s="11">
        <f t="shared" ref="P50" si="73">P49/O49-1</f>
        <v>0.18614943751440771</v>
      </c>
      <c r="U50" s="27"/>
    </row>
    <row r="51" spans="1:21" ht="13" hidden="1" x14ac:dyDescent="0.3">
      <c r="A51" s="2" t="s">
        <v>284</v>
      </c>
      <c r="C51" s="11"/>
      <c r="D51" s="11">
        <f>D49/D45</f>
        <v>0.20328128373030149</v>
      </c>
      <c r="E51" s="11">
        <f t="shared" ref="E51:G51" si="74">E49/E45</f>
        <v>0.25500028491651944</v>
      </c>
      <c r="F51" s="11">
        <f t="shared" si="74"/>
        <v>0.25935444321316575</v>
      </c>
      <c r="G51" s="11">
        <f t="shared" si="74"/>
        <v>0.28014353032726647</v>
      </c>
      <c r="H51" s="12">
        <f>G51+2%</f>
        <v>0.30014353032726648</v>
      </c>
      <c r="I51" s="12">
        <f t="shared" ref="I51:J51" si="75">H51+2%</f>
        <v>0.3201435303272665</v>
      </c>
      <c r="J51" s="12">
        <f t="shared" si="75"/>
        <v>0.34014353032726652</v>
      </c>
      <c r="K51" s="12">
        <f>J51+1.5%</f>
        <v>0.35514353032726653</v>
      </c>
      <c r="L51" s="12">
        <f t="shared" ref="L51:P51" si="76">K51+1.5%</f>
        <v>0.37014353032726655</v>
      </c>
      <c r="M51" s="12">
        <f t="shared" si="76"/>
        <v>0.38514353032726656</v>
      </c>
      <c r="N51" s="12">
        <f t="shared" si="76"/>
        <v>0.40014353032726657</v>
      </c>
      <c r="O51" s="12">
        <f t="shared" si="76"/>
        <v>0.41514353032726659</v>
      </c>
      <c r="P51" s="12">
        <f t="shared" si="76"/>
        <v>0.4301435303272666</v>
      </c>
      <c r="R51" s="27"/>
      <c r="U51" s="27"/>
    </row>
    <row r="52" spans="1:21" ht="13" hidden="1" x14ac:dyDescent="0.3"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21" ht="13" hidden="1" x14ac:dyDescent="0.3">
      <c r="A53" s="2" t="s">
        <v>293</v>
      </c>
      <c r="C53" s="11"/>
      <c r="D53" s="3">
        <f>D45-D49</f>
        <v>44288</v>
      </c>
      <c r="E53" s="3">
        <f t="shared" ref="E53:P53" si="77">E45-E49</f>
        <v>52296</v>
      </c>
      <c r="F53" s="3">
        <f t="shared" si="77"/>
        <v>62826</v>
      </c>
      <c r="G53" s="3">
        <f t="shared" si="77"/>
        <v>83255</v>
      </c>
      <c r="H53" s="3">
        <f t="shared" si="77"/>
        <v>80097.873097574688</v>
      </c>
      <c r="I53" s="3">
        <f t="shared" si="77"/>
        <v>90424.989605291601</v>
      </c>
      <c r="J53" s="3">
        <f t="shared" si="77"/>
        <v>107130.33727724697</v>
      </c>
      <c r="K53" s="3">
        <f t="shared" si="77"/>
        <v>128170.38219921316</v>
      </c>
      <c r="L53" s="3">
        <f t="shared" si="77"/>
        <v>155192.01727943885</v>
      </c>
      <c r="M53" s="3">
        <f t="shared" si="77"/>
        <v>179386.80248036224</v>
      </c>
      <c r="N53" s="3">
        <f t="shared" si="77"/>
        <v>206919.66528075546</v>
      </c>
      <c r="O53" s="3">
        <f t="shared" si="77"/>
        <v>233946.2217133473</v>
      </c>
      <c r="P53" s="3">
        <f t="shared" si="77"/>
        <v>260949.52262239193</v>
      </c>
    </row>
    <row r="54" spans="1:21" ht="13" hidden="1" x14ac:dyDescent="0.3">
      <c r="A54" s="2" t="s">
        <v>1</v>
      </c>
      <c r="C54" s="11"/>
      <c r="D54" s="11"/>
      <c r="E54" s="11">
        <f>E53/D53-1</f>
        <v>0.18081647398843925</v>
      </c>
      <c r="F54" s="11">
        <f t="shared" ref="F54:P54" si="78">F53/E53-1</f>
        <v>0.20135383203304258</v>
      </c>
      <c r="G54" s="11">
        <f t="shared" si="78"/>
        <v>0.32516792410785333</v>
      </c>
      <c r="H54" s="11">
        <f t="shared" si="78"/>
        <v>-3.7921168727707788E-2</v>
      </c>
      <c r="I54" s="11">
        <f t="shared" si="78"/>
        <v>0.12893122012286762</v>
      </c>
      <c r="J54" s="11">
        <f t="shared" si="78"/>
        <v>0.18474259985956132</v>
      </c>
      <c r="K54" s="11">
        <f t="shared" si="78"/>
        <v>0.19639670196795689</v>
      </c>
      <c r="L54" s="11">
        <f t="shared" si="78"/>
        <v>0.21082589141558783</v>
      </c>
      <c r="M54" s="11">
        <f t="shared" si="78"/>
        <v>0.15590225338303476</v>
      </c>
      <c r="N54" s="11">
        <f t="shared" si="78"/>
        <v>0.15348321292145939</v>
      </c>
      <c r="O54" s="11">
        <f t="shared" si="78"/>
        <v>0.13061376450576279</v>
      </c>
      <c r="P54" s="11">
        <f t="shared" si="78"/>
        <v>0.11542524906485374</v>
      </c>
    </row>
    <row r="55" spans="1:21" ht="13" x14ac:dyDescent="0.3"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21" ht="13" hidden="1" x14ac:dyDescent="0.3"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21" ht="13" x14ac:dyDescent="0.3">
      <c r="A57" s="1" t="s">
        <v>147</v>
      </c>
      <c r="B57" s="4"/>
      <c r="C57" s="44">
        <v>125</v>
      </c>
      <c r="D57" s="44">
        <v>250</v>
      </c>
      <c r="E57" s="16">
        <f>Daloopa!BL156</f>
        <v>501</v>
      </c>
      <c r="F57" s="16">
        <f>Daloopa!BM156</f>
        <v>1139</v>
      </c>
      <c r="G57" s="16">
        <f>Daloopa!BN156</f>
        <v>2274</v>
      </c>
      <c r="H57" s="16">
        <f>Daloopa!BO156</f>
        <v>2159</v>
      </c>
      <c r="I57" s="16">
        <f>Daloopa!BP156</f>
        <v>1896</v>
      </c>
      <c r="J57" s="16">
        <f>Daloopa!BQ156</f>
        <v>2146</v>
      </c>
      <c r="K57" s="16">
        <f>Daloopa!BR156</f>
        <v>2207</v>
      </c>
      <c r="L57" s="5">
        <f>RL!I66</f>
        <v>3719.2589285714284</v>
      </c>
      <c r="M57" s="5">
        <f>RL!J66</f>
        <v>6033.8392857142862</v>
      </c>
      <c r="N57" s="5">
        <f>RL!K66</f>
        <v>10592.321428571429</v>
      </c>
      <c r="O57" s="5">
        <f>RL!L66</f>
        <v>13793.071428571428</v>
      </c>
      <c r="P57" s="5">
        <f>RL!M66</f>
        <v>18071.071428571428</v>
      </c>
    </row>
    <row r="58" spans="1:21" ht="13" x14ac:dyDescent="0.3">
      <c r="A58" s="6" t="s">
        <v>1</v>
      </c>
      <c r="B58" s="4"/>
      <c r="C58" s="11"/>
      <c r="D58" s="11">
        <f>D57/C57-1</f>
        <v>1</v>
      </c>
      <c r="E58" s="11">
        <f t="shared" ref="E58" si="79">E57/D57-1</f>
        <v>1.004</v>
      </c>
      <c r="F58" s="11">
        <f t="shared" ref="F58" si="80">F57/E57-1</f>
        <v>1.2734530938123751</v>
      </c>
      <c r="G58" s="11">
        <f t="shared" ref="G58" si="81">G57/F57-1</f>
        <v>0.99648814749780512</v>
      </c>
      <c r="H58" s="11">
        <f t="shared" ref="H58" si="82">H57/G57-1</f>
        <v>-5.0571679859278795E-2</v>
      </c>
      <c r="I58" s="11">
        <f t="shared" ref="I58" si="83">I57/H57-1</f>
        <v>-0.12181565539601669</v>
      </c>
      <c r="J58" s="11">
        <f t="shared" ref="J58" si="84">J57/I57-1</f>
        <v>0.1318565400843883</v>
      </c>
      <c r="K58" s="11">
        <f t="shared" ref="K58" si="85">K57/J57-1</f>
        <v>2.8424976700838878E-2</v>
      </c>
      <c r="L58" s="11">
        <f t="shared" ref="L58" si="86">L57/K57-1</f>
        <v>0.68521020778043873</v>
      </c>
      <c r="M58" s="11">
        <f t="shared" ref="M58" si="87">M57/L57-1</f>
        <v>0.62232299541239278</v>
      </c>
      <c r="N58" s="11">
        <f t="shared" ref="N58" si="88">N57/M57-1</f>
        <v>0.75548617173974164</v>
      </c>
      <c r="O58" s="11">
        <f t="shared" ref="O58" si="89">O57/N57-1</f>
        <v>0.3021764418294921</v>
      </c>
      <c r="P58" s="11">
        <f t="shared" ref="P58" si="90">P57/O57-1</f>
        <v>0.3101557200043501</v>
      </c>
    </row>
    <row r="60" spans="1:21" s="3" customFormat="1" ht="13" x14ac:dyDescent="0.3">
      <c r="A60" s="1" t="s">
        <v>76</v>
      </c>
      <c r="B60" s="16"/>
      <c r="C60" s="16">
        <f>Daloopa!BJ246</f>
        <v>5454</v>
      </c>
      <c r="D60" s="16">
        <f>Daloopa!BK246</f>
        <v>9355</v>
      </c>
      <c r="E60" s="16">
        <f>Daloopa!BL246</f>
        <v>12770</v>
      </c>
      <c r="F60" s="16">
        <f>Daloopa!BM246</f>
        <v>16692</v>
      </c>
      <c r="G60" s="16">
        <f>Daloopa!BN246</f>
        <v>22649</v>
      </c>
      <c r="H60" s="16">
        <f>Daloopa!BO246</f>
        <v>25249</v>
      </c>
      <c r="I60" s="16">
        <f>Daloopa!BP246</f>
        <v>25959</v>
      </c>
      <c r="J60" s="16">
        <f>Daloopa!BQ246</f>
        <v>30161</v>
      </c>
      <c r="K60" s="16">
        <f>Daloopa!BR246</f>
        <v>36175</v>
      </c>
      <c r="L60" s="5">
        <f t="shared" ref="L60:P60" si="91">L63+L66</f>
        <v>51239.07437464947</v>
      </c>
      <c r="M60" s="5">
        <f t="shared" si="91"/>
        <v>70033.557739237149</v>
      </c>
      <c r="N60" s="5">
        <f t="shared" si="91"/>
        <v>90632.924953781432</v>
      </c>
      <c r="O60" s="5">
        <f t="shared" si="91"/>
        <v>109784.77466125018</v>
      </c>
      <c r="P60" s="5">
        <f t="shared" si="91"/>
        <v>125323.03784196723</v>
      </c>
    </row>
    <row r="61" spans="1:21" s="3" customFormat="1" ht="13" x14ac:dyDescent="0.3">
      <c r="A61" s="6" t="s">
        <v>3</v>
      </c>
      <c r="B61" s="11"/>
      <c r="C61" s="11">
        <f t="shared" ref="C61:P61" si="92">C60/C2</f>
        <v>0.13415984060216959</v>
      </c>
      <c r="D61" s="11">
        <f t="shared" si="92"/>
        <v>0.16753823561015796</v>
      </c>
      <c r="E61" s="11">
        <f t="shared" si="92"/>
        <v>0.18063001258893588</v>
      </c>
      <c r="F61" s="11">
        <f t="shared" si="92"/>
        <v>0.19417204676321759</v>
      </c>
      <c r="G61" s="11">
        <f t="shared" si="92"/>
        <v>0.19205623722748433</v>
      </c>
      <c r="H61" s="11">
        <f t="shared" si="92"/>
        <v>0.21652702621581524</v>
      </c>
      <c r="I61" s="11">
        <f t="shared" si="92"/>
        <v>0.19242857778239017</v>
      </c>
      <c r="J61" s="11">
        <f t="shared" si="92"/>
        <v>0.18334842949282984</v>
      </c>
      <c r="K61" s="11">
        <f t="shared" si="92"/>
        <v>0.18000557308201387</v>
      </c>
      <c r="L61" s="11">
        <f t="shared" si="92"/>
        <v>0.20486457640843933</v>
      </c>
      <c r="M61" s="11">
        <f t="shared" si="92"/>
        <v>0.23517941544071128</v>
      </c>
      <c r="N61" s="11">
        <f t="shared" si="92"/>
        <v>0.25491557440729856</v>
      </c>
      <c r="O61" s="11">
        <f t="shared" si="92"/>
        <v>0.26530924226567038</v>
      </c>
      <c r="P61" s="11">
        <f t="shared" si="92"/>
        <v>0.26328780843522448</v>
      </c>
    </row>
    <row r="62" spans="1:21" s="3" customFormat="1" ht="13" x14ac:dyDescent="0.3">
      <c r="A62" s="2" t="s">
        <v>202</v>
      </c>
      <c r="B62" s="11"/>
      <c r="C62" s="11"/>
      <c r="D62" s="11"/>
      <c r="E62" s="11"/>
      <c r="F62" s="11"/>
      <c r="G62" s="11"/>
      <c r="H62" s="4">
        <v>1495</v>
      </c>
      <c r="I62" s="4">
        <v>-47</v>
      </c>
      <c r="J62" s="4">
        <v>31</v>
      </c>
      <c r="K62" s="11"/>
      <c r="L62" s="11"/>
      <c r="M62" s="11"/>
      <c r="N62" s="11"/>
      <c r="O62" s="11"/>
      <c r="P62" s="11"/>
    </row>
    <row r="63" spans="1:21" s="3" customFormat="1" ht="13" x14ac:dyDescent="0.3">
      <c r="A63" s="2" t="s">
        <v>127</v>
      </c>
      <c r="B63" s="11"/>
      <c r="C63" s="7">
        <f ca="1">C60-C66-C62</f>
        <v>5268.64</v>
      </c>
      <c r="D63" s="7">
        <f t="shared" ref="D63:G63" ca="1" si="93">D60-D66-D62</f>
        <v>8894.08</v>
      </c>
      <c r="E63" s="7">
        <f t="shared" si="93"/>
        <v>12119.85</v>
      </c>
      <c r="F63" s="7">
        <f>F60-F66-F62</f>
        <v>15339.9</v>
      </c>
      <c r="G63" s="7">
        <f t="shared" si="93"/>
        <v>19945.400000000001</v>
      </c>
      <c r="H63" s="7">
        <f>H60-H66-H62</f>
        <v>21680.25</v>
      </c>
      <c r="I63" s="7">
        <f t="shared" ref="I63" si="94">I60-I66-I62</f>
        <v>24274.75</v>
      </c>
      <c r="J63" s="7">
        <f>J60-J66-J62</f>
        <v>28221</v>
      </c>
      <c r="K63" s="7">
        <f>K60-K66-K62</f>
        <v>34193.5</v>
      </c>
      <c r="L63" s="7">
        <f t="shared" ref="L63:P63" si="95">L68+L70+L72</f>
        <v>47816.013660363758</v>
      </c>
      <c r="M63" s="7">
        <f t="shared" si="95"/>
        <v>64962.825596380011</v>
      </c>
      <c r="N63" s="7">
        <f t="shared" si="95"/>
        <v>82277.951739495722</v>
      </c>
      <c r="O63" s="7">
        <f t="shared" si="95"/>
        <v>100449.46394696446</v>
      </c>
      <c r="P63" s="7">
        <f t="shared" si="95"/>
        <v>116438.25212768152</v>
      </c>
    </row>
    <row r="64" spans="1:21" s="3" customFormat="1" ht="13" x14ac:dyDescent="0.3">
      <c r="A64" s="2" t="s">
        <v>124</v>
      </c>
      <c r="B64" s="11"/>
      <c r="C64" s="11">
        <f t="shared" ref="C64:P64" ca="1" si="96">C63/C45</f>
        <v>0.13</v>
      </c>
      <c r="D64" s="11">
        <f t="shared" ca="1" si="96"/>
        <v>0.16</v>
      </c>
      <c r="E64" s="11">
        <f t="shared" si="96"/>
        <v>0.1726572739187418</v>
      </c>
      <c r="F64" s="11">
        <f t="shared" si="96"/>
        <v>0.18083960106571098</v>
      </c>
      <c r="G64" s="11">
        <f t="shared" si="96"/>
        <v>0.17245601141325495</v>
      </c>
      <c r="H64" s="11">
        <f t="shared" si="96"/>
        <v>0.18943153719123801</v>
      </c>
      <c r="I64" s="11">
        <f t="shared" si="96"/>
        <v>0.18250868381877508</v>
      </c>
      <c r="J64" s="11">
        <f t="shared" si="96"/>
        <v>0.17382386636608893</v>
      </c>
      <c r="K64" s="11">
        <f t="shared" si="96"/>
        <v>0.17203584258243693</v>
      </c>
      <c r="L64" s="11">
        <f t="shared" si="96"/>
        <v>0.19406427009522545</v>
      </c>
      <c r="M64" s="11">
        <f t="shared" si="96"/>
        <v>0.22266305577595824</v>
      </c>
      <c r="N64" s="11">
        <f t="shared" si="96"/>
        <v>0.23852233472053511</v>
      </c>
      <c r="O64" s="11">
        <f t="shared" si="96"/>
        <v>0.25111975920912416</v>
      </c>
      <c r="P64" s="11">
        <f t="shared" si="96"/>
        <v>0.25427558029435732</v>
      </c>
    </row>
    <row r="65" spans="1:16" s="3" customFormat="1" ht="13" x14ac:dyDescent="0.3">
      <c r="A65" s="2" t="s">
        <v>203</v>
      </c>
      <c r="B65" s="11"/>
      <c r="C65" s="35"/>
      <c r="D65" s="54"/>
      <c r="E65" s="54"/>
      <c r="F65" s="54">
        <f t="shared" ref="F65:P65" si="97">F63/AVERAGE(E8:F8)</f>
        <v>6.3127160493827157</v>
      </c>
      <c r="G65" s="54">
        <f t="shared" si="97"/>
        <v>7.3599261992619933</v>
      </c>
      <c r="H65" s="54">
        <f t="shared" si="97"/>
        <v>7.5018166089965401</v>
      </c>
      <c r="I65" s="54">
        <f t="shared" si="97"/>
        <v>7.894227642276423</v>
      </c>
      <c r="J65" s="54">
        <f>J63/AVERAGE(I8:J8)</f>
        <v>8.6302752293577978</v>
      </c>
      <c r="K65" s="54">
        <f>K63/AVERAGE(J8:K8)</f>
        <v>9.8682539682539687</v>
      </c>
      <c r="L65" s="54">
        <f t="shared" si="97"/>
        <v>13.082356678622096</v>
      </c>
      <c r="M65" s="54">
        <f t="shared" si="97"/>
        <v>17.073015925461238</v>
      </c>
      <c r="N65" s="54">
        <f t="shared" si="97"/>
        <v>20.803527620605745</v>
      </c>
      <c r="O65" s="54">
        <f t="shared" si="97"/>
        <v>24.47002775809122</v>
      </c>
      <c r="P65" s="54">
        <f t="shared" si="97"/>
        <v>27.365041628127269</v>
      </c>
    </row>
    <row r="66" spans="1:16" s="3" customFormat="1" ht="13" x14ac:dyDescent="0.3">
      <c r="A66" s="2" t="s">
        <v>148</v>
      </c>
      <c r="B66" s="11"/>
      <c r="C66" s="7">
        <f ca="1">C60-C63</f>
        <v>185.35999999999967</v>
      </c>
      <c r="D66" s="7">
        <f ca="1">D60-D63</f>
        <v>460.92000000000007</v>
      </c>
      <c r="E66" s="7">
        <f>RL!B67</f>
        <v>650.15</v>
      </c>
      <c r="F66" s="7">
        <f>RL!C67</f>
        <v>1352.1</v>
      </c>
      <c r="G66" s="7">
        <f>RL!D67</f>
        <v>2703.6</v>
      </c>
      <c r="H66" s="7">
        <f>RL!E67</f>
        <v>2073.75</v>
      </c>
      <c r="I66" s="7">
        <f>RL!F67</f>
        <v>1731.2500000000002</v>
      </c>
      <c r="J66" s="7">
        <f>RL!G67</f>
        <v>1909.0000000000002</v>
      </c>
      <c r="K66" s="7">
        <f>RL!H67</f>
        <v>1981.5</v>
      </c>
      <c r="L66" s="7">
        <f>RL!I67</f>
        <v>3423.0607142857143</v>
      </c>
      <c r="M66" s="7">
        <f>RL!J67</f>
        <v>5070.7321428571431</v>
      </c>
      <c r="N66" s="7">
        <f>RL!K67</f>
        <v>8354.9732142857138</v>
      </c>
      <c r="O66" s="7">
        <f>RL!L67</f>
        <v>9335.3107142857152</v>
      </c>
      <c r="P66" s="7">
        <f>RL!M67</f>
        <v>8884.7857142857138</v>
      </c>
    </row>
    <row r="67" spans="1:16" s="3" customFormat="1" ht="13" x14ac:dyDescent="0.3">
      <c r="A67" s="2" t="s">
        <v>149</v>
      </c>
      <c r="B67" s="11"/>
      <c r="C67" s="11">
        <f t="shared" ref="C67:P67" ca="1" si="98">C66/C57</f>
        <v>1.4828799999999973</v>
      </c>
      <c r="D67" s="11">
        <f ca="1">D66/D57</f>
        <v>1.8436800000000002</v>
      </c>
      <c r="E67" s="11">
        <f t="shared" si="98"/>
        <v>1.2977045908183633</v>
      </c>
      <c r="F67" s="11">
        <f t="shared" si="98"/>
        <v>1.1870939420544335</v>
      </c>
      <c r="G67" s="11">
        <f t="shared" si="98"/>
        <v>1.1889182058047494</v>
      </c>
      <c r="H67" s="11">
        <f t="shared" si="98"/>
        <v>0.96051412691060678</v>
      </c>
      <c r="I67" s="11">
        <f t="shared" si="98"/>
        <v>0.9131065400843883</v>
      </c>
      <c r="J67" s="11">
        <f t="shared" si="98"/>
        <v>0.88956197576887241</v>
      </c>
      <c r="K67" s="11">
        <f t="shared" si="98"/>
        <v>0.89782510194834619</v>
      </c>
      <c r="L67" s="11">
        <f t="shared" si="98"/>
        <v>0.92036095900440995</v>
      </c>
      <c r="M67" s="11">
        <f t="shared" si="98"/>
        <v>0.84038236730345217</v>
      </c>
      <c r="N67" s="11">
        <f t="shared" si="98"/>
        <v>0.78877640474063071</v>
      </c>
      <c r="O67" s="11">
        <f t="shared" si="98"/>
        <v>0.67681159795549539</v>
      </c>
      <c r="P67" s="11">
        <f t="shared" si="98"/>
        <v>0.49165793790391116</v>
      </c>
    </row>
    <row r="68" spans="1:16" s="3" customFormat="1" x14ac:dyDescent="0.25">
      <c r="A68" s="2" t="s">
        <v>85</v>
      </c>
      <c r="B68" s="4"/>
      <c r="C68" s="4">
        <f>Daloopa!BJ279</f>
        <v>178</v>
      </c>
      <c r="D68" s="4">
        <f>Daloopa!BK279</f>
        <v>284</v>
      </c>
      <c r="E68" s="4">
        <f>Daloopa!BL279</f>
        <v>377</v>
      </c>
      <c r="F68" s="4">
        <f>Daloopa!BM279</f>
        <v>447</v>
      </c>
      <c r="G68" s="4">
        <f>Daloopa!BN279</f>
        <v>577</v>
      </c>
      <c r="H68" s="4">
        <f>Daloopa!BO279</f>
        <v>768</v>
      </c>
      <c r="I68" s="4">
        <f>Daloopa!BP279</f>
        <v>740</v>
      </c>
      <c r="J68" s="4">
        <f>Daloopa!BQ279</f>
        <v>1055</v>
      </c>
      <c r="K68" s="4">
        <f>Daloopa!BR279</f>
        <v>1124</v>
      </c>
      <c r="L68" s="3">
        <f t="shared" ref="L68:P68" si="99">L69*L2</f>
        <v>1398.8724864689266</v>
      </c>
      <c r="M68" s="3">
        <f t="shared" si="99"/>
        <v>1665.5228889918833</v>
      </c>
      <c r="N68" s="3">
        <f t="shared" si="99"/>
        <v>1988.5355006096268</v>
      </c>
      <c r="O68" s="3">
        <f t="shared" si="99"/>
        <v>2314.3735554745094</v>
      </c>
      <c r="P68" s="3">
        <f t="shared" si="99"/>
        <v>2662.219663835016</v>
      </c>
    </row>
    <row r="69" spans="1:16" s="3" customFormat="1" ht="13" x14ac:dyDescent="0.3">
      <c r="A69" s="2" t="s">
        <v>3</v>
      </c>
      <c r="B69" s="11"/>
      <c r="C69" s="11">
        <f t="shared" ref="C69:K69" si="100">C68/C2</f>
        <v>4.378520650382506E-3</v>
      </c>
      <c r="D69" s="11">
        <f t="shared" si="100"/>
        <v>5.0861420537984883E-3</v>
      </c>
      <c r="E69" s="11">
        <f t="shared" si="100"/>
        <v>5.3326166598299789E-3</v>
      </c>
      <c r="F69" s="11">
        <f t="shared" si="100"/>
        <v>5.1997906124585588E-3</v>
      </c>
      <c r="G69" s="11">
        <f t="shared" si="100"/>
        <v>4.8927744659922499E-3</v>
      </c>
      <c r="H69" s="11">
        <f t="shared" si="100"/>
        <v>6.5861125642103094E-3</v>
      </c>
      <c r="I69" s="11">
        <f t="shared" si="100"/>
        <v>5.485463521667581E-3</v>
      </c>
      <c r="J69" s="11">
        <f t="shared" si="100"/>
        <v>6.4133348733442352E-3</v>
      </c>
      <c r="K69" s="11">
        <f t="shared" si="100"/>
        <v>5.5929858782082544E-3</v>
      </c>
      <c r="L69" s="34">
        <f t="shared" ref="L69:P69" si="101">K69</f>
        <v>5.5929858782082544E-3</v>
      </c>
      <c r="M69" s="34">
        <f t="shared" si="101"/>
        <v>5.5929858782082544E-3</v>
      </c>
      <c r="N69" s="34">
        <f t="shared" si="101"/>
        <v>5.5929858782082544E-3</v>
      </c>
      <c r="O69" s="34">
        <f t="shared" si="101"/>
        <v>5.5929858782082544E-3</v>
      </c>
      <c r="P69" s="34">
        <f t="shared" si="101"/>
        <v>5.5929858782082544E-3</v>
      </c>
    </row>
    <row r="70" spans="1:16" s="3" customFormat="1" x14ac:dyDescent="0.25">
      <c r="A70" s="2" t="s">
        <v>265</v>
      </c>
      <c r="C70" s="4">
        <v>2330</v>
      </c>
      <c r="D70" s="4">
        <v>3680</v>
      </c>
      <c r="E70" s="4">
        <v>5180</v>
      </c>
      <c r="F70" s="4">
        <v>6390</v>
      </c>
      <c r="G70" s="4">
        <v>7560</v>
      </c>
      <c r="H70" s="4">
        <v>8500</v>
      </c>
      <c r="I70" s="4">
        <v>11020</v>
      </c>
      <c r="J70" s="4">
        <v>15290</v>
      </c>
      <c r="K70" s="4">
        <v>18000</v>
      </c>
      <c r="L70" s="3">
        <f>'PP&amp;E'!O45</f>
        <v>28228.845296711119</v>
      </c>
      <c r="M70" s="3">
        <f>'PP&amp;E'!P45</f>
        <v>42344.020854080773</v>
      </c>
      <c r="N70" s="3">
        <f>'PP&amp;E'!Q45</f>
        <v>56205.678569395655</v>
      </c>
      <c r="O70" s="3">
        <f>'PP&amp;E'!R45</f>
        <v>71007.336284710545</v>
      </c>
      <c r="P70" s="3">
        <f>'PP&amp;E'!S45</f>
        <v>83636.404000025417</v>
      </c>
    </row>
    <row r="71" spans="1:16" s="3" customFormat="1" x14ac:dyDescent="0.25">
      <c r="A71" s="2" t="s">
        <v>285</v>
      </c>
      <c r="C71" s="33">
        <f>C70/(C60-C68)</f>
        <v>0.44162244124336619</v>
      </c>
      <c r="D71" s="33">
        <f t="shared" ref="D71:J71" si="102">D70/(D60-D68)</f>
        <v>0.40568845772241208</v>
      </c>
      <c r="E71" s="33">
        <f t="shared" si="102"/>
        <v>0.41797789074477526</v>
      </c>
      <c r="F71" s="33">
        <f t="shared" si="102"/>
        <v>0.39335180055401664</v>
      </c>
      <c r="G71" s="33">
        <f t="shared" si="102"/>
        <v>0.34251540413193188</v>
      </c>
      <c r="H71" s="33">
        <f t="shared" si="102"/>
        <v>0.34720803888730034</v>
      </c>
      <c r="I71" s="33">
        <f t="shared" si="102"/>
        <v>0.43697212419207743</v>
      </c>
      <c r="J71" s="33">
        <f t="shared" si="102"/>
        <v>0.52532123960695387</v>
      </c>
      <c r="K71" s="33">
        <f>K70/(K60-K68)</f>
        <v>0.513537416906793</v>
      </c>
      <c r="L71" s="33">
        <f>L70/(L60-L68)</f>
        <v>0.56638705758143226</v>
      </c>
      <c r="M71" s="33">
        <f t="shared" ref="M71" si="103">M70/(M60-M68)</f>
        <v>0.61935407309617685</v>
      </c>
      <c r="N71" s="33">
        <f t="shared" ref="N71" si="104">N70/(N60-N68)</f>
        <v>0.63405793548939093</v>
      </c>
      <c r="O71" s="33">
        <f t="shared" ref="O71" si="105">O70/(O60-O68)</f>
        <v>0.66071528117609746</v>
      </c>
      <c r="P71" s="33">
        <f t="shared" ref="P71" si="106">P70/(P60-P68)</f>
        <v>0.68185102009156484</v>
      </c>
    </row>
    <row r="72" spans="1:16" s="3" customFormat="1" x14ac:dyDescent="0.25">
      <c r="A72" s="2" t="s">
        <v>283</v>
      </c>
      <c r="C72" s="55">
        <f ca="1">C60-C68-C70-C66</f>
        <v>2760.6400000000003</v>
      </c>
      <c r="D72" s="55">
        <f t="shared" ref="D72:K72" ca="1" si="107">D60-D68-D70-D66</f>
        <v>4930.08</v>
      </c>
      <c r="E72" s="55">
        <f t="shared" si="107"/>
        <v>6562.85</v>
      </c>
      <c r="F72" s="55">
        <f t="shared" si="107"/>
        <v>8502.9</v>
      </c>
      <c r="G72" s="55">
        <f t="shared" si="107"/>
        <v>11808.4</v>
      </c>
      <c r="H72" s="55">
        <f t="shared" si="107"/>
        <v>13907.25</v>
      </c>
      <c r="I72" s="55">
        <f t="shared" si="107"/>
        <v>12467.75</v>
      </c>
      <c r="J72" s="55">
        <f t="shared" si="107"/>
        <v>11907</v>
      </c>
      <c r="K72" s="55">
        <f t="shared" si="107"/>
        <v>15069.5</v>
      </c>
      <c r="L72" s="3">
        <f t="shared" ref="L72:P72" si="108">L73*L45</f>
        <v>18188.295877183715</v>
      </c>
      <c r="M72" s="3">
        <f t="shared" si="108"/>
        <v>20953.281853307359</v>
      </c>
      <c r="N72" s="3">
        <f t="shared" si="108"/>
        <v>24083.737669490438</v>
      </c>
      <c r="O72" s="3">
        <f t="shared" si="108"/>
        <v>27127.754106779408</v>
      </c>
      <c r="P72" s="3">
        <f t="shared" si="108"/>
        <v>30139.628463821093</v>
      </c>
    </row>
    <row r="73" spans="1:16" s="3" customFormat="1" ht="13" x14ac:dyDescent="0.3">
      <c r="A73" s="2" t="s">
        <v>284</v>
      </c>
      <c r="C73" s="11">
        <f ca="1">C72/C45</f>
        <v>6.8116857481247545E-2</v>
      </c>
      <c r="D73" s="11">
        <f t="shared" ref="D73:K73" ca="1" si="109">D72/D45</f>
        <v>8.8689645247175652E-2</v>
      </c>
      <c r="E73" s="11">
        <f t="shared" si="109"/>
        <v>9.3493218986836865E-2</v>
      </c>
      <c r="F73" s="11">
        <f t="shared" si="109"/>
        <v>0.10023931341805578</v>
      </c>
      <c r="G73" s="11">
        <f t="shared" si="109"/>
        <v>0.1021002118369288</v>
      </c>
      <c r="H73" s="11">
        <f t="shared" si="109"/>
        <v>0.1215148231963582</v>
      </c>
      <c r="I73" s="11">
        <f t="shared" si="109"/>
        <v>9.3738252409665726E-2</v>
      </c>
      <c r="J73" s="11">
        <f t="shared" si="109"/>
        <v>7.3339739088658124E-2</v>
      </c>
      <c r="K73" s="11">
        <f t="shared" si="109"/>
        <v>7.5818331840730946E-2</v>
      </c>
      <c r="L73" s="34">
        <f t="shared" ref="L73:P73" si="110">K73-0.2%</f>
        <v>7.3818331840730944E-2</v>
      </c>
      <c r="M73" s="34">
        <f t="shared" si="110"/>
        <v>7.1818331840730942E-2</v>
      </c>
      <c r="N73" s="34">
        <f t="shared" si="110"/>
        <v>6.9818331840730941E-2</v>
      </c>
      <c r="O73" s="34">
        <f t="shared" si="110"/>
        <v>6.7818331840730939E-2</v>
      </c>
      <c r="P73" s="34">
        <f t="shared" si="110"/>
        <v>6.5818331840730937E-2</v>
      </c>
    </row>
    <row r="74" spans="1:16" s="3" customFormat="1" x14ac:dyDescent="0.25">
      <c r="A74" s="2"/>
    </row>
    <row r="75" spans="1:16" s="3" customFormat="1" ht="13" x14ac:dyDescent="0.3">
      <c r="A75" s="1" t="s">
        <v>53</v>
      </c>
      <c r="B75" s="5"/>
      <c r="C75" s="5">
        <f t="shared" ref="C75:P75" si="111">C2-C60</f>
        <v>35199</v>
      </c>
      <c r="D75" s="5">
        <f t="shared" si="111"/>
        <v>46483</v>
      </c>
      <c r="E75" s="5">
        <f t="shared" si="111"/>
        <v>57927</v>
      </c>
      <c r="F75" s="5">
        <f t="shared" si="111"/>
        <v>69273</v>
      </c>
      <c r="G75" s="5">
        <f t="shared" si="111"/>
        <v>95280</v>
      </c>
      <c r="H75" s="5">
        <f t="shared" si="111"/>
        <v>91360</v>
      </c>
      <c r="I75" s="5">
        <f t="shared" si="111"/>
        <v>108943</v>
      </c>
      <c r="J75" s="5">
        <f t="shared" si="111"/>
        <v>134340</v>
      </c>
      <c r="K75" s="5">
        <f t="shared" si="111"/>
        <v>164791</v>
      </c>
      <c r="L75" s="5">
        <f t="shared" si="111"/>
        <v>198872.85455392196</v>
      </c>
      <c r="M75" s="5">
        <f t="shared" si="111"/>
        <v>227754.22954647709</v>
      </c>
      <c r="N75" s="5">
        <f t="shared" si="111"/>
        <v>264908.02292478998</v>
      </c>
      <c r="O75" s="5">
        <f t="shared" si="111"/>
        <v>304014.50999132125</v>
      </c>
      <c r="P75" s="5">
        <f t="shared" si="111"/>
        <v>350669.52173300413</v>
      </c>
    </row>
    <row r="76" spans="1:16" s="3" customFormat="1" ht="13" x14ac:dyDescent="0.3">
      <c r="A76" s="6" t="s">
        <v>52</v>
      </c>
      <c r="B76" s="11"/>
      <c r="C76" s="11">
        <f t="shared" ref="C76:P76" si="112">C75/C2</f>
        <v>0.86584015939783043</v>
      </c>
      <c r="D76" s="11">
        <f t="shared" si="112"/>
        <v>0.8324617643898421</v>
      </c>
      <c r="E76" s="11">
        <f t="shared" si="112"/>
        <v>0.81936998741106415</v>
      </c>
      <c r="F76" s="11">
        <f t="shared" si="112"/>
        <v>0.80582795323678236</v>
      </c>
      <c r="G76" s="11">
        <f t="shared" si="112"/>
        <v>0.80794376277251567</v>
      </c>
      <c r="H76" s="11">
        <f t="shared" si="112"/>
        <v>0.78347297378418479</v>
      </c>
      <c r="I76" s="11">
        <f t="shared" si="112"/>
        <v>0.8075714222176098</v>
      </c>
      <c r="J76" s="11">
        <f t="shared" si="112"/>
        <v>0.81665157050717019</v>
      </c>
      <c r="K76" s="11">
        <f t="shared" si="112"/>
        <v>0.81999442691798607</v>
      </c>
      <c r="L76" s="11">
        <f t="shared" si="112"/>
        <v>0.79513542359156064</v>
      </c>
      <c r="M76" s="11">
        <f t="shared" si="112"/>
        <v>0.7648205845592887</v>
      </c>
      <c r="N76" s="11">
        <f t="shared" si="112"/>
        <v>0.74508442559270149</v>
      </c>
      <c r="O76" s="11">
        <f t="shared" si="112"/>
        <v>0.73469075773432957</v>
      </c>
      <c r="P76" s="11">
        <f t="shared" si="112"/>
        <v>0.73671219156477552</v>
      </c>
    </row>
    <row r="77" spans="1:16" s="3" customFormat="1" x14ac:dyDescent="0.25">
      <c r="A77" s="2"/>
    </row>
    <row r="78" spans="1:16" s="3" customFormat="1" ht="13" x14ac:dyDescent="0.3">
      <c r="A78" s="1" t="s">
        <v>77</v>
      </c>
      <c r="B78" s="16"/>
      <c r="C78" s="16">
        <f>Daloopa!BJ247</f>
        <v>7754</v>
      </c>
      <c r="D78" s="16">
        <f>Daloopa!BK247</f>
        <v>10273</v>
      </c>
      <c r="E78" s="16">
        <f>Daloopa!BL247</f>
        <v>13600</v>
      </c>
      <c r="F78" s="16">
        <f>Daloopa!BM247</f>
        <v>18447</v>
      </c>
      <c r="G78" s="16">
        <f>Daloopa!BN247</f>
        <v>24655</v>
      </c>
      <c r="H78" s="16">
        <f>Daloopa!BO247</f>
        <v>35338</v>
      </c>
      <c r="I78" s="16">
        <f>Daloopa!BP247</f>
        <v>38483</v>
      </c>
      <c r="J78" s="16">
        <f>Daloopa!BQ247</f>
        <v>43873</v>
      </c>
      <c r="K78" s="16">
        <f>Daloopa!BR247</f>
        <v>57372</v>
      </c>
      <c r="L78" s="5">
        <f t="shared" ref="L78:O78" si="113">L81+L83</f>
        <v>84409.947600000014</v>
      </c>
      <c r="M78" s="5">
        <f t="shared" si="113"/>
        <v>86858.486999999994</v>
      </c>
      <c r="N78" s="5">
        <f t="shared" si="113"/>
        <v>95207.670348</v>
      </c>
      <c r="O78" s="5">
        <f t="shared" si="113"/>
        <v>102921.42904151999</v>
      </c>
      <c r="P78" s="5">
        <f>P81+P83</f>
        <v>107742.72739220799</v>
      </c>
    </row>
    <row r="79" spans="1:16" s="3" customFormat="1" ht="13" x14ac:dyDescent="0.3">
      <c r="A79" s="6" t="s">
        <v>3</v>
      </c>
      <c r="B79" s="11"/>
      <c r="C79" s="11">
        <f t="shared" ref="C79:P79" si="114">C78/C2</f>
        <v>0.19073623102846038</v>
      </c>
      <c r="D79" s="11">
        <f t="shared" si="114"/>
        <v>0.18397865253053475</v>
      </c>
      <c r="E79" s="11">
        <f t="shared" si="114"/>
        <v>0.19237025616362788</v>
      </c>
      <c r="F79" s="11">
        <f t="shared" si="114"/>
        <v>0.21458733205374281</v>
      </c>
      <c r="G79" s="11">
        <f t="shared" si="114"/>
        <v>0.20906647219937419</v>
      </c>
      <c r="H79" s="11">
        <f t="shared" si="114"/>
        <v>0.30304693462768739</v>
      </c>
      <c r="I79" s="11">
        <f t="shared" si="114"/>
        <v>0.28526634149234259</v>
      </c>
      <c r="J79" s="11">
        <f t="shared" si="114"/>
        <v>0.26670354587510109</v>
      </c>
      <c r="K79" s="11">
        <f t="shared" si="114"/>
        <v>0.28548112616064408</v>
      </c>
      <c r="L79" s="11">
        <f t="shared" si="114"/>
        <v>0.3374886914094623</v>
      </c>
      <c r="M79" s="11">
        <f t="shared" si="114"/>
        <v>0.29167914437224085</v>
      </c>
      <c r="N79" s="11">
        <f t="shared" si="114"/>
        <v>0.26778257445754594</v>
      </c>
      <c r="O79" s="11">
        <f t="shared" si="114"/>
        <v>0.24872307144738903</v>
      </c>
      <c r="P79" s="11">
        <f t="shared" si="114"/>
        <v>0.22635380579985293</v>
      </c>
    </row>
    <row r="80" spans="1:16" s="3" customFormat="1" ht="13" x14ac:dyDescent="0.3">
      <c r="A80" s="2" t="str">
        <f>A62</f>
        <v>Restructuring</v>
      </c>
      <c r="B80" s="11"/>
      <c r="C80" s="11"/>
      <c r="D80" s="11"/>
      <c r="E80" s="11"/>
      <c r="F80" s="11"/>
      <c r="G80" s="11"/>
      <c r="H80" s="4">
        <v>1719</v>
      </c>
      <c r="I80" s="4">
        <v>1572</v>
      </c>
      <c r="J80" s="4">
        <v>254</v>
      </c>
      <c r="K80" s="11"/>
      <c r="L80" s="11"/>
      <c r="M80" s="11"/>
      <c r="N80" s="11"/>
      <c r="O80" s="11"/>
      <c r="P80" s="11"/>
    </row>
    <row r="81" spans="1:16" s="3" customFormat="1" ht="13" x14ac:dyDescent="0.3">
      <c r="A81" s="6" t="s">
        <v>128</v>
      </c>
      <c r="B81" s="11"/>
      <c r="C81" s="7">
        <f ca="1">C78-C83-C80</f>
        <v>7295.04</v>
      </c>
      <c r="D81" s="7">
        <f t="shared" ref="D81:G81" ca="1" si="115">D78-D83-D80</f>
        <v>9449.9600000000009</v>
      </c>
      <c r="E81" s="7">
        <f t="shared" si="115"/>
        <v>10600</v>
      </c>
      <c r="F81" s="7">
        <f t="shared" si="115"/>
        <v>13437</v>
      </c>
      <c r="G81" s="7">
        <f t="shared" si="115"/>
        <v>17685</v>
      </c>
      <c r="H81" s="7">
        <f>H78-H83-H80</f>
        <v>23434</v>
      </c>
      <c r="I81" s="7">
        <f t="shared" ref="I81" si="116">I78-I83-I80</f>
        <v>23936</v>
      </c>
      <c r="J81" s="7">
        <f>J78-J83-J80</f>
        <v>28849</v>
      </c>
      <c r="K81" s="7">
        <f>K78-K83-K80</f>
        <v>41952</v>
      </c>
      <c r="L81" s="7">
        <f t="shared" ref="L81:P81" si="117">L82*L45</f>
        <v>68989.947600000014</v>
      </c>
      <c r="M81" s="7">
        <f t="shared" si="117"/>
        <v>72938.486999999994</v>
      </c>
      <c r="N81" s="7">
        <f t="shared" si="117"/>
        <v>82787.670348</v>
      </c>
      <c r="O81" s="7">
        <f t="shared" si="117"/>
        <v>92001.429041519994</v>
      </c>
      <c r="P81" s="7">
        <f t="shared" si="117"/>
        <v>100742.72739220799</v>
      </c>
    </row>
    <row r="82" spans="1:16" s="3" customFormat="1" ht="13" x14ac:dyDescent="0.3">
      <c r="A82" s="2" t="s">
        <v>125</v>
      </c>
      <c r="B82" s="11"/>
      <c r="C82" s="11">
        <f t="shared" ref="C82:K82" ca="1" si="118">C81/C45</f>
        <v>0.18</v>
      </c>
      <c r="D82" s="11">
        <f t="shared" ca="1" si="118"/>
        <v>0.17</v>
      </c>
      <c r="E82" s="11">
        <f t="shared" si="118"/>
        <v>0.15100575531369309</v>
      </c>
      <c r="F82" s="11">
        <f t="shared" si="118"/>
        <v>0.15840662061160493</v>
      </c>
      <c r="G82" s="11">
        <f t="shared" si="118"/>
        <v>0.15291167697029959</v>
      </c>
      <c r="H82" s="11">
        <f t="shared" si="118"/>
        <v>0.20475495635610622</v>
      </c>
      <c r="I82" s="11">
        <f t="shared" si="118"/>
        <v>0.17996180623430522</v>
      </c>
      <c r="J82" s="11">
        <f t="shared" si="118"/>
        <v>0.17769195708143931</v>
      </c>
      <c r="K82" s="11">
        <f t="shared" si="118"/>
        <v>0.21107074935348513</v>
      </c>
      <c r="L82" s="34">
        <v>0.28000000000000003</v>
      </c>
      <c r="M82" s="34">
        <v>0.25</v>
      </c>
      <c r="N82" s="34">
        <f t="shared" ref="N82:O82" si="119">M82-1%</f>
        <v>0.24</v>
      </c>
      <c r="O82" s="34">
        <f t="shared" si="119"/>
        <v>0.22999999999999998</v>
      </c>
      <c r="P82" s="34">
        <v>0.22</v>
      </c>
    </row>
    <row r="83" spans="1:16" s="3" customFormat="1" ht="13" x14ac:dyDescent="0.3">
      <c r="A83" s="2" t="s">
        <v>150</v>
      </c>
      <c r="B83" s="11"/>
      <c r="C83" s="7">
        <f ca="1">C78-C81-C80</f>
        <v>458.96000000000004</v>
      </c>
      <c r="D83" s="7">
        <f t="shared" ref="D83" ca="1" si="120">D78-D81-D80</f>
        <v>823.03999999999905</v>
      </c>
      <c r="E83" s="7">
        <f>RL!B71</f>
        <v>3000</v>
      </c>
      <c r="F83" s="7">
        <f>RL!C71</f>
        <v>5010</v>
      </c>
      <c r="G83" s="7">
        <f>RL!D71</f>
        <v>6970</v>
      </c>
      <c r="H83" s="7">
        <f>RL!E71</f>
        <v>10185</v>
      </c>
      <c r="I83" s="7">
        <f>RL!F71</f>
        <v>12975</v>
      </c>
      <c r="J83" s="7">
        <f>RL!G71</f>
        <v>14770</v>
      </c>
      <c r="K83" s="7">
        <f>RL!H71</f>
        <v>15420</v>
      </c>
      <c r="L83" s="7">
        <f>RL!I71</f>
        <v>15420</v>
      </c>
      <c r="M83" s="7">
        <f>RL!J71</f>
        <v>13920</v>
      </c>
      <c r="N83" s="7">
        <f>RL!K71</f>
        <v>12420</v>
      </c>
      <c r="O83" s="7">
        <f>RL!L71</f>
        <v>10920</v>
      </c>
      <c r="P83" s="7">
        <f>RL!M71</f>
        <v>7000</v>
      </c>
    </row>
    <row r="84" spans="1:16" s="3" customFormat="1" ht="13" x14ac:dyDescent="0.3">
      <c r="A84" s="2" t="s">
        <v>151</v>
      </c>
      <c r="B84" s="11"/>
      <c r="C84" s="11">
        <f t="shared" ref="C84:P84" ca="1" si="121">C83/C57</f>
        <v>3.6716800000000003</v>
      </c>
      <c r="D84" s="11">
        <f t="shared" ca="1" si="121"/>
        <v>3.2921599999999964</v>
      </c>
      <c r="E84" s="11">
        <f t="shared" si="121"/>
        <v>5.9880239520958085</v>
      </c>
      <c r="F84" s="11">
        <f t="shared" si="121"/>
        <v>4.398595258999122</v>
      </c>
      <c r="G84" s="11">
        <f t="shared" si="121"/>
        <v>3.0650835532102021</v>
      </c>
      <c r="H84" s="11">
        <f t="shared" si="121"/>
        <v>4.7174617878647522</v>
      </c>
      <c r="I84" s="11">
        <f t="shared" si="121"/>
        <v>6.8433544303797467</v>
      </c>
      <c r="J84" s="11">
        <f t="shared" si="121"/>
        <v>6.8825722273998133</v>
      </c>
      <c r="K84" s="11">
        <f t="shared" si="121"/>
        <v>6.9868599909379245</v>
      </c>
      <c r="L84" s="11">
        <f t="shared" si="121"/>
        <v>4.1459872238373139</v>
      </c>
      <c r="M84" s="11">
        <f t="shared" si="121"/>
        <v>2.3069888574853135</v>
      </c>
      <c r="N84" s="11">
        <f t="shared" si="121"/>
        <v>1.1725474990306319</v>
      </c>
      <c r="O84" s="11">
        <f t="shared" si="121"/>
        <v>0.79170183787926651</v>
      </c>
      <c r="P84" s="11">
        <f t="shared" si="121"/>
        <v>0.38735943398090872</v>
      </c>
    </row>
    <row r="85" spans="1:16" s="3" customFormat="1" x14ac:dyDescent="0.25">
      <c r="A85" s="2" t="s">
        <v>85</v>
      </c>
      <c r="B85" s="4"/>
      <c r="C85" s="4">
        <f>Daloopa!BJ280</f>
        <v>2820</v>
      </c>
      <c r="D85" s="4">
        <f>Daloopa!BK280</f>
        <v>3022</v>
      </c>
      <c r="E85" s="4">
        <f>Daloopa!BL280</f>
        <v>3488</v>
      </c>
      <c r="F85" s="4">
        <f>Daloopa!BM280</f>
        <v>4918</v>
      </c>
      <c r="G85" s="4">
        <f>Daloopa!BN280</f>
        <v>7106</v>
      </c>
      <c r="H85" s="4">
        <f>Daloopa!BO280</f>
        <v>9361</v>
      </c>
      <c r="I85" s="4">
        <f>Daloopa!BP280</f>
        <v>11429</v>
      </c>
      <c r="J85" s="4">
        <f>Daloopa!BQ280</f>
        <v>13683</v>
      </c>
      <c r="K85" s="4">
        <f>Daloopa!BR280</f>
        <v>17485</v>
      </c>
      <c r="L85" s="3">
        <f t="shared" ref="L85:P85" si="122">L86*L2</f>
        <v>21760.930094225248</v>
      </c>
      <c r="M85" s="3">
        <f t="shared" si="122"/>
        <v>25908.957040945799</v>
      </c>
      <c r="N85" s="3">
        <f t="shared" si="122"/>
        <v>30933.757320426444</v>
      </c>
      <c r="O85" s="3">
        <f t="shared" si="122"/>
        <v>36002.510335829007</v>
      </c>
      <c r="P85" s="3">
        <f t="shared" si="122"/>
        <v>41413.621727896134</v>
      </c>
    </row>
    <row r="86" spans="1:16" s="3" customFormat="1" ht="13" x14ac:dyDescent="0.3">
      <c r="A86" s="2" t="s">
        <v>3</v>
      </c>
      <c r="B86" s="11"/>
      <c r="C86" s="11">
        <f t="shared" ref="C86:K86" si="123">C85/C2</f>
        <v>6.9367574348756553E-2</v>
      </c>
      <c r="D86" s="11">
        <f t="shared" si="123"/>
        <v>5.4120849600630398E-2</v>
      </c>
      <c r="E86" s="11">
        <f t="shared" si="123"/>
        <v>4.9337312757259853E-2</v>
      </c>
      <c r="F86" s="11">
        <f t="shared" si="123"/>
        <v>5.7209329378235328E-2</v>
      </c>
      <c r="G86" s="11">
        <f t="shared" si="123"/>
        <v>6.0256595069914952E-2</v>
      </c>
      <c r="H86" s="11">
        <f t="shared" si="123"/>
        <v>8.027682254371446E-2</v>
      </c>
      <c r="I86" s="11">
        <f t="shared" si="123"/>
        <v>8.4720760255592956E-2</v>
      </c>
      <c r="J86" s="11">
        <f t="shared" si="123"/>
        <v>8.3178825660634281E-2</v>
      </c>
      <c r="K86" s="11">
        <f t="shared" si="123"/>
        <v>8.7004766975508296E-2</v>
      </c>
      <c r="L86" s="34">
        <f t="shared" ref="L86:P86" si="124">K86</f>
        <v>8.7004766975508296E-2</v>
      </c>
      <c r="M86" s="34">
        <f t="shared" si="124"/>
        <v>8.7004766975508296E-2</v>
      </c>
      <c r="N86" s="34">
        <f t="shared" si="124"/>
        <v>8.7004766975508296E-2</v>
      </c>
      <c r="O86" s="34">
        <f t="shared" si="124"/>
        <v>8.7004766975508296E-2</v>
      </c>
      <c r="P86" s="34">
        <f t="shared" si="124"/>
        <v>8.7004766975508296E-2</v>
      </c>
    </row>
    <row r="87" spans="1:16" s="3" customFormat="1" x14ac:dyDescent="0.25">
      <c r="A87" s="2"/>
    </row>
    <row r="88" spans="1:16" s="3" customFormat="1" ht="13" x14ac:dyDescent="0.3">
      <c r="A88" s="1" t="s">
        <v>78</v>
      </c>
      <c r="B88" s="16"/>
      <c r="C88" s="16">
        <f>Daloopa!BJ248</f>
        <v>4725</v>
      </c>
      <c r="D88" s="16">
        <f>Daloopa!BK248</f>
        <v>7846</v>
      </c>
      <c r="E88" s="16">
        <f>Daloopa!BL248</f>
        <v>9876</v>
      </c>
      <c r="F88" s="16">
        <f>Daloopa!BM248</f>
        <v>11591</v>
      </c>
      <c r="G88" s="16">
        <f>Daloopa!BN248</f>
        <v>14043</v>
      </c>
      <c r="H88" s="16">
        <f>Daloopa!BO248</f>
        <v>15262</v>
      </c>
      <c r="I88" s="16">
        <f>Daloopa!BP248</f>
        <v>12301</v>
      </c>
      <c r="J88" s="16">
        <f>Daloopa!BQ248</f>
        <v>11347</v>
      </c>
      <c r="K88" s="16">
        <f>Daloopa!BR248</f>
        <v>11991</v>
      </c>
      <c r="L88" s="5">
        <f t="shared" ref="L88:P88" si="125">L91+L93</f>
        <v>13649.647034133721</v>
      </c>
      <c r="M88" s="5">
        <f t="shared" si="125"/>
        <v>14972.929715961518</v>
      </c>
      <c r="N88" s="5">
        <f t="shared" si="125"/>
        <v>16384.712416191203</v>
      </c>
      <c r="O88" s="5">
        <f t="shared" si="125"/>
        <v>17600.849376775906</v>
      </c>
      <c r="P88" s="5">
        <f t="shared" si="125"/>
        <v>17142.436303117127</v>
      </c>
    </row>
    <row r="89" spans="1:16" s="3" customFormat="1" ht="13" x14ac:dyDescent="0.3">
      <c r="A89" s="6" t="s">
        <v>3</v>
      </c>
      <c r="B89" s="11"/>
      <c r="C89" s="11">
        <f t="shared" ref="C89:P89" si="126">C88/C2</f>
        <v>0.1162275846800974</v>
      </c>
      <c r="D89" s="11">
        <f t="shared" si="126"/>
        <v>0.14051362871163006</v>
      </c>
      <c r="E89" s="11">
        <f t="shared" si="126"/>
        <v>0.139694753667058</v>
      </c>
      <c r="F89" s="11">
        <f t="shared" si="126"/>
        <v>0.13483394404699586</v>
      </c>
      <c r="G89" s="11">
        <f t="shared" si="126"/>
        <v>0.11908012448167965</v>
      </c>
      <c r="H89" s="11">
        <f t="shared" si="126"/>
        <v>0.13088183587887728</v>
      </c>
      <c r="I89" s="11">
        <f t="shared" si="126"/>
        <v>9.118471186490934E-2</v>
      </c>
      <c r="J89" s="11">
        <f t="shared" si="126"/>
        <v>6.8978304083257849E-2</v>
      </c>
      <c r="K89" s="11">
        <f t="shared" si="126"/>
        <v>5.9666809311027739E-2</v>
      </c>
      <c r="L89" s="11">
        <f t="shared" si="126"/>
        <v>5.4574154430002714E-2</v>
      </c>
      <c r="M89" s="11">
        <f t="shared" si="126"/>
        <v>5.0280536527160039E-2</v>
      </c>
      <c r="N89" s="11">
        <f t="shared" si="126"/>
        <v>4.608389698557902E-2</v>
      </c>
      <c r="O89" s="11">
        <f t="shared" si="126"/>
        <v>4.2534750613582369E-2</v>
      </c>
      <c r="P89" s="11">
        <f t="shared" si="126"/>
        <v>3.6014084586582916E-2</v>
      </c>
    </row>
    <row r="90" spans="1:16" s="3" customFormat="1" ht="13" x14ac:dyDescent="0.3">
      <c r="A90" s="2" t="str">
        <f>A80</f>
        <v>Restructuring</v>
      </c>
      <c r="B90" s="11"/>
      <c r="C90" s="11"/>
      <c r="D90" s="11"/>
      <c r="E90" s="11"/>
      <c r="F90" s="11"/>
      <c r="G90" s="11"/>
      <c r="H90" s="4">
        <v>638</v>
      </c>
      <c r="I90" s="4">
        <v>395</v>
      </c>
      <c r="J90" s="4">
        <v>54</v>
      </c>
      <c r="K90" s="11"/>
      <c r="L90" s="11"/>
      <c r="M90" s="11"/>
      <c r="N90" s="11"/>
      <c r="O90" s="11"/>
      <c r="P90" s="11"/>
    </row>
    <row r="91" spans="1:16" s="3" customFormat="1" ht="13" x14ac:dyDescent="0.3">
      <c r="A91" s="2" t="s">
        <v>129</v>
      </c>
      <c r="B91" s="11"/>
      <c r="C91" s="7">
        <f ca="1">C88-C93-C90</f>
        <v>4458.08</v>
      </c>
      <c r="D91" s="7">
        <f t="shared" ref="D91:G91" ca="1" si="127">D88-D93-D90</f>
        <v>7226.4400000000005</v>
      </c>
      <c r="E91" s="7">
        <f t="shared" si="127"/>
        <v>9201</v>
      </c>
      <c r="F91" s="7">
        <f t="shared" si="127"/>
        <v>10891</v>
      </c>
      <c r="G91" s="7">
        <f t="shared" si="127"/>
        <v>12643</v>
      </c>
      <c r="H91" s="7">
        <f>H88-H93-H90</f>
        <v>13074</v>
      </c>
      <c r="I91" s="7">
        <f t="shared" ref="I91:K91" si="128">I88-I93-I90</f>
        <v>9906</v>
      </c>
      <c r="J91" s="7">
        <f t="shared" si="128"/>
        <v>9293</v>
      </c>
      <c r="K91" s="7">
        <f t="shared" si="128"/>
        <v>9491</v>
      </c>
      <c r="L91" s="7">
        <f t="shared" ref="L91:P91" si="129">L92*L45</f>
        <v>11149.647034133721</v>
      </c>
      <c r="M91" s="7">
        <f t="shared" si="129"/>
        <v>12472.929715961518</v>
      </c>
      <c r="N91" s="7">
        <f t="shared" si="129"/>
        <v>13884.712416191203</v>
      </c>
      <c r="O91" s="7">
        <f t="shared" si="129"/>
        <v>15100.849376775906</v>
      </c>
      <c r="P91" s="7">
        <f t="shared" si="129"/>
        <v>16142.436303117127</v>
      </c>
    </row>
    <row r="92" spans="1:16" s="3" customFormat="1" ht="13" x14ac:dyDescent="0.3">
      <c r="A92" s="2" t="s">
        <v>126</v>
      </c>
      <c r="B92" s="11"/>
      <c r="C92" s="11">
        <f t="shared" ref="C92:K92" ca="1" si="130">C91/C45</f>
        <v>0.11</v>
      </c>
      <c r="D92" s="11">
        <f t="shared" ca="1" si="130"/>
        <v>0.13</v>
      </c>
      <c r="E92" s="11">
        <f t="shared" si="130"/>
        <v>0.13107584477748019</v>
      </c>
      <c r="F92" s="11">
        <f t="shared" si="130"/>
        <v>0.12839223822884493</v>
      </c>
      <c r="G92" s="11">
        <f t="shared" si="130"/>
        <v>0.10931650166443301</v>
      </c>
      <c r="H92" s="11">
        <f t="shared" si="130"/>
        <v>0.11423428776136095</v>
      </c>
      <c r="I92" s="11">
        <f t="shared" si="130"/>
        <v>7.4477843104822333E-2</v>
      </c>
      <c r="J92" s="11">
        <f t="shared" si="130"/>
        <v>5.7239119455018049E-2</v>
      </c>
      <c r="K92" s="11">
        <f t="shared" si="130"/>
        <v>4.7751537045049759E-2</v>
      </c>
      <c r="L92" s="34">
        <f>K92-0.25%</f>
        <v>4.5251537045049757E-2</v>
      </c>
      <c r="M92" s="34">
        <f t="shared" ref="M92:P92" si="131">L92-0.25%</f>
        <v>4.2751537045049755E-2</v>
      </c>
      <c r="N92" s="34">
        <f t="shared" si="131"/>
        <v>4.0251537045049753E-2</v>
      </c>
      <c r="O92" s="34">
        <f t="shared" si="131"/>
        <v>3.775153704504975E-2</v>
      </c>
      <c r="P92" s="34">
        <f t="shared" si="131"/>
        <v>3.5251537045049748E-2</v>
      </c>
    </row>
    <row r="93" spans="1:16" s="3" customFormat="1" ht="13" x14ac:dyDescent="0.3">
      <c r="A93" s="2" t="s">
        <v>152</v>
      </c>
      <c r="B93" s="11"/>
      <c r="C93" s="7">
        <f ca="1">C88-C91</f>
        <v>266.92000000000007</v>
      </c>
      <c r="D93" s="7">
        <f ca="1">D88-D91</f>
        <v>619.55999999999949</v>
      </c>
      <c r="E93" s="7">
        <f>RL!B75</f>
        <v>675</v>
      </c>
      <c r="F93" s="7">
        <f>RL!C75</f>
        <v>700</v>
      </c>
      <c r="G93" s="7">
        <f>RL!D75</f>
        <v>1400</v>
      </c>
      <c r="H93" s="7">
        <f>RL!E75</f>
        <v>1550</v>
      </c>
      <c r="I93" s="7">
        <f>RL!F75</f>
        <v>2000</v>
      </c>
      <c r="J93" s="7">
        <f>RL!G75</f>
        <v>2000</v>
      </c>
      <c r="K93" s="7">
        <f>RL!H75</f>
        <v>2500</v>
      </c>
      <c r="L93" s="7">
        <f>RL!I75</f>
        <v>2500</v>
      </c>
      <c r="M93" s="7">
        <f>RL!J75</f>
        <v>2500</v>
      </c>
      <c r="N93" s="7">
        <f>RL!K75</f>
        <v>2500</v>
      </c>
      <c r="O93" s="7">
        <f>RL!L75</f>
        <v>2500</v>
      </c>
      <c r="P93" s="7">
        <f>RL!M75</f>
        <v>1000</v>
      </c>
    </row>
    <row r="94" spans="1:16" s="3" customFormat="1" ht="13" x14ac:dyDescent="0.3">
      <c r="A94" s="2" t="s">
        <v>153</v>
      </c>
      <c r="B94" s="11"/>
      <c r="C94" s="40">
        <f t="shared" ref="C94:H94" ca="1" si="132">C93/C57</f>
        <v>2.1353600000000004</v>
      </c>
      <c r="D94" s="40">
        <f t="shared" ca="1" si="132"/>
        <v>2.4782399999999978</v>
      </c>
      <c r="E94" s="40">
        <f t="shared" si="132"/>
        <v>1.347305389221557</v>
      </c>
      <c r="F94" s="40">
        <f t="shared" si="132"/>
        <v>0.61457418788410889</v>
      </c>
      <c r="G94" s="40">
        <f t="shared" si="132"/>
        <v>0.61565523306948111</v>
      </c>
      <c r="H94" s="40">
        <f t="shared" si="132"/>
        <v>0.71792496526169525</v>
      </c>
      <c r="I94" s="40">
        <f t="shared" ref="I94:P94" si="133">I93/I57</f>
        <v>1.0548523206751055</v>
      </c>
      <c r="J94" s="40">
        <f t="shared" si="133"/>
        <v>0.93196644920782856</v>
      </c>
      <c r="K94" s="40">
        <f t="shared" si="133"/>
        <v>1.1327594019030358</v>
      </c>
      <c r="L94" s="40">
        <f t="shared" si="133"/>
        <v>0.67217691696454507</v>
      </c>
      <c r="M94" s="40">
        <f t="shared" si="133"/>
        <v>0.4143298953817014</v>
      </c>
      <c r="N94" s="40">
        <f t="shared" si="133"/>
        <v>0.23602002798523186</v>
      </c>
      <c r="O94" s="40">
        <f t="shared" si="133"/>
        <v>0.18125042075990536</v>
      </c>
      <c r="P94" s="40">
        <f t="shared" si="133"/>
        <v>5.5337061997272674E-2</v>
      </c>
    </row>
    <row r="95" spans="1:16" s="3" customFormat="1" x14ac:dyDescent="0.25">
      <c r="A95" s="2" t="s">
        <v>85</v>
      </c>
      <c r="B95" s="4"/>
      <c r="C95" s="4">
        <f>Daloopa!BJ281</f>
        <v>436</v>
      </c>
      <c r="D95" s="4">
        <f>Daloopa!BK281</f>
        <v>511</v>
      </c>
      <c r="E95" s="4">
        <f>Daloopa!BL281</f>
        <v>569</v>
      </c>
      <c r="F95" s="4">
        <f>Daloopa!BM281</f>
        <v>691</v>
      </c>
      <c r="G95" s="4">
        <f>Daloopa!BN281</f>
        <v>837</v>
      </c>
      <c r="H95" s="4">
        <f>Daloopa!BO281</f>
        <v>1004</v>
      </c>
      <c r="I95" s="4">
        <f>Daloopa!BP281</f>
        <v>952</v>
      </c>
      <c r="J95" s="4">
        <f>Daloopa!BQ281</f>
        <v>1026</v>
      </c>
      <c r="K95" s="4">
        <f>Daloopa!BR281</f>
        <v>926</v>
      </c>
      <c r="L95" s="3">
        <f t="shared" ref="L95:P95" si="134">L96*L2</f>
        <v>1152.4518883187066</v>
      </c>
      <c r="M95" s="3">
        <f t="shared" si="134"/>
        <v>1372.1300669096831</v>
      </c>
      <c r="N95" s="3">
        <f t="shared" si="134"/>
        <v>1638.2418803954756</v>
      </c>
      <c r="O95" s="3">
        <f t="shared" si="134"/>
        <v>1906.6814166987508</v>
      </c>
      <c r="P95" s="3">
        <f t="shared" si="134"/>
        <v>2193.252142981517</v>
      </c>
    </row>
    <row r="96" spans="1:16" s="3" customFormat="1" ht="13" x14ac:dyDescent="0.3">
      <c r="A96" s="2" t="s">
        <v>3</v>
      </c>
      <c r="B96" s="11"/>
      <c r="C96" s="11">
        <f t="shared" ref="C96:K96" si="135">C95/C2</f>
        <v>1.0724915750375126E-2</v>
      </c>
      <c r="D96" s="11">
        <f t="shared" si="135"/>
        <v>9.1514739066585471E-3</v>
      </c>
      <c r="E96" s="11">
        <f t="shared" si="135"/>
        <v>8.048432040963548E-3</v>
      </c>
      <c r="F96" s="11">
        <f t="shared" si="135"/>
        <v>8.0381550631070785E-3</v>
      </c>
      <c r="G96" s="11">
        <f t="shared" si="135"/>
        <v>7.0974908631464698E-3</v>
      </c>
      <c r="H96" s="11">
        <f t="shared" si="135"/>
        <v>8.609970070920769E-3</v>
      </c>
      <c r="I96" s="11">
        <f t="shared" si="135"/>
        <v>7.0569746927399146E-3</v>
      </c>
      <c r="J96" s="11">
        <f t="shared" si="135"/>
        <v>6.2370441517072845E-3</v>
      </c>
      <c r="K96" s="11">
        <f t="shared" si="135"/>
        <v>4.6077445936128503E-3</v>
      </c>
      <c r="L96" s="34">
        <f t="shared" ref="L96:P96" si="136">K96</f>
        <v>4.6077445936128503E-3</v>
      </c>
      <c r="M96" s="34">
        <f t="shared" si="136"/>
        <v>4.6077445936128503E-3</v>
      </c>
      <c r="N96" s="34">
        <f t="shared" si="136"/>
        <v>4.6077445936128503E-3</v>
      </c>
      <c r="O96" s="34">
        <f t="shared" si="136"/>
        <v>4.6077445936128503E-3</v>
      </c>
      <c r="P96" s="34">
        <f t="shared" si="136"/>
        <v>4.6077445936128503E-3</v>
      </c>
    </row>
    <row r="97" spans="1:16" s="3" customFormat="1" x14ac:dyDescent="0.25">
      <c r="A97" s="2"/>
    </row>
    <row r="98" spans="1:16" s="3" customFormat="1" ht="13" x14ac:dyDescent="0.3">
      <c r="A98" s="1" t="s">
        <v>79</v>
      </c>
      <c r="B98" s="16"/>
      <c r="C98" s="16">
        <f>Daloopa!BJ249</f>
        <v>2517</v>
      </c>
      <c r="D98" s="16">
        <f>Daloopa!BK249</f>
        <v>3451</v>
      </c>
      <c r="E98" s="16">
        <f>Daloopa!BL249</f>
        <v>10465</v>
      </c>
      <c r="F98" s="16">
        <f>Daloopa!BM249</f>
        <v>6564</v>
      </c>
      <c r="G98" s="16">
        <f>Daloopa!BN249</f>
        <v>9829</v>
      </c>
      <c r="H98" s="16">
        <f>Daloopa!BO249</f>
        <v>11816</v>
      </c>
      <c r="I98" s="16">
        <f>Daloopa!BP249</f>
        <v>11408</v>
      </c>
      <c r="J98" s="16">
        <f>Daloopa!BQ249</f>
        <v>9740</v>
      </c>
      <c r="K98" s="16">
        <f>Daloopa!BR249</f>
        <v>12152</v>
      </c>
      <c r="L98" s="5">
        <f t="shared" ref="L98:P98" si="137">L101+L103</f>
        <v>14458.483213436139</v>
      </c>
      <c r="M98" s="5">
        <f t="shared" si="137"/>
        <v>16552.406402272267</v>
      </c>
      <c r="N98" s="5">
        <f t="shared" si="137"/>
        <v>18951.920786371127</v>
      </c>
      <c r="O98" s="5">
        <f t="shared" si="137"/>
        <v>21337.432674660362</v>
      </c>
      <c r="P98" s="5">
        <f t="shared" si="137"/>
        <v>23251.692490518322</v>
      </c>
    </row>
    <row r="99" spans="1:16" s="3" customFormat="1" ht="13" x14ac:dyDescent="0.3">
      <c r="A99" s="6" t="s">
        <v>3</v>
      </c>
      <c r="B99" s="11"/>
      <c r="C99" s="11">
        <f t="shared" ref="C99:P99" si="138">C98/C2</f>
        <v>6.1914249870858237E-2</v>
      </c>
      <c r="D99" s="11">
        <f t="shared" si="138"/>
        <v>6.1803789534009099E-2</v>
      </c>
      <c r="E99" s="11">
        <f t="shared" si="138"/>
        <v>0.14802608314355631</v>
      </c>
      <c r="F99" s="11">
        <f t="shared" si="138"/>
        <v>7.6356656778921658E-2</v>
      </c>
      <c r="G99" s="11">
        <f t="shared" si="138"/>
        <v>8.3346759490880107E-2</v>
      </c>
      <c r="H99" s="11">
        <f t="shared" si="138"/>
        <v>0.10133008601394404</v>
      </c>
      <c r="I99" s="11">
        <f t="shared" si="138"/>
        <v>8.4565091696194278E-2</v>
      </c>
      <c r="J99" s="11">
        <f t="shared" si="138"/>
        <v>5.9209366508410285E-2</v>
      </c>
      <c r="K99" s="11">
        <f t="shared" si="138"/>
        <v>6.0467939850521978E-2</v>
      </c>
      <c r="L99" s="11">
        <f t="shared" si="138"/>
        <v>5.7808051280773917E-2</v>
      </c>
      <c r="M99" s="11">
        <f t="shared" si="138"/>
        <v>5.5584570989779924E-2</v>
      </c>
      <c r="N99" s="11">
        <f t="shared" si="138"/>
        <v>5.3304467177276618E-2</v>
      </c>
      <c r="O99" s="11">
        <f t="shared" si="138"/>
        <v>5.1564692028347535E-2</v>
      </c>
      <c r="P99" s="11">
        <f t="shared" si="138"/>
        <v>4.8848857031043691E-2</v>
      </c>
    </row>
    <row r="100" spans="1:16" s="3" customFormat="1" ht="13" x14ac:dyDescent="0.3">
      <c r="A100" s="2" t="str">
        <f>A90</f>
        <v>Restructuring</v>
      </c>
      <c r="B100" s="11"/>
      <c r="C100" s="11"/>
      <c r="D100" s="11"/>
      <c r="E100" s="11"/>
      <c r="F100" s="11"/>
      <c r="G100" s="11"/>
      <c r="H100" s="4">
        <v>759</v>
      </c>
      <c r="I100" s="4">
        <v>335</v>
      </c>
      <c r="J100" s="4">
        <v>50</v>
      </c>
      <c r="K100" s="11"/>
      <c r="L100" s="11"/>
      <c r="M100" s="11"/>
      <c r="N100" s="11"/>
      <c r="O100" s="11"/>
      <c r="P100" s="11"/>
    </row>
    <row r="101" spans="1:16" s="3" customFormat="1" ht="13" x14ac:dyDescent="0.3">
      <c r="A101" s="2" t="s">
        <v>130</v>
      </c>
      <c r="B101" s="11"/>
      <c r="C101" s="7">
        <f ca="1">C98-C103-C100</f>
        <v>2431.6799999999998</v>
      </c>
      <c r="D101" s="7">
        <f t="shared" ref="D101:G101" ca="1" si="139">D98-D103-D100</f>
        <v>3335.2799999999997</v>
      </c>
      <c r="E101" s="7">
        <f t="shared" si="139"/>
        <v>9790</v>
      </c>
      <c r="F101" s="7">
        <f t="shared" si="139"/>
        <v>5864</v>
      </c>
      <c r="G101" s="7">
        <f t="shared" si="139"/>
        <v>8429</v>
      </c>
      <c r="H101" s="7">
        <f>H98-H103-H100</f>
        <v>9507</v>
      </c>
      <c r="I101" s="7">
        <f t="shared" ref="I101:K101" si="140">I98-I103-I100</f>
        <v>9773</v>
      </c>
      <c r="J101" s="7">
        <f t="shared" si="140"/>
        <v>8490</v>
      </c>
      <c r="K101" s="7">
        <f t="shared" si="140"/>
        <v>10652</v>
      </c>
      <c r="L101" s="7">
        <f t="shared" ref="L101:P101" si="141">L102*L45</f>
        <v>12958.483213436139</v>
      </c>
      <c r="M101" s="7">
        <f t="shared" si="141"/>
        <v>15052.406402272269</v>
      </c>
      <c r="N101" s="7">
        <f t="shared" si="141"/>
        <v>17451.920786371127</v>
      </c>
      <c r="O101" s="7">
        <f t="shared" si="141"/>
        <v>19837.432674660362</v>
      </c>
      <c r="P101" s="7">
        <f t="shared" si="141"/>
        <v>22251.692490518322</v>
      </c>
    </row>
    <row r="102" spans="1:16" s="3" customFormat="1" ht="13" x14ac:dyDescent="0.3">
      <c r="A102" s="2" t="s">
        <v>131</v>
      </c>
      <c r="B102" s="11"/>
      <c r="C102" s="11">
        <f t="shared" ref="C102:K102" ca="1" si="142">C101/C45</f>
        <v>0.06</v>
      </c>
      <c r="D102" s="11">
        <f t="shared" ca="1" si="142"/>
        <v>0.06</v>
      </c>
      <c r="E102" s="11">
        <f t="shared" si="142"/>
        <v>0.13946663627557127</v>
      </c>
      <c r="F102" s="11">
        <f t="shared" si="142"/>
        <v>6.9129747954636556E-2</v>
      </c>
      <c r="G102" s="11">
        <f t="shared" si="142"/>
        <v>7.288054991137434E-2</v>
      </c>
      <c r="H102" s="11">
        <f t="shared" si="142"/>
        <v>8.3067567213343935E-2</v>
      </c>
      <c r="I102" s="11">
        <f t="shared" si="142"/>
        <v>7.347788821556922E-2</v>
      </c>
      <c r="J102" s="11">
        <f t="shared" si="142"/>
        <v>5.2293137218670314E-2</v>
      </c>
      <c r="K102" s="11">
        <f t="shared" si="142"/>
        <v>5.359281135853651E-2</v>
      </c>
      <c r="L102" s="34">
        <f>K102-0.1%</f>
        <v>5.2592811358536509E-2</v>
      </c>
      <c r="M102" s="34">
        <f t="shared" ref="M102:P102" si="143">L102-0.1%</f>
        <v>5.1592811358536508E-2</v>
      </c>
      <c r="N102" s="34">
        <f t="shared" si="143"/>
        <v>5.0592811358536507E-2</v>
      </c>
      <c r="O102" s="34">
        <f t="shared" si="143"/>
        <v>4.9592811358536507E-2</v>
      </c>
      <c r="P102" s="34">
        <f t="shared" si="143"/>
        <v>4.8592811358536506E-2</v>
      </c>
    </row>
    <row r="103" spans="1:16" s="3" customFormat="1" ht="13" x14ac:dyDescent="0.3">
      <c r="A103" s="2" t="s">
        <v>154</v>
      </c>
      <c r="B103" s="11"/>
      <c r="C103" s="7">
        <f ca="1">C98-C101</f>
        <v>85.320000000000164</v>
      </c>
      <c r="D103" s="7">
        <f ca="1">D98-D101</f>
        <v>115.72000000000025</v>
      </c>
      <c r="E103" s="7">
        <f>RL!B79</f>
        <v>675</v>
      </c>
      <c r="F103" s="7">
        <f>RL!C79</f>
        <v>700</v>
      </c>
      <c r="G103" s="7">
        <f>RL!D79</f>
        <v>1400</v>
      </c>
      <c r="H103" s="7">
        <f>RL!E79</f>
        <v>1550</v>
      </c>
      <c r="I103" s="7">
        <f>RL!F79</f>
        <v>1300</v>
      </c>
      <c r="J103" s="7">
        <f>RL!G79</f>
        <v>1200</v>
      </c>
      <c r="K103" s="7">
        <f>RL!H79</f>
        <v>1500</v>
      </c>
      <c r="L103" s="7">
        <f>RL!I79</f>
        <v>1500</v>
      </c>
      <c r="M103" s="7">
        <f>RL!J79</f>
        <v>1500</v>
      </c>
      <c r="N103" s="7">
        <f>RL!K79</f>
        <v>1500</v>
      </c>
      <c r="O103" s="7">
        <f>RL!L79</f>
        <v>1500</v>
      </c>
      <c r="P103" s="7">
        <f>RL!M79</f>
        <v>1000</v>
      </c>
    </row>
    <row r="104" spans="1:16" s="3" customFormat="1" ht="13" x14ac:dyDescent="0.3">
      <c r="A104" s="2" t="s">
        <v>155</v>
      </c>
      <c r="B104" s="11"/>
      <c r="C104" s="11">
        <f t="shared" ref="C104:H104" ca="1" si="144">C103/C57</f>
        <v>0.68256000000000128</v>
      </c>
      <c r="D104" s="11">
        <f t="shared" ca="1" si="144"/>
        <v>0.46288000000000101</v>
      </c>
      <c r="E104" s="11">
        <f t="shared" si="144"/>
        <v>1.347305389221557</v>
      </c>
      <c r="F104" s="11">
        <f t="shared" si="144"/>
        <v>0.61457418788410889</v>
      </c>
      <c r="G104" s="11">
        <f t="shared" si="144"/>
        <v>0.61565523306948111</v>
      </c>
      <c r="H104" s="11">
        <f t="shared" si="144"/>
        <v>0.71792496526169525</v>
      </c>
      <c r="I104" s="11">
        <f t="shared" ref="I104:P104" si="145">I103/I57</f>
        <v>0.68565400843881852</v>
      </c>
      <c r="J104" s="11">
        <f t="shared" si="145"/>
        <v>0.55917986952469712</v>
      </c>
      <c r="K104" s="11">
        <f t="shared" si="145"/>
        <v>0.67965564114182153</v>
      </c>
      <c r="L104" s="11">
        <f t="shared" si="145"/>
        <v>0.40330615017872706</v>
      </c>
      <c r="M104" s="11">
        <f t="shared" si="145"/>
        <v>0.24859793722902082</v>
      </c>
      <c r="N104" s="11">
        <f t="shared" si="145"/>
        <v>0.14161201679113913</v>
      </c>
      <c r="O104" s="11">
        <f t="shared" si="145"/>
        <v>0.10875025245594321</v>
      </c>
      <c r="P104" s="11">
        <f t="shared" si="145"/>
        <v>5.5337061997272674E-2</v>
      </c>
    </row>
    <row r="105" spans="1:16" s="3" customFormat="1" x14ac:dyDescent="0.25">
      <c r="A105" s="2" t="s">
        <v>85</v>
      </c>
      <c r="B105" s="4"/>
      <c r="C105" s="4">
        <f>Daloopa!BJ282</f>
        <v>289</v>
      </c>
      <c r="D105" s="4">
        <f>Daloopa!BK282</f>
        <v>335</v>
      </c>
      <c r="E105" s="4">
        <f>Daloopa!BL282</f>
        <v>402</v>
      </c>
      <c r="F105" s="4">
        <f>Daloopa!BM282</f>
        <v>480</v>
      </c>
      <c r="G105" s="4">
        <f>Daloopa!BN282</f>
        <v>644</v>
      </c>
      <c r="H105" s="4">
        <f>Daloopa!BO282</f>
        <v>859</v>
      </c>
      <c r="I105" s="4">
        <f>Daloopa!BP282</f>
        <v>906</v>
      </c>
      <c r="J105" s="4">
        <f>Daloopa!BQ282</f>
        <v>926</v>
      </c>
      <c r="K105" s="4">
        <f>Daloopa!BR282</f>
        <v>892</v>
      </c>
      <c r="L105" s="3">
        <f t="shared" ref="L105:P105" si="146">L106*L2</f>
        <v>1250.5596446428572</v>
      </c>
      <c r="M105" s="3">
        <f t="shared" si="146"/>
        <v>1488.9389364285712</v>
      </c>
      <c r="N105" s="3">
        <f t="shared" si="146"/>
        <v>1777.7047393928569</v>
      </c>
      <c r="O105" s="3">
        <f t="shared" si="146"/>
        <v>2068.9964232628572</v>
      </c>
      <c r="P105" s="3">
        <f t="shared" si="146"/>
        <v>2379.9627978748572</v>
      </c>
    </row>
    <row r="106" spans="1:16" s="3" customFormat="1" ht="13" x14ac:dyDescent="0.3">
      <c r="A106" s="2" t="s">
        <v>3</v>
      </c>
      <c r="B106" s="11"/>
      <c r="C106" s="11">
        <f t="shared" ref="C106:K106" si="147">C105/C2</f>
        <v>7.1089464492165404E-3</v>
      </c>
      <c r="D106" s="11">
        <f t="shared" si="147"/>
        <v>5.9994985493749776E-3</v>
      </c>
      <c r="E106" s="11">
        <f t="shared" si="147"/>
        <v>5.686238454248412E-3</v>
      </c>
      <c r="F106" s="11">
        <f t="shared" si="147"/>
        <v>5.58366777176758E-3</v>
      </c>
      <c r="G106" s="11">
        <f t="shared" si="147"/>
        <v>5.4609129221819906E-3</v>
      </c>
      <c r="H106" s="11">
        <f t="shared" si="147"/>
        <v>7.3664982977300212E-3</v>
      </c>
      <c r="I106" s="11">
        <f t="shared" si="147"/>
        <v>6.7159864197713897E-3</v>
      </c>
      <c r="J106" s="11">
        <f t="shared" si="147"/>
        <v>5.6291451115798689E-3</v>
      </c>
      <c r="K106" s="11">
        <f t="shared" si="147"/>
        <v>4.4385617467631337E-3</v>
      </c>
      <c r="L106" s="34">
        <v>5.0000000000000001E-3</v>
      </c>
      <c r="M106" s="34">
        <v>5.0000000000000001E-3</v>
      </c>
      <c r="N106" s="34">
        <v>5.0000000000000001E-3</v>
      </c>
      <c r="O106" s="34">
        <v>5.0000000000000001E-3</v>
      </c>
      <c r="P106" s="34">
        <v>5.0000000000000001E-3</v>
      </c>
    </row>
    <row r="107" spans="1:16" s="3" customFormat="1" x14ac:dyDescent="0.25">
      <c r="A107" s="2"/>
    </row>
    <row r="108" spans="1:16" s="5" customFormat="1" ht="13" x14ac:dyDescent="0.3">
      <c r="A108" s="1" t="s">
        <v>139</v>
      </c>
      <c r="C108" s="5">
        <f>C122</f>
        <v>20450</v>
      </c>
      <c r="D108" s="5">
        <f>D122</f>
        <v>30925</v>
      </c>
      <c r="E108" s="5">
        <f>E122-5000</f>
        <v>41711</v>
      </c>
      <c r="F108" s="5">
        <f t="shared" ref="F108:J108" si="148">F122</f>
        <v>53294</v>
      </c>
      <c r="G108" s="5">
        <f t="shared" si="148"/>
        <v>71176</v>
      </c>
      <c r="H108" s="5">
        <f t="shared" si="148"/>
        <v>87665</v>
      </c>
      <c r="I108" s="5">
        <f t="shared" si="148"/>
        <v>88151</v>
      </c>
      <c r="J108" s="5">
        <f t="shared" si="148"/>
        <v>95121</v>
      </c>
      <c r="K108" s="5">
        <f>K122</f>
        <v>117690</v>
      </c>
      <c r="L108" s="5">
        <f t="shared" ref="L108:P108" si="149">L122</f>
        <v>163757.15222221933</v>
      </c>
      <c r="M108" s="5">
        <f t="shared" si="149"/>
        <v>188417.38085747094</v>
      </c>
      <c r="N108" s="5">
        <f t="shared" si="149"/>
        <v>221177.22850434377</v>
      </c>
      <c r="O108" s="5">
        <f t="shared" si="149"/>
        <v>251644.48575420643</v>
      </c>
      <c r="P108" s="5">
        <f t="shared" si="149"/>
        <v>273459.89402781066</v>
      </c>
    </row>
    <row r="109" spans="1:16" s="3" customFormat="1" x14ac:dyDescent="0.25">
      <c r="A109" s="2" t="s">
        <v>176</v>
      </c>
      <c r="C109" s="4">
        <v>25105</v>
      </c>
      <c r="D109" s="4">
        <v>35587</v>
      </c>
      <c r="E109" s="4">
        <v>44942</v>
      </c>
      <c r="F109" s="4">
        <v>58604</v>
      </c>
      <c r="G109" s="4">
        <v>71970</v>
      </c>
      <c r="H109" s="4">
        <v>86482</v>
      </c>
      <c r="I109" s="4">
        <f>'Quarterly Data'!U91</f>
        <v>67317</v>
      </c>
      <c r="J109" s="4">
        <f>'Quarterly Data'!Y91</f>
        <v>74067</v>
      </c>
      <c r="K109" s="3">
        <f>Daloopa!BD48</f>
        <v>78865</v>
      </c>
      <c r="L109" s="3">
        <f t="shared" ref="K109:P109" si="150">K109*(1+L110)</f>
        <v>82808.25</v>
      </c>
      <c r="M109" s="3">
        <f t="shared" si="150"/>
        <v>86948.662500000006</v>
      </c>
      <c r="N109" s="3">
        <f t="shared" si="150"/>
        <v>91296.095625000016</v>
      </c>
      <c r="O109" s="3">
        <f t="shared" si="150"/>
        <v>95860.900406250017</v>
      </c>
      <c r="P109" s="3">
        <f t="shared" si="150"/>
        <v>100653.94542656252</v>
      </c>
    </row>
    <row r="110" spans="1:16" s="3" customFormat="1" ht="13" x14ac:dyDescent="0.3">
      <c r="A110" s="2" t="s">
        <v>174</v>
      </c>
      <c r="C110" s="11" t="e">
        <f t="shared" ref="C110:H110" si="151">C109/B109-1</f>
        <v>#DIV/0!</v>
      </c>
      <c r="D110" s="11">
        <f t="shared" si="151"/>
        <v>0.41752638916550477</v>
      </c>
      <c r="E110" s="11">
        <f t="shared" si="151"/>
        <v>0.26287689324753427</v>
      </c>
      <c r="F110" s="11">
        <f t="shared" si="151"/>
        <v>0.30399181166837264</v>
      </c>
      <c r="G110" s="11">
        <f t="shared" si="151"/>
        <v>0.22807316906695796</v>
      </c>
      <c r="H110" s="11">
        <f t="shared" si="151"/>
        <v>0.20163957204390726</v>
      </c>
      <c r="I110" s="11">
        <f>I109/H109-1</f>
        <v>-0.22160680835318336</v>
      </c>
      <c r="J110" s="11">
        <f>J109/I109-1</f>
        <v>0.10027184812157408</v>
      </c>
      <c r="K110" s="11">
        <f>K109/J109-1</f>
        <v>6.4779186412302403E-2</v>
      </c>
      <c r="L110" s="34">
        <v>0.05</v>
      </c>
      <c r="M110" s="34">
        <v>0.05</v>
      </c>
      <c r="N110" s="34">
        <v>0.05</v>
      </c>
      <c r="O110" s="34">
        <v>0.05</v>
      </c>
      <c r="P110" s="34">
        <v>0.05</v>
      </c>
    </row>
    <row r="111" spans="1:16" s="3" customFormat="1" x14ac:dyDescent="0.25">
      <c r="A111" s="2" t="s">
        <v>173</v>
      </c>
      <c r="C111" s="3">
        <f t="shared" ref="C111:I111" si="152">C108*1000000/AVERAGE(B109:C109)</f>
        <v>814578.76916948811</v>
      </c>
      <c r="D111" s="3">
        <f t="shared" si="152"/>
        <v>1019079.9446385026</v>
      </c>
      <c r="E111" s="3">
        <f t="shared" si="152"/>
        <v>1035924.9462926399</v>
      </c>
      <c r="F111" s="3">
        <f t="shared" si="152"/>
        <v>1029378.2473490043</v>
      </c>
      <c r="G111" s="3">
        <f t="shared" si="152"/>
        <v>1090201.7246925116</v>
      </c>
      <c r="H111" s="3">
        <f t="shared" si="152"/>
        <v>1106518.062252291</v>
      </c>
      <c r="I111" s="3">
        <f t="shared" si="152"/>
        <v>1146314.3453468487</v>
      </c>
      <c r="J111" s="3">
        <f t="shared" ref="J111:P111" si="153">J108*1000000/AVERAGE(I109:J109)</f>
        <v>1345569.5128161602</v>
      </c>
      <c r="K111" s="3">
        <f t="shared" si="153"/>
        <v>1539115.4238485079</v>
      </c>
      <c r="L111" s="3">
        <f t="shared" si="153"/>
        <v>2025779.1839060492</v>
      </c>
      <c r="M111" s="3">
        <f t="shared" si="153"/>
        <v>2219849.2901721564</v>
      </c>
      <c r="N111" s="3">
        <f t="shared" si="153"/>
        <v>2481724.9138876325</v>
      </c>
      <c r="O111" s="3">
        <f t="shared" si="153"/>
        <v>2689127.2150167311</v>
      </c>
      <c r="P111" s="3">
        <f t="shared" si="153"/>
        <v>2783096.5428480664</v>
      </c>
    </row>
    <row r="112" spans="1:16" s="3" customFormat="1" ht="13" x14ac:dyDescent="0.3">
      <c r="A112" s="2" t="s">
        <v>175</v>
      </c>
      <c r="D112" s="11">
        <f t="shared" ref="D112:I112" si="154">D111/C111-1</f>
        <v>0.25105144303910065</v>
      </c>
      <c r="E112" s="11">
        <f t="shared" si="154"/>
        <v>1.6529617467953228E-2</v>
      </c>
      <c r="F112" s="11">
        <f t="shared" si="154"/>
        <v>-6.3196653068978703E-3</v>
      </c>
      <c r="G112" s="11">
        <f t="shared" si="154"/>
        <v>5.9087587580316736E-2</v>
      </c>
      <c r="H112" s="11">
        <f t="shared" si="154"/>
        <v>1.4966347227511001E-2</v>
      </c>
      <c r="I112" s="11">
        <f t="shared" si="154"/>
        <v>3.5965326235663397E-2</v>
      </c>
      <c r="J112" s="11">
        <f t="shared" ref="J112:P112" si="155">J111/I111-1</f>
        <v>0.1738224495559475</v>
      </c>
      <c r="K112" s="11">
        <f t="shared" si="155"/>
        <v>0.14383939974031734</v>
      </c>
      <c r="L112" s="11">
        <f t="shared" si="155"/>
        <v>0.31619705222669681</v>
      </c>
      <c r="M112" s="11">
        <f t="shared" si="155"/>
        <v>9.5800227294223994E-2</v>
      </c>
      <c r="N112" s="11">
        <f t="shared" si="155"/>
        <v>0.11797000133066105</v>
      </c>
      <c r="O112" s="11">
        <f t="shared" si="155"/>
        <v>8.3571833432659615E-2</v>
      </c>
      <c r="P112" s="11">
        <f t="shared" si="155"/>
        <v>3.4944173450251137E-2</v>
      </c>
    </row>
    <row r="113" spans="1:16" s="3" customFormat="1" ht="13" x14ac:dyDescent="0.3">
      <c r="A113" s="2" t="s">
        <v>175</v>
      </c>
      <c r="D113" s="11">
        <f>D108/C108-1</f>
        <v>0.51222493887530551</v>
      </c>
      <c r="E113" s="11">
        <f t="shared" ref="E113:P113" si="156">E108/D108-1</f>
        <v>0.34877930476960395</v>
      </c>
      <c r="F113" s="11">
        <f t="shared" si="156"/>
        <v>0.27769653089113189</v>
      </c>
      <c r="G113" s="11">
        <f t="shared" si="156"/>
        <v>0.33553495703081015</v>
      </c>
      <c r="H113" s="11">
        <f t="shared" si="156"/>
        <v>0.23166516803416881</v>
      </c>
      <c r="I113" s="11">
        <f t="shared" si="156"/>
        <v>5.5438316317801828E-3</v>
      </c>
      <c r="J113" s="11">
        <f t="shared" si="156"/>
        <v>7.9068870460913709E-2</v>
      </c>
      <c r="K113" s="11">
        <f t="shared" si="156"/>
        <v>0.23726621881603438</v>
      </c>
      <c r="L113" s="11">
        <f t="shared" si="156"/>
        <v>0.39142792269707982</v>
      </c>
      <c r="M113" s="11">
        <f t="shared" si="156"/>
        <v>0.15059023865893528</v>
      </c>
      <c r="N113" s="11">
        <f t="shared" si="156"/>
        <v>0.17386850139719412</v>
      </c>
      <c r="O113" s="11">
        <f t="shared" si="156"/>
        <v>0.1377504251042927</v>
      </c>
      <c r="P113" s="11">
        <f t="shared" si="156"/>
        <v>8.6691382122763505E-2</v>
      </c>
    </row>
    <row r="114" spans="1:16" s="3" customFormat="1" x14ac:dyDescent="0.25">
      <c r="A114" s="2"/>
    </row>
    <row r="115" spans="1:16" s="3" customFormat="1" x14ac:dyDescent="0.25">
      <c r="A115" s="2" t="s">
        <v>132</v>
      </c>
      <c r="C115" s="4"/>
      <c r="D115" s="4"/>
      <c r="E115" s="4">
        <v>28489</v>
      </c>
      <c r="F115" s="4">
        <v>39294</v>
      </c>
      <c r="G115" s="4">
        <v>56946</v>
      </c>
      <c r="H115" s="4">
        <v>42661</v>
      </c>
      <c r="I115" s="4">
        <v>62871</v>
      </c>
      <c r="J115" s="4">
        <v>87109</v>
      </c>
      <c r="K115" s="4">
        <f>Daloopa!BR160</f>
        <v>102469</v>
      </c>
    </row>
    <row r="116" spans="1:16" s="3" customFormat="1" x14ac:dyDescent="0.25">
      <c r="A116" s="2" t="s">
        <v>133</v>
      </c>
      <c r="C116" s="3">
        <f t="shared" ref="C116:P116" ca="1" si="157">C45-C63-C81-C91-C101</f>
        <v>21074.559999999998</v>
      </c>
      <c r="D116" s="3">
        <f t="shared" ca="1" si="157"/>
        <v>26682.239999999998</v>
      </c>
      <c r="E116" s="3">
        <f t="shared" si="157"/>
        <v>28485.15</v>
      </c>
      <c r="F116" s="3">
        <f t="shared" si="157"/>
        <v>39294.100000000006</v>
      </c>
      <c r="G116" s="3">
        <f t="shared" si="157"/>
        <v>56952.600000000006</v>
      </c>
      <c r="H116" s="3">
        <f t="shared" si="157"/>
        <v>46753.75</v>
      </c>
      <c r="I116" s="3">
        <f>I45-I63-I81-I91-I101</f>
        <v>65116.25</v>
      </c>
      <c r="J116" s="3">
        <f t="shared" si="157"/>
        <v>87501</v>
      </c>
      <c r="K116" s="3">
        <f t="shared" si="157"/>
        <v>102469.5</v>
      </c>
      <c r="L116" s="3">
        <f t="shared" si="157"/>
        <v>105478.57849206637</v>
      </c>
      <c r="M116" s="3">
        <f t="shared" si="157"/>
        <v>126327.29928538618</v>
      </c>
      <c r="N116" s="3">
        <f t="shared" si="157"/>
        <v>148546.37115994189</v>
      </c>
      <c r="O116" s="3">
        <f t="shared" si="157"/>
        <v>172617.03818407928</v>
      </c>
      <c r="P116" s="3">
        <f t="shared" si="157"/>
        <v>202346.37983287498</v>
      </c>
    </row>
    <row r="117" spans="1:16" s="3" customFormat="1" ht="13" x14ac:dyDescent="0.3">
      <c r="A117" s="2" t="s">
        <v>134</v>
      </c>
      <c r="C117" s="11">
        <f ca="1">C116/C45</f>
        <v>0.51999999999999991</v>
      </c>
      <c r="D117" s="11">
        <f ca="1">D116/D45</f>
        <v>0.48</v>
      </c>
      <c r="E117" s="11">
        <f>E115/E45</f>
        <v>0.40584933614450963</v>
      </c>
      <c r="F117" s="11">
        <f>F115/F45</f>
        <v>0.46323061325536979</v>
      </c>
      <c r="G117" s="11">
        <f>G115/G45</f>
        <v>0.49237819376594183</v>
      </c>
      <c r="H117" s="11">
        <f>H115/H45</f>
        <v>0.37275118174907601</v>
      </c>
      <c r="I117" s="11">
        <f>I115/I45</f>
        <v>0.47269296121979459</v>
      </c>
      <c r="J117" s="11">
        <f t="shared" ref="J117:P117" si="158">J116/J45</f>
        <v>0.53895191987878344</v>
      </c>
      <c r="K117" s="11">
        <f t="shared" si="158"/>
        <v>0.51554905966049169</v>
      </c>
      <c r="L117" s="11">
        <f t="shared" si="158"/>
        <v>0.4280913815011882</v>
      </c>
      <c r="M117" s="11">
        <f t="shared" si="158"/>
        <v>0.43299259582045552</v>
      </c>
      <c r="N117" s="11">
        <f t="shared" si="158"/>
        <v>0.43063331687587852</v>
      </c>
      <c r="O117" s="11">
        <f t="shared" si="158"/>
        <v>0.43153589238728962</v>
      </c>
      <c r="P117" s="11">
        <f t="shared" si="158"/>
        <v>0.44188007130205637</v>
      </c>
    </row>
    <row r="118" spans="1:16" s="3" customFormat="1" x14ac:dyDescent="0.25">
      <c r="A118" s="2" t="s">
        <v>156</v>
      </c>
      <c r="C118" s="4"/>
      <c r="D118" s="4"/>
      <c r="E118" s="4">
        <v>-4503</v>
      </c>
      <c r="F118" s="4">
        <v>-6623</v>
      </c>
      <c r="G118" s="4">
        <v>-10193</v>
      </c>
      <c r="H118" s="4">
        <v>-13717</v>
      </c>
      <c r="I118" s="4">
        <v>-16119</v>
      </c>
      <c r="J118" s="4">
        <v>-17729</v>
      </c>
      <c r="K118" s="4">
        <f>Daloopa!BR161</f>
        <v>-19193</v>
      </c>
    </row>
    <row r="119" spans="1:16" s="3" customFormat="1" x14ac:dyDescent="0.25">
      <c r="A119" s="2" t="s">
        <v>157</v>
      </c>
      <c r="C119" s="3">
        <f t="shared" ref="C119:P119" ca="1" si="159">C57-C66-C83-C93-C103</f>
        <v>-871.56</v>
      </c>
      <c r="D119" s="3">
        <f t="shared" ca="1" si="159"/>
        <v>-1769.2399999999989</v>
      </c>
      <c r="E119" s="3">
        <f>RL!B84</f>
        <v>-4499.1499999999996</v>
      </c>
      <c r="F119" s="3">
        <f>RL!C84</f>
        <v>-6623.1</v>
      </c>
      <c r="G119" s="3">
        <f>RL!D84</f>
        <v>-10199.6</v>
      </c>
      <c r="H119" s="3">
        <f>RL!E84</f>
        <v>-13718.75</v>
      </c>
      <c r="I119" s="3">
        <f>RL!F84</f>
        <v>-16118.75</v>
      </c>
      <c r="J119" s="3">
        <f>RL!G84</f>
        <v>-17729</v>
      </c>
      <c r="K119" s="3">
        <f>RL!H84</f>
        <v>-19191.5</v>
      </c>
      <c r="L119" s="3">
        <f t="shared" si="159"/>
        <v>-19123.801785714284</v>
      </c>
      <c r="M119" s="3">
        <f t="shared" si="159"/>
        <v>-16956.892857142855</v>
      </c>
      <c r="N119" s="3">
        <f t="shared" si="159"/>
        <v>-14182.651785714284</v>
      </c>
      <c r="O119" s="3">
        <f t="shared" si="159"/>
        <v>-10462.239285714288</v>
      </c>
      <c r="P119" s="3">
        <f t="shared" si="159"/>
        <v>186.28571428571377</v>
      </c>
    </row>
    <row r="120" spans="1:16" s="3" customFormat="1" ht="13" x14ac:dyDescent="0.3">
      <c r="A120" s="2" t="s">
        <v>134</v>
      </c>
      <c r="C120" s="11">
        <f ca="1">C119/C57</f>
        <v>-6.9724799999999991</v>
      </c>
      <c r="D120" s="11">
        <f ca="1">D119/D57</f>
        <v>-7.0769599999999953</v>
      </c>
      <c r="E120" s="11">
        <f>E118/E57</f>
        <v>-8.9880239520958085</v>
      </c>
      <c r="F120" s="11">
        <f>F118/F57</f>
        <v>-5.814749780509219</v>
      </c>
      <c r="G120" s="11">
        <f>G118/G57</f>
        <v>-4.4824098504837293</v>
      </c>
      <c r="H120" s="11">
        <f t="shared" ref="H120:P120" si="160">H119/H57</f>
        <v>-6.3542149143121813</v>
      </c>
      <c r="I120" s="11">
        <f t="shared" si="160"/>
        <v>-8.5014504219409286</v>
      </c>
      <c r="J120" s="11">
        <f t="shared" si="160"/>
        <v>-8.2614165890027955</v>
      </c>
      <c r="K120" s="11">
        <f t="shared" si="160"/>
        <v>-8.6957408246488441</v>
      </c>
      <c r="L120" s="11">
        <f t="shared" si="160"/>
        <v>-5.1418312499849961</v>
      </c>
      <c r="M120" s="11">
        <f t="shared" si="160"/>
        <v>-2.8102990573994875</v>
      </c>
      <c r="N120" s="11">
        <f t="shared" si="160"/>
        <v>-1.3389559485476337</v>
      </c>
      <c r="O120" s="11">
        <f t="shared" si="160"/>
        <v>-0.75851410905061045</v>
      </c>
      <c r="P120" s="11">
        <f t="shared" si="160"/>
        <v>1.0308504120634767E-2</v>
      </c>
    </row>
    <row r="121" spans="1:16" s="3" customFormat="1" ht="13" x14ac:dyDescent="0.3">
      <c r="A121" s="2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</row>
    <row r="122" spans="1:16" s="3" customFormat="1" ht="13" x14ac:dyDescent="0.3">
      <c r="A122" s="1" t="s">
        <v>139</v>
      </c>
      <c r="B122" s="5"/>
      <c r="C122" s="5">
        <f t="shared" ref="C122:P122" si="161">C78+C88+C98+C60</f>
        <v>20450</v>
      </c>
      <c r="D122" s="5">
        <f t="shared" si="161"/>
        <v>30925</v>
      </c>
      <c r="E122" s="5">
        <f t="shared" si="161"/>
        <v>46711</v>
      </c>
      <c r="F122" s="5">
        <f t="shared" si="161"/>
        <v>53294</v>
      </c>
      <c r="G122" s="5">
        <f t="shared" si="161"/>
        <v>71176</v>
      </c>
      <c r="H122" s="5">
        <f t="shared" si="161"/>
        <v>87665</v>
      </c>
      <c r="I122" s="5">
        <f t="shared" si="161"/>
        <v>88151</v>
      </c>
      <c r="J122" s="5">
        <f>J78+J88+J98+J60</f>
        <v>95121</v>
      </c>
      <c r="K122" s="5">
        <f>K78+K88+K98+K60</f>
        <v>117690</v>
      </c>
      <c r="L122" s="5">
        <f t="shared" si="161"/>
        <v>163757.15222221933</v>
      </c>
      <c r="M122" s="5">
        <f t="shared" si="161"/>
        <v>188417.38085747094</v>
      </c>
      <c r="N122" s="5">
        <f t="shared" si="161"/>
        <v>221177.22850434377</v>
      </c>
      <c r="O122" s="5">
        <f t="shared" si="161"/>
        <v>251644.48575420643</v>
      </c>
      <c r="P122" s="5">
        <f t="shared" si="161"/>
        <v>273459.89402781066</v>
      </c>
    </row>
    <row r="123" spans="1:16" s="3" customFormat="1" ht="13" x14ac:dyDescent="0.3">
      <c r="A123" s="6" t="s">
        <v>294</v>
      </c>
      <c r="D123" s="40">
        <f>D122/C122-1</f>
        <v>0.51222493887530551</v>
      </c>
      <c r="E123" s="40">
        <f t="shared" ref="E123:P123" si="162">E122/D122-1</f>
        <v>0.51046079223928853</v>
      </c>
      <c r="F123" s="40">
        <f t="shared" si="162"/>
        <v>0.14093040183254479</v>
      </c>
      <c r="G123" s="40">
        <f t="shared" si="162"/>
        <v>0.33553495703081015</v>
      </c>
      <c r="H123" s="40">
        <f t="shared" si="162"/>
        <v>0.23166516803416881</v>
      </c>
      <c r="I123" s="40">
        <f t="shared" si="162"/>
        <v>5.5438316317801828E-3</v>
      </c>
      <c r="J123" s="40">
        <f t="shared" si="162"/>
        <v>7.9068870460913709E-2</v>
      </c>
      <c r="K123" s="40">
        <f>K122/J122-1</f>
        <v>0.23726621881603438</v>
      </c>
      <c r="L123" s="40">
        <f t="shared" si="162"/>
        <v>0.39142792269707982</v>
      </c>
      <c r="M123" s="40">
        <f t="shared" si="162"/>
        <v>0.15059023865893528</v>
      </c>
      <c r="N123" s="40">
        <f t="shared" si="162"/>
        <v>0.17386850139719412</v>
      </c>
      <c r="O123" s="40">
        <f t="shared" si="162"/>
        <v>0.1377504251042927</v>
      </c>
      <c r="P123" s="40">
        <f t="shared" si="162"/>
        <v>8.6691382122763505E-2</v>
      </c>
    </row>
    <row r="124" spans="1:16" s="5" customFormat="1" ht="13" x14ac:dyDescent="0.3">
      <c r="A124" s="1" t="s">
        <v>80</v>
      </c>
      <c r="C124" s="5">
        <f t="shared" ref="C124:O124" si="163">C75-C78-C88-C98</f>
        <v>20203</v>
      </c>
      <c r="D124" s="5">
        <f t="shared" si="163"/>
        <v>24913</v>
      </c>
      <c r="E124" s="5">
        <f t="shared" si="163"/>
        <v>23986</v>
      </c>
      <c r="F124" s="5">
        <f t="shared" si="163"/>
        <v>32671</v>
      </c>
      <c r="G124" s="5">
        <f t="shared" si="163"/>
        <v>46753</v>
      </c>
      <c r="H124" s="5">
        <f t="shared" si="163"/>
        <v>28944</v>
      </c>
      <c r="I124" s="5">
        <f>I75-I78-I88-I98</f>
        <v>46751</v>
      </c>
      <c r="J124" s="5">
        <f t="shared" si="163"/>
        <v>69380</v>
      </c>
      <c r="K124" s="5">
        <f t="shared" si="163"/>
        <v>83276</v>
      </c>
      <c r="L124" s="5">
        <f t="shared" si="163"/>
        <v>86354.776706352088</v>
      </c>
      <c r="M124" s="5">
        <f t="shared" si="163"/>
        <v>109370.4064282433</v>
      </c>
      <c r="N124" s="5">
        <f t="shared" si="163"/>
        <v>134363.71937422763</v>
      </c>
      <c r="O124" s="5">
        <f t="shared" si="163"/>
        <v>162154.798898365</v>
      </c>
      <c r="P124" s="5">
        <f>P75-P78-P88-P98</f>
        <v>202532.66554716066</v>
      </c>
    </row>
    <row r="125" spans="1:16" s="3" customFormat="1" ht="13" x14ac:dyDescent="0.3">
      <c r="A125" s="2" t="s">
        <v>81</v>
      </c>
      <c r="B125" s="11"/>
      <c r="C125" s="11">
        <f t="shared" ref="C125:P125" si="164">C124/C2</f>
        <v>0.49696209381841439</v>
      </c>
      <c r="D125" s="11">
        <f t="shared" si="164"/>
        <v>0.44616569361366809</v>
      </c>
      <c r="E125" s="11">
        <f t="shared" si="164"/>
        <v>0.33927889443682191</v>
      </c>
      <c r="F125" s="11">
        <f t="shared" si="164"/>
        <v>0.3800500203571221</v>
      </c>
      <c r="G125" s="11">
        <f t="shared" si="164"/>
        <v>0.39645040660058173</v>
      </c>
      <c r="H125" s="11">
        <f t="shared" si="164"/>
        <v>0.24821411726367604</v>
      </c>
      <c r="I125" s="11">
        <f t="shared" si="164"/>
        <v>0.34655527716416362</v>
      </c>
      <c r="J125" s="11">
        <f t="shared" si="164"/>
        <v>0.42176035404040096</v>
      </c>
      <c r="K125" s="11">
        <f t="shared" si="164"/>
        <v>0.41437855159579234</v>
      </c>
      <c r="L125" s="11">
        <f t="shared" si="164"/>
        <v>0.34526452647132172</v>
      </c>
      <c r="M125" s="11">
        <f t="shared" si="164"/>
        <v>0.36727633267010784</v>
      </c>
      <c r="N125" s="11">
        <f t="shared" si="164"/>
        <v>0.37791348697229982</v>
      </c>
      <c r="O125" s="11">
        <f t="shared" si="164"/>
        <v>0.39186824364501072</v>
      </c>
      <c r="P125" s="11">
        <f t="shared" si="164"/>
        <v>0.4254954441472959</v>
      </c>
    </row>
    <row r="126" spans="1:16" s="3" customFormat="1" ht="13" x14ac:dyDescent="0.3">
      <c r="A126" s="2" t="s">
        <v>294</v>
      </c>
      <c r="B126" s="11"/>
      <c r="C126" s="11"/>
      <c r="D126" s="40">
        <f>D124/C124-1</f>
        <v>0.23313369301588871</v>
      </c>
      <c r="E126" s="40">
        <f t="shared" ref="E126:P126" si="165">E124/D124-1</f>
        <v>-3.7209489021795883E-2</v>
      </c>
      <c r="F126" s="40">
        <f t="shared" si="165"/>
        <v>0.36208621695989329</v>
      </c>
      <c r="G126" s="40">
        <f t="shared" si="165"/>
        <v>0.43102445593951821</v>
      </c>
      <c r="H126" s="40">
        <f t="shared" si="165"/>
        <v>-0.38091673261608883</v>
      </c>
      <c r="I126" s="40">
        <f t="shared" si="165"/>
        <v>0.61522249861802103</v>
      </c>
      <c r="J126" s="40">
        <f t="shared" si="165"/>
        <v>0.48403242711385852</v>
      </c>
      <c r="K126" s="40">
        <f t="shared" si="165"/>
        <v>0.20028826751225126</v>
      </c>
      <c r="L126" s="40">
        <f t="shared" si="165"/>
        <v>3.6970756356598411E-2</v>
      </c>
      <c r="M126" s="40">
        <f t="shared" si="165"/>
        <v>0.26652410671103288</v>
      </c>
      <c r="N126" s="40">
        <f t="shared" si="165"/>
        <v>0.22851988725471339</v>
      </c>
      <c r="O126" s="40">
        <f t="shared" si="165"/>
        <v>0.20683469952728917</v>
      </c>
      <c r="P126" s="40">
        <f t="shared" si="165"/>
        <v>0.249008150995911</v>
      </c>
    </row>
    <row r="127" spans="1:16" s="3" customFormat="1" x14ac:dyDescent="0.25">
      <c r="A127" s="2"/>
    </row>
    <row r="128" spans="1:16" s="7" customFormat="1" ht="13" x14ac:dyDescent="0.3">
      <c r="A128" s="6" t="s">
        <v>902</v>
      </c>
      <c r="L128" s="309">
        <v>87240</v>
      </c>
      <c r="M128" s="309">
        <v>102002</v>
      </c>
      <c r="N128" s="309">
        <v>120408</v>
      </c>
      <c r="O128" s="309">
        <v>143685</v>
      </c>
      <c r="P128" s="309">
        <v>163962</v>
      </c>
    </row>
    <row r="129" spans="1:18" s="3" customFormat="1" x14ac:dyDescent="0.25">
      <c r="A129" s="2"/>
    </row>
    <row r="130" spans="1:18" s="3" customFormat="1" x14ac:dyDescent="0.25">
      <c r="A130" s="2" t="s">
        <v>123</v>
      </c>
      <c r="B130" s="4"/>
      <c r="C130" s="4">
        <f>Daloopa!BJ256</f>
        <v>391</v>
      </c>
      <c r="D130" s="4">
        <f>Daloopa!BK256</f>
        <v>448</v>
      </c>
      <c r="E130" s="4">
        <f>Daloopa!BL256</f>
        <v>826</v>
      </c>
      <c r="F130" s="4">
        <f>Daloopa!BM256</f>
        <v>509</v>
      </c>
      <c r="G130" s="4">
        <f>Daloopa!BN256</f>
        <v>531</v>
      </c>
      <c r="H130" s="4">
        <f>Daloopa!BO256</f>
        <v>-125</v>
      </c>
      <c r="I130" s="4">
        <f>Daloopa!BP256</f>
        <v>677</v>
      </c>
      <c r="J130" s="4">
        <f>Daloopa!BQ256</f>
        <v>1283</v>
      </c>
      <c r="K130" s="4">
        <f>Daloopa!BR256</f>
        <v>2656</v>
      </c>
      <c r="L130" s="3">
        <f ca="1">L234-L235</f>
        <v>-739.44000000000051</v>
      </c>
      <c r="M130" s="3">
        <f t="shared" ref="M130:P130" ca="1" si="166">M234-M235</f>
        <v>-1239.4400000000005</v>
      </c>
      <c r="N130" s="3">
        <f t="shared" ca="1" si="166"/>
        <v>-1489.4400000000005</v>
      </c>
      <c r="O130" s="3">
        <f t="shared" ca="1" si="166"/>
        <v>-1489.4400000000005</v>
      </c>
      <c r="P130" s="3">
        <f t="shared" ca="1" si="166"/>
        <v>-1489.4400000000005</v>
      </c>
    </row>
    <row r="131" spans="1:18" s="3" customFormat="1" x14ac:dyDescent="0.25">
      <c r="A131" s="2"/>
    </row>
    <row r="132" spans="1:18" s="5" customFormat="1" ht="13" x14ac:dyDescent="0.3">
      <c r="A132" s="1" t="s">
        <v>82</v>
      </c>
      <c r="C132" s="5">
        <f>C124+C130</f>
        <v>20594</v>
      </c>
      <c r="D132" s="5">
        <f>D124+D130</f>
        <v>25361</v>
      </c>
      <c r="E132" s="5">
        <f>E124+E130</f>
        <v>24812</v>
      </c>
      <c r="F132" s="5">
        <f>F124+F130</f>
        <v>33180</v>
      </c>
      <c r="G132" s="5">
        <f>G124+G130</f>
        <v>47284</v>
      </c>
      <c r="H132" s="5">
        <f>H124+H130</f>
        <v>28819</v>
      </c>
      <c r="I132" s="5">
        <f>I124+I130</f>
        <v>47428</v>
      </c>
      <c r="J132" s="5">
        <f>J124+J130</f>
        <v>70663</v>
      </c>
      <c r="K132" s="5">
        <f>K124+K130</f>
        <v>85932</v>
      </c>
      <c r="L132" s="5">
        <f ca="1">L124+L130</f>
        <v>85615.336706352085</v>
      </c>
      <c r="M132" s="5">
        <f ca="1">M124+M130</f>
        <v>108130.96642824329</v>
      </c>
      <c r="N132" s="5">
        <f ca="1">N124+N130</f>
        <v>132874.27937422763</v>
      </c>
      <c r="O132" s="5">
        <f ca="1">O124+O130</f>
        <v>160665.358898365</v>
      </c>
      <c r="P132" s="5">
        <f ca="1">P124+P130</f>
        <v>201043.22554716066</v>
      </c>
    </row>
    <row r="133" spans="1:18" s="3" customFormat="1" x14ac:dyDescent="0.25">
      <c r="A133" s="2" t="s">
        <v>73</v>
      </c>
      <c r="B133" s="4"/>
      <c r="C133" s="4">
        <f>Daloopa!BJ259</f>
        <v>4660</v>
      </c>
      <c r="D133" s="4">
        <f>Daloopa!BK259</f>
        <v>3249</v>
      </c>
      <c r="E133" s="4">
        <f>Daloopa!BL259</f>
        <v>6327</v>
      </c>
      <c r="F133" s="4">
        <f>Daloopa!BM259</f>
        <v>4034</v>
      </c>
      <c r="G133" s="4">
        <f>Daloopa!BN259</f>
        <v>7914</v>
      </c>
      <c r="H133" s="4">
        <f>Daloopa!BO259</f>
        <v>5619</v>
      </c>
      <c r="I133" s="4">
        <f>Daloopa!BP259</f>
        <v>8330</v>
      </c>
      <c r="J133" s="4">
        <f>Daloopa!BQ259</f>
        <v>8303</v>
      </c>
      <c r="K133" s="4">
        <f>Daloopa!BR259</f>
        <v>25474</v>
      </c>
      <c r="L133" s="3">
        <f t="shared" ref="K133:P133" ca="1" si="167">L134*L132</f>
        <v>12842.300505952813</v>
      </c>
      <c r="M133" s="3">
        <f t="shared" ca="1" si="167"/>
        <v>22707.502949931091</v>
      </c>
      <c r="N133" s="3">
        <f t="shared" ca="1" si="167"/>
        <v>27903.598668587802</v>
      </c>
      <c r="O133" s="3">
        <f t="shared" ca="1" si="167"/>
        <v>33739.725368656647</v>
      </c>
      <c r="P133" s="3">
        <f t="shared" ca="1" si="167"/>
        <v>42219.077364903736</v>
      </c>
    </row>
    <row r="134" spans="1:18" s="3" customFormat="1" ht="13" x14ac:dyDescent="0.3">
      <c r="A134" s="2" t="s">
        <v>83</v>
      </c>
      <c r="B134" s="11"/>
      <c r="C134" s="11">
        <f t="shared" ref="B134:K134" si="168">C133/C132</f>
        <v>0.22627949888316987</v>
      </c>
      <c r="D134" s="11">
        <f t="shared" si="168"/>
        <v>0.12811009029612397</v>
      </c>
      <c r="E134" s="11">
        <f t="shared" si="168"/>
        <v>0.25499758181525067</v>
      </c>
      <c r="F134" s="11">
        <f t="shared" si="168"/>
        <v>0.12157926461723931</v>
      </c>
      <c r="G134" s="11">
        <f t="shared" si="168"/>
        <v>0.16737162676592504</v>
      </c>
      <c r="H134" s="11">
        <f t="shared" si="168"/>
        <v>0.19497553697213643</v>
      </c>
      <c r="I134" s="11">
        <f t="shared" si="168"/>
        <v>0.17563464620055663</v>
      </c>
      <c r="J134" s="11">
        <f t="shared" si="168"/>
        <v>0.11750137978857393</v>
      </c>
      <c r="K134" s="11">
        <f t="shared" si="168"/>
        <v>0.29644369966950612</v>
      </c>
      <c r="L134" s="12">
        <v>0.15</v>
      </c>
      <c r="M134" s="12">
        <v>0.21</v>
      </c>
      <c r="N134" s="12">
        <v>0.21</v>
      </c>
      <c r="O134" s="12">
        <v>0.21</v>
      </c>
      <c r="P134" s="12">
        <v>0.21</v>
      </c>
    </row>
    <row r="135" spans="1:18" s="5" customFormat="1" ht="13" x14ac:dyDescent="0.3">
      <c r="A135" s="1" t="s">
        <v>54</v>
      </c>
      <c r="C135" s="5">
        <f t="shared" ref="B135:H135" si="169">C132-C133</f>
        <v>15934</v>
      </c>
      <c r="D135" s="5">
        <f t="shared" si="169"/>
        <v>22112</v>
      </c>
      <c r="E135" s="5">
        <f t="shared" si="169"/>
        <v>18485</v>
      </c>
      <c r="F135" s="5">
        <f t="shared" si="169"/>
        <v>29146</v>
      </c>
      <c r="G135" s="5">
        <f t="shared" si="169"/>
        <v>39370</v>
      </c>
      <c r="H135" s="5">
        <f t="shared" si="169"/>
        <v>23200</v>
      </c>
      <c r="I135" s="5">
        <f t="shared" ref="I135:P135" si="170">I132-I133</f>
        <v>39098</v>
      </c>
      <c r="J135" s="5">
        <f t="shared" si="170"/>
        <v>62360</v>
      </c>
      <c r="K135" s="5">
        <f t="shared" si="170"/>
        <v>60458</v>
      </c>
      <c r="L135" s="5">
        <f t="shared" ca="1" si="170"/>
        <v>72773.036200399278</v>
      </c>
      <c r="M135" s="5">
        <f t="shared" ca="1" si="170"/>
        <v>85423.463478312202</v>
      </c>
      <c r="N135" s="5">
        <f t="shared" ca="1" si="170"/>
        <v>104970.68070563982</v>
      </c>
      <c r="O135" s="5">
        <f t="shared" ca="1" si="170"/>
        <v>126925.63352970834</v>
      </c>
      <c r="P135" s="5">
        <f t="shared" ca="1" si="170"/>
        <v>158824.14818225693</v>
      </c>
    </row>
    <row r="136" spans="1:18" s="5" customFormat="1" ht="13" x14ac:dyDescent="0.3">
      <c r="A136" s="1" t="s">
        <v>177</v>
      </c>
      <c r="C136" s="312">
        <f t="shared" ref="C136:P136" si="171">C135/C252</f>
        <v>5.3903924221921518</v>
      </c>
      <c r="D136" s="312">
        <f t="shared" si="171"/>
        <v>7.5700102704553238</v>
      </c>
      <c r="E136" s="312">
        <f t="shared" si="171"/>
        <v>6.4273296244784426</v>
      </c>
      <c r="F136" s="312">
        <f t="shared" si="171"/>
        <v>10.092105263157896</v>
      </c>
      <c r="G136" s="312">
        <f t="shared" si="171"/>
        <v>13.770549143057012</v>
      </c>
      <c r="H136" s="312">
        <f t="shared" si="171"/>
        <v>8.5862324204293117</v>
      </c>
      <c r="I136" s="312">
        <f t="shared" si="171"/>
        <v>14.871814378090528</v>
      </c>
      <c r="J136" s="312">
        <f t="shared" si="171"/>
        <v>23.856159143075747</v>
      </c>
      <c r="K136" s="312">
        <f t="shared" si="171"/>
        <v>23.487956487956488</v>
      </c>
      <c r="L136" s="312">
        <f t="shared" ca="1" si="171"/>
        <v>27.897457241922947</v>
      </c>
      <c r="M136" s="312">
        <f t="shared" ca="1" si="171"/>
        <v>33.106731795684361</v>
      </c>
      <c r="N136" s="312">
        <f t="shared" ca="1" si="171"/>
        <v>41.43408797923032</v>
      </c>
      <c r="O136" s="312">
        <f t="shared" ca="1" si="171"/>
        <v>51.57469112582605</v>
      </c>
      <c r="P136" s="312">
        <f t="shared" ca="1" si="171"/>
        <v>67.315981151231057</v>
      </c>
      <c r="R136" s="313"/>
    </row>
    <row r="137" spans="1:18" s="3" customFormat="1" x14ac:dyDescent="0.25">
      <c r="A137" s="2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</row>
    <row r="138" spans="1:18" s="3" customFormat="1" ht="13" x14ac:dyDescent="0.3">
      <c r="A138" s="1" t="s">
        <v>1</v>
      </c>
    </row>
    <row r="139" spans="1:18" s="3" customFormat="1" x14ac:dyDescent="0.25">
      <c r="A139" s="2" t="s">
        <v>30</v>
      </c>
      <c r="E139" s="20">
        <f>E4</f>
        <v>0.26610910132884413</v>
      </c>
      <c r="F139" s="20">
        <f>F4</f>
        <v>0.21596390228722573</v>
      </c>
      <c r="G139" s="20">
        <f>G4</f>
        <v>0.37182574303495608</v>
      </c>
      <c r="H139" s="20">
        <f>H4</f>
        <v>-1.1193175554782941E-2</v>
      </c>
      <c r="I139" s="20">
        <f>I4</f>
        <v>0.15687468377226454</v>
      </c>
      <c r="J139" s="20">
        <f>J4</f>
        <v>0.21941112807816054</v>
      </c>
      <c r="K139" s="20">
        <f>K4</f>
        <v>0.22167038498246217</v>
      </c>
      <c r="L139" s="20">
        <f>L4</f>
        <v>0.24454847550616243</v>
      </c>
      <c r="M139" s="20">
        <f>M4</f>
        <v>0.19061809071393143</v>
      </c>
      <c r="N139" s="20">
        <f>N4</f>
        <v>0.19394066197028281</v>
      </c>
      <c r="O139" s="20">
        <f>O4</f>
        <v>0.16385830414643854</v>
      </c>
      <c r="P139" s="20">
        <f>P4</f>
        <v>0.15029816925521722</v>
      </c>
    </row>
    <row r="140" spans="1:18" s="3" customFormat="1" x14ac:dyDescent="0.25">
      <c r="A140" s="2" t="s">
        <v>290</v>
      </c>
      <c r="E140" s="314">
        <f>(E122-5000)/D122-1</f>
        <v>0.34877930476960395</v>
      </c>
      <c r="F140" s="20">
        <f>(F122)/E122-1</f>
        <v>0.14093040183254479</v>
      </c>
      <c r="G140" s="20">
        <f>(G122)/F122-1</f>
        <v>0.33553495703081015</v>
      </c>
      <c r="H140" s="20">
        <f>(H122)/G122-1</f>
        <v>0.23166516803416881</v>
      </c>
      <c r="I140" s="20">
        <f>(I122)/H122-1</f>
        <v>5.5438316317801828E-3</v>
      </c>
      <c r="J140" s="20">
        <f>(J122)/I122-1</f>
        <v>7.9068870460913709E-2</v>
      </c>
      <c r="K140" s="20">
        <f>(K122)/J122-1</f>
        <v>0.23726621881603438</v>
      </c>
      <c r="L140" s="20">
        <f>(L122)/K122-1</f>
        <v>0.39142792269707982</v>
      </c>
      <c r="M140" s="20">
        <f>(M122)/L122-1</f>
        <v>0.15059023865893528</v>
      </c>
      <c r="N140" s="20">
        <f>(N122)/M122-1</f>
        <v>0.17386850139719412</v>
      </c>
      <c r="O140" s="20">
        <f>(O122)/N122-1</f>
        <v>0.1377504251042927</v>
      </c>
      <c r="P140" s="20">
        <f>(P122)/O122-1</f>
        <v>8.6691382122763505E-2</v>
      </c>
    </row>
    <row r="141" spans="1:18" s="3" customFormat="1" x14ac:dyDescent="0.25">
      <c r="A141" s="2" t="s">
        <v>193</v>
      </c>
      <c r="E141" s="20">
        <f>(E124+5000)/D124-1</f>
        <v>0.1634889415164773</v>
      </c>
      <c r="F141" s="20">
        <f>(F124)/E124-1</f>
        <v>0.36208621695989329</v>
      </c>
      <c r="G141" s="20">
        <f>(G124)/F124-1</f>
        <v>0.43102445593951821</v>
      </c>
      <c r="H141" s="20">
        <f>(H124)/G124-1</f>
        <v>-0.38091673261608883</v>
      </c>
      <c r="I141" s="20">
        <f>(I124)/H124-1</f>
        <v>0.61522249861802103</v>
      </c>
      <c r="J141" s="20">
        <f>(J124)/I124-1</f>
        <v>0.48403242711385852</v>
      </c>
      <c r="K141" s="20">
        <f>(K124)/J124-1</f>
        <v>0.20028826751225126</v>
      </c>
      <c r="L141" s="20">
        <f>(L124)/K124-1</f>
        <v>3.6970756356598411E-2</v>
      </c>
      <c r="M141" s="20">
        <f>(M124)/L124-1</f>
        <v>0.26652410671103288</v>
      </c>
      <c r="N141" s="20">
        <f>(N124)/M124-1</f>
        <v>0.22851988725471339</v>
      </c>
      <c r="O141" s="20">
        <f>(O124)/N124-1</f>
        <v>0.20683469952728917</v>
      </c>
      <c r="P141" s="20">
        <f>(P124)/O124-1</f>
        <v>0.249008150995911</v>
      </c>
    </row>
    <row r="142" spans="1:18" s="3" customFormat="1" x14ac:dyDescent="0.25">
      <c r="A142" s="2" t="s">
        <v>177</v>
      </c>
      <c r="C142" s="14"/>
      <c r="D142" s="14"/>
      <c r="E142" s="14"/>
      <c r="F142" s="20">
        <f>F136/E136-1</f>
        <v>0.57018635308856402</v>
      </c>
      <c r="G142" s="20">
        <f t="shared" ref="G142:P142" si="172">G136/F136-1</f>
        <v>0.36448726841242873</v>
      </c>
      <c r="H142" s="20">
        <f t="shared" si="172"/>
        <v>-0.37647857531096263</v>
      </c>
      <c r="I142" s="20">
        <f t="shared" si="172"/>
        <v>0.73205355386209514</v>
      </c>
      <c r="J142" s="20">
        <f t="shared" si="172"/>
        <v>0.60411894181661818</v>
      </c>
      <c r="K142" s="20">
        <f t="shared" si="172"/>
        <v>-1.5434280636333231E-2</v>
      </c>
      <c r="L142" s="20">
        <f t="shared" ca="1" si="172"/>
        <v>0.18773454200783468</v>
      </c>
      <c r="M142" s="20">
        <f t="shared" ca="1" si="172"/>
        <v>0.18672936779102467</v>
      </c>
      <c r="N142" s="20">
        <f t="shared" ca="1" si="172"/>
        <v>0.25153060214271816</v>
      </c>
      <c r="O142" s="20">
        <f t="shared" ca="1" si="172"/>
        <v>0.24474059020386574</v>
      </c>
      <c r="P142" s="20">
        <f t="shared" ca="1" si="172"/>
        <v>0.3052134619090825</v>
      </c>
    </row>
    <row r="143" spans="1:18" s="3" customFormat="1" x14ac:dyDescent="0.25">
      <c r="A143" s="2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</row>
    <row r="144" spans="1:18" ht="13" x14ac:dyDescent="0.3">
      <c r="A144" s="1" t="s">
        <v>4</v>
      </c>
      <c r="P144" s="3"/>
    </row>
    <row r="145" spans="1:16" x14ac:dyDescent="0.25">
      <c r="B145" s="14"/>
      <c r="C145" s="14"/>
      <c r="D145" s="14"/>
      <c r="E145" s="14"/>
      <c r="F145" s="14"/>
      <c r="G145" s="14"/>
      <c r="H145" s="14"/>
      <c r="I145" s="14"/>
      <c r="J145" s="14"/>
      <c r="P145" s="14"/>
    </row>
    <row r="146" spans="1:16" x14ac:dyDescent="0.25">
      <c r="A146" s="2" t="s">
        <v>54</v>
      </c>
      <c r="C146" s="3">
        <f t="shared" ref="C146:P146" si="173">C135</f>
        <v>15934</v>
      </c>
      <c r="D146" s="3">
        <f t="shared" si="173"/>
        <v>22112</v>
      </c>
      <c r="E146" s="3">
        <f t="shared" si="173"/>
        <v>18485</v>
      </c>
      <c r="F146" s="3">
        <f t="shared" si="173"/>
        <v>29146</v>
      </c>
      <c r="G146" s="3">
        <f t="shared" si="173"/>
        <v>39370</v>
      </c>
      <c r="H146" s="3">
        <f t="shared" si="173"/>
        <v>23200</v>
      </c>
      <c r="I146" s="3">
        <f t="shared" si="173"/>
        <v>39098</v>
      </c>
      <c r="J146" s="3">
        <f t="shared" si="173"/>
        <v>62360</v>
      </c>
      <c r="K146" s="3">
        <f t="shared" si="173"/>
        <v>60458</v>
      </c>
      <c r="L146" s="3">
        <f t="shared" ca="1" si="173"/>
        <v>72773.036200399278</v>
      </c>
      <c r="M146" s="3">
        <f t="shared" ca="1" si="173"/>
        <v>85423.463478312202</v>
      </c>
      <c r="N146" s="3">
        <f t="shared" ca="1" si="173"/>
        <v>104970.68070563982</v>
      </c>
      <c r="O146" s="3">
        <f t="shared" ca="1" si="173"/>
        <v>126925.63352970834</v>
      </c>
      <c r="P146" s="3">
        <f t="shared" ca="1" si="173"/>
        <v>158824.14818225693</v>
      </c>
    </row>
    <row r="147" spans="1:16" x14ac:dyDescent="0.25">
      <c r="A147" s="2" t="s">
        <v>2</v>
      </c>
      <c r="B147" s="4"/>
      <c r="C147" s="4">
        <f>Daloopa!BJ351</f>
        <v>3025</v>
      </c>
      <c r="D147" s="4">
        <f>Daloopa!BK351</f>
        <v>4315</v>
      </c>
      <c r="E147" s="4">
        <f>Daloopa!BL351</f>
        <v>5741</v>
      </c>
      <c r="F147" s="4">
        <f>Daloopa!BM351</f>
        <v>6862</v>
      </c>
      <c r="G147" s="4">
        <f>Daloopa!BN351</f>
        <v>7967</v>
      </c>
      <c r="H147" s="4">
        <f>Daloopa!BO351</f>
        <v>8686</v>
      </c>
      <c r="I147" s="4">
        <f>Daloopa!BP351</f>
        <v>11178</v>
      </c>
      <c r="J147" s="4">
        <f>Daloopa!BQ351</f>
        <v>15498</v>
      </c>
      <c r="K147" s="4">
        <f>Daloopa!BR351</f>
        <v>18616</v>
      </c>
      <c r="L147" s="3">
        <f t="shared" ref="L147:P147" si="174">L149+L150</f>
        <v>28844.845296711119</v>
      </c>
      <c r="M147" s="3">
        <f t="shared" si="174"/>
        <v>42960.020854080773</v>
      </c>
      <c r="N147" s="3">
        <f t="shared" si="174"/>
        <v>56821.678569395655</v>
      </c>
      <c r="O147" s="3">
        <f t="shared" si="174"/>
        <v>71623.336284710545</v>
      </c>
      <c r="P147" s="3">
        <f t="shared" si="174"/>
        <v>84252.404000025417</v>
      </c>
    </row>
    <row r="148" spans="1:16" ht="13" x14ac:dyDescent="0.3">
      <c r="A148" s="6" t="s">
        <v>3</v>
      </c>
      <c r="B148" s="11"/>
      <c r="C148" s="11">
        <f>C147/C2</f>
        <v>7.4410252625882467E-2</v>
      </c>
      <c r="D148" s="11">
        <f>D147/D2</f>
        <v>7.7277123106128442E-2</v>
      </c>
      <c r="E148" s="11">
        <f>E147/E2</f>
        <v>8.1205708870249096E-2</v>
      </c>
      <c r="F148" s="11">
        <f>F147/F2</f>
        <v>7.9823183853894031E-2</v>
      </c>
      <c r="G148" s="11">
        <f>G147/G2</f>
        <v>6.7557598215875647E-2</v>
      </c>
      <c r="H148" s="11">
        <f>H147/H2</f>
        <v>7.44882470478265E-2</v>
      </c>
      <c r="I148" s="11">
        <f>I147/I2</f>
        <v>8.2860150331351648E-2</v>
      </c>
      <c r="J148" s="11">
        <f>J147/J2</f>
        <v>9.4212193238946876E-2</v>
      </c>
      <c r="K148" s="11">
        <f>K147/K2</f>
        <v>9.2632584616303248E-2</v>
      </c>
      <c r="L148" s="11">
        <f>L147/L2</f>
        <v>0.11532774714215577</v>
      </c>
      <c r="M148" s="11">
        <f>M147/M2</f>
        <v>0.14426387746003341</v>
      </c>
      <c r="N148" s="11">
        <f>N147/N2</f>
        <v>0.15981753693473888</v>
      </c>
      <c r="O148" s="11">
        <f>O147/O2</f>
        <v>0.17308714379447507</v>
      </c>
      <c r="P148" s="11">
        <f>P147/P2</f>
        <v>0.17700361550873195</v>
      </c>
    </row>
    <row r="149" spans="1:16" ht="13" x14ac:dyDescent="0.3">
      <c r="A149" s="2" t="s">
        <v>265</v>
      </c>
      <c r="B149" s="11"/>
      <c r="C149" s="3">
        <f>C70</f>
        <v>2330</v>
      </c>
      <c r="D149" s="3">
        <f>D70</f>
        <v>3680</v>
      </c>
      <c r="E149" s="3">
        <f>E70</f>
        <v>5180</v>
      </c>
      <c r="F149" s="3">
        <f>F70</f>
        <v>6390</v>
      </c>
      <c r="G149" s="3">
        <f>G70</f>
        <v>7560</v>
      </c>
      <c r="H149" s="3">
        <f>H70</f>
        <v>8500</v>
      </c>
      <c r="I149" s="3">
        <f>I70</f>
        <v>11020</v>
      </c>
      <c r="J149" s="3">
        <f>J70</f>
        <v>15290</v>
      </c>
      <c r="K149" s="3">
        <f>K70</f>
        <v>18000</v>
      </c>
      <c r="L149" s="3">
        <f>L70</f>
        <v>28228.845296711119</v>
      </c>
      <c r="M149" s="3">
        <f>M70</f>
        <v>42344.020854080773</v>
      </c>
      <c r="N149" s="3">
        <f>N70</f>
        <v>56205.678569395655</v>
      </c>
      <c r="O149" s="3">
        <f>O70</f>
        <v>71007.336284710545</v>
      </c>
      <c r="P149" s="3">
        <f>P70</f>
        <v>83636.404000025417</v>
      </c>
    </row>
    <row r="150" spans="1:16" ht="13" x14ac:dyDescent="0.3">
      <c r="A150" s="2" t="s">
        <v>286</v>
      </c>
      <c r="B150" s="11"/>
      <c r="C150" s="3">
        <f>C147-C149</f>
        <v>695</v>
      </c>
      <c r="D150" s="3">
        <f t="shared" ref="D150:K150" si="175">D147-D149</f>
        <v>635</v>
      </c>
      <c r="E150" s="3">
        <f t="shared" si="175"/>
        <v>561</v>
      </c>
      <c r="F150" s="3">
        <f t="shared" si="175"/>
        <v>472</v>
      </c>
      <c r="G150" s="3">
        <f t="shared" si="175"/>
        <v>407</v>
      </c>
      <c r="H150" s="3">
        <f t="shared" si="175"/>
        <v>186</v>
      </c>
      <c r="I150" s="3">
        <f t="shared" si="175"/>
        <v>158</v>
      </c>
      <c r="J150" s="3">
        <f t="shared" si="175"/>
        <v>208</v>
      </c>
      <c r="K150" s="3">
        <f t="shared" si="175"/>
        <v>616</v>
      </c>
      <c r="L150" s="3">
        <f t="shared" ref="L150:P150" si="176">K150</f>
        <v>616</v>
      </c>
      <c r="M150" s="3">
        <f t="shared" si="176"/>
        <v>616</v>
      </c>
      <c r="N150" s="3">
        <f t="shared" si="176"/>
        <v>616</v>
      </c>
      <c r="O150" s="3">
        <f t="shared" si="176"/>
        <v>616</v>
      </c>
      <c r="P150" s="3">
        <f t="shared" si="176"/>
        <v>616</v>
      </c>
    </row>
    <row r="151" spans="1:16" ht="13" x14ac:dyDescent="0.3">
      <c r="A151" s="6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</row>
    <row r="152" spans="1:16" x14ac:dyDescent="0.25">
      <c r="A152" s="2" t="s">
        <v>85</v>
      </c>
      <c r="B152" s="4"/>
      <c r="C152" s="3">
        <f>C105+C95+C85+C68</f>
        <v>3723</v>
      </c>
      <c r="D152" s="3">
        <f>D105+D95+D85+D68</f>
        <v>4152</v>
      </c>
      <c r="E152" s="3">
        <f>E105+E95+E85+E68</f>
        <v>4836</v>
      </c>
      <c r="F152" s="3">
        <f>F105+F95+F85+F68</f>
        <v>6536</v>
      </c>
      <c r="G152" s="3">
        <f>G105+G95+G85+G68</f>
        <v>9164</v>
      </c>
      <c r="H152" s="3">
        <f>H105+H95+H85+H68</f>
        <v>11992</v>
      </c>
      <c r="I152" s="3">
        <f>I105+I95+I85+I68</f>
        <v>14027</v>
      </c>
      <c r="J152" s="3">
        <f>J105+J95+J85+J68</f>
        <v>16690</v>
      </c>
      <c r="K152" s="3">
        <f>K105+K95+K85+K68</f>
        <v>20427</v>
      </c>
      <c r="L152" s="3">
        <f>L105+L95+L85+L68</f>
        <v>25562.814113655739</v>
      </c>
      <c r="M152" s="3">
        <f>M105+M95+M85+M68</f>
        <v>30435.548933275935</v>
      </c>
      <c r="N152" s="3">
        <f>N105+N95+N85+N68</f>
        <v>36338.239440824407</v>
      </c>
      <c r="O152" s="3">
        <f>O105+O95+O85+O68</f>
        <v>42292.561731265123</v>
      </c>
      <c r="P152" s="3">
        <f>P105+P95+P85+P68</f>
        <v>48649.056332587526</v>
      </c>
    </row>
    <row r="153" spans="1:16" ht="13" x14ac:dyDescent="0.3">
      <c r="A153" s="6" t="s">
        <v>3</v>
      </c>
      <c r="B153" s="11"/>
      <c r="C153" s="11">
        <f>C152/C2</f>
        <v>9.1579957198730716E-2</v>
      </c>
      <c r="D153" s="11">
        <f>D152/D2</f>
        <v>7.4357964110462416E-2</v>
      </c>
      <c r="E153" s="11">
        <f>E152/E2</f>
        <v>6.84045999123018E-2</v>
      </c>
      <c r="F153" s="11">
        <f>F152/F2</f>
        <v>7.6030942825568548E-2</v>
      </c>
      <c r="G153" s="11">
        <f>G152/G2</f>
        <v>7.7707773321235657E-2</v>
      </c>
      <c r="H153" s="11">
        <f>H152/H2</f>
        <v>0.10283940347657557</v>
      </c>
      <c r="I153" s="11">
        <f>I152/I2</f>
        <v>0.10397918488977183</v>
      </c>
      <c r="J153" s="11">
        <f>J152/J2</f>
        <v>0.10145834979726567</v>
      </c>
      <c r="K153" s="11">
        <f>K152/K2</f>
        <v>0.10164405919409253</v>
      </c>
      <c r="L153" s="11">
        <f>L152/L2</f>
        <v>0.1022054974473294</v>
      </c>
      <c r="M153" s="11">
        <f>M152/M2</f>
        <v>0.1022054974473294</v>
      </c>
      <c r="N153" s="11">
        <f>N152/N2</f>
        <v>0.1022054974473294</v>
      </c>
      <c r="O153" s="11">
        <f>O152/O2</f>
        <v>0.1022054974473294</v>
      </c>
      <c r="P153" s="11">
        <f>P152/P2</f>
        <v>0.1022054974473294</v>
      </c>
    </row>
    <row r="154" spans="1:16" x14ac:dyDescent="0.25">
      <c r="A154" s="2" t="s">
        <v>135</v>
      </c>
      <c r="B154" s="4"/>
      <c r="C154" s="4">
        <f>Daloopa!BJ358</f>
        <v>-377</v>
      </c>
      <c r="D154" s="4">
        <f>Daloopa!BK358</f>
        <v>286</v>
      </c>
      <c r="E154" s="4">
        <f>Daloopa!BL358</f>
        <v>-37</v>
      </c>
      <c r="F154" s="4">
        <f>Daloopa!BM358</f>
        <v>-1192</v>
      </c>
      <c r="G154" s="4">
        <f>Daloopa!BN358</f>
        <v>609</v>
      </c>
      <c r="H154" s="4">
        <f>Daloopa!BO358</f>
        <v>-3286</v>
      </c>
      <c r="I154" s="4">
        <f>Daloopa!BP358</f>
        <v>131</v>
      </c>
      <c r="J154" s="4">
        <f>Daloopa!BQ358</f>
        <v>-4738</v>
      </c>
      <c r="K154" s="4">
        <f>Daloopa!BR358</f>
        <v>18738</v>
      </c>
      <c r="L154" s="3"/>
      <c r="M154" s="3"/>
      <c r="N154" s="3"/>
      <c r="O154" s="3"/>
      <c r="P154" s="3"/>
    </row>
    <row r="155" spans="1:16" x14ac:dyDescent="0.25">
      <c r="A155" s="2" t="s">
        <v>86</v>
      </c>
      <c r="B155" s="4"/>
      <c r="C155" s="4">
        <f>Daloopa!BJ363+Daloopa!BJ359+Daloopa!BJ361+Daloopa!BJ355+Daloopa!BJ353</f>
        <v>24</v>
      </c>
      <c r="D155" s="4">
        <f>Daloopa!BK363+Daloopa!BK359+Daloopa!BK361+Daloopa!BK355+Daloopa!BK353</f>
        <v>-64</v>
      </c>
      <c r="E155" s="4">
        <f>Daloopa!BL363+Daloopa!BL359+Daloopa!BL361+Daloopa!BL355+Daloopa!BL353</f>
        <v>39</v>
      </c>
      <c r="F155" s="4">
        <f>Daloopa!BM363+Daloopa!BM359+Daloopa!BM361+Daloopa!BM355+Daloopa!BM353</f>
        <v>118</v>
      </c>
      <c r="G155" s="4">
        <f>Daloopa!BN363+Daloopa!BN359+Daloopa!BN361+Daloopa!BN355+Daloopa!BN353</f>
        <v>-127</v>
      </c>
      <c r="H155" s="4">
        <f>Daloopa!BO363+Daloopa!BO359+Daloopa!BO361+Daloopa!BO355+Daloopa!BO353</f>
        <v>4200</v>
      </c>
      <c r="I155" s="4">
        <f>Daloopa!BP363+Daloopa!BP359+Daloopa!BP361+Daloopa!BP355+Daloopa!BP353</f>
        <v>2843</v>
      </c>
      <c r="J155" s="4">
        <f>Daloopa!BQ363+Daloopa!BQ359+Daloopa!BQ361+Daloopa!BQ355+Daloopa!BQ353</f>
        <v>470</v>
      </c>
      <c r="K155" s="4">
        <f>Daloopa!BR363+Daloopa!BR359+Daloopa!BR361+Daloopa!BR355+Daloopa!BR353</f>
        <v>-1554</v>
      </c>
      <c r="L155" s="3"/>
      <c r="M155" s="3"/>
      <c r="N155" s="3"/>
      <c r="O155" s="3"/>
      <c r="P155" s="3"/>
    </row>
    <row r="156" spans="1:16" ht="13" x14ac:dyDescent="0.3">
      <c r="A156" s="15" t="s">
        <v>5</v>
      </c>
    </row>
    <row r="157" spans="1:16" x14ac:dyDescent="0.25">
      <c r="A157" s="2" t="s">
        <v>92</v>
      </c>
      <c r="B157" s="4"/>
      <c r="C157" s="4">
        <f>Daloopa!BJ365</f>
        <v>-1609</v>
      </c>
      <c r="D157" s="4">
        <f>Daloopa!BK365</f>
        <v>-1892</v>
      </c>
      <c r="E157" s="4">
        <f>Daloopa!BL365</f>
        <v>-1961</v>
      </c>
      <c r="F157" s="4">
        <f>Daloopa!BM365</f>
        <v>-1512</v>
      </c>
      <c r="G157" s="4">
        <f>Daloopa!BN365</f>
        <v>-3110</v>
      </c>
      <c r="H157" s="4">
        <f>Daloopa!BO365</f>
        <v>231</v>
      </c>
      <c r="I157" s="4">
        <f>Daloopa!BP365</f>
        <v>-2399</v>
      </c>
      <c r="J157" s="4">
        <f>Daloopa!BQ365</f>
        <v>-1485</v>
      </c>
      <c r="K157" s="4">
        <f>Daloopa!BR365</f>
        <v>-1815</v>
      </c>
      <c r="L157" s="3">
        <f t="shared" ref="K157:P157" si="177">K202-L202</f>
        <v>-3107.6678025165274</v>
      </c>
      <c r="M157" s="3">
        <f t="shared" si="177"/>
        <v>-4360.7067384125694</v>
      </c>
      <c r="N157" s="3">
        <f t="shared" si="177"/>
        <v>-5282.4344488003153</v>
      </c>
      <c r="O157" s="3">
        <f t="shared" si="177"/>
        <v>-5328.6407522231675</v>
      </c>
      <c r="P157" s="3">
        <f t="shared" si="177"/>
        <v>-5111.5010518240888</v>
      </c>
    </row>
    <row r="158" spans="1:16" x14ac:dyDescent="0.25">
      <c r="A158" s="2" t="s">
        <v>93</v>
      </c>
      <c r="B158" s="4"/>
      <c r="C158" s="4">
        <f>Daloopa!BJ367</f>
        <v>-192</v>
      </c>
      <c r="D158" s="4">
        <f>Daloopa!BK367</f>
        <v>-690</v>
      </c>
      <c r="E158" s="4">
        <f>Daloopa!BL367</f>
        <v>47</v>
      </c>
      <c r="F158" s="4">
        <f>Daloopa!BM367</f>
        <v>135</v>
      </c>
      <c r="G158" s="4">
        <f>Daloopa!BN367</f>
        <v>-1750</v>
      </c>
      <c r="H158" s="4">
        <f>Daloopa!BO367</f>
        <v>162</v>
      </c>
      <c r="I158" s="4">
        <f>Daloopa!BP367</f>
        <v>559</v>
      </c>
      <c r="J158" s="4">
        <f>Daloopa!BQ367</f>
        <v>-698</v>
      </c>
      <c r="K158" s="4">
        <f>Daloopa!BR367</f>
        <v>-89</v>
      </c>
      <c r="L158" s="3">
        <f t="shared" ref="K158:P158" si="178">K205-L205</f>
        <v>-1800.1213282008612</v>
      </c>
      <c r="M158" s="3">
        <f t="shared" si="178"/>
        <v>-1746.2754563803246</v>
      </c>
      <c r="N158" s="3">
        <f t="shared" si="178"/>
        <v>-2115.3877527742079</v>
      </c>
      <c r="O158" s="3">
        <f t="shared" si="178"/>
        <v>-2133.8913895555179</v>
      </c>
      <c r="P158" s="3">
        <f t="shared" si="178"/>
        <v>-2278.0206438093319</v>
      </c>
    </row>
    <row r="159" spans="1:16" x14ac:dyDescent="0.25">
      <c r="A159" s="2" t="s">
        <v>101</v>
      </c>
      <c r="B159" s="4"/>
      <c r="C159" s="4">
        <f>Daloopa!BJ368</f>
        <v>154</v>
      </c>
      <c r="D159" s="4">
        <f>Daloopa!BK368</f>
        <v>-159</v>
      </c>
      <c r="E159" s="4">
        <f>Daloopa!BL368</f>
        <v>41</v>
      </c>
      <c r="F159" s="4">
        <f>Daloopa!BM368</f>
        <v>-34</v>
      </c>
      <c r="G159" s="4">
        <f>Daloopa!BN368</f>
        <v>-349</v>
      </c>
      <c r="H159" s="4">
        <f>Daloopa!BO368</f>
        <v>-106</v>
      </c>
      <c r="I159" s="4">
        <f>Daloopa!BP368</f>
        <v>-80</v>
      </c>
      <c r="J159" s="4">
        <f>Daloopa!BQ368</f>
        <v>-270</v>
      </c>
      <c r="K159" s="4">
        <f>Daloopa!BR368</f>
        <v>-481</v>
      </c>
      <c r="L159" s="3">
        <f t="shared" ref="K159:P159" si="179">K215-L215</f>
        <v>0</v>
      </c>
      <c r="M159" s="3">
        <f t="shared" si="179"/>
        <v>0</v>
      </c>
      <c r="N159" s="3">
        <f t="shared" si="179"/>
        <v>0</v>
      </c>
      <c r="O159" s="3">
        <f t="shared" si="179"/>
        <v>0</v>
      </c>
      <c r="P159" s="3">
        <f t="shared" si="179"/>
        <v>0</v>
      </c>
    </row>
    <row r="160" spans="1:16" x14ac:dyDescent="0.25">
      <c r="A160" s="2" t="s">
        <v>94</v>
      </c>
      <c r="B160" s="4"/>
      <c r="C160" s="4">
        <f>Daloopa!BJ370</f>
        <v>43</v>
      </c>
      <c r="D160" s="4">
        <f>Daloopa!BK370</f>
        <v>221</v>
      </c>
      <c r="E160" s="4">
        <f>Daloopa!BL370</f>
        <v>113</v>
      </c>
      <c r="F160" s="4">
        <f>Daloopa!BM370</f>
        <v>-17</v>
      </c>
      <c r="G160" s="4">
        <f>Daloopa!BN370</f>
        <v>1436</v>
      </c>
      <c r="H160" s="4">
        <f>Daloopa!BO370</f>
        <v>210</v>
      </c>
      <c r="I160" s="4">
        <f>Daloopa!BP370</f>
        <v>51</v>
      </c>
      <c r="J160" s="4">
        <f>Daloopa!BQ370</f>
        <v>373</v>
      </c>
      <c r="K160" s="4">
        <f>Daloopa!BR370</f>
        <v>-14</v>
      </c>
      <c r="L160" s="3">
        <f t="shared" ref="K160:P160" si="180">L218-K218</f>
        <v>2641.6331931201403</v>
      </c>
      <c r="M160" s="3">
        <f t="shared" si="180"/>
        <v>1737.153755633899</v>
      </c>
      <c r="N160" s="3">
        <f t="shared" si="180"/>
        <v>2307.7195761440998</v>
      </c>
      <c r="O160" s="3">
        <f t="shared" si="180"/>
        <v>2146.2213971449291</v>
      </c>
      <c r="P160" s="3">
        <f t="shared" si="180"/>
        <v>1536.754544076095</v>
      </c>
    </row>
    <row r="161" spans="1:16" x14ac:dyDescent="0.25">
      <c r="A161" s="2" t="s">
        <v>136</v>
      </c>
      <c r="B161" s="4"/>
      <c r="C161" s="4">
        <f>Daloopa!BJ371</f>
        <v>95</v>
      </c>
      <c r="D161" s="4">
        <f>Daloopa!BK371</f>
        <v>157</v>
      </c>
      <c r="E161" s="4">
        <f>Daloopa!BL371</f>
        <v>348</v>
      </c>
      <c r="F161" s="4">
        <f>Daloopa!BM371</f>
        <v>178</v>
      </c>
      <c r="G161" s="4">
        <f>Daloopa!BN371</f>
        <v>-12</v>
      </c>
      <c r="H161" s="4">
        <f>Daloopa!BO371</f>
        <v>90</v>
      </c>
      <c r="I161" s="4">
        <f>Daloopa!BP371</f>
        <v>-271</v>
      </c>
      <c r="J161" s="4">
        <f>Daloopa!BQ371</f>
        <v>0</v>
      </c>
      <c r="K161" s="4">
        <f>Daloopa!BR371</f>
        <v>0</v>
      </c>
      <c r="L161" s="3">
        <f t="shared" ref="K161:P161" si="181">L221-K221</f>
        <v>0</v>
      </c>
      <c r="M161" s="3">
        <f t="shared" si="181"/>
        <v>0</v>
      </c>
      <c r="N161" s="3">
        <f t="shared" si="181"/>
        <v>0</v>
      </c>
      <c r="O161" s="3">
        <f t="shared" si="181"/>
        <v>0</v>
      </c>
      <c r="P161" s="3">
        <f t="shared" si="181"/>
        <v>0</v>
      </c>
    </row>
    <row r="162" spans="1:16" x14ac:dyDescent="0.25">
      <c r="A162" s="2" t="s">
        <v>137</v>
      </c>
      <c r="B162" s="4"/>
      <c r="C162" s="4">
        <f>Daloopa!BJ372</f>
        <v>309</v>
      </c>
      <c r="D162" s="4">
        <f>Daloopa!BK372</f>
        <v>1417</v>
      </c>
      <c r="E162" s="4">
        <f>Daloopa!BL372</f>
        <v>7300</v>
      </c>
      <c r="F162" s="4">
        <f>Daloopa!BM372</f>
        <v>-1054</v>
      </c>
      <c r="G162" s="4">
        <f>Daloopa!BN372</f>
        <v>3357</v>
      </c>
      <c r="H162" s="4">
        <f>Daloopa!BO372</f>
        <v>4210</v>
      </c>
      <c r="I162" s="4">
        <f>Daloopa!BP372</f>
        <v>5352</v>
      </c>
      <c r="J162" s="4">
        <f>Daloopa!BQ372</f>
        <v>323</v>
      </c>
      <c r="K162" s="4">
        <f>Daloopa!BR372</f>
        <v>1077</v>
      </c>
      <c r="L162" s="3">
        <f t="shared" ref="K162:P162" si="182">L224-K224</f>
        <v>12028.188636558567</v>
      </c>
      <c r="M162" s="3">
        <f t="shared" si="182"/>
        <v>6438.8152411644696</v>
      </c>
      <c r="N162" s="3">
        <f t="shared" si="182"/>
        <v>8553.635468950255</v>
      </c>
      <c r="O162" s="3">
        <f t="shared" si="182"/>
        <v>7955.0373696238312</v>
      </c>
      <c r="P162" s="3">
        <f t="shared" si="182"/>
        <v>5696.0292364651687</v>
      </c>
    </row>
    <row r="163" spans="1:16" x14ac:dyDescent="0.25">
      <c r="A163" s="2" t="s">
        <v>138</v>
      </c>
      <c r="B163" s="4"/>
      <c r="C163" s="4">
        <f>Daloopa!BJ373</f>
        <v>4</v>
      </c>
      <c r="D163" s="4">
        <f>Daloopa!BK373</f>
        <v>53</v>
      </c>
      <c r="E163" s="4">
        <f>Daloopa!BL373</f>
        <v>123</v>
      </c>
      <c r="F163" s="4">
        <f>Daloopa!BM373</f>
        <v>108</v>
      </c>
      <c r="G163" s="4">
        <f>Daloopa!BN373</f>
        <v>187</v>
      </c>
      <c r="H163" s="4">
        <f>Daloopa!BO373</f>
        <v>0</v>
      </c>
      <c r="I163" s="4">
        <f>Daloopa!BP373</f>
        <v>0</v>
      </c>
      <c r="J163" s="4">
        <f>Daloopa!BQ373</f>
        <v>0</v>
      </c>
      <c r="K163" s="4">
        <f>Daloopa!BR373</f>
        <v>0</v>
      </c>
      <c r="L163" s="3">
        <f t="shared" ref="K163:P163" si="183">L226-K226</f>
        <v>0</v>
      </c>
      <c r="M163" s="3">
        <f t="shared" si="183"/>
        <v>0</v>
      </c>
      <c r="N163" s="3">
        <f t="shared" si="183"/>
        <v>0</v>
      </c>
      <c r="O163" s="3">
        <f t="shared" si="183"/>
        <v>0</v>
      </c>
      <c r="P163" s="3">
        <f t="shared" si="183"/>
        <v>0</v>
      </c>
    </row>
    <row r="164" spans="1:16" x14ac:dyDescent="0.25">
      <c r="A164" s="2" t="s">
        <v>102</v>
      </c>
      <c r="B164" s="4"/>
      <c r="C164" s="4">
        <f>Daloopa!BJ375</f>
        <v>3083</v>
      </c>
      <c r="D164" s="4">
        <f>Daloopa!BK375</f>
        <v>-634</v>
      </c>
      <c r="E164" s="4">
        <f>Daloopa!BL375</f>
        <v>1239</v>
      </c>
      <c r="F164" s="4">
        <f>Daloopa!BM375</f>
        <v>-527</v>
      </c>
      <c r="G164" s="4">
        <f>Daloopa!BN375</f>
        <v>941</v>
      </c>
      <c r="H164" s="4">
        <f>Daloopa!BO375</f>
        <v>886</v>
      </c>
      <c r="I164" s="4">
        <f>Daloopa!BP375</f>
        <v>624</v>
      </c>
      <c r="J164" s="4">
        <f>Daloopa!BQ375</f>
        <v>2805</v>
      </c>
      <c r="K164" s="4">
        <f>Daloopa!BR375</f>
        <v>437</v>
      </c>
      <c r="L164" s="3">
        <f t="shared" ref="K164:P164" si="184">L237-K237</f>
        <v>0</v>
      </c>
      <c r="M164" s="3">
        <f t="shared" si="184"/>
        <v>0</v>
      </c>
      <c r="N164" s="3">
        <f t="shared" si="184"/>
        <v>0</v>
      </c>
      <c r="O164" s="3">
        <f t="shared" si="184"/>
        <v>0</v>
      </c>
      <c r="P164" s="3">
        <f t="shared" si="184"/>
        <v>0</v>
      </c>
    </row>
    <row r="165" spans="1:16" ht="13" x14ac:dyDescent="0.3">
      <c r="A165" s="6" t="s">
        <v>6</v>
      </c>
      <c r="B165" s="7"/>
      <c r="C165" s="7">
        <f>C157+C158+C159+C160+C161+C162+C163+C164</f>
        <v>1887</v>
      </c>
      <c r="D165" s="7">
        <f t="shared" ref="D165:P165" si="185">D157+D158+D159+D160+D161+D162+D163+D164</f>
        <v>-1527</v>
      </c>
      <c r="E165" s="7">
        <f t="shared" si="185"/>
        <v>7250</v>
      </c>
      <c r="F165" s="7">
        <f t="shared" si="185"/>
        <v>-2723</v>
      </c>
      <c r="G165" s="7">
        <f t="shared" si="185"/>
        <v>700</v>
      </c>
      <c r="H165" s="7">
        <f t="shared" si="185"/>
        <v>5683</v>
      </c>
      <c r="I165" s="7">
        <f t="shared" si="185"/>
        <v>3836</v>
      </c>
      <c r="J165" s="7">
        <f t="shared" si="185"/>
        <v>1048</v>
      </c>
      <c r="K165" s="7">
        <f t="shared" si="185"/>
        <v>-885</v>
      </c>
      <c r="L165" s="7">
        <f t="shared" si="185"/>
        <v>9762.0326989613186</v>
      </c>
      <c r="M165" s="7">
        <f t="shared" si="185"/>
        <v>2068.9868020054746</v>
      </c>
      <c r="N165" s="7">
        <f t="shared" si="185"/>
        <v>3463.5328435198317</v>
      </c>
      <c r="O165" s="7">
        <f t="shared" si="185"/>
        <v>2638.7266249900749</v>
      </c>
      <c r="P165" s="7">
        <f t="shared" si="185"/>
        <v>-156.73791509215698</v>
      </c>
    </row>
    <row r="166" spans="1:16" ht="13" x14ac:dyDescent="0.3">
      <c r="A166" s="2" t="s">
        <v>3</v>
      </c>
      <c r="B166" s="11"/>
      <c r="C166" s="11">
        <f>C165/C2</f>
        <v>4.6417238580178585E-2</v>
      </c>
      <c r="D166" s="11">
        <f>D165/D2</f>
        <v>-2.7346968014613705E-2</v>
      </c>
      <c r="E166" s="11">
        <f>E165/E2</f>
        <v>0.10255032038134575</v>
      </c>
      <c r="F166" s="11">
        <f>F165/F2</f>
        <v>-3.167568196358983E-2</v>
      </c>
      <c r="G166" s="11">
        <f>G165/G2</f>
        <v>5.9357749154152076E-3</v>
      </c>
      <c r="H166" s="11">
        <f>H165/H2</f>
        <v>4.8735517841676027E-2</v>
      </c>
      <c r="I166" s="11">
        <f>I165/I2</f>
        <v>2.8435456850157893E-2</v>
      </c>
      <c r="J166" s="11">
        <f>J165/J2</f>
        <v>6.3707819405353161E-3</v>
      </c>
      <c r="K166" s="11">
        <f>K165/K2</f>
        <v>-4.4037299841764282E-3</v>
      </c>
      <c r="L166" s="11">
        <f>L165/L2</f>
        <v>3.9030656157744571E-2</v>
      </c>
      <c r="M166" s="11">
        <f>M165/M2</f>
        <v>6.947856461354384E-3</v>
      </c>
      <c r="N166" s="11">
        <f>N165/N2</f>
        <v>9.7415863466245207E-3</v>
      </c>
      <c r="O166" s="11">
        <f>O165/O2</f>
        <v>6.3768274205828245E-3</v>
      </c>
      <c r="P166" s="11">
        <f>P165/P2</f>
        <v>-3.2928648135196304E-4</v>
      </c>
    </row>
    <row r="167" spans="1:16" ht="13" x14ac:dyDescent="0.3">
      <c r="A167" s="1" t="s">
        <v>8</v>
      </c>
      <c r="B167" s="5"/>
      <c r="C167" s="5">
        <f t="shared" ref="C167:P167" si="186">+C165+C154+C152+C147+C146+C155</f>
        <v>24216</v>
      </c>
      <c r="D167" s="5">
        <f t="shared" si="186"/>
        <v>29274</v>
      </c>
      <c r="E167" s="5">
        <f t="shared" si="186"/>
        <v>36314</v>
      </c>
      <c r="F167" s="5">
        <f t="shared" si="186"/>
        <v>38747</v>
      </c>
      <c r="G167" s="5">
        <f t="shared" si="186"/>
        <v>57683</v>
      </c>
      <c r="H167" s="5">
        <f t="shared" si="186"/>
        <v>50475</v>
      </c>
      <c r="I167" s="5">
        <f t="shared" si="186"/>
        <v>71113</v>
      </c>
      <c r="J167" s="5">
        <f t="shared" si="186"/>
        <v>91328</v>
      </c>
      <c r="K167" s="5">
        <f t="shared" si="186"/>
        <v>115800</v>
      </c>
      <c r="L167" s="5">
        <f t="shared" ca="1" si="186"/>
        <v>136942.72830972745</v>
      </c>
      <c r="M167" s="5">
        <f t="shared" ca="1" si="186"/>
        <v>160888.0200676744</v>
      </c>
      <c r="N167" s="5">
        <f t="shared" ca="1" si="186"/>
        <v>201594.13155937972</v>
      </c>
      <c r="O167" s="5">
        <f t="shared" ca="1" si="186"/>
        <v>243480.25817067409</v>
      </c>
      <c r="P167" s="5">
        <f t="shared" ca="1" si="186"/>
        <v>291568.87059977773</v>
      </c>
    </row>
    <row r="168" spans="1:16" ht="13" x14ac:dyDescent="0.3">
      <c r="A168" s="6" t="s">
        <v>32</v>
      </c>
      <c r="B168" s="11"/>
      <c r="C168" s="11">
        <f>C167/C2</f>
        <v>0.59567559589698182</v>
      </c>
      <c r="D168" s="11">
        <f>D167/D2</f>
        <v>0.52426662846090477</v>
      </c>
      <c r="E168" s="11">
        <f>E167/E2</f>
        <v>0.51365687370043989</v>
      </c>
      <c r="F168" s="11">
        <f>F167/F2</f>
        <v>0.45072994823474671</v>
      </c>
      <c r="G168" s="11">
        <f>G167/G2</f>
        <v>0.48913329206556488</v>
      </c>
      <c r="H168" s="11">
        <f>H167/H2</f>
        <v>0.43285681208140026</v>
      </c>
      <c r="I168" s="11">
        <f>I167/I2</f>
        <v>0.52714563164371175</v>
      </c>
      <c r="J168" s="11">
        <f>J167/J2</f>
        <v>0.55518203536756616</v>
      </c>
      <c r="K168" s="11">
        <f>K167/K2</f>
        <v>0.57621687250579701</v>
      </c>
      <c r="L168" s="11">
        <f ca="1">L167/L2</f>
        <v>0.54752577734441621</v>
      </c>
      <c r="M168" s="11">
        <f ca="1">M167/M2</f>
        <v>0.54027742888364139</v>
      </c>
      <c r="N168" s="11">
        <f ca="1">N167/N2</f>
        <v>0.56700678996960585</v>
      </c>
      <c r="O168" s="11">
        <f ca="1">O167/O2</f>
        <v>0.58840183441859184</v>
      </c>
      <c r="P168" s="11">
        <f ca="1">P167/P2</f>
        <v>0.61254921896285242</v>
      </c>
    </row>
    <row r="170" spans="1:16" x14ac:dyDescent="0.25">
      <c r="A170" s="2" t="s">
        <v>7</v>
      </c>
      <c r="B170" s="4"/>
      <c r="C170" s="4">
        <f>Daloopa!BJ379</f>
        <v>-6733</v>
      </c>
      <c r="D170" s="4">
        <f>Daloopa!BK379</f>
        <v>-13915</v>
      </c>
      <c r="E170" s="4">
        <f>Daloopa!BL379</f>
        <v>-15102</v>
      </c>
      <c r="F170" s="4">
        <f>Daloopa!BM379</f>
        <v>-15115</v>
      </c>
      <c r="G170" s="4">
        <f>Daloopa!BN379</f>
        <v>-18567</v>
      </c>
      <c r="H170" s="4">
        <f>Daloopa!BO379</f>
        <v>-31431</v>
      </c>
      <c r="I170" s="4">
        <f>Daloopa!BP379</f>
        <v>-27266</v>
      </c>
      <c r="J170" s="4">
        <f>Daloopa!BQ379</f>
        <v>-37256</v>
      </c>
      <c r="K170" s="4">
        <f>Daloopa!BR379</f>
        <v>-69691</v>
      </c>
      <c r="L170" s="3">
        <f>-'PP&amp;E'!O25</f>
        <v>-124999.99999999999</v>
      </c>
      <c r="M170" s="3">
        <f>-'PP&amp;E'!P25</f>
        <v>-90000.000000000029</v>
      </c>
      <c r="N170" s="3">
        <f>-'PP&amp;E'!Q25</f>
        <v>-89999.999999999971</v>
      </c>
      <c r="O170" s="3">
        <f>-'PP&amp;E'!R25</f>
        <v>-89999.999999999985</v>
      </c>
      <c r="P170" s="3">
        <f>-'PP&amp;E'!S25</f>
        <v>-85000</v>
      </c>
    </row>
    <row r="171" spans="1:16" ht="13" x14ac:dyDescent="0.3">
      <c r="A171" s="6" t="s">
        <v>27</v>
      </c>
      <c r="B171" s="11"/>
      <c r="C171" s="11">
        <f>-C170/C2</f>
        <v>0.16562123336531129</v>
      </c>
      <c r="D171" s="11">
        <f>-D170/D2</f>
        <v>0.24920305168523227</v>
      </c>
      <c r="E171" s="11">
        <f>-E170/E2</f>
        <v>0.21361585357228738</v>
      </c>
      <c r="F171" s="11">
        <f>-F170/F2</f>
        <v>0.17582737160472287</v>
      </c>
      <c r="G171" s="11">
        <f>-G170/G2</f>
        <v>0.15744218979216307</v>
      </c>
      <c r="H171" s="11">
        <f>-H170/H2</f>
        <v>0.26954180209074774</v>
      </c>
      <c r="I171" s="11">
        <f>-I170/I2</f>
        <v>0.20211709240782197</v>
      </c>
      <c r="J171" s="11">
        <f>-J170/J2</f>
        <v>0.22647886638986997</v>
      </c>
      <c r="K171" s="11">
        <f>-K170/K2</f>
        <v>0.34678005234716319</v>
      </c>
      <c r="L171" s="11">
        <f>-L170/L2</f>
        <v>0.49977624232268542</v>
      </c>
      <c r="M171" s="11">
        <f>-M170/M2</f>
        <v>0.30222864685061446</v>
      </c>
      <c r="N171" s="11">
        <f>-N170/N2</f>
        <v>0.25313539983793326</v>
      </c>
      <c r="O171" s="11">
        <f>-O170/O2</f>
        <v>0.2174967510530246</v>
      </c>
      <c r="P171" s="11">
        <f>-P170/P2</f>
        <v>0.17857421989095618</v>
      </c>
    </row>
    <row r="172" spans="1:16" ht="13" x14ac:dyDescent="0.3">
      <c r="A172" s="6" t="s">
        <v>28</v>
      </c>
      <c r="B172" s="18"/>
      <c r="C172" s="18">
        <f>-C170/(C147)</f>
        <v>2.2257851239669422</v>
      </c>
      <c r="D172" s="18">
        <f t="shared" ref="D172:K172" si="187">-D170/(D147)</f>
        <v>3.2247972190034764</v>
      </c>
      <c r="E172" s="18">
        <f t="shared" si="187"/>
        <v>2.6305521686117399</v>
      </c>
      <c r="F172" s="18">
        <f t="shared" si="187"/>
        <v>2.2027105800058293</v>
      </c>
      <c r="G172" s="18">
        <f t="shared" si="187"/>
        <v>2.3304882640893685</v>
      </c>
      <c r="H172" s="18">
        <f t="shared" si="187"/>
        <v>3.618581625604421</v>
      </c>
      <c r="I172" s="18">
        <f t="shared" si="187"/>
        <v>2.4392556808015744</v>
      </c>
      <c r="J172" s="18">
        <f t="shared" si="187"/>
        <v>2.403923086849916</v>
      </c>
      <c r="K172" s="18">
        <f>-K170/(K147)</f>
        <v>3.7436076493339061</v>
      </c>
      <c r="L172" s="18">
        <f t="shared" ref="D172:P172" si="188">-L170/(L147)</f>
        <v>4.3335299154560714</v>
      </c>
      <c r="M172" s="18">
        <f t="shared" si="188"/>
        <v>2.0949710500769214</v>
      </c>
      <c r="N172" s="18">
        <f t="shared" si="188"/>
        <v>1.5839025221700203</v>
      </c>
      <c r="O172" s="18">
        <f t="shared" si="188"/>
        <v>1.2565736904832274</v>
      </c>
      <c r="P172" s="18">
        <f t="shared" si="188"/>
        <v>1.0088732898348438</v>
      </c>
    </row>
    <row r="173" spans="1:16" x14ac:dyDescent="0.25">
      <c r="A173" s="2" t="s">
        <v>140</v>
      </c>
      <c r="B173" s="4"/>
      <c r="C173" s="4">
        <f>Daloopa!BJ389+Daloopa!BJ387</f>
        <v>-122</v>
      </c>
      <c r="D173" s="4">
        <f>Daloopa!BK389+Daloopa!BK387</f>
        <v>-137</v>
      </c>
      <c r="E173" s="4">
        <f>Daloopa!BL389+Daloopa!BL387</f>
        <v>-508</v>
      </c>
      <c r="F173" s="4">
        <f>Daloopa!BM389+Daloopa!BM387</f>
        <v>-388</v>
      </c>
      <c r="G173" s="4">
        <f>Daloopa!BN389+Daloopa!BN387</f>
        <v>-851</v>
      </c>
      <c r="H173" s="4">
        <f>Daloopa!BO389+Daloopa!BO387</f>
        <v>-1312</v>
      </c>
      <c r="I173" s="4">
        <f>Daloopa!BP389+Daloopa!BP387</f>
        <v>-629</v>
      </c>
      <c r="J173" s="4">
        <f>Daloopa!BQ389+Daloopa!BQ387</f>
        <v>-270</v>
      </c>
      <c r="K173" s="4">
        <f>Daloopa!BR389+Daloopa!BR387</f>
        <v>-22561</v>
      </c>
      <c r="L173" s="19"/>
      <c r="M173" s="19"/>
      <c r="N173" s="19"/>
      <c r="O173" s="19"/>
      <c r="P173" s="19"/>
    </row>
    <row r="174" spans="1:16" x14ac:dyDescent="0.25">
      <c r="A174" s="2" t="s">
        <v>96</v>
      </c>
      <c r="B174" s="4"/>
      <c r="C174" s="3">
        <f>C176-C173-C170</f>
        <v>-13183</v>
      </c>
      <c r="D174" s="3">
        <f t="shared" ref="D174:K174" si="189">D176-D173-D170</f>
        <v>2449</v>
      </c>
      <c r="E174" s="3">
        <f t="shared" si="189"/>
        <v>-4254</v>
      </c>
      <c r="F174" s="3">
        <f t="shared" si="189"/>
        <v>-14556</v>
      </c>
      <c r="G174" s="3">
        <f t="shared" si="189"/>
        <v>11848</v>
      </c>
      <c r="H174" s="3">
        <f t="shared" si="189"/>
        <v>3773</v>
      </c>
      <c r="I174" s="3">
        <f t="shared" si="189"/>
        <v>3400</v>
      </c>
      <c r="J174" s="3">
        <f t="shared" si="189"/>
        <v>-9624</v>
      </c>
      <c r="K174" s="3">
        <f t="shared" si="189"/>
        <v>-9751</v>
      </c>
      <c r="L174" s="19"/>
      <c r="M174" s="19"/>
      <c r="N174" s="19"/>
      <c r="O174" s="19"/>
      <c r="P174" s="19"/>
    </row>
    <row r="175" spans="1:16" ht="13" x14ac:dyDescent="0.3">
      <c r="B175" s="11"/>
      <c r="C175" s="11"/>
      <c r="D175" s="11"/>
      <c r="E175" s="11"/>
      <c r="F175" s="11" t="s">
        <v>0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 spans="1:16" ht="13" x14ac:dyDescent="0.3">
      <c r="A176" s="1" t="s">
        <v>9</v>
      </c>
      <c r="B176" s="5"/>
      <c r="C176" s="16">
        <f>Daloopa!BJ392</f>
        <v>-20038</v>
      </c>
      <c r="D176" s="16">
        <f>Daloopa!BK392</f>
        <v>-11603</v>
      </c>
      <c r="E176" s="16">
        <f>Daloopa!BL392</f>
        <v>-19864</v>
      </c>
      <c r="F176" s="16">
        <f>Daloopa!BM392</f>
        <v>-30059</v>
      </c>
      <c r="G176" s="16">
        <f>Daloopa!BN392</f>
        <v>-7570</v>
      </c>
      <c r="H176" s="16">
        <f>Daloopa!BO392</f>
        <v>-28970</v>
      </c>
      <c r="I176" s="16">
        <f>Daloopa!BP392</f>
        <v>-24495</v>
      </c>
      <c r="J176" s="16">
        <f>Daloopa!BQ392</f>
        <v>-47150</v>
      </c>
      <c r="K176" s="16">
        <f>Daloopa!BR392</f>
        <v>-102003</v>
      </c>
      <c r="L176" s="5">
        <f t="shared" ref="K176:P176" si="190">L174+L173+L170</f>
        <v>-124999.99999999999</v>
      </c>
      <c r="M176" s="5">
        <f t="shared" si="190"/>
        <v>-90000.000000000029</v>
      </c>
      <c r="N176" s="5">
        <f t="shared" si="190"/>
        <v>-89999.999999999971</v>
      </c>
      <c r="O176" s="5">
        <f t="shared" si="190"/>
        <v>-89999.999999999985</v>
      </c>
      <c r="P176" s="5">
        <f t="shared" si="190"/>
        <v>-85000</v>
      </c>
    </row>
    <row r="177" spans="1:16" x14ac:dyDescent="0.25">
      <c r="B177" s="4"/>
      <c r="C177" s="4"/>
      <c r="D177" s="4"/>
      <c r="E177" s="4"/>
      <c r="F177" s="4"/>
      <c r="G177" s="4"/>
      <c r="H177" s="4"/>
      <c r="I177" s="4"/>
      <c r="J177" s="4"/>
    </row>
    <row r="178" spans="1:16" x14ac:dyDescent="0.25">
      <c r="A178" s="2" t="s">
        <v>141</v>
      </c>
      <c r="B178" s="4"/>
      <c r="C178" s="4">
        <f>Daloopa!BJ396</f>
        <v>-3246</v>
      </c>
      <c r="D178" s="4">
        <f>Daloopa!BK396</f>
        <v>-3208</v>
      </c>
      <c r="E178" s="4">
        <f>Daloopa!BL396</f>
        <v>-2337</v>
      </c>
      <c r="F178" s="4">
        <f>Daloopa!BM396</f>
        <v>-3564</v>
      </c>
      <c r="G178" s="4">
        <f>Daloopa!BN396</f>
        <v>-5515</v>
      </c>
      <c r="H178" s="4">
        <f>Daloopa!BO396</f>
        <v>-3595</v>
      </c>
      <c r="I178" s="4">
        <f>Daloopa!BP396</f>
        <v>-7012</v>
      </c>
      <c r="J178" s="4">
        <f>Daloopa!BQ396</f>
        <v>-13770</v>
      </c>
      <c r="K178" s="4">
        <f>Daloopa!BR396</f>
        <v>-18400</v>
      </c>
      <c r="L178" s="3">
        <f t="shared" ref="K178:P178" si="191">-L179*L152</f>
        <v>-15337.688468193443</v>
      </c>
      <c r="M178" s="3">
        <f t="shared" si="191"/>
        <v>-18261.329359965559</v>
      </c>
      <c r="N178" s="3">
        <f t="shared" si="191"/>
        <v>-21802.943664494644</v>
      </c>
      <c r="O178" s="3">
        <f t="shared" si="191"/>
        <v>-25375.537038759074</v>
      </c>
      <c r="P178" s="3">
        <f t="shared" si="191"/>
        <v>-29189.433799552517</v>
      </c>
    </row>
    <row r="179" spans="1:16" ht="13" x14ac:dyDescent="0.3">
      <c r="A179" s="2" t="s">
        <v>237</v>
      </c>
      <c r="B179" s="4"/>
      <c r="C179" s="33">
        <f>-C178/C152</f>
        <v>0.87187751813053993</v>
      </c>
      <c r="D179" s="33">
        <f t="shared" ref="D179:K179" si="192">-D178/D152</f>
        <v>0.77263969171483626</v>
      </c>
      <c r="E179" s="33">
        <f t="shared" si="192"/>
        <v>0.48325062034739452</v>
      </c>
      <c r="F179" s="33">
        <f t="shared" si="192"/>
        <v>0.54528763769889843</v>
      </c>
      <c r="G179" s="33">
        <f t="shared" si="192"/>
        <v>0.60181143605412479</v>
      </c>
      <c r="H179" s="33">
        <f t="shared" si="192"/>
        <v>0.29978318879252835</v>
      </c>
      <c r="I179" s="33">
        <f t="shared" si="192"/>
        <v>0.49989306337777145</v>
      </c>
      <c r="J179" s="33">
        <f t="shared" si="192"/>
        <v>0.82504493708807669</v>
      </c>
      <c r="K179" s="33">
        <f t="shared" si="192"/>
        <v>0.90076859059088465</v>
      </c>
      <c r="L179" s="12">
        <v>0.6</v>
      </c>
      <c r="M179" s="12">
        <v>0.6</v>
      </c>
      <c r="N179" s="12">
        <v>0.6</v>
      </c>
      <c r="O179" s="12">
        <v>0.6</v>
      </c>
      <c r="P179" s="12">
        <v>0.6</v>
      </c>
    </row>
    <row r="180" spans="1:16" x14ac:dyDescent="0.25">
      <c r="B180" s="4"/>
      <c r="C180" s="33"/>
      <c r="D180" s="33"/>
      <c r="E180" s="33"/>
      <c r="F180" s="33"/>
      <c r="G180" s="33"/>
      <c r="H180" s="33"/>
      <c r="I180" s="33"/>
      <c r="J180" s="33"/>
      <c r="L180" s="3"/>
      <c r="M180" s="3"/>
      <c r="N180" s="3"/>
      <c r="O180" s="3"/>
      <c r="P180" s="3"/>
    </row>
    <row r="181" spans="1:16" x14ac:dyDescent="0.25">
      <c r="A181" s="2" t="s">
        <v>142</v>
      </c>
      <c r="B181" s="4"/>
      <c r="C181" s="4">
        <f>Daloopa!BJ403</f>
        <v>0</v>
      </c>
      <c r="D181" s="4">
        <f>Daloopa!BK403</f>
        <v>0</v>
      </c>
      <c r="E181" s="4">
        <f>Daloopa!BL403</f>
        <v>-552</v>
      </c>
      <c r="F181" s="4">
        <f>Daloopa!BM403</f>
        <v>-604</v>
      </c>
      <c r="G181" s="4">
        <f>Daloopa!BN403</f>
        <v>-677</v>
      </c>
      <c r="H181" s="4">
        <f>Daloopa!BO403</f>
        <v>-850</v>
      </c>
      <c r="I181" s="4">
        <f>Daloopa!BP403</f>
        <v>-1058</v>
      </c>
      <c r="J181" s="4">
        <f>Daloopa!BQ403</f>
        <v>-1969</v>
      </c>
      <c r="K181" s="4">
        <f>Daloopa!BR403</f>
        <v>-2524</v>
      </c>
      <c r="L181" s="3"/>
      <c r="M181" s="3"/>
      <c r="N181" s="3"/>
      <c r="O181" s="3"/>
      <c r="P181" s="3"/>
    </row>
    <row r="182" spans="1:16" x14ac:dyDescent="0.25">
      <c r="A182" s="2" t="s">
        <v>246</v>
      </c>
      <c r="B182" s="4"/>
      <c r="C182" s="4">
        <f>Daloopa!BJ405</f>
        <v>0</v>
      </c>
      <c r="D182" s="4">
        <f>Daloopa!BK405</f>
        <v>0</v>
      </c>
      <c r="E182" s="4">
        <f>Daloopa!BL405</f>
        <v>0</v>
      </c>
      <c r="F182" s="4">
        <f>Daloopa!BM405</f>
        <v>0</v>
      </c>
      <c r="G182" s="4">
        <f>Daloopa!BN405</f>
        <v>0</v>
      </c>
      <c r="H182" s="4">
        <f>Daloopa!BO405</f>
        <v>0</v>
      </c>
      <c r="I182" s="4">
        <f>Daloopa!BP405</f>
        <v>0</v>
      </c>
      <c r="J182" s="4">
        <f>Daloopa!BQ405</f>
        <v>-5072</v>
      </c>
      <c r="K182" s="4">
        <f>Daloopa!BR405</f>
        <v>-5324</v>
      </c>
      <c r="L182" s="3">
        <f t="shared" ref="K182:P182" ca="1" si="193">-L183*L135</f>
        <v>-7277.3036200399283</v>
      </c>
      <c r="M182" s="3">
        <f t="shared" ca="1" si="193"/>
        <v>-8542.3463478312206</v>
      </c>
      <c r="N182" s="3">
        <f t="shared" ca="1" si="193"/>
        <v>-10497.068070563982</v>
      </c>
      <c r="O182" s="3">
        <f t="shared" ca="1" si="193"/>
        <v>-12692.563352970836</v>
      </c>
      <c r="P182" s="3">
        <f t="shared" ca="1" si="193"/>
        <v>-15882.414818225694</v>
      </c>
    </row>
    <row r="183" spans="1:16" ht="13" x14ac:dyDescent="0.3">
      <c r="A183" s="2" t="s">
        <v>247</v>
      </c>
      <c r="B183" s="4"/>
      <c r="C183" s="4"/>
      <c r="D183" s="4"/>
      <c r="E183" s="4"/>
      <c r="F183" s="4"/>
      <c r="G183" s="4"/>
      <c r="H183" s="4"/>
      <c r="I183" s="4"/>
      <c r="J183" s="20">
        <f>-J182/J135</f>
        <v>8.1334188582424638E-2</v>
      </c>
      <c r="K183" s="20">
        <f>-K182/K135</f>
        <v>8.8061133348771053E-2</v>
      </c>
      <c r="L183" s="12">
        <v>0.1</v>
      </c>
      <c r="M183" s="12">
        <v>0.1</v>
      </c>
      <c r="N183" s="12">
        <v>0.1</v>
      </c>
      <c r="O183" s="12">
        <v>0.1</v>
      </c>
      <c r="P183" s="12">
        <v>0.1</v>
      </c>
    </row>
    <row r="184" spans="1:16" x14ac:dyDescent="0.25">
      <c r="B184" s="4"/>
      <c r="C184" s="4"/>
      <c r="D184" s="4"/>
      <c r="E184" s="4"/>
      <c r="F184" s="4"/>
      <c r="G184" s="4"/>
      <c r="H184" s="4"/>
      <c r="I184" s="4"/>
      <c r="J184" s="4"/>
      <c r="L184" s="3"/>
      <c r="M184" s="3"/>
      <c r="N184" s="3"/>
      <c r="O184" s="3"/>
      <c r="P184" s="3"/>
    </row>
    <row r="185" spans="1:16" x14ac:dyDescent="0.25">
      <c r="A185" s="2" t="s">
        <v>87</v>
      </c>
      <c r="B185" s="4"/>
      <c r="C185" s="4">
        <f>Daloopa!BJ402</f>
        <v>-1976</v>
      </c>
      <c r="D185" s="4">
        <f>Daloopa!BK402</f>
        <v>-12879</v>
      </c>
      <c r="E185" s="4">
        <f>Daloopa!BL402</f>
        <v>-4202</v>
      </c>
      <c r="F185" s="4">
        <f>Daloopa!BM402</f>
        <v>-6272</v>
      </c>
      <c r="G185" s="4">
        <f>Daloopa!BN402</f>
        <v>-44537</v>
      </c>
      <c r="H185" s="4">
        <f>Daloopa!BO402</f>
        <v>-27956</v>
      </c>
      <c r="I185" s="4">
        <f>Daloopa!BP402</f>
        <v>-19774</v>
      </c>
      <c r="J185" s="4">
        <f>Daloopa!BQ402</f>
        <v>-30125</v>
      </c>
      <c r="K185" s="4">
        <f>Daloopa!BR402</f>
        <v>-26248</v>
      </c>
      <c r="L185" s="19">
        <f t="shared" ref="K185:O185" ca="1" si="194">-L196-L187-L178-L182</f>
        <v>672.26377850590779</v>
      </c>
      <c r="M185" s="19">
        <f t="shared" ca="1" si="194"/>
        <v>-54084.344359877592</v>
      </c>
      <c r="N185" s="19">
        <f t="shared" ca="1" si="194"/>
        <v>-79294.119824321126</v>
      </c>
      <c r="O185" s="19">
        <f t="shared" ca="1" si="194"/>
        <v>-115412.15777894418</v>
      </c>
      <c r="P185" s="19">
        <f ca="1">-P196-P187-P178-P182</f>
        <v>-161497.02198199951</v>
      </c>
    </row>
    <row r="186" spans="1:16" x14ac:dyDescent="0.25">
      <c r="A186" s="2" t="s">
        <v>199</v>
      </c>
      <c r="B186" s="4"/>
      <c r="C186" s="4">
        <f>Daloopa!BJ404</f>
        <v>0</v>
      </c>
      <c r="D186" s="4">
        <f>Daloopa!BK404</f>
        <v>500</v>
      </c>
      <c r="E186" s="4">
        <f>Daloopa!BL404</f>
        <v>-223</v>
      </c>
      <c r="F186" s="4">
        <f>Daloopa!BM404</f>
        <v>24</v>
      </c>
      <c r="G186" s="4">
        <f>Daloopa!BN404</f>
        <v>14</v>
      </c>
      <c r="H186" s="4">
        <f>Daloopa!BO404</f>
        <v>0</v>
      </c>
      <c r="I186" s="4">
        <f>Daloopa!BP404</f>
        <v>0</v>
      </c>
      <c r="J186" s="4">
        <f>Daloopa!BQ404</f>
        <v>0</v>
      </c>
      <c r="K186" s="4">
        <f>Daloopa!BR404</f>
        <v>0</v>
      </c>
      <c r="L186" s="3"/>
      <c r="M186" s="3"/>
      <c r="N186" s="3"/>
      <c r="O186" s="3"/>
      <c r="P186" s="3"/>
    </row>
    <row r="187" spans="1:16" x14ac:dyDescent="0.25">
      <c r="A187" s="2" t="s">
        <v>200</v>
      </c>
      <c r="B187" s="4"/>
      <c r="C187" s="4">
        <f>Daloopa!BJ399</f>
        <v>0</v>
      </c>
      <c r="D187" s="4">
        <f>Daloopa!BK399</f>
        <v>0</v>
      </c>
      <c r="E187" s="4">
        <f>Daloopa!BL399</f>
        <v>0</v>
      </c>
      <c r="F187" s="4">
        <f>Daloopa!BM399</f>
        <v>0</v>
      </c>
      <c r="G187" s="4">
        <f>Daloopa!BN399</f>
        <v>0</v>
      </c>
      <c r="H187" s="4">
        <f>Daloopa!BO399</f>
        <v>9921</v>
      </c>
      <c r="I187" s="4">
        <f>Daloopa!BP399</f>
        <v>8455</v>
      </c>
      <c r="J187" s="4">
        <f>Daloopa!BQ399</f>
        <v>10432</v>
      </c>
      <c r="K187" s="4">
        <f>Daloopa!BR399</f>
        <v>29906</v>
      </c>
      <c r="L187" s="19">
        <v>10000</v>
      </c>
      <c r="M187" s="19">
        <v>10000</v>
      </c>
      <c r="N187" s="19"/>
      <c r="O187" s="19"/>
      <c r="P187" s="19"/>
    </row>
    <row r="188" spans="1:16" x14ac:dyDescent="0.25">
      <c r="A188" s="2" t="s">
        <v>97</v>
      </c>
      <c r="B188" s="4"/>
      <c r="C188" s="4">
        <f>Daloopa!BJ406</f>
        <v>-13</v>
      </c>
      <c r="D188" s="4">
        <f>Daloopa!BK406</f>
        <v>15</v>
      </c>
      <c r="E188" s="4">
        <f>Daloopa!BL406</f>
        <v>15</v>
      </c>
      <c r="F188" s="4">
        <f>Daloopa!BM406</f>
        <v>124</v>
      </c>
      <c r="G188" s="4">
        <f>Daloopa!BN406</f>
        <v>-13</v>
      </c>
      <c r="H188" s="4">
        <f>Daloopa!BO406</f>
        <v>344</v>
      </c>
      <c r="I188" s="4">
        <f>Daloopa!BP406</f>
        <v>-111</v>
      </c>
      <c r="J188" s="4">
        <f>Daloopa!BQ406</f>
        <v>-277</v>
      </c>
      <c r="K188" s="4">
        <f>Daloopa!BR406</f>
        <v>2220</v>
      </c>
      <c r="L188" s="3"/>
      <c r="M188" s="3"/>
      <c r="N188" s="3"/>
      <c r="O188" s="3"/>
      <c r="P188" s="3"/>
    </row>
    <row r="189" spans="1:16" ht="13" x14ac:dyDescent="0.3">
      <c r="A189" s="1" t="s">
        <v>10</v>
      </c>
      <c r="B189" s="5"/>
      <c r="C189" s="5">
        <f t="shared" ref="C189:P189" si="195">C178+C181+C185+C186+C188+C187+C182</f>
        <v>-5235</v>
      </c>
      <c r="D189" s="5">
        <f t="shared" si="195"/>
        <v>-15572</v>
      </c>
      <c r="E189" s="5">
        <f t="shared" si="195"/>
        <v>-7299</v>
      </c>
      <c r="F189" s="5">
        <f t="shared" si="195"/>
        <v>-10292</v>
      </c>
      <c r="G189" s="5">
        <f t="shared" si="195"/>
        <v>-50728</v>
      </c>
      <c r="H189" s="5">
        <f t="shared" si="195"/>
        <v>-22136</v>
      </c>
      <c r="I189" s="5">
        <f t="shared" si="195"/>
        <v>-19500</v>
      </c>
      <c r="J189" s="5">
        <f t="shared" si="195"/>
        <v>-40781</v>
      </c>
      <c r="K189" s="5">
        <f t="shared" si="195"/>
        <v>-20370</v>
      </c>
      <c r="L189" s="5">
        <f t="shared" ca="1" si="195"/>
        <v>-11942.728309727463</v>
      </c>
      <c r="M189" s="5">
        <f t="shared" ca="1" si="195"/>
        <v>-70888.02006767437</v>
      </c>
      <c r="N189" s="5">
        <f t="shared" ca="1" si="195"/>
        <v>-111594.13155937975</v>
      </c>
      <c r="O189" s="5">
        <f t="shared" ca="1" si="195"/>
        <v>-153480.25817067409</v>
      </c>
      <c r="P189" s="5">
        <f t="shared" ca="1" si="195"/>
        <v>-206568.87059977773</v>
      </c>
    </row>
    <row r="190" spans="1:16" ht="13" x14ac:dyDescent="0.3">
      <c r="A190" s="1" t="s">
        <v>14</v>
      </c>
      <c r="B190" s="16"/>
      <c r="C190" s="16">
        <f>Daloopa!BJ409</f>
        <v>233</v>
      </c>
      <c r="D190" s="16">
        <f>Daloopa!BK409</f>
        <v>-179</v>
      </c>
      <c r="E190" s="16">
        <f>Daloopa!BL409</f>
        <v>4</v>
      </c>
      <c r="F190" s="16">
        <f>Daloopa!BM409</f>
        <v>279</v>
      </c>
      <c r="G190" s="16">
        <f>Daloopa!BN409</f>
        <v>-474</v>
      </c>
      <c r="H190" s="16">
        <f>Daloopa!BO409</f>
        <v>-638</v>
      </c>
      <c r="I190" s="16">
        <f>Daloopa!BP409</f>
        <v>113</v>
      </c>
      <c r="J190" s="16">
        <f>Daloopa!BQ409</f>
        <v>-786</v>
      </c>
      <c r="K190" s="16">
        <f>Daloopa!BR409</f>
        <v>235</v>
      </c>
      <c r="L190" s="5"/>
      <c r="M190" s="5"/>
      <c r="N190" s="5"/>
      <c r="O190" s="5"/>
      <c r="P190" s="5"/>
    </row>
    <row r="191" spans="1:16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6" x14ac:dyDescent="0.25">
      <c r="A192" s="2" t="s">
        <v>12</v>
      </c>
      <c r="C192" s="3">
        <f t="shared" ref="C192:P192" si="196">C189+C190+C176+C167</f>
        <v>-824</v>
      </c>
      <c r="D192" s="3">
        <f t="shared" si="196"/>
        <v>1920</v>
      </c>
      <c r="E192" s="3">
        <f t="shared" si="196"/>
        <v>9155</v>
      </c>
      <c r="F192" s="3">
        <f t="shared" si="196"/>
        <v>-1325</v>
      </c>
      <c r="G192" s="3">
        <f t="shared" si="196"/>
        <v>-1089</v>
      </c>
      <c r="H192" s="3">
        <f t="shared" si="196"/>
        <v>-1269</v>
      </c>
      <c r="I192" s="3">
        <f t="shared" si="196"/>
        <v>27231</v>
      </c>
      <c r="J192" s="3">
        <f t="shared" si="196"/>
        <v>2611</v>
      </c>
      <c r="K192" s="3">
        <f t="shared" si="196"/>
        <v>-6338</v>
      </c>
      <c r="L192" s="3">
        <f t="shared" ca="1" si="196"/>
        <v>0</v>
      </c>
      <c r="M192" s="3">
        <f t="shared" ca="1" si="196"/>
        <v>0</v>
      </c>
      <c r="N192" s="3">
        <f t="shared" ca="1" si="196"/>
        <v>0</v>
      </c>
      <c r="O192" s="3">
        <f t="shared" ca="1" si="196"/>
        <v>0</v>
      </c>
      <c r="P192" s="3">
        <f t="shared" ca="1" si="196"/>
        <v>0</v>
      </c>
    </row>
    <row r="193" spans="1:18" x14ac:dyDescent="0.25">
      <c r="A193" s="2" t="s">
        <v>11</v>
      </c>
      <c r="B193" s="4"/>
      <c r="C193" s="4"/>
      <c r="D193" s="4"/>
      <c r="E193" s="4"/>
      <c r="L193" s="3">
        <f t="shared" ref="K193:P193" si="197">K194</f>
        <v>35873</v>
      </c>
      <c r="M193" s="3">
        <f t="shared" ca="1" si="197"/>
        <v>35873</v>
      </c>
      <c r="N193" s="3">
        <f t="shared" ca="1" si="197"/>
        <v>35873</v>
      </c>
      <c r="O193" s="3">
        <f t="shared" ca="1" si="197"/>
        <v>35873</v>
      </c>
      <c r="P193" s="3">
        <f t="shared" ca="1" si="197"/>
        <v>35873</v>
      </c>
    </row>
    <row r="194" spans="1:18" x14ac:dyDescent="0.25">
      <c r="A194" s="2" t="s">
        <v>13</v>
      </c>
      <c r="B194" s="4"/>
      <c r="C194" s="4"/>
      <c r="D194" s="4"/>
      <c r="K194" s="3">
        <f>K200</f>
        <v>35873</v>
      </c>
      <c r="L194" s="3">
        <f t="shared" ref="K194:P194" ca="1" si="198">L193+L192</f>
        <v>35873</v>
      </c>
      <c r="M194" s="3">
        <f t="shared" ca="1" si="198"/>
        <v>35873</v>
      </c>
      <c r="N194" s="3">
        <f t="shared" ca="1" si="198"/>
        <v>35873</v>
      </c>
      <c r="O194" s="3">
        <f t="shared" ca="1" si="198"/>
        <v>35873</v>
      </c>
      <c r="P194" s="3">
        <f t="shared" ca="1" si="198"/>
        <v>35873</v>
      </c>
    </row>
    <row r="196" spans="1:18" x14ac:dyDescent="0.25">
      <c r="A196" s="2" t="s">
        <v>51</v>
      </c>
      <c r="C196" s="3">
        <f t="shared" ref="C196:P196" si="199">C167+C170</f>
        <v>17483</v>
      </c>
      <c r="D196" s="3">
        <f t="shared" si="199"/>
        <v>15359</v>
      </c>
      <c r="E196" s="3">
        <f t="shared" si="199"/>
        <v>21212</v>
      </c>
      <c r="F196" s="3">
        <f t="shared" si="199"/>
        <v>23632</v>
      </c>
      <c r="G196" s="3">
        <f t="shared" si="199"/>
        <v>39116</v>
      </c>
      <c r="H196" s="3">
        <f t="shared" si="199"/>
        <v>19044</v>
      </c>
      <c r="I196" s="3">
        <f t="shared" si="199"/>
        <v>43847</v>
      </c>
      <c r="J196" s="3">
        <f t="shared" si="199"/>
        <v>54072</v>
      </c>
      <c r="K196" s="3">
        <f>K167+K170</f>
        <v>46109</v>
      </c>
      <c r="L196" s="3">
        <f ca="1">L167+L170</f>
        <v>11942.728309727463</v>
      </c>
      <c r="M196" s="3">
        <f t="shared" ca="1" si="199"/>
        <v>70888.02006767437</v>
      </c>
      <c r="N196" s="3">
        <f t="shared" ca="1" si="199"/>
        <v>111594.13155937975</v>
      </c>
      <c r="O196" s="3">
        <f t="shared" ca="1" si="199"/>
        <v>153480.25817067409</v>
      </c>
      <c r="P196" s="3">
        <f t="shared" ca="1" si="199"/>
        <v>206568.87059977773</v>
      </c>
    </row>
    <row r="197" spans="1:18" ht="13" x14ac:dyDescent="0.3">
      <c r="A197" s="6" t="s">
        <v>33</v>
      </c>
      <c r="B197" s="11"/>
      <c r="C197" s="11">
        <f>C196/C2</f>
        <v>0.43005436253167045</v>
      </c>
      <c r="D197" s="11">
        <f>D196/D2</f>
        <v>0.2750635767756725</v>
      </c>
      <c r="E197" s="11">
        <f>E196/E2</f>
        <v>0.30004102012815254</v>
      </c>
      <c r="F197" s="11">
        <f>F196/F2</f>
        <v>0.27490257663002382</v>
      </c>
      <c r="G197" s="11">
        <f>G196/G2</f>
        <v>0.33169110227340182</v>
      </c>
      <c r="H197" s="11">
        <f>H196/H2</f>
        <v>0.16331500999065252</v>
      </c>
      <c r="I197" s="11">
        <f>I196/I2</f>
        <v>0.32502853923588976</v>
      </c>
      <c r="J197" s="11">
        <f>J196/J2</f>
        <v>0.32870316897769619</v>
      </c>
      <c r="K197" s="11">
        <f>K196/K2</f>
        <v>0.22943682015863379</v>
      </c>
      <c r="L197" s="11">
        <f ca="1">L196/L2</f>
        <v>4.7749535021730787E-2</v>
      </c>
      <c r="M197" s="11">
        <f ca="1">M196/M2</f>
        <v>0.2380487820330269</v>
      </c>
      <c r="N197" s="11">
        <f ca="1">N196/N2</f>
        <v>0.31387139013167259</v>
      </c>
      <c r="O197" s="11">
        <f ca="1">O196/O2</f>
        <v>0.37090508336556721</v>
      </c>
      <c r="P197" s="11">
        <f ca="1">P196/P2</f>
        <v>0.43397499907189624</v>
      </c>
    </row>
    <row r="198" spans="1:18" x14ac:dyDescent="0.25"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</row>
    <row r="199" spans="1:18" ht="13" x14ac:dyDescent="0.3">
      <c r="A199" s="1" t="s">
        <v>15</v>
      </c>
      <c r="B199" s="33"/>
      <c r="C199" s="33"/>
      <c r="D199" s="33"/>
      <c r="E199" s="33"/>
      <c r="F199" s="33"/>
      <c r="G199" s="33"/>
      <c r="H199" s="55"/>
      <c r="I199" s="55"/>
      <c r="J199" s="55"/>
      <c r="K199" s="55"/>
      <c r="L199" s="55"/>
      <c r="M199" s="55"/>
      <c r="N199" s="55"/>
      <c r="O199" s="55"/>
      <c r="P199" s="55"/>
    </row>
    <row r="200" spans="1:18" x14ac:dyDescent="0.25">
      <c r="A200" s="2" t="s">
        <v>16</v>
      </c>
      <c r="B200" s="4"/>
      <c r="C200" s="4">
        <f>Daloopa!BJ302</f>
        <v>8079</v>
      </c>
      <c r="D200" s="4">
        <f>Daloopa!BK302</f>
        <v>10019</v>
      </c>
      <c r="E200" s="4">
        <f>Daloopa!BL302</f>
        <v>19079</v>
      </c>
      <c r="F200" s="4">
        <f>Daloopa!BM302</f>
        <v>17576</v>
      </c>
      <c r="G200" s="4">
        <f>Daloopa!BN302</f>
        <v>16601</v>
      </c>
      <c r="H200" s="4">
        <f>Daloopa!BO302</f>
        <v>14681</v>
      </c>
      <c r="I200" s="4">
        <f>Daloopa!BP302</f>
        <v>41862</v>
      </c>
      <c r="J200" s="4">
        <f>Daloopa!BQ302</f>
        <v>43889</v>
      </c>
      <c r="K200" s="4">
        <f>Daloopa!BR302</f>
        <v>35873</v>
      </c>
      <c r="L200" s="3">
        <f ca="1">L194</f>
        <v>35873</v>
      </c>
      <c r="M200" s="3">
        <f t="shared" ref="K200:P200" ca="1" si="200">M194</f>
        <v>35873</v>
      </c>
      <c r="N200" s="3">
        <f t="shared" ca="1" si="200"/>
        <v>35873</v>
      </c>
      <c r="O200" s="3">
        <f t="shared" ca="1" si="200"/>
        <v>35873</v>
      </c>
      <c r="P200" s="3">
        <f t="shared" ca="1" si="200"/>
        <v>35873</v>
      </c>
      <c r="R200" s="27"/>
    </row>
    <row r="201" spans="1:18" x14ac:dyDescent="0.25">
      <c r="A201" s="2" t="s">
        <v>98</v>
      </c>
      <c r="B201" s="4"/>
      <c r="C201" s="4">
        <f>Daloopa!BJ303</f>
        <v>33632</v>
      </c>
      <c r="D201" s="4">
        <f>Daloopa!BK303</f>
        <v>31095</v>
      </c>
      <c r="E201" s="4">
        <f>Daloopa!BL303</f>
        <v>35776</v>
      </c>
      <c r="F201" s="4">
        <f>Daloopa!BM303</f>
        <v>44378</v>
      </c>
      <c r="G201" s="4">
        <f>Daloopa!BN303</f>
        <v>31397</v>
      </c>
      <c r="H201" s="4">
        <f>Daloopa!BO303</f>
        <v>26057</v>
      </c>
      <c r="I201" s="4">
        <f>Daloopa!BP303</f>
        <v>23541</v>
      </c>
      <c r="J201" s="4">
        <f>Daloopa!BQ303</f>
        <v>33926</v>
      </c>
      <c r="K201" s="4">
        <f>Daloopa!BR303</f>
        <v>45719</v>
      </c>
      <c r="L201" s="3">
        <f t="shared" ref="K201:P201" si="201">K201</f>
        <v>45719</v>
      </c>
      <c r="M201" s="3">
        <f t="shared" si="201"/>
        <v>45719</v>
      </c>
      <c r="N201" s="3">
        <f t="shared" si="201"/>
        <v>45719</v>
      </c>
      <c r="O201" s="3">
        <f t="shared" si="201"/>
        <v>45719</v>
      </c>
      <c r="P201" s="3">
        <f t="shared" si="201"/>
        <v>45719</v>
      </c>
      <c r="R201" s="27"/>
    </row>
    <row r="202" spans="1:18" x14ac:dyDescent="0.25">
      <c r="A202" s="2" t="s">
        <v>99</v>
      </c>
      <c r="B202" s="4"/>
      <c r="C202" s="4">
        <f>Daloopa!BJ304</f>
        <v>5832</v>
      </c>
      <c r="D202" s="4">
        <f>Daloopa!BK304</f>
        <v>7587</v>
      </c>
      <c r="E202" s="4">
        <f>Daloopa!BL304</f>
        <v>9518</v>
      </c>
      <c r="F202" s="4">
        <f>Daloopa!BM304</f>
        <v>11335</v>
      </c>
      <c r="G202" s="4">
        <f>Daloopa!BN304</f>
        <v>14039</v>
      </c>
      <c r="H202" s="4">
        <f>Daloopa!BO304</f>
        <v>13466</v>
      </c>
      <c r="I202" s="4">
        <f>Daloopa!BP304</f>
        <v>16169</v>
      </c>
      <c r="J202" s="4">
        <f>Daloopa!BQ304</f>
        <v>16994</v>
      </c>
      <c r="K202" s="4">
        <f>Daloopa!BR304</f>
        <v>19769</v>
      </c>
      <c r="L202" s="3">
        <f>AVERAGE(K203:L203)*L2/365</f>
        <v>22876.667802516527</v>
      </c>
      <c r="M202" s="3">
        <f>AVERAGE(L203:M203)*M2/365</f>
        <v>27237.374540929097</v>
      </c>
      <c r="N202" s="3">
        <f>AVERAGE(M203:N203)*N2/365</f>
        <v>32519.808989729412</v>
      </c>
      <c r="O202" s="3">
        <f>AVERAGE(N203:O203)*O2/365</f>
        <v>37848.44974195258</v>
      </c>
      <c r="P202" s="3">
        <f>AVERAGE(O203:P203)*P2/365</f>
        <v>42959.950793776668</v>
      </c>
      <c r="R202" s="27"/>
    </row>
    <row r="203" spans="1:18" ht="13" x14ac:dyDescent="0.3">
      <c r="A203" s="2" t="s">
        <v>26</v>
      </c>
      <c r="B203" s="13"/>
      <c r="C203" s="13"/>
      <c r="D203" s="13">
        <f>AVERAGE(C202:D202)*365/D2</f>
        <v>43.858438697661093</v>
      </c>
      <c r="E203" s="13">
        <f>AVERAGE(D202:E202)*365/E2</f>
        <v>44.155515792749341</v>
      </c>
      <c r="F203" s="13">
        <f>AVERAGE(E202:F202)*365/F2</f>
        <v>44.270022683650325</v>
      </c>
      <c r="G203" s="13">
        <f>AVERAGE(F202:G202)*365/G2</f>
        <v>39.267313383476498</v>
      </c>
      <c r="H203" s="13">
        <f>AVERAGE(G202:H202)*365/H2</f>
        <v>43.046956066855905</v>
      </c>
      <c r="I203" s="13">
        <f>AVERAGE(H202:I202)*365/I2</f>
        <v>40.091232894990441</v>
      </c>
      <c r="J203" s="13">
        <f>AVERAGE(I202:J202)*365/J2</f>
        <v>36.79155445863551</v>
      </c>
      <c r="K203" s="13">
        <f>AVERAGE(J202:K202)*365/K2</f>
        <v>33.384988007921741</v>
      </c>
      <c r="L203" s="17">
        <f t="shared" ref="K203:O203" si="202">K203</f>
        <v>33.384988007921741</v>
      </c>
      <c r="M203" s="17">
        <f t="shared" si="202"/>
        <v>33.384988007921741</v>
      </c>
      <c r="N203" s="17">
        <f t="shared" si="202"/>
        <v>33.384988007921741</v>
      </c>
      <c r="O203" s="17">
        <f t="shared" si="202"/>
        <v>33.384988007921741</v>
      </c>
      <c r="P203" s="17">
        <v>32.5</v>
      </c>
      <c r="R203" s="27"/>
    </row>
    <row r="204" spans="1:18" ht="13" x14ac:dyDescent="0.3"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R204" s="27"/>
    </row>
    <row r="205" spans="1:18" x14ac:dyDescent="0.25">
      <c r="A205" s="2" t="s">
        <v>100</v>
      </c>
      <c r="B205" s="4"/>
      <c r="C205" s="4">
        <f>Daloopa!BJ306</f>
        <v>1020</v>
      </c>
      <c r="D205" s="4">
        <f>Daloopa!BK306</f>
        <v>1779</v>
      </c>
      <c r="E205" s="4">
        <f>Daloopa!BL306</f>
        <v>1852</v>
      </c>
      <c r="F205" s="4">
        <f>Daloopa!BM306</f>
        <v>2381</v>
      </c>
      <c r="G205" s="4">
        <f>Daloopa!BN306</f>
        <v>4629</v>
      </c>
      <c r="H205" s="4">
        <f>Daloopa!BO306</f>
        <v>5345</v>
      </c>
      <c r="I205" s="4">
        <f>Daloopa!BP306</f>
        <v>3793</v>
      </c>
      <c r="J205" s="4">
        <f>Daloopa!BQ306</f>
        <v>5236</v>
      </c>
      <c r="K205" s="4">
        <f>Daloopa!BR306</f>
        <v>7361</v>
      </c>
      <c r="L205" s="3">
        <f>L206*L2</f>
        <v>9161.1213282008612</v>
      </c>
      <c r="M205" s="3">
        <f>M206*M2</f>
        <v>10907.396784581186</v>
      </c>
      <c r="N205" s="3">
        <f>N206*N2</f>
        <v>13022.784537355394</v>
      </c>
      <c r="O205" s="3">
        <f>O206*O2</f>
        <v>15156.675926910912</v>
      </c>
      <c r="P205" s="3">
        <f>P206*P2</f>
        <v>17434.696570720243</v>
      </c>
      <c r="R205" s="27"/>
    </row>
    <row r="206" spans="1:18" ht="13" x14ac:dyDescent="0.3">
      <c r="A206" s="2" t="s">
        <v>3</v>
      </c>
      <c r="B206" s="11"/>
      <c r="C206" s="11">
        <f>C205/C2</f>
        <v>2.5090399232528964E-2</v>
      </c>
      <c r="D206" s="11">
        <f>D205/D2</f>
        <v>3.1860023639815181E-2</v>
      </c>
      <c r="E206" s="11">
        <f>E205/E2</f>
        <v>2.6196302530517562E-2</v>
      </c>
      <c r="F206" s="11">
        <f>F205/F2</f>
        <v>2.7697318676205434E-2</v>
      </c>
      <c r="G206" s="11">
        <f>G205/G2</f>
        <v>3.9252431547795709E-2</v>
      </c>
      <c r="H206" s="11">
        <f>H205/H2</f>
        <v>4.5836942260031384E-2</v>
      </c>
      <c r="I206" s="11">
        <f>I205/I2</f>
        <v>2.8116706942817749E-2</v>
      </c>
      <c r="J206" s="11">
        <f>J205/J2</f>
        <v>3.1829593741071485E-2</v>
      </c>
      <c r="K206" s="11">
        <f>K205/K2</f>
        <v>3.6628086342963488E-2</v>
      </c>
      <c r="L206" s="12">
        <f t="shared" ref="K206:P206" si="203">K206</f>
        <v>3.6628086342963488E-2</v>
      </c>
      <c r="M206" s="12">
        <f t="shared" si="203"/>
        <v>3.6628086342963488E-2</v>
      </c>
      <c r="N206" s="12">
        <f t="shared" si="203"/>
        <v>3.6628086342963488E-2</v>
      </c>
      <c r="O206" s="12">
        <f t="shared" si="203"/>
        <v>3.6628086342963488E-2</v>
      </c>
      <c r="P206" s="12">
        <f t="shared" si="203"/>
        <v>3.6628086342963488E-2</v>
      </c>
      <c r="R206" s="27"/>
    </row>
    <row r="207" spans="1:18" x14ac:dyDescent="0.25">
      <c r="B207" s="4"/>
      <c r="C207" s="4"/>
      <c r="D207" s="4"/>
      <c r="E207" s="4"/>
      <c r="F207" s="4"/>
      <c r="G207" s="4"/>
      <c r="H207" s="4"/>
      <c r="I207" s="4"/>
      <c r="J207" s="4"/>
      <c r="L207" s="3"/>
      <c r="M207" s="3"/>
      <c r="N207" s="3"/>
      <c r="O207" s="3"/>
      <c r="P207" s="3"/>
      <c r="R207" s="27"/>
    </row>
    <row r="208" spans="1:18" x14ac:dyDescent="0.25">
      <c r="A208" s="2" t="s">
        <v>17</v>
      </c>
      <c r="C208" s="3">
        <f>C200+C202+C205+C201</f>
        <v>48563</v>
      </c>
      <c r="D208" s="3">
        <f t="shared" ref="D208:P208" si="204">D200+D202+D205+D201</f>
        <v>50480</v>
      </c>
      <c r="E208" s="3">
        <f t="shared" si="204"/>
        <v>66225</v>
      </c>
      <c r="F208" s="3">
        <f t="shared" si="204"/>
        <v>75670</v>
      </c>
      <c r="G208" s="3">
        <f t="shared" si="204"/>
        <v>66666</v>
      </c>
      <c r="H208" s="3">
        <f t="shared" si="204"/>
        <v>59549</v>
      </c>
      <c r="I208" s="3">
        <f t="shared" si="204"/>
        <v>85365</v>
      </c>
      <c r="J208" s="3">
        <f t="shared" si="204"/>
        <v>100045</v>
      </c>
      <c r="K208" s="3">
        <f t="shared" si="204"/>
        <v>108722</v>
      </c>
      <c r="L208" s="3">
        <f t="shared" ca="1" si="204"/>
        <v>113629.7891307174</v>
      </c>
      <c r="M208" s="3">
        <f t="shared" ca="1" si="204"/>
        <v>119736.77132551029</v>
      </c>
      <c r="N208" s="3">
        <f t="shared" ca="1" si="204"/>
        <v>127134.5935270848</v>
      </c>
      <c r="O208" s="3">
        <f t="shared" ca="1" si="204"/>
        <v>134597.1256688635</v>
      </c>
      <c r="P208" s="3">
        <f t="shared" ca="1" si="204"/>
        <v>141986.64736449689</v>
      </c>
      <c r="R208" s="27"/>
    </row>
    <row r="209" spans="1:18" x14ac:dyDescent="0.25">
      <c r="R209" s="27"/>
    </row>
    <row r="210" spans="1:18" x14ac:dyDescent="0.25">
      <c r="A210" s="2" t="s">
        <v>18</v>
      </c>
      <c r="B210" s="4"/>
      <c r="C210" s="4">
        <f>Daloopa!BJ310</f>
        <v>13721</v>
      </c>
      <c r="D210" s="4">
        <f>Daloopa!BK310</f>
        <v>24683</v>
      </c>
      <c r="E210" s="4">
        <f>Daloopa!BL310</f>
        <v>35323</v>
      </c>
      <c r="F210" s="4">
        <f>Daloopa!BM310</f>
        <v>45633</v>
      </c>
      <c r="G210" s="4">
        <f>Daloopa!BN310</f>
        <v>57809</v>
      </c>
      <c r="H210" s="4">
        <f>Daloopa!BO310</f>
        <v>79518</v>
      </c>
      <c r="I210" s="4">
        <f>Daloopa!BP310</f>
        <v>96587</v>
      </c>
      <c r="J210" s="4">
        <f>Daloopa!BQ310</f>
        <v>121346</v>
      </c>
      <c r="K210" s="4">
        <f>Daloopa!BR310</f>
        <v>176400</v>
      </c>
      <c r="L210" s="3">
        <f t="shared" ref="K210:P210" si="205">K210-L170-L147</f>
        <v>272555.15470328886</v>
      </c>
      <c r="M210" s="3">
        <f t="shared" si="205"/>
        <v>319595.13384920813</v>
      </c>
      <c r="N210" s="3">
        <f t="shared" si="205"/>
        <v>352773.45527981245</v>
      </c>
      <c r="O210" s="3">
        <f t="shared" si="205"/>
        <v>371150.11899510189</v>
      </c>
      <c r="P210" s="3">
        <f t="shared" si="205"/>
        <v>371897.71499507647</v>
      </c>
      <c r="R210" s="27"/>
    </row>
    <row r="211" spans="1:18" x14ac:dyDescent="0.25">
      <c r="A211" s="2" t="s">
        <v>88</v>
      </c>
      <c r="B211" s="4"/>
      <c r="C211" s="4">
        <f>Daloopa!BJ312</f>
        <v>0</v>
      </c>
      <c r="D211" s="4">
        <f>Daloopa!BK312</f>
        <v>0</v>
      </c>
      <c r="E211" s="4">
        <f>Daloopa!BL312</f>
        <v>9460</v>
      </c>
      <c r="F211" s="4">
        <f>Daloopa!BM312</f>
        <v>9348</v>
      </c>
      <c r="G211" s="4">
        <f>Daloopa!BN312</f>
        <v>12155</v>
      </c>
      <c r="H211" s="4">
        <f>Daloopa!BO312</f>
        <v>12673</v>
      </c>
      <c r="I211" s="4">
        <f>Daloopa!BP312</f>
        <v>13294</v>
      </c>
      <c r="J211" s="4">
        <f>Daloopa!BQ312</f>
        <v>14922</v>
      </c>
      <c r="K211" s="4">
        <f>Daloopa!BR312</f>
        <v>20404</v>
      </c>
      <c r="L211" s="3">
        <f t="shared" ref="K211:P212" si="206">K211</f>
        <v>20404</v>
      </c>
      <c r="M211" s="3">
        <f t="shared" si="206"/>
        <v>20404</v>
      </c>
      <c r="N211" s="3">
        <f t="shared" si="206"/>
        <v>20404</v>
      </c>
      <c r="O211" s="3">
        <f t="shared" si="206"/>
        <v>20404</v>
      </c>
      <c r="P211" s="3">
        <f t="shared" si="206"/>
        <v>20404</v>
      </c>
      <c r="R211" s="27"/>
    </row>
    <row r="212" spans="1:18" x14ac:dyDescent="0.25">
      <c r="A212" s="2" t="s">
        <v>143</v>
      </c>
      <c r="B212" s="4"/>
      <c r="C212" s="4">
        <f>Daloopa!BJ311</f>
        <v>0</v>
      </c>
      <c r="D212" s="4">
        <f>Daloopa!BK311</f>
        <v>0</v>
      </c>
      <c r="E212" s="4">
        <f>Daloopa!BL311</f>
        <v>0</v>
      </c>
      <c r="F212" s="4">
        <f>Daloopa!BM311</f>
        <v>6234</v>
      </c>
      <c r="G212" s="4">
        <f>Daloopa!BN311</f>
        <v>6775</v>
      </c>
      <c r="H212" s="4">
        <f>Daloopa!BO311</f>
        <v>6201</v>
      </c>
      <c r="I212" s="4">
        <f>Daloopa!BP311</f>
        <v>6141</v>
      </c>
      <c r="J212" s="4">
        <f>Daloopa!BQ311</f>
        <v>6070</v>
      </c>
      <c r="K212" s="4">
        <f>Daloopa!BR311</f>
        <v>27524</v>
      </c>
      <c r="L212" s="3">
        <f t="shared" si="206"/>
        <v>27524</v>
      </c>
      <c r="M212" s="3">
        <f t="shared" si="206"/>
        <v>27524</v>
      </c>
      <c r="N212" s="3">
        <f t="shared" si="206"/>
        <v>27524</v>
      </c>
      <c r="O212" s="3">
        <f t="shared" si="206"/>
        <v>27524</v>
      </c>
      <c r="P212" s="3">
        <f t="shared" si="206"/>
        <v>27524</v>
      </c>
      <c r="R212" s="27"/>
    </row>
    <row r="213" spans="1:18" x14ac:dyDescent="0.25">
      <c r="A213" s="2" t="s">
        <v>144</v>
      </c>
      <c r="B213" s="4"/>
      <c r="C213" s="4">
        <f>Daloopa!BJ313</f>
        <v>1884</v>
      </c>
      <c r="D213" s="4">
        <f>Daloopa!BK313</f>
        <v>1294</v>
      </c>
      <c r="E213" s="4">
        <f>Daloopa!BL313</f>
        <v>894</v>
      </c>
      <c r="F213" s="4">
        <f>Daloopa!BM313</f>
        <v>623</v>
      </c>
      <c r="G213" s="4">
        <f>Daloopa!BN313</f>
        <v>634</v>
      </c>
      <c r="H213" s="4">
        <f>Daloopa!BO313</f>
        <v>897</v>
      </c>
      <c r="I213" s="4">
        <f>Daloopa!BP313</f>
        <v>788</v>
      </c>
      <c r="J213" s="4">
        <f>Daloopa!BQ313</f>
        <v>0</v>
      </c>
      <c r="K213" s="4">
        <f>Daloopa!BR313</f>
        <v>0</v>
      </c>
      <c r="L213" s="3">
        <f t="shared" ref="K213:P214" si="207">K213</f>
        <v>0</v>
      </c>
      <c r="M213" s="3">
        <f t="shared" si="207"/>
        <v>0</v>
      </c>
      <c r="N213" s="3">
        <f t="shared" si="207"/>
        <v>0</v>
      </c>
      <c r="O213" s="3">
        <f t="shared" si="207"/>
        <v>0</v>
      </c>
      <c r="P213" s="3">
        <f t="shared" si="207"/>
        <v>0</v>
      </c>
      <c r="R213" s="27"/>
    </row>
    <row r="214" spans="1:18" x14ac:dyDescent="0.25">
      <c r="A214" s="2" t="s">
        <v>19</v>
      </c>
      <c r="B214" s="4"/>
      <c r="C214" s="4">
        <f>Daloopa!BJ314</f>
        <v>18221</v>
      </c>
      <c r="D214" s="4">
        <f>Daloopa!BK314</f>
        <v>18301</v>
      </c>
      <c r="E214" s="4">
        <f>Daloopa!BL314</f>
        <v>18715</v>
      </c>
      <c r="F214" s="4">
        <f>Daloopa!BM314</f>
        <v>19050</v>
      </c>
      <c r="G214" s="4">
        <f>Daloopa!BN314</f>
        <v>19197</v>
      </c>
      <c r="H214" s="4">
        <f>Daloopa!BO314</f>
        <v>20306</v>
      </c>
      <c r="I214" s="4">
        <f>Daloopa!BP314</f>
        <v>20654</v>
      </c>
      <c r="J214" s="4">
        <f>Daloopa!BQ314</f>
        <v>20654</v>
      </c>
      <c r="K214" s="4">
        <f>Daloopa!BR314</f>
        <v>24534</v>
      </c>
      <c r="L214" s="3">
        <f t="shared" si="207"/>
        <v>24534</v>
      </c>
      <c r="M214" s="3">
        <f t="shared" si="207"/>
        <v>24534</v>
      </c>
      <c r="N214" s="3">
        <f t="shared" si="207"/>
        <v>24534</v>
      </c>
      <c r="O214" s="3">
        <f t="shared" si="207"/>
        <v>24534</v>
      </c>
      <c r="P214" s="3">
        <f t="shared" si="207"/>
        <v>24534</v>
      </c>
      <c r="R214" s="27"/>
    </row>
    <row r="215" spans="1:18" x14ac:dyDescent="0.25">
      <c r="A215" s="2" t="s">
        <v>101</v>
      </c>
      <c r="B215" s="4"/>
      <c r="C215" s="4">
        <f>Daloopa!BJ316</f>
        <v>2135</v>
      </c>
      <c r="D215" s="4">
        <f>Daloopa!BK316</f>
        <v>2576</v>
      </c>
      <c r="E215" s="4">
        <f>Daloopa!BL316</f>
        <v>2759</v>
      </c>
      <c r="F215" s="4">
        <f>Daloopa!BM316</f>
        <v>2758</v>
      </c>
      <c r="G215" s="4">
        <f>Daloopa!BN316</f>
        <v>2751</v>
      </c>
      <c r="H215" s="4">
        <f>Daloopa!BO316</f>
        <v>6583</v>
      </c>
      <c r="I215" s="4">
        <f>Daloopa!BP316</f>
        <v>6794</v>
      </c>
      <c r="J215" s="4">
        <f>Daloopa!BQ316</f>
        <v>13017</v>
      </c>
      <c r="K215" s="4">
        <f>Daloopa!BR316</f>
        <v>8437</v>
      </c>
      <c r="L215" s="3">
        <f t="shared" ref="K215:P215" si="208">K215</f>
        <v>8437</v>
      </c>
      <c r="M215" s="3">
        <f t="shared" si="208"/>
        <v>8437</v>
      </c>
      <c r="N215" s="3">
        <f t="shared" si="208"/>
        <v>8437</v>
      </c>
      <c r="O215" s="3">
        <f t="shared" si="208"/>
        <v>8437</v>
      </c>
      <c r="P215" s="3">
        <f t="shared" si="208"/>
        <v>8437</v>
      </c>
      <c r="R215" s="27"/>
    </row>
    <row r="216" spans="1:18" ht="13" x14ac:dyDescent="0.3">
      <c r="A216" s="1" t="s">
        <v>20</v>
      </c>
      <c r="B216" s="5"/>
      <c r="C216" s="5">
        <f t="shared" ref="C216:P216" si="209">+C215+C212+C211+C208+C213+C210+C214</f>
        <v>84524</v>
      </c>
      <c r="D216" s="5">
        <f t="shared" si="209"/>
        <v>97334</v>
      </c>
      <c r="E216" s="5">
        <f t="shared" si="209"/>
        <v>133376</v>
      </c>
      <c r="F216" s="5">
        <f t="shared" si="209"/>
        <v>159316</v>
      </c>
      <c r="G216" s="5">
        <f t="shared" si="209"/>
        <v>165987</v>
      </c>
      <c r="H216" s="5">
        <f t="shared" si="209"/>
        <v>185727</v>
      </c>
      <c r="I216" s="5">
        <f t="shared" si="209"/>
        <v>229623</v>
      </c>
      <c r="J216" s="5">
        <f t="shared" si="209"/>
        <v>276054</v>
      </c>
      <c r="K216" s="5">
        <f t="shared" si="209"/>
        <v>366021</v>
      </c>
      <c r="L216" s="5">
        <f t="shared" ca="1" si="209"/>
        <v>467083.94383400626</v>
      </c>
      <c r="M216" s="5">
        <f t="shared" ca="1" si="209"/>
        <v>520230.90517471841</v>
      </c>
      <c r="N216" s="5">
        <f t="shared" ca="1" si="209"/>
        <v>560807.04880689725</v>
      </c>
      <c r="O216" s="5">
        <f t="shared" ca="1" si="209"/>
        <v>586646.24466396542</v>
      </c>
      <c r="P216" s="5">
        <f t="shared" ca="1" si="209"/>
        <v>594783.36235957337</v>
      </c>
      <c r="R216" s="27"/>
    </row>
    <row r="218" spans="1:18" x14ac:dyDescent="0.25">
      <c r="A218" s="2" t="s">
        <v>94</v>
      </c>
      <c r="B218" s="4"/>
      <c r="C218" s="4">
        <f>Daloopa!BJ322</f>
        <v>380</v>
      </c>
      <c r="D218" s="4">
        <f>Daloopa!BK322</f>
        <v>820</v>
      </c>
      <c r="E218" s="4">
        <f>Daloopa!BL322</f>
        <v>1363</v>
      </c>
      <c r="F218" s="4">
        <f>Daloopa!BM322</f>
        <v>1331</v>
      </c>
      <c r="G218" s="4">
        <f>Daloopa!BN322</f>
        <v>4083</v>
      </c>
      <c r="H218" s="4">
        <f>Daloopa!BO322</f>
        <v>4990</v>
      </c>
      <c r="I218" s="4">
        <f>Daloopa!BP322</f>
        <v>4849</v>
      </c>
      <c r="J218" s="4">
        <f>Daloopa!BQ322</f>
        <v>7687</v>
      </c>
      <c r="K218" s="4">
        <f>Daloopa!BR322</f>
        <v>8894</v>
      </c>
      <c r="L218" s="3">
        <f>(AVERAGE(K219:L219)*L122/365)</f>
        <v>11535.63319312014</v>
      </c>
      <c r="M218" s="3">
        <f>(AVERAGE(L219:M219)*M122/365)</f>
        <v>13272.786948754039</v>
      </c>
      <c r="N218" s="3">
        <f>(AVERAGE(M219:N219)*N122/365)</f>
        <v>15580.506524898139</v>
      </c>
      <c r="O218" s="3">
        <f>(AVERAGE(N219:O219)*O122/365)</f>
        <v>17726.727922043068</v>
      </c>
      <c r="P218" s="3">
        <f>(AVERAGE(O219:P219)*P122/365)</f>
        <v>19263.482466119163</v>
      </c>
      <c r="R218" s="27"/>
    </row>
    <row r="219" spans="1:18" ht="13" x14ac:dyDescent="0.3">
      <c r="A219" s="2" t="s">
        <v>29</v>
      </c>
      <c r="B219" s="13"/>
      <c r="C219" s="13"/>
      <c r="D219" s="13">
        <f>AVERAGE(C218:D218)*365/D122</f>
        <v>7.0816491511721908</v>
      </c>
      <c r="E219" s="13">
        <f>AVERAGE(D218:E218)*365/E122</f>
        <v>8.5289867483033976</v>
      </c>
      <c r="F219" s="13">
        <f>AVERAGE(E218:F218)*365/F122</f>
        <v>9.2253349345142048</v>
      </c>
      <c r="G219" s="13">
        <f>AVERAGE(F218:G218)*365/G122</f>
        <v>13.881856243677644</v>
      </c>
      <c r="H219" s="13">
        <f>AVERAGE(G218:H218)*365/H122</f>
        <v>18.888068214224607</v>
      </c>
      <c r="I219" s="13">
        <f>AVERAGE(H218:I218)*365/I122</f>
        <v>20.369791607582442</v>
      </c>
      <c r="J219" s="13">
        <f>AVERAGE(I218:J218)*365/J122</f>
        <v>24.05168154245645</v>
      </c>
      <c r="K219" s="13">
        <f>AVERAGE(J218:K218)*365/K122</f>
        <v>25.711891409635484</v>
      </c>
      <c r="L219" s="17">
        <f t="shared" ref="K219:P219" si="210">K219</f>
        <v>25.711891409635484</v>
      </c>
      <c r="M219" s="17">
        <f t="shared" si="210"/>
        <v>25.711891409635484</v>
      </c>
      <c r="N219" s="17">
        <f t="shared" si="210"/>
        <v>25.711891409635484</v>
      </c>
      <c r="O219" s="17">
        <f t="shared" si="210"/>
        <v>25.711891409635484</v>
      </c>
      <c r="P219" s="17">
        <f t="shared" si="210"/>
        <v>25.711891409635484</v>
      </c>
      <c r="R219" s="27"/>
    </row>
    <row r="220" spans="1:18" ht="13" x14ac:dyDescent="0.3">
      <c r="B220" s="4"/>
      <c r="C220" s="4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R220" s="27"/>
    </row>
    <row r="221" spans="1:18" x14ac:dyDescent="0.25">
      <c r="A221" s="2" t="s">
        <v>145</v>
      </c>
      <c r="B221" s="4"/>
      <c r="C221" s="4">
        <f>Daloopa!BJ323</f>
        <v>390</v>
      </c>
      <c r="D221" s="4">
        <f>Daloopa!BK323</f>
        <v>541</v>
      </c>
      <c r="E221" s="4">
        <f>Daloopa!BL323</f>
        <v>886</v>
      </c>
      <c r="F221" s="4">
        <f>Daloopa!BM323</f>
        <v>1093</v>
      </c>
      <c r="G221" s="4">
        <f>Daloopa!BN323</f>
        <v>1052</v>
      </c>
      <c r="H221" s="4">
        <f>Daloopa!BO323</f>
        <v>1117</v>
      </c>
      <c r="I221" s="4">
        <f>Daloopa!BP323</f>
        <v>863</v>
      </c>
      <c r="J221" s="4">
        <f>Daloopa!BQ323</f>
        <v>0</v>
      </c>
      <c r="K221" s="4">
        <f>Daloopa!BR323</f>
        <v>0</v>
      </c>
      <c r="L221" s="3">
        <f>L222*L122</f>
        <v>0</v>
      </c>
      <c r="M221" s="3">
        <f>M222*M122</f>
        <v>0</v>
      </c>
      <c r="N221" s="3">
        <f>N222*N122</f>
        <v>0</v>
      </c>
      <c r="O221" s="3">
        <f>O222*O122</f>
        <v>0</v>
      </c>
      <c r="P221" s="3">
        <f>P222*P122</f>
        <v>0</v>
      </c>
      <c r="R221" s="27"/>
    </row>
    <row r="222" spans="1:18" ht="13" x14ac:dyDescent="0.3">
      <c r="A222" s="2" t="s">
        <v>146</v>
      </c>
      <c r="B222" s="36"/>
      <c r="C222" s="11">
        <f>C221/C122</f>
        <v>1.9070904645476772E-2</v>
      </c>
      <c r="D222" s="11">
        <f>D221/D122</f>
        <v>1.7493936944219888E-2</v>
      </c>
      <c r="E222" s="11">
        <f>E221/E122</f>
        <v>1.8967694975487573E-2</v>
      </c>
      <c r="F222" s="11">
        <f>F221/F122</f>
        <v>2.0508875295530454E-2</v>
      </c>
      <c r="G222" s="11">
        <f>G221/G122</f>
        <v>1.4780263010003371E-2</v>
      </c>
      <c r="H222" s="11">
        <f>H221/H122</f>
        <v>1.2741687104317572E-2</v>
      </c>
      <c r="I222" s="11">
        <f>I221/I122</f>
        <v>9.7900193985320638E-3</v>
      </c>
      <c r="J222" s="11"/>
      <c r="K222" s="11"/>
      <c r="L222" s="12">
        <f t="shared" ref="K222:P222" si="211">K222</f>
        <v>0</v>
      </c>
      <c r="M222" s="12">
        <f t="shared" si="211"/>
        <v>0</v>
      </c>
      <c r="N222" s="12">
        <f t="shared" si="211"/>
        <v>0</v>
      </c>
      <c r="O222" s="12">
        <f t="shared" si="211"/>
        <v>0</v>
      </c>
      <c r="P222" s="12">
        <f t="shared" si="211"/>
        <v>0</v>
      </c>
      <c r="R222" s="27"/>
    </row>
    <row r="223" spans="1:18" x14ac:dyDescent="0.25">
      <c r="A223" s="2" t="s">
        <v>95</v>
      </c>
      <c r="B223" s="4"/>
      <c r="C223" s="4">
        <f>Daloopa!BJ324</f>
        <v>0</v>
      </c>
      <c r="D223" s="4">
        <f>Daloopa!BK324</f>
        <v>0</v>
      </c>
      <c r="E223" s="4">
        <f>Daloopa!BL324</f>
        <v>800</v>
      </c>
      <c r="F223" s="4">
        <f>Daloopa!BM324</f>
        <v>1023</v>
      </c>
      <c r="G223" s="4">
        <f>Daloopa!BN324</f>
        <v>1127</v>
      </c>
      <c r="H223" s="4">
        <f>Daloopa!BO324</f>
        <v>1367</v>
      </c>
      <c r="I223" s="4">
        <f>Daloopa!BP324</f>
        <v>1623</v>
      </c>
      <c r="J223" s="4">
        <f>Daloopa!BQ324</f>
        <v>1942</v>
      </c>
      <c r="K223" s="4">
        <f>Daloopa!BR324</f>
        <v>2213</v>
      </c>
      <c r="L223" s="3">
        <f t="shared" ref="K223:P223" si="212">K223</f>
        <v>2213</v>
      </c>
      <c r="M223" s="3">
        <f t="shared" si="212"/>
        <v>2213</v>
      </c>
      <c r="N223" s="3">
        <f t="shared" si="212"/>
        <v>2213</v>
      </c>
      <c r="O223" s="3">
        <f t="shared" si="212"/>
        <v>2213</v>
      </c>
      <c r="P223" s="3">
        <f t="shared" si="212"/>
        <v>2213</v>
      </c>
      <c r="R223" s="27"/>
    </row>
    <row r="224" spans="1:18" ht="13" x14ac:dyDescent="0.3">
      <c r="A224" s="2" t="s">
        <v>89</v>
      </c>
      <c r="B224" s="4"/>
      <c r="C224" s="4">
        <f>Daloopa!BJ325</f>
        <v>2892</v>
      </c>
      <c r="D224" s="4">
        <f>Daloopa!BK325</f>
        <v>5509</v>
      </c>
      <c r="E224" s="4">
        <f>Daloopa!BL325</f>
        <v>11735</v>
      </c>
      <c r="F224" s="4">
        <f>Daloopa!BM325</f>
        <v>11152</v>
      </c>
      <c r="G224" s="4">
        <f>Daloopa!BN325</f>
        <v>14312</v>
      </c>
      <c r="H224" s="4">
        <f>Daloopa!BO325</f>
        <v>19552</v>
      </c>
      <c r="I224" s="4">
        <f>Daloopa!BP325</f>
        <v>24625</v>
      </c>
      <c r="J224" s="4">
        <f>Daloopa!BQ325</f>
        <v>23967</v>
      </c>
      <c r="K224" s="4">
        <f>Daloopa!BR325</f>
        <v>30729</v>
      </c>
      <c r="L224" s="7">
        <f>L225*L122</f>
        <v>42757.188636558567</v>
      </c>
      <c r="M224" s="7">
        <f>M225*M122</f>
        <v>49196.003877723037</v>
      </c>
      <c r="N224" s="7">
        <f>N225*N122</f>
        <v>57749.639346673292</v>
      </c>
      <c r="O224" s="7">
        <f>O225*O122</f>
        <v>65704.676716297123</v>
      </c>
      <c r="P224" s="7">
        <f>P225*P122</f>
        <v>71400.705952762291</v>
      </c>
      <c r="R224" s="27"/>
    </row>
    <row r="225" spans="1:18" ht="13" x14ac:dyDescent="0.3">
      <c r="A225" s="2" t="s">
        <v>146</v>
      </c>
      <c r="B225" s="4"/>
      <c r="C225" s="11">
        <f>C224/C122</f>
        <v>0.14141809290953544</v>
      </c>
      <c r="D225" s="11">
        <f>D224/D122</f>
        <v>0.17814066289409863</v>
      </c>
      <c r="E225" s="11">
        <f>E224/E122</f>
        <v>0.25122562137398041</v>
      </c>
      <c r="F225" s="11">
        <f>F224/F122</f>
        <v>0.20925432506473524</v>
      </c>
      <c r="G225" s="11">
        <f>G224/G122</f>
        <v>0.20107901539844891</v>
      </c>
      <c r="H225" s="11">
        <f>H224/H122</f>
        <v>0.22303085609992584</v>
      </c>
      <c r="I225" s="11">
        <f>I224/I122</f>
        <v>0.27935020589669995</v>
      </c>
      <c r="J225" s="11">
        <f>J224/J122</f>
        <v>0.25196328886365787</v>
      </c>
      <c r="K225" s="11">
        <f>K224/K122</f>
        <v>0.2611011980627071</v>
      </c>
      <c r="L225" s="12">
        <f t="shared" ref="K225:P225" si="213">K225</f>
        <v>0.2611011980627071</v>
      </c>
      <c r="M225" s="12">
        <f t="shared" si="213"/>
        <v>0.2611011980627071</v>
      </c>
      <c r="N225" s="12">
        <f t="shared" si="213"/>
        <v>0.2611011980627071</v>
      </c>
      <c r="O225" s="12">
        <f t="shared" si="213"/>
        <v>0.2611011980627071</v>
      </c>
      <c r="P225" s="12">
        <f t="shared" si="213"/>
        <v>0.2611011980627071</v>
      </c>
      <c r="R225" s="27"/>
    </row>
    <row r="226" spans="1:18" x14ac:dyDescent="0.25">
      <c r="A226" s="2" t="s">
        <v>138</v>
      </c>
      <c r="B226" s="4"/>
      <c r="C226" s="4">
        <f>Daloopa!BJ326</f>
        <v>98</v>
      </c>
      <c r="D226" s="4">
        <f>Daloopa!BK326</f>
        <v>147</v>
      </c>
      <c r="E226" s="4">
        <f>Daloopa!BL326</f>
        <v>269</v>
      </c>
      <c r="F226" s="4">
        <f>Daloopa!BM326</f>
        <v>382</v>
      </c>
      <c r="G226" s="4">
        <f>Daloopa!BN326</f>
        <v>561</v>
      </c>
      <c r="H226" s="4">
        <f>Daloopa!BO326</f>
        <v>0</v>
      </c>
      <c r="I226" s="4">
        <f>Daloopa!BP326</f>
        <v>0</v>
      </c>
      <c r="J226" s="4">
        <f>Daloopa!BQ326</f>
        <v>0</v>
      </c>
      <c r="K226" s="4">
        <f>Daloopa!BR326</f>
        <v>0</v>
      </c>
      <c r="L226" s="3"/>
      <c r="M226" s="3"/>
      <c r="N226" s="3"/>
      <c r="O226" s="3"/>
      <c r="P226" s="3"/>
      <c r="R226" s="27"/>
    </row>
    <row r="227" spans="1:18" ht="13" x14ac:dyDescent="0.3">
      <c r="A227" s="2" t="s">
        <v>3</v>
      </c>
      <c r="B227" s="4"/>
      <c r="C227" s="11">
        <f>C226/C2</f>
        <v>2.4106462007723907E-3</v>
      </c>
      <c r="D227" s="11">
        <f>D226/D2</f>
        <v>2.6326157813675276E-3</v>
      </c>
      <c r="E227" s="11">
        <f>E226/E2</f>
        <v>3.8049705079423457E-3</v>
      </c>
      <c r="F227" s="11">
        <f>F226/F2</f>
        <v>4.4436689350316992E-3</v>
      </c>
      <c r="G227" s="11">
        <f>G226/G2</f>
        <v>4.7570996107827593E-3</v>
      </c>
      <c r="H227" s="11"/>
      <c r="I227" s="11"/>
      <c r="J227" s="11"/>
      <c r="K227" s="11"/>
      <c r="L227" s="12"/>
      <c r="M227" s="12"/>
      <c r="N227" s="12"/>
      <c r="O227" s="12"/>
      <c r="P227" s="12"/>
      <c r="R227" s="27"/>
    </row>
    <row r="228" spans="1:18" x14ac:dyDescent="0.25">
      <c r="A228" s="2" t="s">
        <v>21</v>
      </c>
      <c r="C228" s="3">
        <f t="shared" ref="C228:H228" si="214">C218+C221+C223+C224+C226</f>
        <v>3760</v>
      </c>
      <c r="D228" s="3">
        <f t="shared" si="214"/>
        <v>7017</v>
      </c>
      <c r="E228" s="3">
        <f t="shared" si="214"/>
        <v>15053</v>
      </c>
      <c r="F228" s="3">
        <f t="shared" si="214"/>
        <v>14981</v>
      </c>
      <c r="G228" s="3">
        <f t="shared" si="214"/>
        <v>21135</v>
      </c>
      <c r="H228" s="3">
        <f t="shared" si="214"/>
        <v>27026</v>
      </c>
      <c r="I228" s="3">
        <f t="shared" ref="I228:P228" si="215">I218+I221+I223+I224+I226</f>
        <v>31960</v>
      </c>
      <c r="J228" s="3">
        <f t="shared" si="215"/>
        <v>33596</v>
      </c>
      <c r="K228" s="3">
        <f t="shared" si="215"/>
        <v>41836</v>
      </c>
      <c r="L228" s="3">
        <f t="shared" si="215"/>
        <v>56505.821829678709</v>
      </c>
      <c r="M228" s="3">
        <f t="shared" si="215"/>
        <v>64681.790826477074</v>
      </c>
      <c r="N228" s="3">
        <f t="shared" si="215"/>
        <v>75543.14587157144</v>
      </c>
      <c r="O228" s="3">
        <f t="shared" si="215"/>
        <v>85644.404638340187</v>
      </c>
      <c r="P228" s="3">
        <f t="shared" si="215"/>
        <v>92877.188418881458</v>
      </c>
      <c r="R228" s="27"/>
    </row>
    <row r="229" spans="1:18" x14ac:dyDescent="0.25">
      <c r="R229" s="27"/>
    </row>
    <row r="230" spans="1:18" x14ac:dyDescent="0.25">
      <c r="A230" s="2" t="s">
        <v>90</v>
      </c>
      <c r="B230" s="4"/>
      <c r="C230" s="4">
        <f>Daloopa!BJ333</f>
        <v>0</v>
      </c>
      <c r="D230" s="4">
        <f>Daloopa!BK333</f>
        <v>0</v>
      </c>
      <c r="E230" s="4">
        <f>Daloopa!BL333</f>
        <v>9524</v>
      </c>
      <c r="F230" s="4">
        <f>Daloopa!BM333</f>
        <v>9631</v>
      </c>
      <c r="G230" s="4">
        <f>Daloopa!BN333</f>
        <v>12746</v>
      </c>
      <c r="H230" s="4">
        <f>Daloopa!BO333</f>
        <v>15301</v>
      </c>
      <c r="I230" s="4">
        <f>Daloopa!BP333</f>
        <v>17226</v>
      </c>
      <c r="J230" s="4">
        <f>Daloopa!BQ333</f>
        <v>18292</v>
      </c>
      <c r="K230" s="4">
        <f>Daloopa!BR333</f>
        <v>22940</v>
      </c>
      <c r="L230" s="3">
        <f t="shared" ref="K230:P237" si="216">K230</f>
        <v>22940</v>
      </c>
      <c r="M230" s="3">
        <f t="shared" si="216"/>
        <v>22940</v>
      </c>
      <c r="N230" s="3">
        <f t="shared" si="216"/>
        <v>22940</v>
      </c>
      <c r="O230" s="3">
        <f t="shared" si="216"/>
        <v>22940</v>
      </c>
      <c r="P230" s="3">
        <f t="shared" si="216"/>
        <v>22940</v>
      </c>
      <c r="R230" s="27"/>
    </row>
    <row r="231" spans="1:18" x14ac:dyDescent="0.25">
      <c r="B231" s="4"/>
      <c r="C231" s="4"/>
      <c r="D231" s="4"/>
      <c r="E231" s="4"/>
      <c r="F231" s="4"/>
      <c r="G231" s="4"/>
      <c r="H231" s="4"/>
      <c r="I231" s="4"/>
      <c r="J231" s="4"/>
      <c r="L231" s="3"/>
      <c r="M231" s="3"/>
      <c r="N231" s="3"/>
      <c r="O231" s="3"/>
      <c r="P231" s="3"/>
      <c r="R231" s="27"/>
    </row>
    <row r="232" spans="1:18" x14ac:dyDescent="0.25">
      <c r="A232" s="2" t="s">
        <v>201</v>
      </c>
      <c r="B232" s="4"/>
      <c r="C232" s="4">
        <f>Daloopa!BJ332</f>
        <v>0</v>
      </c>
      <c r="D232" s="4">
        <f>Daloopa!BK332</f>
        <v>0</v>
      </c>
      <c r="E232" s="4">
        <f>Daloopa!BL332</f>
        <v>0</v>
      </c>
      <c r="F232" s="4">
        <f>Daloopa!BM332</f>
        <v>0</v>
      </c>
      <c r="G232" s="4">
        <f>Daloopa!BN332</f>
        <v>0</v>
      </c>
      <c r="H232" s="4">
        <f>Daloopa!BO332</f>
        <v>9923</v>
      </c>
      <c r="I232" s="4">
        <f>Daloopa!BP332</f>
        <v>18385</v>
      </c>
      <c r="J232" s="4">
        <f>Daloopa!BQ332</f>
        <v>28826</v>
      </c>
      <c r="K232" s="4">
        <f>Daloopa!BR332</f>
        <v>58744</v>
      </c>
      <c r="L232" s="3">
        <f t="shared" ref="L232:P232" si="217">K232+L187</f>
        <v>68744</v>
      </c>
      <c r="M232" s="3">
        <f t="shared" si="217"/>
        <v>78744</v>
      </c>
      <c r="N232" s="3">
        <f t="shared" si="217"/>
        <v>78744</v>
      </c>
      <c r="O232" s="3">
        <f t="shared" si="217"/>
        <v>78744</v>
      </c>
      <c r="P232" s="3">
        <f t="shared" si="217"/>
        <v>78744</v>
      </c>
      <c r="R232" s="27"/>
    </row>
    <row r="233" spans="1:18" x14ac:dyDescent="0.25">
      <c r="A233" s="2" t="s">
        <v>183</v>
      </c>
      <c r="B233" s="4"/>
      <c r="C233" s="3">
        <f t="shared" ref="C233:G233" si="218">C200+C201-C232</f>
        <v>41711</v>
      </c>
      <c r="D233" s="3">
        <f t="shared" si="218"/>
        <v>41114</v>
      </c>
      <c r="E233" s="3">
        <f t="shared" si="218"/>
        <v>54855</v>
      </c>
      <c r="F233" s="3">
        <f t="shared" si="218"/>
        <v>61954</v>
      </c>
      <c r="G233" s="3">
        <f t="shared" si="218"/>
        <v>47998</v>
      </c>
      <c r="H233" s="3">
        <f>H200+H201-H232</f>
        <v>30815</v>
      </c>
      <c r="I233" s="3">
        <f t="shared" ref="I233:J233" si="219">I200+I201-I232</f>
        <v>47018</v>
      </c>
      <c r="J233" s="3">
        <f t="shared" si="219"/>
        <v>48989</v>
      </c>
      <c r="K233" s="3">
        <f>K200+K201-K232</f>
        <v>22848</v>
      </c>
      <c r="L233" s="3">
        <f t="shared" ref="K233:P233" ca="1" si="220">L200+L201-L232</f>
        <v>12848</v>
      </c>
      <c r="M233" s="3">
        <f t="shared" ca="1" si="220"/>
        <v>2848</v>
      </c>
      <c r="N233" s="3">
        <f t="shared" ca="1" si="220"/>
        <v>2848</v>
      </c>
      <c r="O233" s="3">
        <f t="shared" ca="1" si="220"/>
        <v>2848</v>
      </c>
      <c r="P233" s="3">
        <f t="shared" ca="1" si="220"/>
        <v>2848</v>
      </c>
      <c r="R233" s="27"/>
    </row>
    <row r="234" spans="1:18" x14ac:dyDescent="0.25">
      <c r="A234" s="2" t="s">
        <v>238</v>
      </c>
      <c r="B234" s="4"/>
      <c r="L234" s="3">
        <f ca="1">3%*(AVERAGE(K200:L200)+AVERAGE(K201:L201))</f>
        <v>2447.7599999999998</v>
      </c>
      <c r="M234" s="3">
        <f t="shared" ref="M234" ca="1" si="221">3%*(AVERAGE(L200:M200)+AVERAGE(L201:M201))</f>
        <v>2447.7599999999998</v>
      </c>
      <c r="N234" s="3">
        <f t="shared" ref="N234" ca="1" si="222">3%*(AVERAGE(M200:N200)+AVERAGE(M201:N201))</f>
        <v>2447.7599999999998</v>
      </c>
      <c r="O234" s="3">
        <f t="shared" ref="O234" ca="1" si="223">3%*(AVERAGE(N200:O200)+AVERAGE(N201:O201))</f>
        <v>2447.7599999999998</v>
      </c>
      <c r="P234" s="3">
        <f t="shared" ref="P234" ca="1" si="224">3%*(AVERAGE(O200:P200)+AVERAGE(O201:P201))</f>
        <v>2447.7599999999998</v>
      </c>
      <c r="R234" s="27"/>
    </row>
    <row r="235" spans="1:18" x14ac:dyDescent="0.25">
      <c r="A235" s="2" t="s">
        <v>239</v>
      </c>
      <c r="B235" s="4"/>
      <c r="L235" s="3">
        <f>5%*(AVERAGE(K232:L232))</f>
        <v>3187.2000000000003</v>
      </c>
      <c r="M235" s="3">
        <f>5%*(AVERAGE(L232:M232))</f>
        <v>3687.2000000000003</v>
      </c>
      <c r="N235" s="3">
        <f t="shared" ref="N235:P235" si="225">5%*(AVERAGE(M232:N232))</f>
        <v>3937.2000000000003</v>
      </c>
      <c r="O235" s="3">
        <f t="shared" si="225"/>
        <v>3937.2000000000003</v>
      </c>
      <c r="P235" s="3">
        <f t="shared" si="225"/>
        <v>3937.2000000000003</v>
      </c>
      <c r="R235" s="27"/>
    </row>
    <row r="236" spans="1:18" x14ac:dyDescent="0.25">
      <c r="B236" s="4"/>
      <c r="C236" s="4"/>
      <c r="D236" s="4"/>
      <c r="E236" s="4"/>
      <c r="F236" s="4"/>
      <c r="G236" s="4"/>
      <c r="H236" s="4"/>
      <c r="I236" s="4"/>
      <c r="J236" s="4"/>
      <c r="L236" s="3"/>
      <c r="M236" s="3"/>
      <c r="N236" s="3"/>
      <c r="O236" s="3"/>
      <c r="P236" s="3"/>
      <c r="R236" s="27"/>
    </row>
    <row r="237" spans="1:18" x14ac:dyDescent="0.25">
      <c r="A237" s="2" t="s">
        <v>102</v>
      </c>
      <c r="B237" s="4"/>
      <c r="C237" s="4">
        <f>Daloopa!BJ334+Daloopa!BJ335+Daloopa!BJ336</f>
        <v>6417</v>
      </c>
      <c r="D237" s="4">
        <f>Daloopa!BK334+Daloopa!BK335+Daloopa!BK336</f>
        <v>6190</v>
      </c>
      <c r="E237" s="4">
        <f>Daloopa!BL334+Daloopa!BL335+Daloopa!BL336</f>
        <v>7745</v>
      </c>
      <c r="F237" s="4">
        <f>Daloopa!BM334+Daloopa!BM335+Daloopa!BM336</f>
        <v>6414</v>
      </c>
      <c r="G237" s="4">
        <f>Daloopa!BN334+Daloopa!BN335+Daloopa!BN336</f>
        <v>7227</v>
      </c>
      <c r="H237" s="4">
        <f>Daloopa!BO334+Daloopa!BO335+Daloopa!BO336</f>
        <v>7764</v>
      </c>
      <c r="I237" s="4">
        <f>Daloopa!BP334+Daloopa!BP335+Daloopa!BP336</f>
        <v>8884</v>
      </c>
      <c r="J237" s="4">
        <f>Daloopa!BQ334+Daloopa!BQ335+Daloopa!BQ336</f>
        <v>12703</v>
      </c>
      <c r="K237" s="4">
        <f>Daloopa!BR334+Daloopa!BR335+Daloopa!BR336</f>
        <v>25258</v>
      </c>
      <c r="L237" s="3">
        <f t="shared" si="216"/>
        <v>25258</v>
      </c>
      <c r="M237" s="3">
        <f t="shared" si="216"/>
        <v>25258</v>
      </c>
      <c r="N237" s="3">
        <f t="shared" si="216"/>
        <v>25258</v>
      </c>
      <c r="O237" s="3">
        <f t="shared" si="216"/>
        <v>25258</v>
      </c>
      <c r="P237" s="3">
        <f t="shared" si="216"/>
        <v>25258</v>
      </c>
      <c r="R237" s="27"/>
    </row>
    <row r="238" spans="1:18" ht="13" x14ac:dyDescent="0.3">
      <c r="A238" s="1" t="s">
        <v>24</v>
      </c>
      <c r="B238" s="5"/>
      <c r="C238" s="5">
        <f t="shared" ref="C238:P238" si="226">C230+C237+C228+C232</f>
        <v>10177</v>
      </c>
      <c r="D238" s="5">
        <f t="shared" si="226"/>
        <v>13207</v>
      </c>
      <c r="E238" s="5">
        <f t="shared" si="226"/>
        <v>32322</v>
      </c>
      <c r="F238" s="5">
        <f t="shared" si="226"/>
        <v>31026</v>
      </c>
      <c r="G238" s="5">
        <f t="shared" si="226"/>
        <v>41108</v>
      </c>
      <c r="H238" s="5">
        <f t="shared" si="226"/>
        <v>60014</v>
      </c>
      <c r="I238" s="5">
        <f t="shared" si="226"/>
        <v>76455</v>
      </c>
      <c r="J238" s="5">
        <f t="shared" si="226"/>
        <v>93417</v>
      </c>
      <c r="K238" s="5">
        <f t="shared" si="226"/>
        <v>148778</v>
      </c>
      <c r="L238" s="5">
        <f t="shared" si="226"/>
        <v>173447.82182967872</v>
      </c>
      <c r="M238" s="5">
        <f t="shared" si="226"/>
        <v>191623.79082647708</v>
      </c>
      <c r="N238" s="5">
        <f t="shared" si="226"/>
        <v>202485.14587157144</v>
      </c>
      <c r="O238" s="5">
        <f t="shared" si="226"/>
        <v>212586.40463834017</v>
      </c>
      <c r="P238" s="5">
        <f t="shared" si="226"/>
        <v>219819.18841888144</v>
      </c>
      <c r="R238" s="27"/>
    </row>
    <row r="239" spans="1:18" x14ac:dyDescent="0.25">
      <c r="R239" s="27"/>
    </row>
    <row r="240" spans="1:18" ht="13" x14ac:dyDescent="0.3">
      <c r="A240" s="1" t="s">
        <v>22</v>
      </c>
      <c r="B240" s="16"/>
      <c r="C240" s="16">
        <f>Daloopa!BJ343</f>
        <v>74347</v>
      </c>
      <c r="D240" s="16">
        <f>Daloopa!BK343</f>
        <v>84127</v>
      </c>
      <c r="E240" s="16">
        <f>Daloopa!BL343</f>
        <v>101054</v>
      </c>
      <c r="F240" s="16">
        <f>Daloopa!BM343</f>
        <v>128290</v>
      </c>
      <c r="G240" s="16">
        <f>Daloopa!BN343</f>
        <v>124879</v>
      </c>
      <c r="H240" s="16">
        <f>Daloopa!BO343</f>
        <v>125713</v>
      </c>
      <c r="I240" s="16">
        <f>Daloopa!BP343</f>
        <v>153168</v>
      </c>
      <c r="J240" s="16">
        <f>Daloopa!BQ343</f>
        <v>182637</v>
      </c>
      <c r="K240" s="16">
        <f>Daloopa!BR343</f>
        <v>217243</v>
      </c>
      <c r="L240" s="5">
        <f t="shared" ref="K240:P240" ca="1" si="227">K240+L146+L152+L185+L178+L182</f>
        <v>293636.12200432748</v>
      </c>
      <c r="M240" s="5">
        <f t="shared" ca="1" si="227"/>
        <v>328607.11434824119</v>
      </c>
      <c r="N240" s="5">
        <f t="shared" ca="1" si="227"/>
        <v>358321.90293532563</v>
      </c>
      <c r="O240" s="5">
        <f t="shared" ca="1" si="227"/>
        <v>374059.84002562508</v>
      </c>
      <c r="P240" s="5">
        <f t="shared" ca="1" si="227"/>
        <v>374964.17394069181</v>
      </c>
      <c r="R240" s="27"/>
    </row>
    <row r="241" spans="1:16" x14ac:dyDescent="0.25"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</row>
    <row r="242" spans="1:16" ht="13" x14ac:dyDescent="0.3">
      <c r="A242" s="1" t="s">
        <v>23</v>
      </c>
      <c r="B242" s="5"/>
      <c r="C242" s="5">
        <f>C240+C238</f>
        <v>84524</v>
      </c>
      <c r="D242" s="5">
        <f>D240+D238</f>
        <v>97334</v>
      </c>
      <c r="E242" s="5">
        <f>E240+E238</f>
        <v>133376</v>
      </c>
      <c r="F242" s="5">
        <f>F240+F238</f>
        <v>159316</v>
      </c>
      <c r="G242" s="5">
        <f t="shared" ref="G242:P242" si="228">G240+G238</f>
        <v>165987</v>
      </c>
      <c r="H242" s="5">
        <f>H240+H238</f>
        <v>185727</v>
      </c>
      <c r="I242" s="5">
        <f t="shared" si="228"/>
        <v>229623</v>
      </c>
      <c r="J242" s="5">
        <f t="shared" si="228"/>
        <v>276054</v>
      </c>
      <c r="K242" s="5">
        <f>K240+K238</f>
        <v>366021</v>
      </c>
      <c r="L242" s="5">
        <f t="shared" ca="1" si="228"/>
        <v>467083.9438340062</v>
      </c>
      <c r="M242" s="5">
        <f t="shared" ca="1" si="228"/>
        <v>520230.90517471824</v>
      </c>
      <c r="N242" s="5">
        <f t="shared" ca="1" si="228"/>
        <v>560807.04880689713</v>
      </c>
      <c r="O242" s="5">
        <f t="shared" ca="1" si="228"/>
        <v>586646.24466396519</v>
      </c>
      <c r="P242" s="5">
        <f t="shared" ca="1" si="228"/>
        <v>594783.36235957325</v>
      </c>
    </row>
    <row r="243" spans="1:16" ht="13" x14ac:dyDescent="0.3">
      <c r="A243" s="6" t="s">
        <v>25</v>
      </c>
      <c r="B243" s="7"/>
      <c r="C243" s="7">
        <f t="shared" ref="C243:P243" si="229">C242-C216</f>
        <v>0</v>
      </c>
      <c r="D243" s="7">
        <f t="shared" si="229"/>
        <v>0</v>
      </c>
      <c r="E243" s="7">
        <f t="shared" si="229"/>
        <v>0</v>
      </c>
      <c r="F243" s="7">
        <f t="shared" si="229"/>
        <v>0</v>
      </c>
      <c r="G243" s="7">
        <f t="shared" si="229"/>
        <v>0</v>
      </c>
      <c r="H243" s="7">
        <f t="shared" si="229"/>
        <v>0</v>
      </c>
      <c r="I243" s="7">
        <f t="shared" si="229"/>
        <v>0</v>
      </c>
      <c r="J243" s="7">
        <f t="shared" si="229"/>
        <v>0</v>
      </c>
      <c r="K243" s="7">
        <f t="shared" si="229"/>
        <v>0</v>
      </c>
      <c r="L243" s="7">
        <f t="shared" ca="1" si="229"/>
        <v>0</v>
      </c>
      <c r="M243" s="7">
        <f t="shared" ca="1" si="229"/>
        <v>0</v>
      </c>
      <c r="N243" s="7">
        <f t="shared" ca="1" si="229"/>
        <v>0</v>
      </c>
      <c r="O243" s="7">
        <f t="shared" ca="1" si="229"/>
        <v>0</v>
      </c>
      <c r="P243" s="7">
        <f t="shared" ca="1" si="229"/>
        <v>0</v>
      </c>
    </row>
    <row r="244" spans="1:16" x14ac:dyDescent="0.25">
      <c r="L244" s="3"/>
      <c r="M244" s="3"/>
      <c r="N244" s="3"/>
      <c r="O244" s="3"/>
      <c r="P244" s="3"/>
    </row>
    <row r="245" spans="1:16" x14ac:dyDescent="0.25">
      <c r="A245" s="2" t="s">
        <v>227</v>
      </c>
      <c r="C245" s="33"/>
      <c r="D245" s="3">
        <f>D124*(1-21%)</f>
        <v>19681.27</v>
      </c>
      <c r="E245" s="3">
        <f>E124*(1-21%)</f>
        <v>18948.940000000002</v>
      </c>
      <c r="F245" s="3">
        <f>F124*(1-21%)</f>
        <v>25810.09</v>
      </c>
      <c r="G245" s="3">
        <f>G124*(1-21%)</f>
        <v>36934.870000000003</v>
      </c>
      <c r="H245" s="3">
        <f>H124*(1-21%)</f>
        <v>22865.760000000002</v>
      </c>
      <c r="I245" s="3">
        <f>I124*(1-21%)</f>
        <v>36933.29</v>
      </c>
      <c r="J245" s="3">
        <f>J124*(1-21%)</f>
        <v>54810.200000000004</v>
      </c>
      <c r="K245" s="3">
        <f>K124*(1-21%)</f>
        <v>65788.040000000008</v>
      </c>
      <c r="L245" s="3">
        <f>L124*(1-21%)</f>
        <v>68220.273598018146</v>
      </c>
      <c r="M245" s="3">
        <f>M124*(1-21%)</f>
        <v>86402.621078312208</v>
      </c>
      <c r="N245" s="3">
        <f>N124*(1-21%)</f>
        <v>106147.33830563983</v>
      </c>
      <c r="O245" s="3">
        <f>O124*(1-21%)</f>
        <v>128102.29112970835</v>
      </c>
      <c r="P245" s="3">
        <f>P124*(1-21%)</f>
        <v>160000.80578225694</v>
      </c>
    </row>
    <row r="246" spans="1:16" x14ac:dyDescent="0.25">
      <c r="A246" s="2" t="s">
        <v>228</v>
      </c>
      <c r="C246" s="3">
        <f>C208-C200-C201-C218-C221-C224-C226+C210+C211+C212+C213+C214+C215</f>
        <v>39053</v>
      </c>
      <c r="D246" s="3">
        <f t="shared" ref="D246:P246" si="230">D208-D200-D201-D218-D221-D224-D226+D210+D211+D212+D213+D214+D215</f>
        <v>49203</v>
      </c>
      <c r="E246" s="3">
        <f t="shared" si="230"/>
        <v>64268</v>
      </c>
      <c r="F246" s="3">
        <f t="shared" si="230"/>
        <v>83404</v>
      </c>
      <c r="G246" s="3">
        <f t="shared" si="230"/>
        <v>97981</v>
      </c>
      <c r="H246" s="3">
        <f t="shared" si="230"/>
        <v>119330</v>
      </c>
      <c r="I246" s="3">
        <f t="shared" si="230"/>
        <v>133883</v>
      </c>
      <c r="J246" s="3">
        <f>J208-J200-J201-J218-J221-J224-J226+J210+J211+J212+J213+J214+J215</f>
        <v>166585</v>
      </c>
      <c r="K246" s="3">
        <f>K208-K200-K201-K218-K221-K224-K226+K210+K211+K212+K213+K214+K215</f>
        <v>244806</v>
      </c>
      <c r="L246" s="3">
        <f t="shared" ref="L246:P246" ca="1" si="231">L208-L200-L201-L218-L221-L224-L226+L210+L211+L212+L213+L214+L215</f>
        <v>331199.12200432754</v>
      </c>
      <c r="M246" s="3">
        <f t="shared" ca="1" si="231"/>
        <v>376170.11434824136</v>
      </c>
      <c r="N246" s="3">
        <f t="shared" ca="1" si="231"/>
        <v>405884.90293532581</v>
      </c>
      <c r="O246" s="3">
        <f t="shared" ca="1" si="231"/>
        <v>421622.84002562519</v>
      </c>
      <c r="P246" s="3">
        <f t="shared" ca="1" si="231"/>
        <v>422527.17394069192</v>
      </c>
    </row>
    <row r="247" spans="1:16" x14ac:dyDescent="0.25">
      <c r="A247" s="2" t="s">
        <v>229</v>
      </c>
      <c r="D247" s="3">
        <f>AVERAGE(C246:D246)</f>
        <v>44128</v>
      </c>
      <c r="E247" s="3">
        <f>AVERAGE(D246:E246)</f>
        <v>56735.5</v>
      </c>
      <c r="F247" s="3">
        <f t="shared" ref="F247:P247" si="232">AVERAGE(E246:F246)</f>
        <v>73836</v>
      </c>
      <c r="G247" s="3">
        <f t="shared" si="232"/>
        <v>90692.5</v>
      </c>
      <c r="H247" s="3">
        <f t="shared" si="232"/>
        <v>108655.5</v>
      </c>
      <c r="I247" s="3">
        <f t="shared" si="232"/>
        <v>126606.5</v>
      </c>
      <c r="J247" s="3">
        <f>AVERAGE(I246:J246)</f>
        <v>150234</v>
      </c>
      <c r="K247" s="3">
        <f t="shared" si="232"/>
        <v>205695.5</v>
      </c>
      <c r="L247" s="3">
        <f t="shared" ca="1" si="232"/>
        <v>288002.5610021638</v>
      </c>
      <c r="M247" s="3">
        <f t="shared" ca="1" si="232"/>
        <v>353684.61817628448</v>
      </c>
      <c r="N247" s="3">
        <f t="shared" ca="1" si="232"/>
        <v>391027.50864178361</v>
      </c>
      <c r="O247" s="3">
        <f t="shared" ca="1" si="232"/>
        <v>413753.87148047553</v>
      </c>
      <c r="P247" s="3">
        <f t="shared" ca="1" si="232"/>
        <v>422075.00698315853</v>
      </c>
    </row>
    <row r="248" spans="1:16" s="1" customFormat="1" ht="13" x14ac:dyDescent="0.3">
      <c r="A248" s="1" t="s">
        <v>194</v>
      </c>
      <c r="B248" s="5"/>
      <c r="C248" s="5"/>
      <c r="D248" s="313">
        <f>D245/D247</f>
        <v>0.44600412436548226</v>
      </c>
      <c r="E248" s="313">
        <f t="shared" ref="E248:P248" si="233">E245/E247</f>
        <v>0.33398736240977878</v>
      </c>
      <c r="F248" s="313">
        <f t="shared" si="233"/>
        <v>0.34955969987539953</v>
      </c>
      <c r="G248" s="313">
        <f t="shared" si="233"/>
        <v>0.40725385230311217</v>
      </c>
      <c r="H248" s="313">
        <f t="shared" si="233"/>
        <v>0.21044272954429369</v>
      </c>
      <c r="I248" s="313">
        <f>I245/I247</f>
        <v>0.29171717091934457</v>
      </c>
      <c r="J248" s="313">
        <f>J245/J247</f>
        <v>0.36483219510896336</v>
      </c>
      <c r="K248" s="313">
        <f t="shared" si="233"/>
        <v>0.31983217911913486</v>
      </c>
      <c r="L248" s="313">
        <f t="shared" ca="1" si="233"/>
        <v>0.2368738436235836</v>
      </c>
      <c r="M248" s="313">
        <f t="shared" ca="1" si="233"/>
        <v>0.24429284350513419</v>
      </c>
      <c r="N248" s="313">
        <f t="shared" ca="1" si="233"/>
        <v>0.27145747027961747</v>
      </c>
      <c r="O248" s="313">
        <f t="shared" ca="1" si="233"/>
        <v>0.30960989119289323</v>
      </c>
      <c r="P248" s="313">
        <f t="shared" ca="1" si="233"/>
        <v>0.37908145029928586</v>
      </c>
    </row>
    <row r="249" spans="1:16" x14ac:dyDescent="0.25">
      <c r="A249" s="2" t="s">
        <v>289</v>
      </c>
      <c r="D249" s="20"/>
      <c r="E249" s="20"/>
      <c r="F249" s="20">
        <f>(F245-E245)/(E247-D247)</f>
        <v>0.54421177870315274</v>
      </c>
      <c r="G249" s="20">
        <f t="shared" ref="G249:P249" si="234">(G245-F245)/(F247-E247)</f>
        <v>0.65055290780971331</v>
      </c>
      <c r="H249" s="20">
        <f t="shared" si="234"/>
        <v>-0.83464004983240891</v>
      </c>
      <c r="I249" s="20">
        <f t="shared" si="234"/>
        <v>0.78313923064076152</v>
      </c>
      <c r="J249" s="20">
        <f t="shared" si="234"/>
        <v>0.99587265333407626</v>
      </c>
      <c r="K249" s="20">
        <f t="shared" si="234"/>
        <v>0.46462130991429496</v>
      </c>
      <c r="L249" s="20">
        <f t="shared" si="234"/>
        <v>4.3854450348766942E-2</v>
      </c>
      <c r="M249" s="20">
        <f t="shared" ca="1" si="234"/>
        <v>0.22090871984623603</v>
      </c>
      <c r="N249" s="20">
        <f t="shared" ca="1" si="234"/>
        <v>0.30061051795294891</v>
      </c>
      <c r="O249" s="20">
        <f ca="1">(O245-N245)/(N247-M247)</f>
        <v>0.58792858695157957</v>
      </c>
      <c r="P249" s="20">
        <f t="shared" ca="1" si="234"/>
        <v>1.40359083760825</v>
      </c>
    </row>
    <row r="250" spans="1:16" x14ac:dyDescent="0.25">
      <c r="L250" s="3"/>
      <c r="M250" s="3"/>
      <c r="N250" s="3"/>
      <c r="O250" s="3"/>
      <c r="P250" s="3"/>
    </row>
    <row r="251" spans="1:16" ht="13" x14ac:dyDescent="0.3">
      <c r="A251" s="1" t="s">
        <v>106</v>
      </c>
      <c r="K251" s="14"/>
      <c r="L251" s="14"/>
      <c r="M251" s="14"/>
      <c r="N251" s="14"/>
      <c r="O251" s="14"/>
      <c r="P251" s="14"/>
    </row>
    <row r="252" spans="1:16" x14ac:dyDescent="0.25">
      <c r="A252" s="2" t="s">
        <v>107</v>
      </c>
      <c r="C252" s="4">
        <f>Daloopa!BJ271</f>
        <v>2956</v>
      </c>
      <c r="D252" s="4">
        <f>Daloopa!BK271</f>
        <v>2921</v>
      </c>
      <c r="E252" s="4">
        <f>Daloopa!BL271</f>
        <v>2876</v>
      </c>
      <c r="F252" s="4">
        <f>Daloopa!BM271</f>
        <v>2888</v>
      </c>
      <c r="G252" s="4">
        <f>Daloopa!BN271</f>
        <v>2859</v>
      </c>
      <c r="H252" s="4">
        <f>Daloopa!BO271</f>
        <v>2702</v>
      </c>
      <c r="I252" s="4">
        <f>Daloopa!BP271</f>
        <v>2629</v>
      </c>
      <c r="J252" s="4">
        <f>Daloopa!BQ271</f>
        <v>2614</v>
      </c>
      <c r="K252" s="4">
        <f>Daloopa!BR271</f>
        <v>2574</v>
      </c>
      <c r="L252" s="3">
        <f t="shared" ref="L252:P252" ca="1" si="235">K252+L253-L256</f>
        <v>2608.590294424378</v>
      </c>
      <c r="M252" s="3">
        <f t="shared" ca="1" si="235"/>
        <v>2580.244525660114</v>
      </c>
      <c r="N252" s="3">
        <f t="shared" ca="1" si="235"/>
        <v>2533.4377037153204</v>
      </c>
      <c r="O252" s="3">
        <f t="shared" ca="1" si="235"/>
        <v>2461.0061787873756</v>
      </c>
      <c r="P252" s="3">
        <f t="shared" ca="1" si="235"/>
        <v>2359.3825042146386</v>
      </c>
    </row>
    <row r="253" spans="1:16" x14ac:dyDescent="0.25">
      <c r="A253" s="2" t="s">
        <v>108</v>
      </c>
      <c r="L253" s="3">
        <f>L152/Valuation!H18</f>
        <v>33.703931436436875</v>
      </c>
      <c r="M253" s="3">
        <f>M152/Valuation!I18</f>
        <v>36.480464087639746</v>
      </c>
      <c r="N253" s="3">
        <f>N152/Valuation!J18</f>
        <v>39.595917674345202</v>
      </c>
      <c r="O253" s="3">
        <f>O152/Valuation!K18</f>
        <v>41.894579632350357</v>
      </c>
      <c r="P253" s="3">
        <f>P152/Valuation!L18</f>
        <v>43.810234775281387</v>
      </c>
    </row>
    <row r="254" spans="1:16" ht="13" x14ac:dyDescent="0.3">
      <c r="A254" s="2" t="s">
        <v>70</v>
      </c>
      <c r="D254" s="11"/>
      <c r="E254" s="11"/>
      <c r="F254" s="11"/>
      <c r="G254" s="11"/>
      <c r="H254" s="11"/>
      <c r="I254" s="11"/>
      <c r="J254" s="11"/>
      <c r="K254" s="11"/>
      <c r="L254" s="11">
        <f t="shared" ref="K254:P254" si="236">L253/K252</f>
        <v>1.3093990457046184E-2</v>
      </c>
      <c r="M254" s="11">
        <f t="shared" ca="1" si="236"/>
        <v>1.3984742703985897E-2</v>
      </c>
      <c r="N254" s="11">
        <f t="shared" ca="1" si="236"/>
        <v>1.5345800477656366E-2</v>
      </c>
      <c r="O254" s="11">
        <f t="shared" ca="1" si="236"/>
        <v>1.6536652774572429E-2</v>
      </c>
      <c r="P254" s="11">
        <f t="shared" ca="1" si="236"/>
        <v>1.7801757327106035E-2</v>
      </c>
    </row>
    <row r="255" spans="1:16" x14ac:dyDescent="0.25">
      <c r="A255" s="2" t="s">
        <v>105</v>
      </c>
      <c r="C255" s="3">
        <f t="shared" ref="C255:P255" si="237">-C185</f>
        <v>1976</v>
      </c>
      <c r="D255" s="3">
        <f t="shared" si="237"/>
        <v>12879</v>
      </c>
      <c r="E255" s="3">
        <f t="shared" si="237"/>
        <v>4202</v>
      </c>
      <c r="F255" s="3">
        <f t="shared" si="237"/>
        <v>6272</v>
      </c>
      <c r="G255" s="3">
        <f t="shared" si="237"/>
        <v>44537</v>
      </c>
      <c r="H255" s="3">
        <f t="shared" si="237"/>
        <v>27956</v>
      </c>
      <c r="I255" s="3">
        <f t="shared" si="237"/>
        <v>19774</v>
      </c>
      <c r="J255" s="3">
        <f>-J185</f>
        <v>30125</v>
      </c>
      <c r="K255" s="3">
        <f>-K185</f>
        <v>26248</v>
      </c>
      <c r="L255" s="3">
        <f t="shared" ca="1" si="237"/>
        <v>-672.26377850590779</v>
      </c>
      <c r="M255" s="3">
        <f t="shared" ca="1" si="237"/>
        <v>54084.344359877592</v>
      </c>
      <c r="N255" s="3">
        <f t="shared" ca="1" si="237"/>
        <v>79294.119824321126</v>
      </c>
      <c r="O255" s="3">
        <f t="shared" ca="1" si="237"/>
        <v>115412.15777894418</v>
      </c>
      <c r="P255" s="3">
        <f t="shared" ca="1" si="237"/>
        <v>161497.02198199951</v>
      </c>
    </row>
    <row r="256" spans="1:16" x14ac:dyDescent="0.25">
      <c r="A256" s="2" t="s">
        <v>72</v>
      </c>
      <c r="C256" s="4"/>
      <c r="D256" s="4"/>
      <c r="E256" s="4"/>
      <c r="F256" s="4"/>
      <c r="G256" s="4"/>
      <c r="H256" s="4"/>
      <c r="I256" s="4"/>
      <c r="J256" s="4"/>
      <c r="L256" s="3">
        <f t="shared" ref="K256:P256" ca="1" si="238">L255/L258</f>
        <v>-0.8863629879411109</v>
      </c>
      <c r="M256" s="3">
        <f t="shared" ca="1" si="238"/>
        <v>64.826232851903711</v>
      </c>
      <c r="N256" s="3">
        <f t="shared" ca="1" si="238"/>
        <v>86.402739619139126</v>
      </c>
      <c r="O256" s="3">
        <f t="shared" ca="1" si="238"/>
        <v>114.32610456029532</v>
      </c>
      <c r="P256" s="3">
        <f t="shared" ca="1" si="238"/>
        <v>145.43390934801846</v>
      </c>
    </row>
    <row r="257" spans="1:16" x14ac:dyDescent="0.25">
      <c r="A257" s="2" t="s">
        <v>70</v>
      </c>
      <c r="D257" s="20"/>
      <c r="E257" s="20"/>
      <c r="F257" s="20"/>
      <c r="G257" s="20"/>
      <c r="H257" s="20"/>
      <c r="I257" s="20"/>
      <c r="J257" s="20"/>
      <c r="K257" s="20"/>
      <c r="L257" s="20">
        <f t="shared" ref="J257:P257" ca="1" si="239">L256/K252</f>
        <v>-3.4435236516748677E-4</v>
      </c>
      <c r="M257" s="20">
        <f t="shared" ca="1" si="239"/>
        <v>2.4851059589719331E-2</v>
      </c>
      <c r="N257" s="20">
        <f t="shared" ca="1" si="239"/>
        <v>3.3486260220641058E-2</v>
      </c>
      <c r="O257" s="20">
        <f t="shared" ca="1" si="239"/>
        <v>4.512686631000816E-2</v>
      </c>
      <c r="P257" s="20">
        <f t="shared" ca="1" si="239"/>
        <v>5.909530443344066E-2</v>
      </c>
    </row>
    <row r="258" spans="1:16" x14ac:dyDescent="0.25">
      <c r="A258" s="2" t="s">
        <v>71</v>
      </c>
      <c r="L258" s="3">
        <f>Valuation!H18</f>
        <v>758.45199726522469</v>
      </c>
      <c r="M258" s="3">
        <f>Valuation!I18</f>
        <v>834.29719699174723</v>
      </c>
      <c r="N258" s="3">
        <f>Valuation!J18</f>
        <v>917.72691669092205</v>
      </c>
      <c r="O258" s="3">
        <f>Valuation!K18</f>
        <v>1009.4996083600143</v>
      </c>
      <c r="P258" s="3">
        <f>Valuation!L18</f>
        <v>1110.4495691960158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076B-927D-435D-AF7F-E63DBE15AFE1}">
  <dimension ref="A1:S50"/>
  <sheetViews>
    <sheetView zoomScale="90" zoomScaleNormal="90" workbookViewId="0">
      <pane xSplit="14" ySplit="1" topLeftCell="O2" activePane="bottomRight" state="frozen"/>
      <selection pane="topRight" activeCell="O1" sqref="O1"/>
      <selection pane="bottomLeft" activeCell="A2" sqref="A2"/>
      <selection pane="bottomRight" activeCell="P22" sqref="P22"/>
    </sheetView>
  </sheetViews>
  <sheetFormatPr defaultRowHeight="12.5" outlineLevelRow="1" x14ac:dyDescent="0.25"/>
  <cols>
    <col min="1" max="1" width="39.26953125" style="2" bestFit="1" customWidth="1"/>
    <col min="2" max="14" width="8.7265625" style="2"/>
    <col min="15" max="15" width="9.1796875" style="2" bestFit="1" customWidth="1"/>
    <col min="16" max="19" width="9.36328125" style="2" bestFit="1" customWidth="1"/>
    <col min="20" max="16384" width="8.7265625" style="2"/>
  </cols>
  <sheetData>
    <row r="1" spans="1:19" ht="13" x14ac:dyDescent="0.3">
      <c r="A1" s="1" t="s">
        <v>55</v>
      </c>
      <c r="B1" s="9">
        <v>2013</v>
      </c>
      <c r="C1" s="9">
        <v>2014</v>
      </c>
      <c r="D1" s="9">
        <v>2015</v>
      </c>
      <c r="E1" s="9">
        <v>2016</v>
      </c>
      <c r="F1" s="9">
        <f>Model!C1</f>
        <v>2017</v>
      </c>
      <c r="G1" s="9">
        <f>Model!D1</f>
        <v>2018</v>
      </c>
      <c r="H1" s="9">
        <f>Model!E1</f>
        <v>2019</v>
      </c>
      <c r="I1" s="9">
        <f>Model!F1</f>
        <v>2020</v>
      </c>
      <c r="J1" s="9">
        <f>Model!G1</f>
        <v>2021</v>
      </c>
      <c r="K1" s="9">
        <f>Model!H1</f>
        <v>2022</v>
      </c>
      <c r="L1" s="9">
        <f>Model!I1</f>
        <v>2023</v>
      </c>
      <c r="M1" s="9">
        <f>Model!J1</f>
        <v>2024</v>
      </c>
      <c r="N1" s="9">
        <f>Model!K1</f>
        <v>2025</v>
      </c>
      <c r="O1" s="10">
        <f>Model!L1</f>
        <v>2026</v>
      </c>
      <c r="P1" s="10">
        <f>Model!M1</f>
        <v>2027</v>
      </c>
      <c r="Q1" s="10">
        <f>Model!N1</f>
        <v>2028</v>
      </c>
      <c r="R1" s="10">
        <f>Model!O1</f>
        <v>2029</v>
      </c>
      <c r="S1" s="10">
        <f>Model!P1</f>
        <v>2030</v>
      </c>
    </row>
    <row r="2" spans="1:19" x14ac:dyDescent="0.25">
      <c r="A2" s="2" t="s">
        <v>266</v>
      </c>
      <c r="B2" s="4">
        <f>Daloopa!BF521</f>
        <v>45</v>
      </c>
      <c r="C2" s="4">
        <f>Daloopa!BG521</f>
        <v>153</v>
      </c>
      <c r="D2" s="4">
        <f>Daloopa!BH521</f>
        <v>596</v>
      </c>
      <c r="E2" s="4">
        <f>Daloopa!BI521</f>
        <v>696</v>
      </c>
      <c r="F2" s="4">
        <f>Daloopa!BJ521</f>
        <v>798</v>
      </c>
      <c r="G2" s="4">
        <f>Daloopa!BK521</f>
        <v>899</v>
      </c>
      <c r="H2" s="4">
        <f>Daloopa!BL521</f>
        <v>1097</v>
      </c>
      <c r="I2" s="4">
        <f>Daloopa!BM521</f>
        <v>1326</v>
      </c>
      <c r="J2" s="4">
        <f>Daloopa!BN521</f>
        <v>1688</v>
      </c>
      <c r="K2" s="4">
        <f>Daloopa!BO521</f>
        <v>1874</v>
      </c>
      <c r="L2" s="4">
        <f>Daloopa!BP521</f>
        <v>2080</v>
      </c>
      <c r="M2" s="4">
        <f>Daloopa!BQ521</f>
        <v>2561</v>
      </c>
      <c r="N2" s="4">
        <f>Daloopa!BR521</f>
        <v>3687</v>
      </c>
      <c r="O2" s="27">
        <f t="shared" ref="O2:S2" si="0">N2+O3</f>
        <v>4687</v>
      </c>
      <c r="P2" s="27">
        <f t="shared" si="0"/>
        <v>5687</v>
      </c>
      <c r="Q2" s="27">
        <f t="shared" si="0"/>
        <v>6687</v>
      </c>
      <c r="R2" s="27">
        <f t="shared" si="0"/>
        <v>7687</v>
      </c>
      <c r="S2" s="27">
        <f t="shared" si="0"/>
        <v>8687</v>
      </c>
    </row>
    <row r="3" spans="1:19" x14ac:dyDescent="0.25">
      <c r="A3" s="2" t="s">
        <v>174</v>
      </c>
      <c r="B3" s="4"/>
      <c r="C3" s="3">
        <f>C2-B2</f>
        <v>108</v>
      </c>
      <c r="D3" s="3">
        <f t="shared" ref="D3:N3" si="1">D2-C2</f>
        <v>443</v>
      </c>
      <c r="E3" s="3">
        <f t="shared" si="1"/>
        <v>100</v>
      </c>
      <c r="F3" s="3">
        <f t="shared" si="1"/>
        <v>102</v>
      </c>
      <c r="G3" s="3">
        <f t="shared" si="1"/>
        <v>101</v>
      </c>
      <c r="H3" s="3">
        <f t="shared" si="1"/>
        <v>198</v>
      </c>
      <c r="I3" s="3">
        <f t="shared" si="1"/>
        <v>229</v>
      </c>
      <c r="J3" s="3">
        <f t="shared" si="1"/>
        <v>362</v>
      </c>
      <c r="K3" s="3">
        <f t="shared" si="1"/>
        <v>186</v>
      </c>
      <c r="L3" s="3">
        <f t="shared" si="1"/>
        <v>206</v>
      </c>
      <c r="M3" s="3">
        <f t="shared" si="1"/>
        <v>481</v>
      </c>
      <c r="N3" s="3">
        <f t="shared" si="1"/>
        <v>1126</v>
      </c>
      <c r="O3" s="84">
        <v>1000</v>
      </c>
      <c r="P3" s="84">
        <v>1000</v>
      </c>
      <c r="Q3" s="84">
        <v>1000</v>
      </c>
      <c r="R3" s="84">
        <v>1000</v>
      </c>
      <c r="S3" s="84">
        <v>1000</v>
      </c>
    </row>
    <row r="4" spans="1:19" x14ac:dyDescent="0.25">
      <c r="A4" s="2" t="s">
        <v>267</v>
      </c>
      <c r="B4" s="4">
        <f>Daloopa!BF522</f>
        <v>1071</v>
      </c>
      <c r="C4" s="4">
        <f>Daloopa!BG522</f>
        <v>1420</v>
      </c>
      <c r="D4" s="4">
        <f>Daloopa!BH522</f>
        <v>2273</v>
      </c>
      <c r="E4" s="4">
        <f>Daloopa!BI522</f>
        <v>3109</v>
      </c>
      <c r="F4" s="4">
        <f>Daloopa!BJ522</f>
        <v>4909</v>
      </c>
      <c r="G4" s="4">
        <f>Daloopa!BK522</f>
        <v>7401</v>
      </c>
      <c r="H4" s="4">
        <f>Daloopa!BL522</f>
        <v>11226</v>
      </c>
      <c r="I4" s="4">
        <f>Daloopa!BM522</f>
        <v>17360</v>
      </c>
      <c r="J4" s="4">
        <f>Daloopa!BN522</f>
        <v>22531</v>
      </c>
      <c r="K4" s="4">
        <f>Daloopa!BO522</f>
        <v>27720</v>
      </c>
      <c r="L4" s="4">
        <f>Daloopa!BP522</f>
        <v>37961</v>
      </c>
      <c r="M4" s="4">
        <f>Daloopa!BQ522</f>
        <v>47076</v>
      </c>
      <c r="N4" s="4">
        <f>Daloopa!BR522</f>
        <v>55568</v>
      </c>
      <c r="O4" s="27">
        <f t="shared" ref="O4:S4" si="2">N4+O5</f>
        <v>65568</v>
      </c>
      <c r="P4" s="27">
        <f t="shared" si="2"/>
        <v>75568</v>
      </c>
      <c r="Q4" s="27">
        <f t="shared" si="2"/>
        <v>85568</v>
      </c>
      <c r="R4" s="27">
        <f t="shared" si="2"/>
        <v>95568</v>
      </c>
      <c r="S4" s="27">
        <f t="shared" si="2"/>
        <v>105568</v>
      </c>
    </row>
    <row r="5" spans="1:19" x14ac:dyDescent="0.25">
      <c r="A5" s="2" t="s">
        <v>174</v>
      </c>
      <c r="B5" s="4"/>
      <c r="C5" s="3">
        <f>C4-B4</f>
        <v>349</v>
      </c>
      <c r="D5" s="3">
        <f t="shared" ref="D5:N5" si="3">D4-C4</f>
        <v>853</v>
      </c>
      <c r="E5" s="3">
        <f t="shared" si="3"/>
        <v>836</v>
      </c>
      <c r="F5" s="3">
        <f t="shared" si="3"/>
        <v>1800</v>
      </c>
      <c r="G5" s="3">
        <f t="shared" si="3"/>
        <v>2492</v>
      </c>
      <c r="H5" s="3">
        <f t="shared" si="3"/>
        <v>3825</v>
      </c>
      <c r="I5" s="3">
        <f t="shared" si="3"/>
        <v>6134</v>
      </c>
      <c r="J5" s="3">
        <f t="shared" si="3"/>
        <v>5171</v>
      </c>
      <c r="K5" s="3">
        <f t="shared" si="3"/>
        <v>5189</v>
      </c>
      <c r="L5" s="3">
        <f t="shared" si="3"/>
        <v>10241</v>
      </c>
      <c r="M5" s="3">
        <f t="shared" si="3"/>
        <v>9115</v>
      </c>
      <c r="N5" s="3">
        <f t="shared" si="3"/>
        <v>8492</v>
      </c>
      <c r="O5" s="84">
        <v>10000</v>
      </c>
      <c r="P5" s="84">
        <v>10000</v>
      </c>
      <c r="Q5" s="84">
        <v>10000</v>
      </c>
      <c r="R5" s="84">
        <v>10000</v>
      </c>
      <c r="S5" s="84">
        <v>10000</v>
      </c>
    </row>
    <row r="6" spans="1:19" x14ac:dyDescent="0.25">
      <c r="A6" s="2" t="s">
        <v>268</v>
      </c>
      <c r="B6" s="4">
        <f>Daloopa!BF523</f>
        <v>203</v>
      </c>
      <c r="C6" s="4">
        <f>Daloopa!BG523</f>
        <v>304</v>
      </c>
      <c r="D6" s="4">
        <f>Daloopa!BH523</f>
        <v>447</v>
      </c>
      <c r="E6" s="4">
        <f>Daloopa!BI523</f>
        <v>531</v>
      </c>
      <c r="F6" s="4">
        <f>Daloopa!BJ523</f>
        <v>959</v>
      </c>
      <c r="G6" s="4">
        <f>Daloopa!BK523</f>
        <v>1841</v>
      </c>
      <c r="H6" s="4">
        <f>Daloopa!BL523</f>
        <v>3112</v>
      </c>
      <c r="I6" s="4">
        <f>Daloopa!BM523</f>
        <v>4321</v>
      </c>
      <c r="J6" s="4">
        <f>Daloopa!BN523</f>
        <v>5795</v>
      </c>
      <c r="K6" s="4">
        <f>Daloopa!BO523</f>
        <v>6522</v>
      </c>
      <c r="L6" s="4">
        <f>Daloopa!BP523</f>
        <v>6972</v>
      </c>
      <c r="M6" s="4">
        <f>Daloopa!BQ523</f>
        <v>7293</v>
      </c>
      <c r="N6" s="4">
        <f>Daloopa!BR523</f>
        <v>8346</v>
      </c>
      <c r="O6" s="27">
        <f t="shared" ref="O6:S6" si="4">N6+O7</f>
        <v>9346</v>
      </c>
      <c r="P6" s="27">
        <f t="shared" si="4"/>
        <v>10346</v>
      </c>
      <c r="Q6" s="27">
        <f t="shared" si="4"/>
        <v>11346</v>
      </c>
      <c r="R6" s="27">
        <f t="shared" si="4"/>
        <v>12346</v>
      </c>
      <c r="S6" s="27">
        <f t="shared" si="4"/>
        <v>13346</v>
      </c>
    </row>
    <row r="7" spans="1:19" x14ac:dyDescent="0.25">
      <c r="A7" s="2" t="s">
        <v>174</v>
      </c>
      <c r="B7" s="4"/>
      <c r="C7" s="3">
        <f>C6-B6</f>
        <v>101</v>
      </c>
      <c r="D7" s="3">
        <f t="shared" ref="D7:N7" si="5">D6-C6</f>
        <v>143</v>
      </c>
      <c r="E7" s="3">
        <f t="shared" si="5"/>
        <v>84</v>
      </c>
      <c r="F7" s="3">
        <f t="shared" si="5"/>
        <v>428</v>
      </c>
      <c r="G7" s="3">
        <f t="shared" si="5"/>
        <v>882</v>
      </c>
      <c r="H7" s="3">
        <f t="shared" si="5"/>
        <v>1271</v>
      </c>
      <c r="I7" s="3">
        <f t="shared" si="5"/>
        <v>1209</v>
      </c>
      <c r="J7" s="3">
        <f t="shared" si="5"/>
        <v>1474</v>
      </c>
      <c r="K7" s="3">
        <f t="shared" si="5"/>
        <v>727</v>
      </c>
      <c r="L7" s="3">
        <f t="shared" si="5"/>
        <v>450</v>
      </c>
      <c r="M7" s="3">
        <f t="shared" si="5"/>
        <v>321</v>
      </c>
      <c r="N7" s="3">
        <f t="shared" si="5"/>
        <v>1053</v>
      </c>
      <c r="O7" s="84">
        <v>1000</v>
      </c>
      <c r="P7" s="84">
        <v>1000</v>
      </c>
      <c r="Q7" s="84">
        <v>1000</v>
      </c>
      <c r="R7" s="84">
        <v>1000</v>
      </c>
      <c r="S7" s="84">
        <v>1000</v>
      </c>
    </row>
    <row r="8" spans="1:19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9" x14ac:dyDescent="0.25">
      <c r="A9" s="2" t="s">
        <v>269</v>
      </c>
      <c r="B9" s="4">
        <f>Daloopa!BF524</f>
        <v>2351</v>
      </c>
      <c r="C9" s="4">
        <f>Daloopa!BG524</f>
        <v>3020</v>
      </c>
      <c r="D9" s="4">
        <f>Daloopa!BH524</f>
        <v>3633</v>
      </c>
      <c r="E9" s="4">
        <f>Daloopa!BI524</f>
        <v>5179</v>
      </c>
      <c r="F9" s="4">
        <f>Daloopa!BJ524</f>
        <v>7998</v>
      </c>
      <c r="G9" s="4">
        <f>Daloopa!BK524</f>
        <v>13017</v>
      </c>
      <c r="H9" s="4">
        <f>Daloopa!BL524</f>
        <v>17004</v>
      </c>
      <c r="I9" s="4">
        <f>Daloopa!BM524</f>
        <v>22003</v>
      </c>
      <c r="J9" s="4">
        <f>Daloopa!BN524</f>
        <v>0</v>
      </c>
      <c r="K9" s="4">
        <f>Daloopa!BO524</f>
        <v>0</v>
      </c>
      <c r="L9" s="4">
        <f>Daloopa!BP524</f>
        <v>0</v>
      </c>
      <c r="M9" s="4">
        <f>Daloopa!BQ524</f>
        <v>0</v>
      </c>
      <c r="N9" s="4">
        <f>Daloopa!BR524</f>
        <v>0</v>
      </c>
    </row>
    <row r="10" spans="1:19" x14ac:dyDescent="0.25">
      <c r="A10" s="2" t="s">
        <v>270</v>
      </c>
      <c r="B10" s="4">
        <f>Daloopa!BF525</f>
        <v>0</v>
      </c>
      <c r="C10" s="4">
        <f>Daloopa!BG525</f>
        <v>0</v>
      </c>
      <c r="D10" s="4">
        <f>Daloopa!BH525</f>
        <v>0</v>
      </c>
      <c r="E10" s="4">
        <f>Daloopa!BI525</f>
        <v>0</v>
      </c>
      <c r="F10" s="4">
        <f>Daloopa!BJ525</f>
        <v>0</v>
      </c>
      <c r="G10" s="4">
        <f>Daloopa!BK525</f>
        <v>0</v>
      </c>
      <c r="H10" s="4">
        <f>Daloopa!BL525</f>
        <v>0</v>
      </c>
      <c r="I10" s="4">
        <f>Daloopa!BM525</f>
        <v>0</v>
      </c>
      <c r="J10" s="4">
        <f>Daloopa!BN525</f>
        <v>25584</v>
      </c>
      <c r="K10" s="4">
        <f>Daloopa!BO525</f>
        <v>34330</v>
      </c>
      <c r="L10" s="4">
        <f>Daloopa!BP525</f>
        <v>46838</v>
      </c>
      <c r="M10" s="4">
        <f>Daloopa!BQ525</f>
        <v>68397</v>
      </c>
      <c r="N10" s="4">
        <f>Daloopa!BR525</f>
        <v>98040</v>
      </c>
    </row>
    <row r="11" spans="1:19" x14ac:dyDescent="0.25">
      <c r="A11" s="2" t="s">
        <v>271</v>
      </c>
      <c r="B11" s="4">
        <f>Daloopa!BF526</f>
        <v>95</v>
      </c>
      <c r="C11" s="4">
        <f>Daloopa!BG526</f>
        <v>149</v>
      </c>
      <c r="D11" s="4">
        <f>Daloopa!BH526</f>
        <v>248</v>
      </c>
      <c r="E11" s="4">
        <f>Daloopa!BI526</f>
        <v>398</v>
      </c>
      <c r="F11" s="4">
        <f>Daloopa!BJ526</f>
        <v>681</v>
      </c>
      <c r="G11" s="4">
        <f>Daloopa!BK526</f>
        <v>1187</v>
      </c>
      <c r="H11" s="4">
        <f>Daloopa!BL526</f>
        <v>1813</v>
      </c>
      <c r="I11" s="4">
        <f>Daloopa!BM526</f>
        <v>2458</v>
      </c>
      <c r="J11" s="4">
        <f>Daloopa!BN526</f>
        <v>0</v>
      </c>
      <c r="K11" s="4">
        <f>Daloopa!BO526</f>
        <v>0</v>
      </c>
      <c r="L11" s="4">
        <f>Daloopa!BP526</f>
        <v>0</v>
      </c>
      <c r="M11" s="4">
        <f>Daloopa!BQ526</f>
        <v>0</v>
      </c>
      <c r="N11" s="4">
        <f>Daloopa!BR526</f>
        <v>0</v>
      </c>
    </row>
    <row r="12" spans="1:19" s="79" customFormat="1" x14ac:dyDescent="0.25">
      <c r="A12" s="79" t="s">
        <v>272</v>
      </c>
      <c r="B12" s="80">
        <f>Daloopa!BF527</f>
        <v>0</v>
      </c>
      <c r="C12" s="80">
        <f>Daloopa!BG527</f>
        <v>0</v>
      </c>
      <c r="D12" s="80">
        <f>Daloopa!BH527</f>
        <v>0</v>
      </c>
      <c r="E12" s="80">
        <f>Daloopa!BI527</f>
        <v>0</v>
      </c>
      <c r="F12" s="80">
        <f>Daloopa!BJ527</f>
        <v>0</v>
      </c>
      <c r="G12" s="80">
        <f>Daloopa!BK527</f>
        <v>0</v>
      </c>
      <c r="H12" s="80">
        <f>Daloopa!BL527</f>
        <v>0</v>
      </c>
      <c r="I12" s="80">
        <f>Daloopa!BM527</f>
        <v>0</v>
      </c>
      <c r="J12" s="80">
        <f>Daloopa!BN527</f>
        <v>4764</v>
      </c>
      <c r="K12" s="80">
        <f>Daloopa!BO527</f>
        <v>5642</v>
      </c>
      <c r="L12" s="80">
        <f>Daloopa!BP527</f>
        <v>7416</v>
      </c>
      <c r="M12" s="80">
        <f>Daloopa!BQ527</f>
        <v>7150</v>
      </c>
      <c r="N12" s="80">
        <f>Daloopa!BR527</f>
        <v>9377</v>
      </c>
    </row>
    <row r="13" spans="1:19" x14ac:dyDescent="0.25">
      <c r="A13" s="2" t="s">
        <v>280</v>
      </c>
      <c r="B13" s="3">
        <f>B9+B10+B11+B12</f>
        <v>2446</v>
      </c>
      <c r="C13" s="3">
        <f t="shared" ref="C13:N13" si="6">C9+C10+C11+C12</f>
        <v>3169</v>
      </c>
      <c r="D13" s="3">
        <f t="shared" si="6"/>
        <v>3881</v>
      </c>
      <c r="E13" s="3">
        <f t="shared" si="6"/>
        <v>5577</v>
      </c>
      <c r="F13" s="3">
        <f t="shared" si="6"/>
        <v>8679</v>
      </c>
      <c r="G13" s="3">
        <f t="shared" si="6"/>
        <v>14204</v>
      </c>
      <c r="H13" s="3">
        <f t="shared" si="6"/>
        <v>18817</v>
      </c>
      <c r="I13" s="3">
        <f t="shared" si="6"/>
        <v>24461</v>
      </c>
      <c r="J13" s="3">
        <f t="shared" si="6"/>
        <v>30348</v>
      </c>
      <c r="K13" s="3">
        <f t="shared" si="6"/>
        <v>39972</v>
      </c>
      <c r="L13" s="3">
        <f t="shared" si="6"/>
        <v>54254</v>
      </c>
      <c r="M13" s="3">
        <f t="shared" si="6"/>
        <v>75547</v>
      </c>
      <c r="N13" s="3">
        <f t="shared" si="6"/>
        <v>107417</v>
      </c>
      <c r="O13" s="27">
        <f t="shared" ref="O13:S13" si="7">N13+O14</f>
        <v>207417</v>
      </c>
      <c r="P13" s="27">
        <f t="shared" si="7"/>
        <v>287417</v>
      </c>
      <c r="Q13" s="27">
        <f t="shared" si="7"/>
        <v>367417</v>
      </c>
      <c r="R13" s="27">
        <f t="shared" si="7"/>
        <v>447417</v>
      </c>
      <c r="S13" s="27">
        <f t="shared" si="7"/>
        <v>527417</v>
      </c>
    </row>
    <row r="14" spans="1:19" x14ac:dyDescent="0.25">
      <c r="A14" s="2" t="s">
        <v>174</v>
      </c>
      <c r="B14" s="3"/>
      <c r="C14" s="3">
        <f>C13-B13</f>
        <v>723</v>
      </c>
      <c r="D14" s="3">
        <f t="shared" ref="D14:N14" si="8">D13-C13</f>
        <v>712</v>
      </c>
      <c r="E14" s="3">
        <f t="shared" si="8"/>
        <v>1696</v>
      </c>
      <c r="F14" s="3">
        <f t="shared" si="8"/>
        <v>3102</v>
      </c>
      <c r="G14" s="3">
        <f t="shared" si="8"/>
        <v>5525</v>
      </c>
      <c r="H14" s="3">
        <f t="shared" si="8"/>
        <v>4613</v>
      </c>
      <c r="I14" s="3">
        <f t="shared" si="8"/>
        <v>5644</v>
      </c>
      <c r="J14" s="3">
        <f t="shared" si="8"/>
        <v>5887</v>
      </c>
      <c r="K14" s="3">
        <f t="shared" si="8"/>
        <v>9624</v>
      </c>
      <c r="L14" s="3">
        <f t="shared" si="8"/>
        <v>14282</v>
      </c>
      <c r="M14" s="3">
        <f t="shared" si="8"/>
        <v>21293</v>
      </c>
      <c r="N14" s="3">
        <f t="shared" si="8"/>
        <v>31870</v>
      </c>
      <c r="O14" s="84">
        <v>100000</v>
      </c>
      <c r="P14" s="84">
        <v>80000</v>
      </c>
      <c r="Q14" s="84">
        <v>80000</v>
      </c>
      <c r="R14" s="84">
        <v>80000</v>
      </c>
      <c r="S14" s="84">
        <v>80000</v>
      </c>
    </row>
    <row r="15" spans="1:19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9" x14ac:dyDescent="0.25">
      <c r="A16" s="2" t="s">
        <v>273</v>
      </c>
      <c r="B16" s="4">
        <f>Daloopa!BF528</f>
        <v>0</v>
      </c>
      <c r="C16" s="4">
        <f>Daloopa!BG528</f>
        <v>0</v>
      </c>
      <c r="D16" s="4">
        <f>Daloopa!BH528</f>
        <v>0</v>
      </c>
      <c r="E16" s="4">
        <f>Daloopa!BI528</f>
        <v>0</v>
      </c>
      <c r="F16" s="4">
        <f>Daloopa!BJ528</f>
        <v>0</v>
      </c>
      <c r="G16" s="4">
        <f>Daloopa!BK528</f>
        <v>0</v>
      </c>
      <c r="H16" s="4">
        <f>Daloopa!BL528</f>
        <v>1635</v>
      </c>
      <c r="I16" s="4">
        <f>Daloopa!BM528</f>
        <v>2295</v>
      </c>
      <c r="J16" s="4">
        <f>Daloopa!BN528</f>
        <v>2840</v>
      </c>
      <c r="K16" s="4">
        <f>Daloopa!BO528</f>
        <v>3353</v>
      </c>
      <c r="L16" s="4">
        <f>Daloopa!BP528</f>
        <v>4185</v>
      </c>
      <c r="M16" s="4">
        <f>Daloopa!BQ528</f>
        <v>5384</v>
      </c>
      <c r="N16" s="4">
        <f>Daloopa!BR528</f>
        <v>8187</v>
      </c>
      <c r="O16" s="27">
        <f t="shared" ref="O16:S16" si="9">N16+O17</f>
        <v>11187</v>
      </c>
      <c r="P16" s="27">
        <f t="shared" si="9"/>
        <v>14187</v>
      </c>
      <c r="Q16" s="27">
        <f t="shared" si="9"/>
        <v>17187</v>
      </c>
      <c r="R16" s="27">
        <f t="shared" si="9"/>
        <v>20187</v>
      </c>
      <c r="S16" s="27">
        <f t="shared" si="9"/>
        <v>23187</v>
      </c>
    </row>
    <row r="17" spans="1:19" x14ac:dyDescent="0.25">
      <c r="A17" s="2" t="s">
        <v>174</v>
      </c>
      <c r="B17" s="4"/>
      <c r="C17" s="4"/>
      <c r="D17" s="4"/>
      <c r="E17" s="4"/>
      <c r="F17" s="4"/>
      <c r="G17" s="4"/>
      <c r="H17" s="3"/>
      <c r="I17" s="3">
        <f t="shared" ref="I17" si="10">I16-H16</f>
        <v>660</v>
      </c>
      <c r="J17" s="3">
        <f t="shared" ref="J17" si="11">J16-I16</f>
        <v>545</v>
      </c>
      <c r="K17" s="3">
        <f t="shared" ref="K17" si="12">K16-J16</f>
        <v>513</v>
      </c>
      <c r="L17" s="3">
        <f t="shared" ref="L17" si="13">L16-K16</f>
        <v>832</v>
      </c>
      <c r="M17" s="3">
        <f t="shared" ref="M17:N17" si="14">M16-L16</f>
        <v>1199</v>
      </c>
      <c r="N17" s="3">
        <f t="shared" si="14"/>
        <v>2803</v>
      </c>
      <c r="O17" s="84">
        <v>3000</v>
      </c>
      <c r="P17" s="84">
        <v>3000</v>
      </c>
      <c r="Q17" s="84">
        <v>3000</v>
      </c>
      <c r="R17" s="84">
        <v>3000</v>
      </c>
      <c r="S17" s="84">
        <v>3000</v>
      </c>
    </row>
    <row r="18" spans="1:19" x14ac:dyDescent="0.25">
      <c r="A18" s="2" t="s">
        <v>274</v>
      </c>
      <c r="B18" s="4">
        <f>Daloopa!BF529</f>
        <v>377</v>
      </c>
      <c r="C18" s="4">
        <f>Daloopa!BG529</f>
        <v>738</v>
      </c>
      <c r="D18" s="4">
        <f>Daloopa!BH529</f>
        <v>622</v>
      </c>
      <c r="E18" s="4">
        <f>Daloopa!BI529</f>
        <v>1890</v>
      </c>
      <c r="F18" s="4">
        <f>Daloopa!BJ529</f>
        <v>2992</v>
      </c>
      <c r="G18" s="4">
        <f>Daloopa!BK529</f>
        <v>7228</v>
      </c>
      <c r="H18" s="4">
        <f>Daloopa!BL529</f>
        <v>10099</v>
      </c>
      <c r="I18" s="4">
        <f>Daloopa!BM529</f>
        <v>11288</v>
      </c>
      <c r="J18" s="4">
        <f>Daloopa!BN529</f>
        <v>14687</v>
      </c>
      <c r="K18" s="4">
        <f>Daloopa!BO529</f>
        <v>25052</v>
      </c>
      <c r="L18" s="4">
        <f>Daloopa!BP529</f>
        <v>24269</v>
      </c>
      <c r="M18" s="4">
        <f>Daloopa!BQ529</f>
        <v>26802</v>
      </c>
      <c r="N18" s="4">
        <f>Daloopa!BR529</f>
        <v>50521</v>
      </c>
      <c r="O18" s="27">
        <f t="shared" ref="O18:S18" si="15">N18+O19</f>
        <v>60521</v>
      </c>
      <c r="P18" s="27">
        <f t="shared" si="15"/>
        <v>55521</v>
      </c>
      <c r="Q18" s="27">
        <f t="shared" si="15"/>
        <v>50521</v>
      </c>
      <c r="R18" s="27">
        <f t="shared" si="15"/>
        <v>45521</v>
      </c>
      <c r="S18" s="27">
        <f t="shared" si="15"/>
        <v>35521</v>
      </c>
    </row>
    <row r="19" spans="1:19" x14ac:dyDescent="0.25">
      <c r="A19" s="2" t="s">
        <v>174</v>
      </c>
      <c r="B19" s="85"/>
      <c r="C19" s="3">
        <f>C18-B18</f>
        <v>361</v>
      </c>
      <c r="D19" s="3">
        <f t="shared" ref="D19:N19" si="16">D18-C18</f>
        <v>-116</v>
      </c>
      <c r="E19" s="3">
        <f t="shared" si="16"/>
        <v>1268</v>
      </c>
      <c r="F19" s="3">
        <f t="shared" si="16"/>
        <v>1102</v>
      </c>
      <c r="G19" s="3">
        <f t="shared" si="16"/>
        <v>4236</v>
      </c>
      <c r="H19" s="3">
        <f t="shared" si="16"/>
        <v>2871</v>
      </c>
      <c r="I19" s="3">
        <f t="shared" si="16"/>
        <v>1189</v>
      </c>
      <c r="J19" s="3">
        <f t="shared" si="16"/>
        <v>3399</v>
      </c>
      <c r="K19" s="3">
        <f t="shared" si="16"/>
        <v>10365</v>
      </c>
      <c r="L19" s="3">
        <f t="shared" si="16"/>
        <v>-783</v>
      </c>
      <c r="M19" s="3">
        <f t="shared" si="16"/>
        <v>2533</v>
      </c>
      <c r="N19" s="3">
        <f t="shared" si="16"/>
        <v>23719</v>
      </c>
      <c r="O19" s="84">
        <v>10000</v>
      </c>
      <c r="P19" s="84">
        <v>-5000</v>
      </c>
      <c r="Q19" s="84">
        <v>-5000</v>
      </c>
      <c r="R19" s="84">
        <v>-5000</v>
      </c>
      <c r="S19" s="84">
        <v>-10000</v>
      </c>
    </row>
    <row r="20" spans="1:19" x14ac:dyDescent="0.25">
      <c r="A20" s="2" t="s">
        <v>275</v>
      </c>
      <c r="B20" s="3">
        <f>B2+B4+B6+B16+B18+B13</f>
        <v>4142</v>
      </c>
      <c r="C20" s="3">
        <f t="shared" ref="C20:S20" si="17">C2+C4+C6+C16+C18+C13</f>
        <v>5784</v>
      </c>
      <c r="D20" s="3">
        <f t="shared" si="17"/>
        <v>7819</v>
      </c>
      <c r="E20" s="3">
        <f t="shared" si="17"/>
        <v>11803</v>
      </c>
      <c r="F20" s="3">
        <f t="shared" si="17"/>
        <v>18337</v>
      </c>
      <c r="G20" s="3">
        <f t="shared" si="17"/>
        <v>31573</v>
      </c>
      <c r="H20" s="3">
        <f t="shared" si="17"/>
        <v>45986</v>
      </c>
      <c r="I20" s="3">
        <f t="shared" si="17"/>
        <v>61051</v>
      </c>
      <c r="J20" s="3">
        <f t="shared" si="17"/>
        <v>77889</v>
      </c>
      <c r="K20" s="3">
        <f t="shared" si="17"/>
        <v>104493</v>
      </c>
      <c r="L20" s="3">
        <f t="shared" si="17"/>
        <v>129721</v>
      </c>
      <c r="M20" s="3">
        <f t="shared" si="17"/>
        <v>164663</v>
      </c>
      <c r="N20" s="3">
        <f>N2+N4+N6+N16+N18+N13</f>
        <v>233726</v>
      </c>
      <c r="O20" s="3">
        <f t="shared" si="17"/>
        <v>358726</v>
      </c>
      <c r="P20" s="3">
        <f t="shared" si="17"/>
        <v>448726</v>
      </c>
      <c r="Q20" s="3">
        <f t="shared" si="17"/>
        <v>538726</v>
      </c>
      <c r="R20" s="3">
        <f t="shared" si="17"/>
        <v>628726</v>
      </c>
      <c r="S20" s="3">
        <f t="shared" si="17"/>
        <v>713726</v>
      </c>
    </row>
    <row r="21" spans="1:19" x14ac:dyDescent="0.25">
      <c r="B21" s="3">
        <f>[1]Sheet1!BB458</f>
        <v>0</v>
      </c>
      <c r="C21" s="3">
        <f>[1]Sheet1!BC458</f>
        <v>0</v>
      </c>
      <c r="D21" s="3">
        <f>[1]Sheet1!BD458</f>
        <v>0</v>
      </c>
      <c r="E21" s="3">
        <f>[1]Sheet1!BE458</f>
        <v>0</v>
      </c>
      <c r="F21" s="3">
        <f>[1]Sheet1!BF458</f>
        <v>0</v>
      </c>
      <c r="G21" s="3">
        <f>[1]Sheet1!BG458</f>
        <v>0</v>
      </c>
      <c r="H21" s="3">
        <f>[1]Sheet1!BH458</f>
        <v>0</v>
      </c>
      <c r="I21" s="3">
        <f>[1]Sheet1!BI458</f>
        <v>0</v>
      </c>
      <c r="J21" s="3">
        <f>[1]Sheet1!BJ458</f>
        <v>0</v>
      </c>
      <c r="K21" s="3">
        <f>[1]Sheet1!BK458</f>
        <v>0</v>
      </c>
      <c r="L21" s="3">
        <f>[1]Sheet1!BL458</f>
        <v>0</v>
      </c>
      <c r="M21" s="3"/>
      <c r="N21" s="3"/>
    </row>
    <row r="22" spans="1:19" s="79" customFormat="1" x14ac:dyDescent="0.25">
      <c r="A22" s="79" t="s">
        <v>276</v>
      </c>
      <c r="B22" s="80">
        <f>Daloopa!BF532</f>
        <v>-1260</v>
      </c>
      <c r="C22" s="80">
        <f>Daloopa!BG532</f>
        <v>-1817</v>
      </c>
      <c r="D22" s="80">
        <f>Daloopa!BH532</f>
        <v>-2132</v>
      </c>
      <c r="E22" s="80">
        <f>Daloopa!BI532</f>
        <v>-3212</v>
      </c>
      <c r="F22" s="80">
        <f>Daloopa!BJ532</f>
        <v>-4616</v>
      </c>
      <c r="G22" s="80">
        <f>Daloopa!BK532</f>
        <v>-6890</v>
      </c>
      <c r="H22" s="80">
        <f>Daloopa!BL532</f>
        <v>-10663</v>
      </c>
      <c r="I22" s="80">
        <f>Daloopa!BM532</f>
        <v>-15418</v>
      </c>
      <c r="J22" s="80">
        <f>Daloopa!BN532</f>
        <v>-20080</v>
      </c>
      <c r="K22" s="80">
        <f>Daloopa!BO532</f>
        <v>-24975</v>
      </c>
      <c r="L22" s="80">
        <f>Daloopa!BP532</f>
        <v>-33134</v>
      </c>
      <c r="M22" s="80">
        <f>Daloopa!BQ532</f>
        <v>-43317</v>
      </c>
      <c r="N22" s="80">
        <f>Daloopa!BR532</f>
        <v>-57326</v>
      </c>
      <c r="O22" s="86">
        <f>N22-O45</f>
        <v>-85554.845296711123</v>
      </c>
      <c r="P22" s="86">
        <f>O22-P45</f>
        <v>-127898.8661507919</v>
      </c>
      <c r="Q22" s="86">
        <f>P22-Q45</f>
        <v>-184104.54472018755</v>
      </c>
      <c r="R22" s="86">
        <f>Q22-R45</f>
        <v>-255111.88100489811</v>
      </c>
      <c r="S22" s="86">
        <f>R22-S45</f>
        <v>-338748.28500492353</v>
      </c>
    </row>
    <row r="23" spans="1:19" x14ac:dyDescent="0.25">
      <c r="A23" s="2" t="s">
        <v>277</v>
      </c>
      <c r="B23" s="3">
        <f>B20+B22</f>
        <v>2882</v>
      </c>
      <c r="C23" s="3">
        <f t="shared" ref="C23:L23" si="18">C20+C22</f>
        <v>3967</v>
      </c>
      <c r="D23" s="3">
        <f t="shared" si="18"/>
        <v>5687</v>
      </c>
      <c r="E23" s="3">
        <f t="shared" si="18"/>
        <v>8591</v>
      </c>
      <c r="F23" s="3">
        <f t="shared" si="18"/>
        <v>13721</v>
      </c>
      <c r="G23" s="3">
        <f t="shared" si="18"/>
        <v>24683</v>
      </c>
      <c r="H23" s="3">
        <f t="shared" si="18"/>
        <v>35323</v>
      </c>
      <c r="I23" s="3">
        <f t="shared" si="18"/>
        <v>45633</v>
      </c>
      <c r="J23" s="3">
        <f t="shared" si="18"/>
        <v>57809</v>
      </c>
      <c r="K23" s="3">
        <f t="shared" si="18"/>
        <v>79518</v>
      </c>
      <c r="L23" s="3">
        <f t="shared" si="18"/>
        <v>96587</v>
      </c>
      <c r="M23" s="3">
        <f>M20+M22</f>
        <v>121346</v>
      </c>
      <c r="N23" s="3">
        <f>N20+N22</f>
        <v>176400</v>
      </c>
      <c r="O23" s="3">
        <f t="shared" ref="O23:S23" si="19">O20+O22</f>
        <v>273171.15470328886</v>
      </c>
      <c r="P23" s="3">
        <f t="shared" si="19"/>
        <v>320827.13384920813</v>
      </c>
      <c r="Q23" s="3">
        <f t="shared" si="19"/>
        <v>354621.45527981245</v>
      </c>
      <c r="R23" s="3">
        <f t="shared" si="19"/>
        <v>373614.11899510189</v>
      </c>
      <c r="S23" s="3">
        <f t="shared" si="19"/>
        <v>374977.71499507647</v>
      </c>
    </row>
    <row r="24" spans="1:19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s="1" customFormat="1" ht="13" x14ac:dyDescent="0.3">
      <c r="A25" s="1" t="s">
        <v>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f>O23-N23+O45</f>
        <v>124999.99999999999</v>
      </c>
      <c r="P25" s="5">
        <f>P23-O23+P45</f>
        <v>90000.000000000029</v>
      </c>
      <c r="Q25" s="5">
        <f>Q23-P23+Q45</f>
        <v>89999.999999999971</v>
      </c>
      <c r="R25" s="5">
        <f>R23-Q23+R45</f>
        <v>89999.999999999985</v>
      </c>
      <c r="S25" s="5">
        <f>S23-R23+S45</f>
        <v>85000</v>
      </c>
    </row>
    <row r="27" spans="1:19" ht="13" outlineLevel="1" x14ac:dyDescent="0.3">
      <c r="A27" s="1" t="s">
        <v>278</v>
      </c>
    </row>
    <row r="28" spans="1:19" outlineLevel="1" x14ac:dyDescent="0.25">
      <c r="A28" s="2" t="s">
        <v>266</v>
      </c>
      <c r="B28" s="81">
        <f t="shared" ref="B28:M28" si="20">B2/B$20</f>
        <v>1.0864316755190728E-2</v>
      </c>
      <c r="C28" s="81">
        <f t="shared" si="20"/>
        <v>2.6452282157676348E-2</v>
      </c>
      <c r="D28" s="81">
        <f t="shared" si="20"/>
        <v>7.622458114848446E-2</v>
      </c>
      <c r="E28" s="81">
        <f t="shared" si="20"/>
        <v>5.896805896805897E-2</v>
      </c>
      <c r="F28" s="81">
        <f t="shared" si="20"/>
        <v>4.3518569013470031E-2</v>
      </c>
      <c r="G28" s="81">
        <f t="shared" si="20"/>
        <v>2.847369587939062E-2</v>
      </c>
      <c r="H28" s="81">
        <f t="shared" si="20"/>
        <v>2.3855086330622364E-2</v>
      </c>
      <c r="I28" s="81">
        <f t="shared" si="20"/>
        <v>2.1719545953383237E-2</v>
      </c>
      <c r="J28" s="81">
        <f t="shared" si="20"/>
        <v>2.1671866373942406E-2</v>
      </c>
      <c r="K28" s="81">
        <f t="shared" si="20"/>
        <v>1.793421568908922E-2</v>
      </c>
      <c r="L28" s="81">
        <f t="shared" si="20"/>
        <v>1.6034412315662074E-2</v>
      </c>
      <c r="M28" s="81">
        <f t="shared" si="20"/>
        <v>1.5552977900317618E-2</v>
      </c>
      <c r="N28" s="81">
        <f t="shared" ref="N28:S28" si="21">N2/N$20</f>
        <v>1.5774881699083542E-2</v>
      </c>
      <c r="O28" s="81">
        <f t="shared" si="21"/>
        <v>1.3065682442867259E-2</v>
      </c>
      <c r="P28" s="81">
        <f t="shared" si="21"/>
        <v>1.2673658312645133E-2</v>
      </c>
      <c r="Q28" s="81">
        <f t="shared" si="21"/>
        <v>1.2412617917085866E-2</v>
      </c>
      <c r="R28" s="81">
        <f t="shared" si="21"/>
        <v>1.2226311620642378E-2</v>
      </c>
      <c r="S28" s="81">
        <f t="shared" si="21"/>
        <v>1.2171337460033682E-2</v>
      </c>
    </row>
    <row r="29" spans="1:19" outlineLevel="1" x14ac:dyDescent="0.25">
      <c r="A29" s="2" t="s">
        <v>267</v>
      </c>
      <c r="B29" s="81">
        <f t="shared" ref="B29:M29" si="22">B4/B$20</f>
        <v>0.25857073877353937</v>
      </c>
      <c r="C29" s="81">
        <f t="shared" si="22"/>
        <v>0.24550484094052558</v>
      </c>
      <c r="D29" s="81">
        <f t="shared" si="22"/>
        <v>0.29070213582299526</v>
      </c>
      <c r="E29" s="81">
        <f t="shared" si="22"/>
        <v>0.26340760823519443</v>
      </c>
      <c r="F29" s="81">
        <f t="shared" si="22"/>
        <v>0.26771009434476739</v>
      </c>
      <c r="G29" s="81">
        <f t="shared" si="22"/>
        <v>0.23440914705602889</v>
      </c>
      <c r="H29" s="81">
        <f t="shared" si="22"/>
        <v>0.2441177749749924</v>
      </c>
      <c r="I29" s="81">
        <f t="shared" si="22"/>
        <v>0.28435242665967797</v>
      </c>
      <c r="J29" s="81">
        <f t="shared" si="22"/>
        <v>0.28927062871522297</v>
      </c>
      <c r="K29" s="81">
        <f t="shared" si="22"/>
        <v>0.26528092790904656</v>
      </c>
      <c r="L29" s="81">
        <f t="shared" si="22"/>
        <v>0.29263573361290768</v>
      </c>
      <c r="M29" s="81">
        <f t="shared" si="22"/>
        <v>0.28589300571470216</v>
      </c>
      <c r="N29" s="81">
        <f t="shared" ref="N29:S29" si="23">N4/N$20</f>
        <v>0.23774847470970281</v>
      </c>
      <c r="O29" s="81">
        <f t="shared" si="23"/>
        <v>0.18278017205332203</v>
      </c>
      <c r="P29" s="81">
        <f t="shared" si="23"/>
        <v>0.16840566403551388</v>
      </c>
      <c r="Q29" s="81">
        <f t="shared" si="23"/>
        <v>0.15883398982042821</v>
      </c>
      <c r="R29" s="81">
        <f t="shared" si="23"/>
        <v>0.15200262117361141</v>
      </c>
      <c r="S29" s="81">
        <f t="shared" si="23"/>
        <v>0.14791110314042083</v>
      </c>
    </row>
    <row r="30" spans="1:19" outlineLevel="1" x14ac:dyDescent="0.25">
      <c r="A30" s="79" t="s">
        <v>268</v>
      </c>
      <c r="B30" s="82">
        <f t="shared" ref="B30:M30" si="24">B6/B$20</f>
        <v>4.9010140028971513E-2</v>
      </c>
      <c r="C30" s="82">
        <f t="shared" si="24"/>
        <v>5.2558782849239281E-2</v>
      </c>
      <c r="D30" s="82">
        <f t="shared" si="24"/>
        <v>5.7168435861363345E-2</v>
      </c>
      <c r="E30" s="82">
        <f t="shared" si="24"/>
        <v>4.4988562229941541E-2</v>
      </c>
      <c r="F30" s="82">
        <f t="shared" si="24"/>
        <v>5.2298631182854341E-2</v>
      </c>
      <c r="G30" s="82">
        <f t="shared" si="24"/>
        <v>5.8309314920976782E-2</v>
      </c>
      <c r="H30" s="82">
        <f t="shared" si="24"/>
        <v>6.7672769973470187E-2</v>
      </c>
      <c r="I30" s="82">
        <f t="shared" si="24"/>
        <v>7.0776891451409474E-2</v>
      </c>
      <c r="J30" s="82">
        <f t="shared" si="24"/>
        <v>7.4400749784950385E-2</v>
      </c>
      <c r="K30" s="82">
        <f t="shared" si="24"/>
        <v>6.2415664207171775E-2</v>
      </c>
      <c r="L30" s="82">
        <f t="shared" si="24"/>
        <v>5.3746116665767299E-2</v>
      </c>
      <c r="M30" s="82">
        <f t="shared" si="24"/>
        <v>4.4290459909026317E-2</v>
      </c>
      <c r="N30" s="82">
        <f t="shared" ref="N30:S30" si="25">N6/N$20</f>
        <v>3.5708479159357535E-2</v>
      </c>
      <c r="O30" s="82">
        <f t="shared" si="25"/>
        <v>2.6053310883515552E-2</v>
      </c>
      <c r="P30" s="82">
        <f t="shared" si="25"/>
        <v>2.3056386302554344E-2</v>
      </c>
      <c r="Q30" s="82">
        <f t="shared" si="25"/>
        <v>2.1060798996150175E-2</v>
      </c>
      <c r="R30" s="82">
        <f t="shared" si="25"/>
        <v>1.963653483393402E-2</v>
      </c>
      <c r="S30" s="82">
        <f t="shared" si="25"/>
        <v>1.8699052577599806E-2</v>
      </c>
    </row>
    <row r="31" spans="1:19" outlineLevel="1" x14ac:dyDescent="0.25">
      <c r="A31" s="2" t="s">
        <v>279</v>
      </c>
      <c r="B31" s="81">
        <f>B28+B29+B30</f>
        <v>0.31844519555770162</v>
      </c>
      <c r="C31" s="81">
        <f t="shared" ref="C31:M31" si="26">C28+C29+C30</f>
        <v>0.32451590594744117</v>
      </c>
      <c r="D31" s="81">
        <f t="shared" si="26"/>
        <v>0.42409515283284305</v>
      </c>
      <c r="E31" s="81">
        <f t="shared" si="26"/>
        <v>0.36736422943319491</v>
      </c>
      <c r="F31" s="81">
        <f t="shared" si="26"/>
        <v>0.36352729454109173</v>
      </c>
      <c r="G31" s="81">
        <f t="shared" si="26"/>
        <v>0.32119215785639632</v>
      </c>
      <c r="H31" s="81">
        <f t="shared" si="26"/>
        <v>0.33564563127908498</v>
      </c>
      <c r="I31" s="81">
        <f t="shared" si="26"/>
        <v>0.37684886406447066</v>
      </c>
      <c r="J31" s="81">
        <f t="shared" si="26"/>
        <v>0.38534324487411575</v>
      </c>
      <c r="K31" s="81">
        <f t="shared" si="26"/>
        <v>0.34563080780530753</v>
      </c>
      <c r="L31" s="81">
        <f t="shared" si="26"/>
        <v>0.36241626259433701</v>
      </c>
      <c r="M31" s="81">
        <f t="shared" si="26"/>
        <v>0.34573644352404609</v>
      </c>
      <c r="N31" s="81">
        <f t="shared" ref="N31:S31" si="27">N28+N29+N30</f>
        <v>0.28923183556814391</v>
      </c>
      <c r="O31" s="81">
        <f t="shared" si="27"/>
        <v>0.22189916537970486</v>
      </c>
      <c r="P31" s="81">
        <f t="shared" si="27"/>
        <v>0.20413570865071337</v>
      </c>
      <c r="Q31" s="81">
        <f t="shared" si="27"/>
        <v>0.19230740673366425</v>
      </c>
      <c r="R31" s="81">
        <f t="shared" si="27"/>
        <v>0.18386546762818781</v>
      </c>
      <c r="S31" s="81">
        <f t="shared" si="27"/>
        <v>0.17878149317805431</v>
      </c>
    </row>
    <row r="32" spans="1:19" outlineLevel="1" x14ac:dyDescent="0.25"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</row>
    <row r="33" spans="1:19" hidden="1" outlineLevel="1" x14ac:dyDescent="0.25">
      <c r="A33" s="2" t="s">
        <v>269</v>
      </c>
      <c r="B33" s="81">
        <f t="shared" ref="B33:M33" si="28">B9/B$20</f>
        <v>0.56760019314340893</v>
      </c>
      <c r="C33" s="81">
        <f t="shared" si="28"/>
        <v>0.52213001383125868</v>
      </c>
      <c r="D33" s="81">
        <f t="shared" si="28"/>
        <v>0.46463742166517458</v>
      </c>
      <c r="E33" s="81">
        <f t="shared" si="28"/>
        <v>0.43878674913157673</v>
      </c>
      <c r="F33" s="81">
        <f t="shared" si="28"/>
        <v>0.43616731199214703</v>
      </c>
      <c r="G33" s="81">
        <f t="shared" si="28"/>
        <v>0.41228264656510311</v>
      </c>
      <c r="H33" s="81">
        <f t="shared" si="28"/>
        <v>0.36976471099899971</v>
      </c>
      <c r="I33" s="81">
        <f t="shared" si="28"/>
        <v>0.36040359699267827</v>
      </c>
      <c r="J33" s="81">
        <f t="shared" si="28"/>
        <v>0</v>
      </c>
      <c r="K33" s="81">
        <f t="shared" si="28"/>
        <v>0</v>
      </c>
      <c r="L33" s="81">
        <f t="shared" si="28"/>
        <v>0</v>
      </c>
      <c r="M33" s="81">
        <f t="shared" si="28"/>
        <v>0</v>
      </c>
      <c r="N33" s="81">
        <f t="shared" ref="N33:S33" si="29">N9/N$20</f>
        <v>0</v>
      </c>
      <c r="O33" s="81">
        <f t="shared" si="29"/>
        <v>0</v>
      </c>
      <c r="P33" s="81">
        <f t="shared" si="29"/>
        <v>0</v>
      </c>
      <c r="Q33" s="81">
        <f t="shared" si="29"/>
        <v>0</v>
      </c>
      <c r="R33" s="81">
        <f t="shared" si="29"/>
        <v>0</v>
      </c>
      <c r="S33" s="81">
        <f t="shared" si="29"/>
        <v>0</v>
      </c>
    </row>
    <row r="34" spans="1:19" hidden="1" outlineLevel="1" x14ac:dyDescent="0.25">
      <c r="A34" s="2" t="s">
        <v>270</v>
      </c>
      <c r="B34" s="81">
        <f t="shared" ref="B34:M34" si="30">B10/B$20</f>
        <v>0</v>
      </c>
      <c r="C34" s="81">
        <f t="shared" si="30"/>
        <v>0</v>
      </c>
      <c r="D34" s="81">
        <f t="shared" si="30"/>
        <v>0</v>
      </c>
      <c r="E34" s="81">
        <f t="shared" si="30"/>
        <v>0</v>
      </c>
      <c r="F34" s="81">
        <f t="shared" si="30"/>
        <v>0</v>
      </c>
      <c r="G34" s="81">
        <f t="shared" si="30"/>
        <v>0</v>
      </c>
      <c r="H34" s="81">
        <f t="shared" si="30"/>
        <v>0</v>
      </c>
      <c r="I34" s="81">
        <f t="shared" si="30"/>
        <v>0</v>
      </c>
      <c r="J34" s="81">
        <f t="shared" si="30"/>
        <v>0.32846743442591381</v>
      </c>
      <c r="K34" s="81">
        <f t="shared" si="30"/>
        <v>0.32853875379212005</v>
      </c>
      <c r="L34" s="81">
        <f t="shared" si="30"/>
        <v>0.36106721348124049</v>
      </c>
      <c r="M34" s="81">
        <f t="shared" si="30"/>
        <v>0.41537564601640925</v>
      </c>
      <c r="N34" s="81">
        <f t="shared" ref="N34:S34" si="31">N10/N$20</f>
        <v>0.41946552801143216</v>
      </c>
      <c r="O34" s="81">
        <f t="shared" si="31"/>
        <v>0</v>
      </c>
      <c r="P34" s="81">
        <f t="shared" si="31"/>
        <v>0</v>
      </c>
      <c r="Q34" s="81">
        <f t="shared" si="31"/>
        <v>0</v>
      </c>
      <c r="R34" s="81">
        <f t="shared" si="31"/>
        <v>0</v>
      </c>
      <c r="S34" s="81">
        <f t="shared" si="31"/>
        <v>0</v>
      </c>
    </row>
    <row r="35" spans="1:19" hidden="1" outlineLevel="1" x14ac:dyDescent="0.25">
      <c r="A35" s="2" t="s">
        <v>271</v>
      </c>
      <c r="B35" s="81">
        <f t="shared" ref="B35:M35" si="32">B11/B$20</f>
        <v>2.2935779816513763E-2</v>
      </c>
      <c r="C35" s="81">
        <f t="shared" si="32"/>
        <v>2.5760719225449515E-2</v>
      </c>
      <c r="D35" s="81">
        <f t="shared" si="32"/>
        <v>3.1717610947691523E-2</v>
      </c>
      <c r="E35" s="81">
        <f t="shared" si="32"/>
        <v>3.3720240616792338E-2</v>
      </c>
      <c r="F35" s="81">
        <f t="shared" si="32"/>
        <v>3.7138026940066529E-2</v>
      </c>
      <c r="G35" s="81">
        <f t="shared" si="32"/>
        <v>3.7595413802932888E-2</v>
      </c>
      <c r="H35" s="81">
        <f t="shared" si="32"/>
        <v>3.9425042404209978E-2</v>
      </c>
      <c r="I35" s="81">
        <f t="shared" si="32"/>
        <v>4.0261420779348411E-2</v>
      </c>
      <c r="J35" s="81">
        <f t="shared" si="32"/>
        <v>0</v>
      </c>
      <c r="K35" s="81">
        <f t="shared" si="32"/>
        <v>0</v>
      </c>
      <c r="L35" s="81">
        <f t="shared" si="32"/>
        <v>0</v>
      </c>
      <c r="M35" s="81">
        <f t="shared" si="32"/>
        <v>0</v>
      </c>
      <c r="N35" s="81">
        <f t="shared" ref="N35:S35" si="33">N11/N$20</f>
        <v>0</v>
      </c>
      <c r="O35" s="81">
        <f t="shared" si="33"/>
        <v>0</v>
      </c>
      <c r="P35" s="81">
        <f t="shared" si="33"/>
        <v>0</v>
      </c>
      <c r="Q35" s="81">
        <f t="shared" si="33"/>
        <v>0</v>
      </c>
      <c r="R35" s="81">
        <f t="shared" si="33"/>
        <v>0</v>
      </c>
      <c r="S35" s="81">
        <f t="shared" si="33"/>
        <v>0</v>
      </c>
    </row>
    <row r="36" spans="1:19" hidden="1" outlineLevel="1" x14ac:dyDescent="0.25">
      <c r="A36" s="79" t="s">
        <v>272</v>
      </c>
      <c r="B36" s="82">
        <f t="shared" ref="B36:M36" si="34">B12/B$20</f>
        <v>0</v>
      </c>
      <c r="C36" s="82">
        <f t="shared" si="34"/>
        <v>0</v>
      </c>
      <c r="D36" s="82">
        <f t="shared" si="34"/>
        <v>0</v>
      </c>
      <c r="E36" s="82">
        <f t="shared" si="34"/>
        <v>0</v>
      </c>
      <c r="F36" s="82">
        <f t="shared" si="34"/>
        <v>0</v>
      </c>
      <c r="G36" s="82">
        <f t="shared" si="34"/>
        <v>0</v>
      </c>
      <c r="H36" s="82">
        <f t="shared" si="34"/>
        <v>0</v>
      </c>
      <c r="I36" s="82">
        <f t="shared" si="34"/>
        <v>0</v>
      </c>
      <c r="J36" s="82">
        <f t="shared" si="34"/>
        <v>6.116396410276162E-2</v>
      </c>
      <c r="K36" s="82">
        <f t="shared" si="34"/>
        <v>5.399404744815442E-2</v>
      </c>
      <c r="L36" s="82">
        <f t="shared" si="34"/>
        <v>5.7168846986995168E-2</v>
      </c>
      <c r="M36" s="82">
        <f t="shared" si="34"/>
        <v>4.3422019518653251E-2</v>
      </c>
      <c r="N36" s="82">
        <f t="shared" ref="N36:S36" si="35">N12/N$20</f>
        <v>4.0119627255846592E-2</v>
      </c>
      <c r="O36" s="82">
        <f t="shared" si="35"/>
        <v>0</v>
      </c>
      <c r="P36" s="82">
        <f t="shared" si="35"/>
        <v>0</v>
      </c>
      <c r="Q36" s="82">
        <f t="shared" si="35"/>
        <v>0</v>
      </c>
      <c r="R36" s="82">
        <f t="shared" si="35"/>
        <v>0</v>
      </c>
      <c r="S36" s="82">
        <f t="shared" si="35"/>
        <v>0</v>
      </c>
    </row>
    <row r="37" spans="1:19" outlineLevel="1" x14ac:dyDescent="0.25">
      <c r="A37" s="2" t="s">
        <v>280</v>
      </c>
      <c r="B37" s="81">
        <f>B13/B20</f>
        <v>0.59053597295992277</v>
      </c>
      <c r="C37" s="81">
        <f t="shared" ref="C37:S37" si="36">C13/C20</f>
        <v>0.54789073305670821</v>
      </c>
      <c r="D37" s="81">
        <f t="shared" si="36"/>
        <v>0.49635503261286612</v>
      </c>
      <c r="E37" s="81">
        <f t="shared" si="36"/>
        <v>0.47250698974836908</v>
      </c>
      <c r="F37" s="81">
        <f t="shared" si="36"/>
        <v>0.47330533893221355</v>
      </c>
      <c r="G37" s="81">
        <f t="shared" si="36"/>
        <v>0.44987806036803596</v>
      </c>
      <c r="H37" s="81">
        <f t="shared" si="36"/>
        <v>0.40918975340320968</v>
      </c>
      <c r="I37" s="81">
        <f t="shared" si="36"/>
        <v>0.40066501777202668</v>
      </c>
      <c r="J37" s="81">
        <f t="shared" si="36"/>
        <v>0.3896313985286754</v>
      </c>
      <c r="K37" s="81">
        <f t="shared" si="36"/>
        <v>0.38253280124027444</v>
      </c>
      <c r="L37" s="81">
        <f t="shared" si="36"/>
        <v>0.41823606046823569</v>
      </c>
      <c r="M37" s="81">
        <f t="shared" si="36"/>
        <v>0.45879766553506252</v>
      </c>
      <c r="N37" s="81">
        <f t="shared" si="36"/>
        <v>0.45958515526727878</v>
      </c>
      <c r="O37" s="81">
        <f t="shared" si="36"/>
        <v>0.57820453493752888</v>
      </c>
      <c r="P37" s="81">
        <f t="shared" si="36"/>
        <v>0.6405178215659445</v>
      </c>
      <c r="Q37" s="81">
        <f t="shared" si="36"/>
        <v>0.68201089236457868</v>
      </c>
      <c r="R37" s="81">
        <f t="shared" si="36"/>
        <v>0.71162477772511401</v>
      </c>
      <c r="S37" s="81">
        <f t="shared" si="36"/>
        <v>0.73896285129027106</v>
      </c>
    </row>
    <row r="38" spans="1:19" outlineLevel="1" x14ac:dyDescent="0.25"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</row>
    <row r="39" spans="1:19" outlineLevel="1" x14ac:dyDescent="0.25">
      <c r="A39" s="2" t="s">
        <v>273</v>
      </c>
      <c r="B39" s="81">
        <f t="shared" ref="B39:M39" si="37">B16/B$20</f>
        <v>0</v>
      </c>
      <c r="C39" s="81">
        <f t="shared" si="37"/>
        <v>0</v>
      </c>
      <c r="D39" s="81">
        <f t="shared" si="37"/>
        <v>0</v>
      </c>
      <c r="E39" s="81">
        <f t="shared" si="37"/>
        <v>0</v>
      </c>
      <c r="F39" s="81">
        <f t="shared" si="37"/>
        <v>0</v>
      </c>
      <c r="G39" s="81">
        <f t="shared" si="37"/>
        <v>0</v>
      </c>
      <c r="H39" s="81">
        <f t="shared" si="37"/>
        <v>3.5554299134519199E-2</v>
      </c>
      <c r="I39" s="81">
        <f t="shared" si="37"/>
        <v>3.7591521842394067E-2</v>
      </c>
      <c r="J39" s="81">
        <f t="shared" si="37"/>
        <v>3.6462144847154286E-2</v>
      </c>
      <c r="K39" s="81">
        <f t="shared" si="37"/>
        <v>3.208827385566497E-2</v>
      </c>
      <c r="L39" s="81">
        <f t="shared" si="37"/>
        <v>3.2261545933195086E-2</v>
      </c>
      <c r="M39" s="81">
        <f t="shared" si="37"/>
        <v>3.2697084348032042E-2</v>
      </c>
      <c r="N39" s="81">
        <f t="shared" ref="N39:S39" si="38">N16/N$20</f>
        <v>3.5028195408298608E-2</v>
      </c>
      <c r="O39" s="81">
        <f t="shared" si="38"/>
        <v>3.1185361529412422E-2</v>
      </c>
      <c r="P39" s="81">
        <f t="shared" si="38"/>
        <v>3.1616175572621155E-2</v>
      </c>
      <c r="Q39" s="81">
        <f t="shared" si="38"/>
        <v>3.1903045332877938E-2</v>
      </c>
      <c r="R39" s="81">
        <f t="shared" si="38"/>
        <v>3.2107786221660946E-2</v>
      </c>
      <c r="S39" s="81">
        <f t="shared" si="38"/>
        <v>3.2487257014596635E-2</v>
      </c>
    </row>
    <row r="40" spans="1:19" outlineLevel="1" x14ac:dyDescent="0.25">
      <c r="A40" s="2" t="s">
        <v>274</v>
      </c>
      <c r="B40" s="81">
        <f t="shared" ref="B40:M40" si="39">B18/B$20</f>
        <v>9.1018831482375662E-2</v>
      </c>
      <c r="C40" s="81">
        <f t="shared" si="39"/>
        <v>0.12759336099585061</v>
      </c>
      <c r="D40" s="81">
        <f t="shared" si="39"/>
        <v>7.9549814554290832E-2</v>
      </c>
      <c r="E40" s="81">
        <f t="shared" si="39"/>
        <v>0.16012878081843598</v>
      </c>
      <c r="F40" s="81">
        <f t="shared" si="39"/>
        <v>0.16316736652669467</v>
      </c>
      <c r="G40" s="81">
        <f t="shared" si="39"/>
        <v>0.22892978177556772</v>
      </c>
      <c r="H40" s="81">
        <f t="shared" si="39"/>
        <v>0.21961031618318619</v>
      </c>
      <c r="I40" s="81">
        <f t="shared" si="39"/>
        <v>0.18489459632110858</v>
      </c>
      <c r="J40" s="81">
        <f t="shared" si="39"/>
        <v>0.18856321175005455</v>
      </c>
      <c r="K40" s="81">
        <f t="shared" si="39"/>
        <v>0.23974811709875302</v>
      </c>
      <c r="L40" s="81">
        <f t="shared" si="39"/>
        <v>0.18708613100423216</v>
      </c>
      <c r="M40" s="81">
        <f t="shared" si="39"/>
        <v>0.16276880659285936</v>
      </c>
      <c r="N40" s="81">
        <f t="shared" ref="N40:S40" si="40">N18/N$20</f>
        <v>0.21615481375627871</v>
      </c>
      <c r="O40" s="81">
        <f t="shared" si="40"/>
        <v>0.16871093815335381</v>
      </c>
      <c r="P40" s="81">
        <f t="shared" si="40"/>
        <v>0.12373029421072101</v>
      </c>
      <c r="Q40" s="81">
        <f t="shared" si="40"/>
        <v>9.3778655568879168E-2</v>
      </c>
      <c r="R40" s="81">
        <f t="shared" si="40"/>
        <v>7.2401968425037294E-2</v>
      </c>
      <c r="S40" s="81">
        <f t="shared" si="40"/>
        <v>4.9768398517077983E-2</v>
      </c>
    </row>
    <row r="41" spans="1:19" outlineLevel="1" x14ac:dyDescent="0.25">
      <c r="A41" s="2" t="s">
        <v>275</v>
      </c>
      <c r="B41" s="81">
        <f t="shared" ref="B41:M41" si="41">B20/B$20</f>
        <v>1</v>
      </c>
      <c r="C41" s="81">
        <f t="shared" si="41"/>
        <v>1</v>
      </c>
      <c r="D41" s="81">
        <f t="shared" si="41"/>
        <v>1</v>
      </c>
      <c r="E41" s="81">
        <f t="shared" si="41"/>
        <v>1</v>
      </c>
      <c r="F41" s="81">
        <f t="shared" si="41"/>
        <v>1</v>
      </c>
      <c r="G41" s="81">
        <f t="shared" si="41"/>
        <v>1</v>
      </c>
      <c r="H41" s="81">
        <f t="shared" si="41"/>
        <v>1</v>
      </c>
      <c r="I41" s="81">
        <f t="shared" si="41"/>
        <v>1</v>
      </c>
      <c r="J41" s="81">
        <f t="shared" si="41"/>
        <v>1</v>
      </c>
      <c r="K41" s="81">
        <f t="shared" si="41"/>
        <v>1</v>
      </c>
      <c r="L41" s="81">
        <f t="shared" si="41"/>
        <v>1</v>
      </c>
      <c r="M41" s="81">
        <f t="shared" si="41"/>
        <v>1</v>
      </c>
      <c r="N41" s="81">
        <f t="shared" ref="N41:S41" si="42">N20/N$20</f>
        <v>1</v>
      </c>
      <c r="O41" s="81">
        <f t="shared" si="42"/>
        <v>1</v>
      </c>
      <c r="P41" s="81">
        <f t="shared" si="42"/>
        <v>1</v>
      </c>
      <c r="Q41" s="81">
        <f t="shared" si="42"/>
        <v>1</v>
      </c>
      <c r="R41" s="81">
        <f t="shared" si="42"/>
        <v>1</v>
      </c>
      <c r="S41" s="81">
        <f t="shared" si="42"/>
        <v>1</v>
      </c>
    </row>
    <row r="42" spans="1:19" outlineLevel="1" x14ac:dyDescent="0.25"/>
    <row r="43" spans="1:19" outlineLevel="1" x14ac:dyDescent="0.25">
      <c r="A43" s="2" t="s">
        <v>898</v>
      </c>
      <c r="B43" s="27">
        <f>B20-B2-B18</f>
        <v>3720</v>
      </c>
      <c r="C43" s="27">
        <f t="shared" ref="C43:S43" si="43">C20-C2-C18</f>
        <v>4893</v>
      </c>
      <c r="D43" s="27">
        <f t="shared" si="43"/>
        <v>6601</v>
      </c>
      <c r="E43" s="27">
        <f t="shared" si="43"/>
        <v>9217</v>
      </c>
      <c r="F43" s="27">
        <f t="shared" si="43"/>
        <v>14547</v>
      </c>
      <c r="G43" s="27">
        <f t="shared" si="43"/>
        <v>23446</v>
      </c>
      <c r="H43" s="27">
        <f t="shared" si="43"/>
        <v>34790</v>
      </c>
      <c r="I43" s="27">
        <f t="shared" si="43"/>
        <v>48437</v>
      </c>
      <c r="J43" s="27">
        <f t="shared" si="43"/>
        <v>61514</v>
      </c>
      <c r="K43" s="27">
        <f t="shared" si="43"/>
        <v>77567</v>
      </c>
      <c r="L43" s="27">
        <f t="shared" si="43"/>
        <v>103372</v>
      </c>
      <c r="M43" s="27">
        <f t="shared" si="43"/>
        <v>135300</v>
      </c>
      <c r="N43" s="27">
        <f t="shared" si="43"/>
        <v>179518</v>
      </c>
      <c r="O43" s="27">
        <f t="shared" si="43"/>
        <v>293518</v>
      </c>
      <c r="P43" s="27">
        <f t="shared" si="43"/>
        <v>387518</v>
      </c>
      <c r="Q43" s="27">
        <f t="shared" si="43"/>
        <v>481518</v>
      </c>
      <c r="R43" s="27">
        <f t="shared" si="43"/>
        <v>575518</v>
      </c>
      <c r="S43" s="27">
        <f t="shared" si="43"/>
        <v>669518</v>
      </c>
    </row>
    <row r="44" spans="1:19" outlineLevel="1" x14ac:dyDescent="0.25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 spans="1:19" s="1" customFormat="1" ht="13" x14ac:dyDescent="0.3">
      <c r="A45" s="1" t="s">
        <v>281</v>
      </c>
      <c r="B45" s="311">
        <v>857</v>
      </c>
      <c r="C45" s="311">
        <v>923</v>
      </c>
      <c r="D45" s="311">
        <v>1220</v>
      </c>
      <c r="E45" s="311">
        <v>1590</v>
      </c>
      <c r="F45" s="311">
        <v>2330</v>
      </c>
      <c r="G45" s="311">
        <f>Model!D70</f>
        <v>3680</v>
      </c>
      <c r="H45" s="311">
        <f>Model!E70</f>
        <v>5180</v>
      </c>
      <c r="I45" s="311">
        <f>Model!F70</f>
        <v>6390</v>
      </c>
      <c r="J45" s="311">
        <f>Model!G70</f>
        <v>7560</v>
      </c>
      <c r="K45" s="311">
        <f>Model!H70</f>
        <v>8500</v>
      </c>
      <c r="L45" s="311">
        <f>Model!I70</f>
        <v>11020</v>
      </c>
      <c r="M45" s="311">
        <f>Model!J70</f>
        <v>15290</v>
      </c>
      <c r="N45" s="311">
        <f>Model!K70</f>
        <v>18000</v>
      </c>
      <c r="O45" s="5">
        <f>O46*AVERAGE(N43:O43)</f>
        <v>28228.845296711119</v>
      </c>
      <c r="P45" s="5">
        <f t="shared" ref="P45:S45" si="44">P46*AVERAGE(O43:P43)</f>
        <v>42344.020854080773</v>
      </c>
      <c r="Q45" s="5">
        <f t="shared" si="44"/>
        <v>56205.678569395655</v>
      </c>
      <c r="R45" s="5">
        <f t="shared" si="44"/>
        <v>71007.336284710545</v>
      </c>
      <c r="S45" s="5">
        <f t="shared" si="44"/>
        <v>83636.404000025417</v>
      </c>
    </row>
    <row r="46" spans="1:19" ht="25" x14ac:dyDescent="0.25">
      <c r="A46" s="8" t="s">
        <v>897</v>
      </c>
      <c r="C46" s="83">
        <f>C45/AVERAGE(B43:C43)</f>
        <v>0.21432717984442123</v>
      </c>
      <c r="D46" s="83">
        <f t="shared" ref="D46:N46" si="45">D45/AVERAGE(C43:D43)</f>
        <v>0.21228467026274578</v>
      </c>
      <c r="E46" s="83">
        <f t="shared" si="45"/>
        <v>0.20103679352636236</v>
      </c>
      <c r="F46" s="83">
        <f t="shared" si="45"/>
        <v>0.19609493351287663</v>
      </c>
      <c r="G46" s="83">
        <f t="shared" si="45"/>
        <v>0.19371989577027346</v>
      </c>
      <c r="H46" s="83">
        <f t="shared" si="45"/>
        <v>0.17789683357373445</v>
      </c>
      <c r="I46" s="83">
        <f t="shared" si="45"/>
        <v>0.15355593737609188</v>
      </c>
      <c r="J46" s="83">
        <f t="shared" si="45"/>
        <v>0.13751580249383816</v>
      </c>
      <c r="K46" s="83">
        <f t="shared" si="45"/>
        <v>0.12223093017737865</v>
      </c>
      <c r="L46" s="83">
        <f t="shared" si="45"/>
        <v>0.12180900745555132</v>
      </c>
      <c r="M46" s="83">
        <f t="shared" si="45"/>
        <v>0.12812562847757591</v>
      </c>
      <c r="N46" s="83">
        <f t="shared" si="45"/>
        <v>0.11435178420547745</v>
      </c>
      <c r="O46" s="308">
        <f>N46+0.5%</f>
        <v>0.11935178420547746</v>
      </c>
      <c r="P46" s="308">
        <f t="shared" ref="P46:R46" si="46">O46+0.5%</f>
        <v>0.12435178420547746</v>
      </c>
      <c r="Q46" s="308">
        <f t="shared" si="46"/>
        <v>0.12935178420547747</v>
      </c>
      <c r="R46" s="308">
        <f t="shared" si="46"/>
        <v>0.13435178420547747</v>
      </c>
      <c r="S46" s="308">
        <f>R46</f>
        <v>0.13435178420547747</v>
      </c>
    </row>
    <row r="48" spans="1:19" x14ac:dyDescent="0.25"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</row>
    <row r="49" spans="3:14" x14ac:dyDescent="0.25"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 spans="3:14" x14ac:dyDescent="0.25">
      <c r="M50" s="27"/>
      <c r="N50" s="2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A1E3-60F2-4587-9B7B-E0C3AF8C6145}">
  <dimension ref="A1:Q40"/>
  <sheetViews>
    <sheetView zoomScale="80" zoomScaleNormal="80" workbookViewId="0">
      <selection activeCell="R46" sqref="R46"/>
    </sheetView>
  </sheetViews>
  <sheetFormatPr defaultColWidth="8.7265625" defaultRowHeight="12.5" x14ac:dyDescent="0.25"/>
  <cols>
    <col min="1" max="1" width="22.81640625" style="2" bestFit="1" customWidth="1"/>
    <col min="2" max="2" width="10.08984375" style="2" customWidth="1"/>
    <col min="3" max="5" width="9.81640625" style="2" customWidth="1"/>
    <col min="6" max="6" width="8.453125" style="2" bestFit="1" customWidth="1"/>
    <col min="7" max="7" width="9.81640625" style="2" bestFit="1" customWidth="1"/>
    <col min="8" max="9" width="9.26953125" style="2" bestFit="1" customWidth="1"/>
    <col min="10" max="11" width="9.81640625" style="2" bestFit="1" customWidth="1"/>
    <col min="12" max="12" width="8.7265625" style="2" bestFit="1" customWidth="1"/>
    <col min="13" max="13" width="11.90625" style="2" bestFit="1" customWidth="1"/>
    <col min="14" max="16" width="8.7265625" style="2"/>
    <col min="17" max="17" width="15" style="2" bestFit="1" customWidth="1"/>
    <col min="18" max="19" width="9" style="2" bestFit="1" customWidth="1"/>
    <col min="20" max="16384" width="8.7265625" style="2"/>
  </cols>
  <sheetData>
    <row r="1" spans="1:17" ht="13" x14ac:dyDescent="0.3">
      <c r="A1" s="1" t="s">
        <v>55</v>
      </c>
      <c r="C1" s="9">
        <v>2021</v>
      </c>
      <c r="D1" s="9">
        <v>2022</v>
      </c>
      <c r="E1" s="9">
        <v>2023</v>
      </c>
      <c r="F1" s="9">
        <v>2024</v>
      </c>
      <c r="G1" s="9">
        <v>2025</v>
      </c>
      <c r="H1" s="10">
        <v>2026</v>
      </c>
      <c r="I1" s="10">
        <v>2027</v>
      </c>
      <c r="J1" s="10">
        <v>2028</v>
      </c>
      <c r="K1" s="10">
        <v>2029</v>
      </c>
      <c r="L1" s="10">
        <v>2030</v>
      </c>
      <c r="M1" s="1" t="s">
        <v>258</v>
      </c>
    </row>
    <row r="2" spans="1:17" ht="13" x14ac:dyDescent="0.3">
      <c r="A2" s="1" t="s">
        <v>158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7" x14ac:dyDescent="0.25">
      <c r="A3" s="2" t="s">
        <v>56</v>
      </c>
      <c r="C3" s="3">
        <f>Model!G167</f>
        <v>57683</v>
      </c>
      <c r="D3" s="3">
        <f>Model!H167</f>
        <v>50475</v>
      </c>
      <c r="E3" s="3">
        <f>Model!I167</f>
        <v>71113</v>
      </c>
      <c r="F3" s="3">
        <f>Model!J167</f>
        <v>91328</v>
      </c>
      <c r="G3" s="3">
        <f>Model!K167</f>
        <v>115800</v>
      </c>
      <c r="H3" s="3">
        <f ca="1">Model!L167</f>
        <v>136942.72830972745</v>
      </c>
      <c r="I3" s="3">
        <f ca="1">Model!M167</f>
        <v>160888.0200676744</v>
      </c>
      <c r="J3" s="3">
        <f ca="1">Model!N167</f>
        <v>201594.13155937972</v>
      </c>
      <c r="K3" s="3">
        <f ca="1">Model!O167</f>
        <v>243480.25817067409</v>
      </c>
      <c r="L3" s="3">
        <f ca="1">Model!P167</f>
        <v>291568.87059977773</v>
      </c>
    </row>
    <row r="4" spans="1:17" ht="13.5" thickBot="1" x14ac:dyDescent="0.35">
      <c r="A4" s="41" t="s">
        <v>7</v>
      </c>
      <c r="B4" s="41"/>
      <c r="C4" s="42">
        <f>Model!G170</f>
        <v>-18567</v>
      </c>
      <c r="D4" s="42">
        <f>Model!H170</f>
        <v>-31431</v>
      </c>
      <c r="E4" s="42">
        <f>Model!I170</f>
        <v>-27266</v>
      </c>
      <c r="F4" s="42">
        <f>Model!J170</f>
        <v>-37256</v>
      </c>
      <c r="G4" s="42">
        <f>Model!K170</f>
        <v>-69691</v>
      </c>
      <c r="H4" s="42">
        <f>Model!L170</f>
        <v>-124999.99999999999</v>
      </c>
      <c r="I4" s="42">
        <f>Model!M170</f>
        <v>-90000.000000000029</v>
      </c>
      <c r="J4" s="42">
        <f>Model!N170</f>
        <v>-89999.999999999971</v>
      </c>
      <c r="K4" s="42">
        <f>Model!O170</f>
        <v>-89999.999999999985</v>
      </c>
      <c r="L4" s="42">
        <f>Model!P170</f>
        <v>-85000</v>
      </c>
      <c r="O4" s="1" t="s">
        <v>57</v>
      </c>
    </row>
    <row r="5" spans="1:17" ht="13" x14ac:dyDescent="0.3">
      <c r="A5" s="1" t="s">
        <v>58</v>
      </c>
      <c r="B5" s="1"/>
      <c r="C5" s="5">
        <f>C3+C4</f>
        <v>39116</v>
      </c>
      <c r="D5" s="5">
        <f t="shared" ref="D5:K5" si="0">D3+D4</f>
        <v>19044</v>
      </c>
      <c r="E5" s="5">
        <f t="shared" si="0"/>
        <v>43847</v>
      </c>
      <c r="F5" s="5">
        <f>F3+F4</f>
        <v>54072</v>
      </c>
      <c r="G5" s="5">
        <f t="shared" si="0"/>
        <v>46109</v>
      </c>
      <c r="H5" s="5">
        <f t="shared" ca="1" si="0"/>
        <v>11942.728309727463</v>
      </c>
      <c r="I5" s="5">
        <f t="shared" ca="1" si="0"/>
        <v>70888.02006767437</v>
      </c>
      <c r="J5" s="5">
        <f t="shared" ca="1" si="0"/>
        <v>111594.13155937975</v>
      </c>
      <c r="K5" s="5">
        <f t="shared" ca="1" si="0"/>
        <v>153480.25817067409</v>
      </c>
      <c r="L5" s="5">
        <f ca="1">L3+L4-Model!P152</f>
        <v>157919.8142671902</v>
      </c>
      <c r="O5" s="14">
        <v>10</v>
      </c>
    </row>
    <row r="6" spans="1:17" x14ac:dyDescent="0.25">
      <c r="A6" s="2" t="s">
        <v>59</v>
      </c>
      <c r="C6" s="28">
        <f>C5/C14</f>
        <v>13.681706890521161</v>
      </c>
      <c r="D6" s="28">
        <f t="shared" ref="D6:K6" si="1">D5/D14</f>
        <v>7.0481125092524053</v>
      </c>
      <c r="E6" s="28">
        <f t="shared" si="1"/>
        <v>16.678204640547737</v>
      </c>
      <c r="F6" s="28">
        <f t="shared" si="1"/>
        <v>20.685539403213465</v>
      </c>
      <c r="G6" s="28">
        <f t="shared" si="1"/>
        <v>17.913364413364413</v>
      </c>
      <c r="H6" s="28">
        <f t="shared" ca="1" si="1"/>
        <v>4.5782307536963343</v>
      </c>
      <c r="I6" s="28">
        <f t="shared" ca="1" si="1"/>
        <v>27.473372915901763</v>
      </c>
      <c r="J6" s="28">
        <f t="shared" ca="1" si="1"/>
        <v>44.048500342331472</v>
      </c>
      <c r="K6" s="28">
        <f t="shared" ca="1" si="1"/>
        <v>62.364840646722477</v>
      </c>
      <c r="L6" s="28">
        <f ca="1">L5/L14</f>
        <v>66.932688525532896</v>
      </c>
      <c r="O6" s="14">
        <f>O5+0.5</f>
        <v>10.5</v>
      </c>
    </row>
    <row r="7" spans="1:17" ht="13" x14ac:dyDescent="0.3">
      <c r="A7" s="2" t="s">
        <v>60</v>
      </c>
      <c r="L7" s="29">
        <v>16.5</v>
      </c>
      <c r="M7" s="29">
        <f ca="1">L8/Model!P136</f>
        <v>16.406050120404373</v>
      </c>
      <c r="O7" s="14">
        <f t="shared" ref="O7:O40" si="2">O6+0.5</f>
        <v>11</v>
      </c>
    </row>
    <row r="8" spans="1:17" ht="13" x14ac:dyDescent="0.3">
      <c r="A8" s="2" t="s">
        <v>61</v>
      </c>
      <c r="L8" s="5">
        <f ca="1">L7*L6</f>
        <v>1104.3893606712927</v>
      </c>
      <c r="O8" s="14">
        <f t="shared" si="2"/>
        <v>11.5</v>
      </c>
    </row>
    <row r="9" spans="1:17" ht="13" x14ac:dyDescent="0.3">
      <c r="A9" s="2" t="s">
        <v>62</v>
      </c>
      <c r="B9" s="30">
        <v>695</v>
      </c>
      <c r="O9" s="14">
        <f t="shared" si="2"/>
        <v>12</v>
      </c>
    </row>
    <row r="10" spans="1:17" x14ac:dyDescent="0.25">
      <c r="A10" s="2" t="s">
        <v>63</v>
      </c>
      <c r="C10" s="3"/>
      <c r="D10" s="3"/>
      <c r="E10" s="3">
        <v>0</v>
      </c>
      <c r="F10" s="14"/>
      <c r="G10" s="14"/>
      <c r="H10" s="14">
        <f ca="1">-Model!L182/Valuation!H14</f>
        <v>2.7897457241922949</v>
      </c>
      <c r="I10" s="14">
        <f ca="1">-Model!M182/Valuation!I14</f>
        <v>3.3106731795684361</v>
      </c>
      <c r="J10" s="14">
        <f ca="1">-Model!N182/Valuation!J14</f>
        <v>4.1434087979230325</v>
      </c>
      <c r="K10" s="14">
        <f ca="1">-Model!O182/Valuation!K14</f>
        <v>5.1574691125826062</v>
      </c>
      <c r="L10" s="14">
        <f ca="1">-Model!P182/Valuation!L14</f>
        <v>6.7315981151231057</v>
      </c>
      <c r="O10" s="14">
        <f t="shared" si="2"/>
        <v>12.5</v>
      </c>
    </row>
    <row r="11" spans="1:17" x14ac:dyDescent="0.25">
      <c r="A11" s="2" t="s">
        <v>64</v>
      </c>
      <c r="B11" s="14"/>
      <c r="C11" s="27"/>
      <c r="D11" s="27"/>
      <c r="E11" s="27"/>
      <c r="F11" s="53"/>
      <c r="G11" s="53">
        <f>-B9</f>
        <v>-695</v>
      </c>
      <c r="H11" s="53">
        <f t="shared" ref="G11:K11" ca="1" si="3">H10+H8</f>
        <v>2.7897457241922949</v>
      </c>
      <c r="I11" s="53">
        <f t="shared" ca="1" si="3"/>
        <v>3.3106731795684361</v>
      </c>
      <c r="J11" s="53">
        <f t="shared" ca="1" si="3"/>
        <v>4.1434087979230325</v>
      </c>
      <c r="K11" s="53">
        <f t="shared" ca="1" si="3"/>
        <v>5.1574691125826062</v>
      </c>
      <c r="L11" s="53">
        <f ca="1">L10+L8</f>
        <v>1111.1209587864157</v>
      </c>
      <c r="O11" s="14">
        <f t="shared" si="2"/>
        <v>13</v>
      </c>
    </row>
    <row r="12" spans="1:17" x14ac:dyDescent="0.25">
      <c r="O12" s="14">
        <f t="shared" si="2"/>
        <v>13.5</v>
      </c>
      <c r="Q12" s="3"/>
    </row>
    <row r="13" spans="1:17" ht="13" x14ac:dyDescent="0.3">
      <c r="A13" s="1" t="s">
        <v>65</v>
      </c>
      <c r="B13" s="31">
        <f ca="1">IRR(G11:L11)</f>
        <v>0.10216992374584022</v>
      </c>
      <c r="O13" s="14">
        <f t="shared" si="2"/>
        <v>14</v>
      </c>
    </row>
    <row r="14" spans="1:17" x14ac:dyDescent="0.25">
      <c r="A14" s="2" t="s">
        <v>66</v>
      </c>
      <c r="B14" s="3"/>
      <c r="C14" s="3">
        <f>Model!G252</f>
        <v>2859</v>
      </c>
      <c r="D14" s="3">
        <f>Model!H252</f>
        <v>2702</v>
      </c>
      <c r="E14" s="3">
        <f>Model!I252</f>
        <v>2629</v>
      </c>
      <c r="F14" s="3">
        <f>Model!J252</f>
        <v>2614</v>
      </c>
      <c r="G14" s="3">
        <f>Model!K252</f>
        <v>2574</v>
      </c>
      <c r="H14" s="3">
        <f ca="1">Model!L252</f>
        <v>2608.590294424378</v>
      </c>
      <c r="I14" s="3">
        <f ca="1">Model!M252</f>
        <v>2580.244525660114</v>
      </c>
      <c r="J14" s="3">
        <f ca="1">Model!N252</f>
        <v>2533.4377037153204</v>
      </c>
      <c r="K14" s="3">
        <f ca="1">Model!O252</f>
        <v>2461.0061787873756</v>
      </c>
      <c r="L14" s="3">
        <f ca="1">Model!P252</f>
        <v>2359.3825042146386</v>
      </c>
      <c r="N14" s="33"/>
      <c r="O14" s="14">
        <f t="shared" si="2"/>
        <v>14.5</v>
      </c>
    </row>
    <row r="15" spans="1:17" x14ac:dyDescent="0.25">
      <c r="O15" s="14">
        <f t="shared" si="2"/>
        <v>15</v>
      </c>
    </row>
    <row r="16" spans="1:17" ht="13" x14ac:dyDescent="0.3">
      <c r="A16" s="32" t="s">
        <v>900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O16" s="14">
        <f t="shared" si="2"/>
        <v>15.5</v>
      </c>
    </row>
    <row r="17" spans="1:15" x14ac:dyDescent="0.25">
      <c r="C17" s="28"/>
      <c r="E17" s="28"/>
      <c r="F17" s="28"/>
      <c r="G17" s="28"/>
      <c r="H17" s="28"/>
      <c r="I17" s="28"/>
      <c r="J17" s="28"/>
      <c r="K17" s="28"/>
      <c r="L17" s="28"/>
      <c r="O17" s="14">
        <f t="shared" si="2"/>
        <v>16</v>
      </c>
    </row>
    <row r="18" spans="1:15" x14ac:dyDescent="0.25">
      <c r="A18" s="2" t="s">
        <v>67</v>
      </c>
      <c r="C18" s="3"/>
      <c r="E18" s="52"/>
      <c r="F18" s="52">
        <f>B9</f>
        <v>695</v>
      </c>
      <c r="G18" s="52">
        <f>B9</f>
        <v>695</v>
      </c>
      <c r="H18" s="52">
        <f>G18*(1.1)^(11/12)</f>
        <v>758.45199726522469</v>
      </c>
      <c r="I18" s="52">
        <f>H18*1.1</f>
        <v>834.29719699174723</v>
      </c>
      <c r="J18" s="52">
        <f>I18*1.1</f>
        <v>917.72691669092205</v>
      </c>
      <c r="K18" s="52">
        <f t="shared" ref="K18:L18" si="4">J18*1.1</f>
        <v>1009.4996083600143</v>
      </c>
      <c r="L18" s="52">
        <f t="shared" si="4"/>
        <v>1110.4495691960158</v>
      </c>
      <c r="O18" s="14">
        <f t="shared" si="2"/>
        <v>16.5</v>
      </c>
    </row>
    <row r="19" spans="1:15" x14ac:dyDescent="0.25">
      <c r="O19" s="14">
        <f>O18+0.5</f>
        <v>17</v>
      </c>
    </row>
    <row r="20" spans="1:15" x14ac:dyDescent="0.25">
      <c r="L20" s="3"/>
      <c r="O20" s="14">
        <f>O19+1</f>
        <v>18</v>
      </c>
    </row>
    <row r="21" spans="1:15" x14ac:dyDescent="0.25">
      <c r="F21" s="27"/>
      <c r="O21" s="14">
        <f t="shared" ref="O21:O40" si="5">O20+1</f>
        <v>19</v>
      </c>
    </row>
    <row r="22" spans="1:15" x14ac:dyDescent="0.25">
      <c r="O22" s="14">
        <f t="shared" si="5"/>
        <v>20</v>
      </c>
    </row>
    <row r="23" spans="1:15" x14ac:dyDescent="0.25">
      <c r="O23" s="14">
        <f t="shared" si="5"/>
        <v>21</v>
      </c>
    </row>
    <row r="24" spans="1:15" x14ac:dyDescent="0.25">
      <c r="O24" s="14">
        <f t="shared" si="5"/>
        <v>22</v>
      </c>
    </row>
    <row r="25" spans="1:15" x14ac:dyDescent="0.25">
      <c r="L25" s="33"/>
      <c r="O25" s="14">
        <f t="shared" si="5"/>
        <v>23</v>
      </c>
    </row>
    <row r="26" spans="1:15" x14ac:dyDescent="0.25">
      <c r="L26" s="33"/>
      <c r="O26" s="14">
        <f t="shared" si="5"/>
        <v>24</v>
      </c>
    </row>
    <row r="27" spans="1:15" x14ac:dyDescent="0.25">
      <c r="O27" s="14">
        <f t="shared" si="5"/>
        <v>25</v>
      </c>
    </row>
    <row r="28" spans="1:15" x14ac:dyDescent="0.25">
      <c r="O28" s="14">
        <f t="shared" si="5"/>
        <v>26</v>
      </c>
    </row>
    <row r="29" spans="1:15" x14ac:dyDescent="0.25">
      <c r="O29" s="14">
        <f t="shared" si="5"/>
        <v>27</v>
      </c>
    </row>
    <row r="30" spans="1:15" x14ac:dyDescent="0.25">
      <c r="O30" s="14">
        <f t="shared" si="5"/>
        <v>28</v>
      </c>
    </row>
    <row r="31" spans="1:15" x14ac:dyDescent="0.25">
      <c r="O31" s="14">
        <f t="shared" si="5"/>
        <v>29</v>
      </c>
    </row>
    <row r="32" spans="1:15" x14ac:dyDescent="0.25">
      <c r="O32" s="14">
        <f t="shared" si="5"/>
        <v>30</v>
      </c>
    </row>
    <row r="33" spans="15:15" x14ac:dyDescent="0.25">
      <c r="O33" s="14">
        <f t="shared" si="5"/>
        <v>31</v>
      </c>
    </row>
    <row r="34" spans="15:15" x14ac:dyDescent="0.25">
      <c r="O34" s="14">
        <f t="shared" si="5"/>
        <v>32</v>
      </c>
    </row>
    <row r="35" spans="15:15" x14ac:dyDescent="0.25">
      <c r="O35" s="14">
        <f t="shared" si="5"/>
        <v>33</v>
      </c>
    </row>
    <row r="36" spans="15:15" x14ac:dyDescent="0.25">
      <c r="O36" s="14">
        <f t="shared" si="5"/>
        <v>34</v>
      </c>
    </row>
    <row r="37" spans="15:15" x14ac:dyDescent="0.25">
      <c r="O37" s="14">
        <f t="shared" si="5"/>
        <v>35</v>
      </c>
    </row>
    <row r="38" spans="15:15" x14ac:dyDescent="0.25">
      <c r="O38" s="14">
        <f t="shared" si="5"/>
        <v>36</v>
      </c>
    </row>
    <row r="39" spans="15:15" x14ac:dyDescent="0.25">
      <c r="O39" s="14">
        <f t="shared" si="5"/>
        <v>37</v>
      </c>
    </row>
    <row r="40" spans="15:15" x14ac:dyDescent="0.25">
      <c r="O40" s="14">
        <f t="shared" si="5"/>
        <v>38</v>
      </c>
    </row>
  </sheetData>
  <dataValidations count="1">
    <dataValidation type="list" allowBlank="1" showInputMessage="1" showErrorMessage="1" sqref="L7" xr:uid="{B9B31DC1-C0D8-4C65-BFA3-41E2507B5E8C}">
      <formula1>$O$5:$O$40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7CEA-8847-4358-95E3-3BC1EC4F20E0}">
  <dimension ref="A1:O28"/>
  <sheetViews>
    <sheetView workbookViewId="0">
      <selection activeCell="N35" sqref="N35"/>
    </sheetView>
  </sheetViews>
  <sheetFormatPr defaultColWidth="9.08984375" defaultRowHeight="12.5" x14ac:dyDescent="0.25"/>
  <cols>
    <col min="1" max="1" width="14.36328125" style="2" bestFit="1" customWidth="1"/>
    <col min="2" max="5" width="7.453125" style="2" bestFit="1" customWidth="1"/>
    <col min="6" max="15" width="8.453125" style="2" bestFit="1" customWidth="1"/>
    <col min="16" max="16" width="9.08984375" style="2"/>
    <col min="17" max="17" width="11" style="2" bestFit="1" customWidth="1"/>
    <col min="18" max="16384" width="9.08984375" style="2"/>
  </cols>
  <sheetData>
    <row r="1" spans="1:15" ht="13" x14ac:dyDescent="0.3">
      <c r="A1" s="1" t="s">
        <v>118</v>
      </c>
      <c r="B1" s="9">
        <f>Model!C1</f>
        <v>2017</v>
      </c>
      <c r="C1" s="9">
        <f>Model!D1</f>
        <v>2018</v>
      </c>
      <c r="D1" s="9">
        <f>Model!E1</f>
        <v>2019</v>
      </c>
      <c r="E1" s="9">
        <f>Model!F1</f>
        <v>2020</v>
      </c>
      <c r="F1" s="9">
        <f>Model!G1</f>
        <v>2021</v>
      </c>
      <c r="G1" s="9">
        <f>Model!H1</f>
        <v>2022</v>
      </c>
      <c r="H1" s="9">
        <f>Model!I1</f>
        <v>2023</v>
      </c>
      <c r="I1" s="9">
        <f>Model!J1</f>
        <v>2024</v>
      </c>
      <c r="J1" s="9">
        <f>Model!K1</f>
        <v>2025</v>
      </c>
      <c r="K1" s="10">
        <f>Model!L1</f>
        <v>2026</v>
      </c>
      <c r="L1" s="10">
        <f>Model!M1</f>
        <v>2027</v>
      </c>
      <c r="M1" s="10">
        <f>Model!N1</f>
        <v>2028</v>
      </c>
      <c r="N1" s="10">
        <f>Model!O1</f>
        <v>2029</v>
      </c>
      <c r="O1" s="10">
        <f>Model!P1</f>
        <v>2030</v>
      </c>
    </row>
    <row r="2" spans="1:15" x14ac:dyDescent="0.25">
      <c r="A2" s="2" t="s">
        <v>30</v>
      </c>
      <c r="B2" s="3">
        <f>Model!C45</f>
        <v>40528</v>
      </c>
      <c r="C2" s="3">
        <f>Model!D45</f>
        <v>55588</v>
      </c>
      <c r="D2" s="3">
        <f>Model!E45</f>
        <v>70196</v>
      </c>
      <c r="E2" s="3">
        <f>Model!F45</f>
        <v>84826</v>
      </c>
      <c r="F2" s="3">
        <f>Model!G45</f>
        <v>115655</v>
      </c>
      <c r="G2" s="3">
        <f>Model!H45</f>
        <v>114449</v>
      </c>
      <c r="H2" s="3">
        <f>Model!I45</f>
        <v>133006</v>
      </c>
      <c r="I2" s="3">
        <f>Model!J45</f>
        <v>162354</v>
      </c>
      <c r="J2" s="3">
        <f>Model!K45</f>
        <v>198758</v>
      </c>
      <c r="K2" s="3">
        <f>Model!L45</f>
        <v>246392.67</v>
      </c>
      <c r="L2" s="3">
        <f>Model!M45</f>
        <v>291753.94799999997</v>
      </c>
      <c r="M2" s="3">
        <f>Model!N45</f>
        <v>344948.62644999998</v>
      </c>
      <c r="N2" s="3">
        <f>Model!O45</f>
        <v>400006.21322400001</v>
      </c>
      <c r="O2" s="3">
        <f>Model!P45</f>
        <v>457921.48814639996</v>
      </c>
    </row>
    <row r="3" spans="1:15" x14ac:dyDescent="0.25">
      <c r="A3" s="2" t="s">
        <v>220</v>
      </c>
      <c r="B3" s="3"/>
      <c r="C3" s="3">
        <f>C2-B2</f>
        <v>15060</v>
      </c>
      <c r="D3" s="3">
        <f t="shared" ref="D3:O3" si="0">D2-C2</f>
        <v>14608</v>
      </c>
      <c r="E3" s="3">
        <f t="shared" si="0"/>
        <v>14630</v>
      </c>
      <c r="F3" s="3">
        <f t="shared" si="0"/>
        <v>30829</v>
      </c>
      <c r="G3" s="3">
        <f t="shared" si="0"/>
        <v>-1206</v>
      </c>
      <c r="H3" s="3">
        <f t="shared" si="0"/>
        <v>18557</v>
      </c>
      <c r="I3" s="3">
        <f t="shared" si="0"/>
        <v>29348</v>
      </c>
      <c r="J3" s="3">
        <f t="shared" si="0"/>
        <v>36404</v>
      </c>
      <c r="K3" s="3">
        <f t="shared" si="0"/>
        <v>47634.670000000013</v>
      </c>
      <c r="L3" s="3">
        <f t="shared" si="0"/>
        <v>45361.277999999962</v>
      </c>
      <c r="M3" s="3">
        <f t="shared" si="0"/>
        <v>53194.678450000007</v>
      </c>
      <c r="N3" s="3">
        <f t="shared" si="0"/>
        <v>55057.586774000025</v>
      </c>
      <c r="O3" s="3">
        <f t="shared" si="0"/>
        <v>57915.274922399956</v>
      </c>
    </row>
    <row r="4" spans="1:15" ht="13" x14ac:dyDescent="0.3">
      <c r="A4" s="6" t="s">
        <v>74</v>
      </c>
      <c r="B4" s="3"/>
      <c r="C4" s="11">
        <f>C2/B2-1</f>
        <v>0.37159494670351356</v>
      </c>
      <c r="D4" s="11">
        <f t="shared" ref="D4:O4" si="1">D2/C2-1</f>
        <v>0.2627905303302871</v>
      </c>
      <c r="E4" s="11">
        <f t="shared" si="1"/>
        <v>0.20841643398484244</v>
      </c>
      <c r="F4" s="11">
        <f t="shared" si="1"/>
        <v>0.36343809680994044</v>
      </c>
      <c r="G4" s="11">
        <f t="shared" si="1"/>
        <v>-1.0427564739959316E-2</v>
      </c>
      <c r="H4" s="11">
        <f t="shared" si="1"/>
        <v>0.16214208948964171</v>
      </c>
      <c r="I4" s="11">
        <f t="shared" si="1"/>
        <v>0.22065169992331168</v>
      </c>
      <c r="J4" s="11">
        <f t="shared" si="1"/>
        <v>0.22422607388792382</v>
      </c>
      <c r="K4" s="11">
        <f t="shared" si="1"/>
        <v>0.23966164883929197</v>
      </c>
      <c r="L4" s="11">
        <f t="shared" si="1"/>
        <v>0.18410157250213643</v>
      </c>
      <c r="M4" s="11">
        <f t="shared" si="1"/>
        <v>0.18232719322104951</v>
      </c>
      <c r="N4" s="11">
        <f t="shared" si="1"/>
        <v>0.15961097552588921</v>
      </c>
      <c r="O4" s="11">
        <f t="shared" si="1"/>
        <v>0.14478593833733244</v>
      </c>
    </row>
    <row r="5" spans="1:15" x14ac:dyDescent="0.25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215</v>
      </c>
      <c r="B6" s="3">
        <f ca="1">Model!C63</f>
        <v>5268.64</v>
      </c>
      <c r="C6" s="3">
        <f ca="1">Model!D63</f>
        <v>8894.08</v>
      </c>
      <c r="D6" s="3">
        <f>Model!E63</f>
        <v>12119.85</v>
      </c>
      <c r="E6" s="3">
        <f>Model!F63</f>
        <v>15339.9</v>
      </c>
      <c r="F6" s="3">
        <f>Model!G63</f>
        <v>19945.400000000001</v>
      </c>
      <c r="G6" s="3">
        <f>Model!H63</f>
        <v>21680.25</v>
      </c>
      <c r="H6" s="3">
        <f>Model!I63</f>
        <v>24274.75</v>
      </c>
      <c r="I6" s="3">
        <f>Model!J63</f>
        <v>28221</v>
      </c>
      <c r="J6" s="3">
        <f>Model!K63</f>
        <v>34193.5</v>
      </c>
      <c r="K6" s="3">
        <f>Model!L63</f>
        <v>47816.013660363758</v>
      </c>
      <c r="L6" s="3">
        <f>Model!M63</f>
        <v>64962.825596380011</v>
      </c>
      <c r="M6" s="3">
        <f>Model!N63</f>
        <v>82277.951739495722</v>
      </c>
      <c r="N6" s="3">
        <f>Model!O63</f>
        <v>100449.46394696446</v>
      </c>
      <c r="O6" s="3">
        <f>Model!P63</f>
        <v>116438.25212768152</v>
      </c>
    </row>
    <row r="7" spans="1:15" ht="13" x14ac:dyDescent="0.3">
      <c r="A7" s="2" t="s">
        <v>3</v>
      </c>
      <c r="B7" s="11">
        <f ca="1">B6/B2</f>
        <v>0.13</v>
      </c>
      <c r="C7" s="11">
        <f t="shared" ref="C7:O7" ca="1" si="2">C6/C2</f>
        <v>0.16</v>
      </c>
      <c r="D7" s="11">
        <f t="shared" si="2"/>
        <v>0.1726572739187418</v>
      </c>
      <c r="E7" s="11">
        <f t="shared" si="2"/>
        <v>0.18083960106571098</v>
      </c>
      <c r="F7" s="11">
        <f t="shared" si="2"/>
        <v>0.17245601141325495</v>
      </c>
      <c r="G7" s="11">
        <f t="shared" si="2"/>
        <v>0.18943153719123801</v>
      </c>
      <c r="H7" s="11">
        <f t="shared" si="2"/>
        <v>0.18250868381877508</v>
      </c>
      <c r="I7" s="11">
        <f t="shared" si="2"/>
        <v>0.17382386636608893</v>
      </c>
      <c r="J7" s="11">
        <f t="shared" si="2"/>
        <v>0.17203584258243693</v>
      </c>
      <c r="K7" s="11">
        <f t="shared" si="2"/>
        <v>0.19406427009522545</v>
      </c>
      <c r="L7" s="11">
        <f t="shared" si="2"/>
        <v>0.22266305577595824</v>
      </c>
      <c r="M7" s="11">
        <f t="shared" si="2"/>
        <v>0.23852233472053511</v>
      </c>
      <c r="N7" s="11">
        <f t="shared" si="2"/>
        <v>0.25111975920912416</v>
      </c>
      <c r="O7" s="11">
        <f t="shared" si="2"/>
        <v>0.25427558029435732</v>
      </c>
    </row>
    <row r="8" spans="1:15" x14ac:dyDescent="0.25">
      <c r="A8" s="2" t="s">
        <v>53</v>
      </c>
      <c r="B8" s="27">
        <f ca="1">B2-B6</f>
        <v>35259.360000000001</v>
      </c>
      <c r="C8" s="27">
        <f t="shared" ref="C8:O8" ca="1" si="3">C2-C6</f>
        <v>46693.919999999998</v>
      </c>
      <c r="D8" s="27">
        <f t="shared" si="3"/>
        <v>58076.15</v>
      </c>
      <c r="E8" s="27">
        <f t="shared" si="3"/>
        <v>69486.100000000006</v>
      </c>
      <c r="F8" s="27">
        <f t="shared" si="3"/>
        <v>95709.6</v>
      </c>
      <c r="G8" s="27">
        <f t="shared" si="3"/>
        <v>92768.75</v>
      </c>
      <c r="H8" s="27">
        <f t="shared" si="3"/>
        <v>108731.25</v>
      </c>
      <c r="I8" s="27">
        <f t="shared" si="3"/>
        <v>134133</v>
      </c>
      <c r="J8" s="27">
        <f t="shared" si="3"/>
        <v>164564.5</v>
      </c>
      <c r="K8" s="27">
        <f t="shared" si="3"/>
        <v>198576.65633963625</v>
      </c>
      <c r="L8" s="27">
        <f t="shared" si="3"/>
        <v>226791.12240361996</v>
      </c>
      <c r="M8" s="27">
        <f t="shared" si="3"/>
        <v>262670.67471050425</v>
      </c>
      <c r="N8" s="27">
        <f t="shared" si="3"/>
        <v>299556.74927703553</v>
      </c>
      <c r="O8" s="27">
        <f t="shared" si="3"/>
        <v>341483.23601871845</v>
      </c>
    </row>
    <row r="9" spans="1:15" ht="13" x14ac:dyDescent="0.3">
      <c r="A9" s="6" t="s">
        <v>52</v>
      </c>
      <c r="B9" s="11">
        <f ca="1">B8/B2</f>
        <v>0.87</v>
      </c>
      <c r="C9" s="11">
        <f t="shared" ref="C9:O9" ca="1" si="4">C8/C2</f>
        <v>0.84</v>
      </c>
      <c r="D9" s="11">
        <f t="shared" si="4"/>
        <v>0.82734272608125825</v>
      </c>
      <c r="E9" s="11">
        <f t="shared" si="4"/>
        <v>0.81916039893428905</v>
      </c>
      <c r="F9" s="11">
        <f t="shared" si="4"/>
        <v>0.82754398858674516</v>
      </c>
      <c r="G9" s="11">
        <f t="shared" si="4"/>
        <v>0.81056846280876194</v>
      </c>
      <c r="H9" s="11">
        <f t="shared" si="4"/>
        <v>0.81749131618122495</v>
      </c>
      <c r="I9" s="11">
        <f t="shared" si="4"/>
        <v>0.82617613363391107</v>
      </c>
      <c r="J9" s="11">
        <f t="shared" si="4"/>
        <v>0.82796415741756302</v>
      </c>
      <c r="K9" s="11">
        <f t="shared" si="4"/>
        <v>0.80593572990477447</v>
      </c>
      <c r="L9" s="11">
        <f t="shared" si="4"/>
        <v>0.77733694422404176</v>
      </c>
      <c r="M9" s="11">
        <f t="shared" si="4"/>
        <v>0.76147766527946481</v>
      </c>
      <c r="N9" s="11">
        <f t="shared" si="4"/>
        <v>0.74888024079087578</v>
      </c>
      <c r="O9" s="11">
        <f t="shared" si="4"/>
        <v>0.74572441970564274</v>
      </c>
    </row>
    <row r="10" spans="1:15" ht="13" x14ac:dyDescent="0.3">
      <c r="A10" s="6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 ht="13" x14ac:dyDescent="0.3">
      <c r="A11" s="6" t="s">
        <v>223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 ht="13" x14ac:dyDescent="0.3">
      <c r="A12" s="6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 x14ac:dyDescent="0.25">
      <c r="A13" s="2" t="s">
        <v>77</v>
      </c>
      <c r="B13" s="3">
        <f ca="1">Model!C81</f>
        <v>7295.04</v>
      </c>
      <c r="C13" s="3">
        <f ca="1">Model!D81</f>
        <v>9449.9600000000009</v>
      </c>
      <c r="D13" s="3">
        <f>Model!E81</f>
        <v>10600</v>
      </c>
      <c r="E13" s="3">
        <f>Model!F81</f>
        <v>13437</v>
      </c>
      <c r="F13" s="3">
        <f>Model!G81</f>
        <v>17685</v>
      </c>
      <c r="G13" s="3">
        <f>Model!H81</f>
        <v>23434</v>
      </c>
      <c r="H13" s="3">
        <f>Model!I81</f>
        <v>23936</v>
      </c>
      <c r="I13" s="3">
        <f>Model!J81</f>
        <v>28849</v>
      </c>
      <c r="J13" s="3">
        <f>Model!K81</f>
        <v>41952</v>
      </c>
      <c r="K13" s="3">
        <f>Model!L81</f>
        <v>68989.947600000014</v>
      </c>
      <c r="L13" s="3">
        <f>Model!M81</f>
        <v>72938.486999999994</v>
      </c>
      <c r="M13" s="3">
        <f>Model!N81</f>
        <v>82787.670348</v>
      </c>
      <c r="N13" s="3">
        <f>Model!O81</f>
        <v>92001.429041519994</v>
      </c>
      <c r="O13" s="3">
        <f>Model!P81</f>
        <v>100742.72739220799</v>
      </c>
    </row>
    <row r="14" spans="1:15" ht="13" x14ac:dyDescent="0.3">
      <c r="A14" s="6" t="s">
        <v>3</v>
      </c>
      <c r="B14" s="11">
        <f ca="1">B13/B2</f>
        <v>0.18</v>
      </c>
      <c r="C14" s="11">
        <f t="shared" ref="C14:O14" ca="1" si="5">C13/C2</f>
        <v>0.17</v>
      </c>
      <c r="D14" s="11">
        <f t="shared" si="5"/>
        <v>0.15100575531369309</v>
      </c>
      <c r="E14" s="11">
        <f t="shared" si="5"/>
        <v>0.15840662061160493</v>
      </c>
      <c r="F14" s="11">
        <f t="shared" si="5"/>
        <v>0.15291167697029959</v>
      </c>
      <c r="G14" s="11">
        <f t="shared" si="5"/>
        <v>0.20475495635610622</v>
      </c>
      <c r="H14" s="11">
        <f t="shared" si="5"/>
        <v>0.17996180623430522</v>
      </c>
      <c r="I14" s="11">
        <f t="shared" si="5"/>
        <v>0.17769195708143931</v>
      </c>
      <c r="J14" s="11">
        <f t="shared" si="5"/>
        <v>0.21107074935348513</v>
      </c>
      <c r="K14" s="11">
        <f t="shared" si="5"/>
        <v>0.28000000000000003</v>
      </c>
      <c r="L14" s="11">
        <f t="shared" si="5"/>
        <v>0.25</v>
      </c>
      <c r="M14" s="11">
        <f t="shared" si="5"/>
        <v>0.24000000000000002</v>
      </c>
      <c r="N14" s="11">
        <f t="shared" si="5"/>
        <v>0.22999999999999998</v>
      </c>
      <c r="O14" s="11">
        <f t="shared" si="5"/>
        <v>0.22</v>
      </c>
    </row>
    <row r="15" spans="1:15" ht="13" x14ac:dyDescent="0.3">
      <c r="A15" s="6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 x14ac:dyDescent="0.25">
      <c r="A16" s="2" t="s">
        <v>192</v>
      </c>
      <c r="B16" s="3">
        <f ca="1">Model!C91</f>
        <v>4458.08</v>
      </c>
      <c r="C16" s="3">
        <f ca="1">Model!D91</f>
        <v>7226.4400000000005</v>
      </c>
      <c r="D16" s="3">
        <f>Model!E91</f>
        <v>9201</v>
      </c>
      <c r="E16" s="3">
        <f>Model!F91</f>
        <v>10891</v>
      </c>
      <c r="F16" s="3">
        <f>Model!G91</f>
        <v>12643</v>
      </c>
      <c r="G16" s="3">
        <f>Model!H91</f>
        <v>13074</v>
      </c>
      <c r="H16" s="3">
        <f>Model!I91</f>
        <v>9906</v>
      </c>
      <c r="I16" s="3">
        <f>Model!J91</f>
        <v>9293</v>
      </c>
      <c r="J16" s="3">
        <f>Model!K91</f>
        <v>9491</v>
      </c>
      <c r="K16" s="3">
        <f>Model!L91</f>
        <v>11149.647034133721</v>
      </c>
      <c r="L16" s="3">
        <f>Model!M91</f>
        <v>12472.929715961518</v>
      </c>
      <c r="M16" s="3">
        <f>Model!N91</f>
        <v>13884.712416191203</v>
      </c>
      <c r="N16" s="3">
        <f>Model!O91</f>
        <v>15100.849376775906</v>
      </c>
      <c r="O16" s="3">
        <f>Model!P91</f>
        <v>16142.436303117127</v>
      </c>
    </row>
    <row r="17" spans="1:15" ht="13" x14ac:dyDescent="0.3">
      <c r="A17" s="6" t="str">
        <f>A14</f>
        <v>As % of revenue</v>
      </c>
      <c r="B17" s="11">
        <f ca="1">B16/B2</f>
        <v>0.11</v>
      </c>
      <c r="C17" s="11">
        <f t="shared" ref="C17:O17" ca="1" si="6">C16/C2</f>
        <v>0.13</v>
      </c>
      <c r="D17" s="11">
        <f t="shared" si="6"/>
        <v>0.13107584477748019</v>
      </c>
      <c r="E17" s="11">
        <f t="shared" si="6"/>
        <v>0.12839223822884493</v>
      </c>
      <c r="F17" s="11">
        <f t="shared" si="6"/>
        <v>0.10931650166443301</v>
      </c>
      <c r="G17" s="11">
        <f t="shared" si="6"/>
        <v>0.11423428776136095</v>
      </c>
      <c r="H17" s="11">
        <f t="shared" si="6"/>
        <v>7.4477843104822333E-2</v>
      </c>
      <c r="I17" s="11">
        <f t="shared" si="6"/>
        <v>5.7239119455018049E-2</v>
      </c>
      <c r="J17" s="11">
        <f t="shared" si="6"/>
        <v>4.7751537045049759E-2</v>
      </c>
      <c r="K17" s="11">
        <f t="shared" si="6"/>
        <v>4.5251537045049757E-2</v>
      </c>
      <c r="L17" s="11">
        <f t="shared" si="6"/>
        <v>4.2751537045049755E-2</v>
      </c>
      <c r="M17" s="11">
        <f t="shared" si="6"/>
        <v>4.0251537045049753E-2</v>
      </c>
      <c r="N17" s="11">
        <f t="shared" si="6"/>
        <v>3.775153704504975E-2</v>
      </c>
      <c r="O17" s="11">
        <f t="shared" si="6"/>
        <v>3.5251537045049748E-2</v>
      </c>
    </row>
    <row r="18" spans="1:15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196</v>
      </c>
      <c r="B19" s="3">
        <f ca="1">Model!C101</f>
        <v>2431.6799999999998</v>
      </c>
      <c r="C19" s="3">
        <f ca="1">Model!D101</f>
        <v>3335.2799999999997</v>
      </c>
      <c r="D19" s="3">
        <f>Model!E101-5000</f>
        <v>4790</v>
      </c>
      <c r="E19" s="3">
        <f>Model!F101</f>
        <v>5864</v>
      </c>
      <c r="F19" s="3">
        <f>Model!G101</f>
        <v>8429</v>
      </c>
      <c r="G19" s="3">
        <f>Model!H101</f>
        <v>9507</v>
      </c>
      <c r="H19" s="3">
        <f>Model!I101</f>
        <v>9773</v>
      </c>
      <c r="I19" s="3">
        <f>Model!J101</f>
        <v>8490</v>
      </c>
      <c r="J19" s="3">
        <f>Model!K101</f>
        <v>10652</v>
      </c>
      <c r="K19" s="3">
        <f>Model!L101</f>
        <v>12958.483213436139</v>
      </c>
      <c r="L19" s="3">
        <f>Model!M101</f>
        <v>15052.406402272269</v>
      </c>
      <c r="M19" s="3">
        <f>Model!N101</f>
        <v>17451.920786371127</v>
      </c>
      <c r="N19" s="3">
        <f>Model!O101</f>
        <v>19837.432674660362</v>
      </c>
      <c r="O19" s="3">
        <f>Model!P101</f>
        <v>22251.692490518322</v>
      </c>
    </row>
    <row r="20" spans="1:15" ht="13" x14ac:dyDescent="0.3">
      <c r="A20" s="6" t="str">
        <f>A17</f>
        <v>As % of revenue</v>
      </c>
      <c r="B20" s="11">
        <f ca="1">B19/B2</f>
        <v>0.06</v>
      </c>
      <c r="C20" s="11">
        <f t="shared" ref="C20:O20" ca="1" si="7">C19/C2</f>
        <v>0.06</v>
      </c>
      <c r="D20" s="11">
        <f t="shared" si="7"/>
        <v>6.8237506410621693E-2</v>
      </c>
      <c r="E20" s="11">
        <f t="shared" si="7"/>
        <v>6.9129747954636556E-2</v>
      </c>
      <c r="F20" s="11">
        <f t="shared" si="7"/>
        <v>7.288054991137434E-2</v>
      </c>
      <c r="G20" s="11">
        <f t="shared" si="7"/>
        <v>8.3067567213343935E-2</v>
      </c>
      <c r="H20" s="11">
        <f t="shared" si="7"/>
        <v>7.347788821556922E-2</v>
      </c>
      <c r="I20" s="11">
        <f t="shared" si="7"/>
        <v>5.2293137218670314E-2</v>
      </c>
      <c r="J20" s="11">
        <f t="shared" si="7"/>
        <v>5.359281135853651E-2</v>
      </c>
      <c r="K20" s="11">
        <f t="shared" si="7"/>
        <v>5.2592811358536509E-2</v>
      </c>
      <c r="L20" s="11">
        <f t="shared" si="7"/>
        <v>5.1592811358536508E-2</v>
      </c>
      <c r="M20" s="11">
        <f t="shared" si="7"/>
        <v>5.0592811358536514E-2</v>
      </c>
      <c r="N20" s="11">
        <f t="shared" si="7"/>
        <v>4.9592811358536507E-2</v>
      </c>
      <c r="O20" s="11">
        <f t="shared" si="7"/>
        <v>4.8592811358536499E-2</v>
      </c>
    </row>
    <row r="21" spans="1:15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221</v>
      </c>
      <c r="B22" s="3">
        <f ca="1">B13+B6+B16+B19</f>
        <v>19453.440000000002</v>
      </c>
      <c r="C22" s="3">
        <f t="shared" ref="C22:O22" ca="1" si="8">C13+C6+C16+C19</f>
        <v>28905.760000000002</v>
      </c>
      <c r="D22" s="3">
        <f t="shared" si="8"/>
        <v>36710.85</v>
      </c>
      <c r="E22" s="3">
        <f t="shared" si="8"/>
        <v>45531.9</v>
      </c>
      <c r="F22" s="3">
        <f t="shared" si="8"/>
        <v>58702.400000000001</v>
      </c>
      <c r="G22" s="3">
        <f>G13+G6+G16+G19</f>
        <v>67695.25</v>
      </c>
      <c r="H22" s="3">
        <f t="shared" si="8"/>
        <v>67889.75</v>
      </c>
      <c r="I22" s="3">
        <f t="shared" si="8"/>
        <v>74853</v>
      </c>
      <c r="J22" s="3">
        <f t="shared" si="8"/>
        <v>96288.5</v>
      </c>
      <c r="K22" s="3">
        <f t="shared" si="8"/>
        <v>140914.09150793366</v>
      </c>
      <c r="L22" s="3">
        <f t="shared" si="8"/>
        <v>165426.64871461378</v>
      </c>
      <c r="M22" s="3">
        <f t="shared" si="8"/>
        <v>196402.25529005806</v>
      </c>
      <c r="N22" s="3">
        <f t="shared" si="8"/>
        <v>227389.17503992072</v>
      </c>
      <c r="O22" s="3">
        <f t="shared" si="8"/>
        <v>255575.10831352498</v>
      </c>
    </row>
    <row r="23" spans="1:15" ht="13" x14ac:dyDescent="0.3">
      <c r="A23" s="6" t="s">
        <v>3</v>
      </c>
      <c r="B23" s="11">
        <f ca="1">B22/B2</f>
        <v>0.48000000000000004</v>
      </c>
      <c r="C23" s="11">
        <f t="shared" ref="C23:O23" ca="1" si="9">C22/C2</f>
        <v>0.52</v>
      </c>
      <c r="D23" s="11">
        <f t="shared" si="9"/>
        <v>0.52297638042053674</v>
      </c>
      <c r="E23" s="11">
        <f t="shared" si="9"/>
        <v>0.53676820786079738</v>
      </c>
      <c r="F23" s="11">
        <f t="shared" si="9"/>
        <v>0.50756473995936191</v>
      </c>
      <c r="G23" s="11">
        <f t="shared" si="9"/>
        <v>0.59148834852204912</v>
      </c>
      <c r="H23" s="11">
        <f t="shared" si="9"/>
        <v>0.51042622137347182</v>
      </c>
      <c r="I23" s="11">
        <f t="shared" si="9"/>
        <v>0.46104808012121662</v>
      </c>
      <c r="J23" s="11">
        <f t="shared" si="9"/>
        <v>0.48445094033950836</v>
      </c>
      <c r="K23" s="11">
        <f t="shared" si="9"/>
        <v>0.57190861849881192</v>
      </c>
      <c r="L23" s="11">
        <f t="shared" si="9"/>
        <v>0.56700740417954443</v>
      </c>
      <c r="M23" s="11">
        <f t="shared" si="9"/>
        <v>0.56936668312412142</v>
      </c>
      <c r="N23" s="11">
        <f t="shared" si="9"/>
        <v>0.56846410761271038</v>
      </c>
      <c r="O23" s="11">
        <f t="shared" si="9"/>
        <v>0.55811992869794358</v>
      </c>
    </row>
    <row r="24" spans="1:15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193</v>
      </c>
      <c r="B25" s="27">
        <f ca="1">B8-B13-B16-B19</f>
        <v>21074.559999999998</v>
      </c>
      <c r="C25" s="27">
        <f t="shared" ref="C25:O25" ca="1" si="10">C8-C13-C16-C19</f>
        <v>26682.239999999998</v>
      </c>
      <c r="D25" s="27">
        <f t="shared" si="10"/>
        <v>33485.15</v>
      </c>
      <c r="E25" s="27">
        <f t="shared" si="10"/>
        <v>39294.100000000006</v>
      </c>
      <c r="F25" s="27">
        <f t="shared" si="10"/>
        <v>56952.600000000006</v>
      </c>
      <c r="G25" s="27">
        <f t="shared" si="10"/>
        <v>46753.75</v>
      </c>
      <c r="H25" s="27">
        <f t="shared" si="10"/>
        <v>65116.25</v>
      </c>
      <c r="I25" s="27">
        <f t="shared" si="10"/>
        <v>87501</v>
      </c>
      <c r="J25" s="27">
        <f t="shared" si="10"/>
        <v>102469.5</v>
      </c>
      <c r="K25" s="27">
        <f t="shared" si="10"/>
        <v>105478.57849206637</v>
      </c>
      <c r="L25" s="27">
        <f t="shared" si="10"/>
        <v>126327.29928538618</v>
      </c>
      <c r="M25" s="27">
        <f t="shared" si="10"/>
        <v>148546.37115994189</v>
      </c>
      <c r="N25" s="27">
        <f t="shared" si="10"/>
        <v>172617.03818407928</v>
      </c>
      <c r="O25" s="27">
        <f t="shared" si="10"/>
        <v>202346.37983287498</v>
      </c>
    </row>
    <row r="26" spans="1:15" ht="13" x14ac:dyDescent="0.3">
      <c r="A26" s="6" t="s">
        <v>219</v>
      </c>
      <c r="B26" s="11">
        <f ca="1">B25/B2</f>
        <v>0.51999999999999991</v>
      </c>
      <c r="C26" s="11">
        <f t="shared" ref="C26:O26" ca="1" si="11">C25/C2</f>
        <v>0.48</v>
      </c>
      <c r="D26" s="11">
        <f t="shared" si="11"/>
        <v>0.47702361957946326</v>
      </c>
      <c r="E26" s="11">
        <f t="shared" si="11"/>
        <v>0.46323179213920268</v>
      </c>
      <c r="F26" s="11">
        <f t="shared" si="11"/>
        <v>0.49243526004063815</v>
      </c>
      <c r="G26" s="11">
        <f t="shared" si="11"/>
        <v>0.40851165147795088</v>
      </c>
      <c r="H26" s="11">
        <f t="shared" si="11"/>
        <v>0.48957377862652812</v>
      </c>
      <c r="I26" s="11">
        <f t="shared" si="11"/>
        <v>0.53895191987878344</v>
      </c>
      <c r="J26" s="11">
        <f t="shared" si="11"/>
        <v>0.51554905966049169</v>
      </c>
      <c r="K26" s="11">
        <f t="shared" si="11"/>
        <v>0.4280913815011882</v>
      </c>
      <c r="L26" s="11">
        <f t="shared" si="11"/>
        <v>0.43299259582045552</v>
      </c>
      <c r="M26" s="11">
        <f t="shared" si="11"/>
        <v>0.43063331687587852</v>
      </c>
      <c r="N26" s="11">
        <f t="shared" si="11"/>
        <v>0.43153589238728962</v>
      </c>
      <c r="O26" s="11">
        <f t="shared" si="11"/>
        <v>0.44188007130205637</v>
      </c>
    </row>
    <row r="28" spans="1:15" ht="13" x14ac:dyDescent="0.3">
      <c r="A28" s="6" t="s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EC7A9-A2B2-4E51-B25D-63499C6AD856}">
  <dimension ref="A1:M90"/>
  <sheetViews>
    <sheetView zoomScale="70" zoomScaleNormal="70" workbookViewId="0">
      <pane xSplit="8" ySplit="1" topLeftCell="I64" activePane="bottomRight" state="frozen"/>
      <selection pane="topRight" activeCell="I1" sqref="I1"/>
      <selection pane="bottomLeft" activeCell="A2" sqref="A2"/>
      <selection pane="bottomRight" activeCell="K114" sqref="K114"/>
    </sheetView>
  </sheetViews>
  <sheetFormatPr defaultColWidth="9.08984375" defaultRowHeight="12.5" x14ac:dyDescent="0.25"/>
  <cols>
    <col min="1" max="1" width="20.7265625" style="2" bestFit="1" customWidth="1"/>
    <col min="2" max="2" width="10.6328125" style="2" bestFit="1" customWidth="1"/>
    <col min="3" max="3" width="9.6328125" style="2" bestFit="1" customWidth="1"/>
    <col min="4" max="8" width="10.6328125" style="2" bestFit="1" customWidth="1"/>
    <col min="9" max="12" width="9.08984375" style="2" bestFit="1" customWidth="1"/>
    <col min="13" max="13" width="10" style="2" bestFit="1" customWidth="1"/>
    <col min="14" max="16" width="9.08984375" style="2"/>
    <col min="17" max="17" width="17" style="2" bestFit="1" customWidth="1"/>
    <col min="18" max="18" width="12.36328125" style="2" bestFit="1" customWidth="1"/>
    <col min="19" max="19" width="12.81640625" style="2" customWidth="1"/>
    <col min="20" max="20" width="22.90625" style="2" bestFit="1" customWidth="1"/>
    <col min="21" max="21" width="46.08984375" style="2" bestFit="1" customWidth="1"/>
    <col min="22" max="16384" width="9.08984375" style="2"/>
  </cols>
  <sheetData>
    <row r="1" spans="1:13" ht="18" x14ac:dyDescent="0.4">
      <c r="A1" s="67"/>
      <c r="B1" s="9">
        <v>2019</v>
      </c>
      <c r="C1" s="9">
        <v>2020</v>
      </c>
      <c r="D1" s="9">
        <v>2021</v>
      </c>
      <c r="E1" s="9">
        <v>2022</v>
      </c>
      <c r="F1" s="9">
        <v>2023</v>
      </c>
      <c r="G1" s="9">
        <v>2024</v>
      </c>
      <c r="H1" s="9">
        <v>2025</v>
      </c>
      <c r="I1" s="10">
        <v>2026</v>
      </c>
      <c r="J1" s="10">
        <v>2027</v>
      </c>
      <c r="K1" s="10">
        <v>2028</v>
      </c>
      <c r="L1" s="10">
        <v>2029</v>
      </c>
      <c r="M1" s="10">
        <v>2030</v>
      </c>
    </row>
    <row r="2" spans="1:13" ht="13" x14ac:dyDescent="0.3">
      <c r="A2" s="1"/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10"/>
    </row>
    <row r="3" spans="1:13" s="64" customFormat="1" ht="15.5" x14ac:dyDescent="0.35">
      <c r="A3" s="63" t="s">
        <v>287</v>
      </c>
    </row>
    <row r="4" spans="1:13" ht="13" x14ac:dyDescent="0.3">
      <c r="A4" s="1"/>
    </row>
    <row r="5" spans="1:13" ht="13" x14ac:dyDescent="0.3">
      <c r="A5" s="1" t="s">
        <v>206</v>
      </c>
      <c r="B5" s="5">
        <f t="shared" ref="B5:M5" si="0">B6*B9</f>
        <v>500</v>
      </c>
      <c r="C5" s="5">
        <f t="shared" si="0"/>
        <v>1125</v>
      </c>
      <c r="D5" s="5">
        <f t="shared" si="0"/>
        <v>2250</v>
      </c>
      <c r="E5" s="5">
        <f t="shared" si="0"/>
        <v>1800</v>
      </c>
      <c r="F5" s="5">
        <f t="shared" si="0"/>
        <v>1400</v>
      </c>
      <c r="G5" s="5">
        <f>G6*G9</f>
        <v>1400</v>
      </c>
      <c r="H5" s="5">
        <f t="shared" si="0"/>
        <v>750</v>
      </c>
      <c r="I5" s="5">
        <f t="shared" si="0"/>
        <v>900</v>
      </c>
      <c r="J5" s="5">
        <f t="shared" si="0"/>
        <v>900</v>
      </c>
      <c r="K5" s="5">
        <f t="shared" si="0"/>
        <v>900</v>
      </c>
      <c r="L5" s="5">
        <f t="shared" si="0"/>
        <v>900</v>
      </c>
      <c r="M5" s="5">
        <f t="shared" si="0"/>
        <v>900</v>
      </c>
    </row>
    <row r="6" spans="1:13" x14ac:dyDescent="0.25">
      <c r="A6" s="2" t="s">
        <v>204</v>
      </c>
      <c r="B6" s="56">
        <v>2.5</v>
      </c>
      <c r="C6" s="56">
        <v>4.5</v>
      </c>
      <c r="D6" s="56">
        <v>7.5</v>
      </c>
      <c r="E6" s="56">
        <v>4.5</v>
      </c>
      <c r="F6" s="56">
        <v>3.5</v>
      </c>
      <c r="G6" s="56">
        <v>4</v>
      </c>
      <c r="H6" s="56">
        <v>2.5</v>
      </c>
      <c r="I6" s="56">
        <v>3</v>
      </c>
      <c r="J6" s="56">
        <v>3</v>
      </c>
      <c r="K6" s="56">
        <v>3</v>
      </c>
      <c r="L6" s="56">
        <v>3</v>
      </c>
      <c r="M6" s="56">
        <v>3</v>
      </c>
    </row>
    <row r="7" spans="1:13" x14ac:dyDescent="0.25">
      <c r="A7" s="2" t="s">
        <v>211</v>
      </c>
      <c r="C7" s="28">
        <f>B6+C6</f>
        <v>7</v>
      </c>
      <c r="D7" s="28">
        <f>C6+D6</f>
        <v>12</v>
      </c>
      <c r="E7" s="28">
        <f>D6+E6</f>
        <v>12</v>
      </c>
      <c r="F7" s="28">
        <f t="shared" ref="F7:M7" si="1">E6+F6</f>
        <v>8</v>
      </c>
      <c r="G7" s="28">
        <f>F6+G6</f>
        <v>7.5</v>
      </c>
      <c r="H7" s="28">
        <f t="shared" si="1"/>
        <v>6.5</v>
      </c>
      <c r="I7" s="28">
        <f t="shared" si="1"/>
        <v>5.5</v>
      </c>
      <c r="J7" s="28">
        <f t="shared" si="1"/>
        <v>6</v>
      </c>
      <c r="K7" s="28">
        <f t="shared" si="1"/>
        <v>6</v>
      </c>
      <c r="L7" s="28">
        <f t="shared" si="1"/>
        <v>6</v>
      </c>
      <c r="M7" s="28">
        <f t="shared" si="1"/>
        <v>6</v>
      </c>
    </row>
    <row r="9" spans="1:13" x14ac:dyDescent="0.25">
      <c r="A9" s="2" t="s">
        <v>205</v>
      </c>
      <c r="B9" s="57">
        <v>200</v>
      </c>
      <c r="C9" s="57">
        <v>250</v>
      </c>
      <c r="D9" s="57">
        <v>300</v>
      </c>
      <c r="E9" s="57">
        <v>400</v>
      </c>
      <c r="F9" s="57">
        <v>400</v>
      </c>
      <c r="G9" s="57">
        <v>350</v>
      </c>
      <c r="H9" s="57">
        <v>300</v>
      </c>
      <c r="I9" s="57">
        <v>300</v>
      </c>
      <c r="J9" s="57">
        <v>300</v>
      </c>
      <c r="K9" s="57">
        <v>300</v>
      </c>
      <c r="L9" s="57">
        <v>300</v>
      </c>
      <c r="M9" s="57">
        <v>300</v>
      </c>
    </row>
    <row r="11" spans="1:13" ht="13" x14ac:dyDescent="0.3">
      <c r="A11" s="1" t="s">
        <v>207</v>
      </c>
      <c r="B11" s="310">
        <v>1</v>
      </c>
      <c r="C11" s="310">
        <v>14</v>
      </c>
      <c r="D11" s="310">
        <v>24</v>
      </c>
      <c r="E11" s="310">
        <v>325</v>
      </c>
      <c r="F11" s="310">
        <v>400</v>
      </c>
      <c r="G11" s="310">
        <v>560</v>
      </c>
      <c r="H11" s="310">
        <v>710</v>
      </c>
      <c r="I11" s="5">
        <f t="shared" ref="I11:L11" si="2">I12*AVERAGE(H7:I7)</f>
        <v>818.57142857142867</v>
      </c>
      <c r="J11" s="5">
        <f t="shared" si="2"/>
        <v>1014.4642857142858</v>
      </c>
      <c r="K11" s="5">
        <f t="shared" si="2"/>
        <v>1118.5714285714287</v>
      </c>
      <c r="L11" s="5">
        <f t="shared" si="2"/>
        <v>1178.5714285714287</v>
      </c>
      <c r="M11" s="5">
        <f>M12*AVERAGE(L7:M7)</f>
        <v>1238.5714285714287</v>
      </c>
    </row>
    <row r="12" spans="1:13" x14ac:dyDescent="0.25">
      <c r="A12" s="2" t="s">
        <v>224</v>
      </c>
      <c r="B12" s="27"/>
      <c r="C12" s="27"/>
      <c r="D12" s="27">
        <f>D11/AVERAGE(C7:D7)</f>
        <v>2.5263157894736841</v>
      </c>
      <c r="E12" s="27">
        <f t="shared" ref="E12:G12" si="3">E11/AVERAGE(D7:E7)</f>
        <v>27.083333333333332</v>
      </c>
      <c r="F12" s="27">
        <f t="shared" si="3"/>
        <v>40</v>
      </c>
      <c r="G12" s="27">
        <f>G11/AVERAGE(F7:G7)</f>
        <v>72.258064516129039</v>
      </c>
      <c r="H12" s="27">
        <f>H11/AVERAGE(G7:H7)</f>
        <v>101.42857142857143</v>
      </c>
      <c r="I12" s="27">
        <f t="shared" ref="H12:M12" si="4">H12+I13</f>
        <v>136.42857142857144</v>
      </c>
      <c r="J12" s="27">
        <f t="shared" si="4"/>
        <v>176.42857142857144</v>
      </c>
      <c r="K12" s="27">
        <f t="shared" si="4"/>
        <v>186.42857142857144</v>
      </c>
      <c r="L12" s="27">
        <f t="shared" si="4"/>
        <v>196.42857142857144</v>
      </c>
      <c r="M12" s="27">
        <f t="shared" si="4"/>
        <v>206.42857142857144</v>
      </c>
    </row>
    <row r="13" spans="1:13" x14ac:dyDescent="0.25">
      <c r="A13" s="2" t="s">
        <v>213</v>
      </c>
      <c r="B13" s="27"/>
      <c r="C13" s="27"/>
      <c r="D13" s="27"/>
      <c r="E13" s="55">
        <f>E12-D12</f>
        <v>24.557017543859647</v>
      </c>
      <c r="F13" s="55">
        <f>F12-E12</f>
        <v>12.916666666666668</v>
      </c>
      <c r="G13" s="55">
        <f>G12-F12</f>
        <v>32.258064516129039</v>
      </c>
      <c r="H13" s="55">
        <f>H12-G12</f>
        <v>29.170506912442391</v>
      </c>
      <c r="I13" s="59">
        <v>35</v>
      </c>
      <c r="J13" s="59">
        <v>40</v>
      </c>
      <c r="K13" s="59">
        <v>10</v>
      </c>
      <c r="L13" s="59">
        <v>10</v>
      </c>
      <c r="M13" s="59">
        <v>10</v>
      </c>
    </row>
    <row r="14" spans="1:13" x14ac:dyDescent="0.25">
      <c r="B14" s="27"/>
      <c r="C14" s="27"/>
      <c r="D14" s="27"/>
      <c r="E14" s="27"/>
      <c r="F14" s="27"/>
      <c r="G14" s="27"/>
      <c r="H14" s="27"/>
    </row>
    <row r="15" spans="1:13" ht="13" x14ac:dyDescent="0.3">
      <c r="A15" s="1" t="s">
        <v>163</v>
      </c>
      <c r="B15" s="1"/>
      <c r="C15" s="1"/>
      <c r="D15" s="1"/>
      <c r="E15" s="1"/>
      <c r="F15" s="1"/>
      <c r="G15" s="1"/>
      <c r="H15" s="1">
        <f>H18*AVERAGE(G16:H16)</f>
        <v>0</v>
      </c>
      <c r="I15" s="58">
        <f t="shared" ref="I15:M15" si="5">I18*AVERAGE(H16:I16)</f>
        <v>0.6875</v>
      </c>
      <c r="J15" s="58">
        <f t="shared" si="5"/>
        <v>4.3750000000000009</v>
      </c>
      <c r="K15" s="58">
        <f t="shared" si="5"/>
        <v>11.250000000000002</v>
      </c>
      <c r="L15" s="58">
        <f t="shared" si="5"/>
        <v>27</v>
      </c>
      <c r="M15" s="58">
        <f t="shared" si="5"/>
        <v>44.999999999999993</v>
      </c>
    </row>
    <row r="16" spans="1:13" x14ac:dyDescent="0.25">
      <c r="A16" s="2" t="s">
        <v>75</v>
      </c>
      <c r="G16" s="2">
        <f t="shared" ref="G16:M16" si="6">G17*G7</f>
        <v>0</v>
      </c>
      <c r="H16" s="2">
        <f t="shared" si="6"/>
        <v>0</v>
      </c>
      <c r="I16" s="28">
        <f t="shared" si="6"/>
        <v>0.27500000000000002</v>
      </c>
      <c r="J16" s="28">
        <f t="shared" si="6"/>
        <v>0.60000000000000009</v>
      </c>
      <c r="K16" s="28">
        <f t="shared" si="6"/>
        <v>0.90000000000000013</v>
      </c>
      <c r="L16" s="28">
        <f t="shared" si="6"/>
        <v>1.7999999999999998</v>
      </c>
      <c r="M16" s="28">
        <f t="shared" si="6"/>
        <v>1.7999999999999998</v>
      </c>
    </row>
    <row r="17" spans="1:13" x14ac:dyDescent="0.25">
      <c r="A17" s="2" t="s">
        <v>214</v>
      </c>
      <c r="I17" s="60">
        <f t="shared" ref="I17:K17" si="7">H17+5%</f>
        <v>0.05</v>
      </c>
      <c r="J17" s="60">
        <f t="shared" si="7"/>
        <v>0.1</v>
      </c>
      <c r="K17" s="60">
        <f t="shared" si="7"/>
        <v>0.15000000000000002</v>
      </c>
      <c r="L17" s="60">
        <v>0.3</v>
      </c>
      <c r="M17" s="60">
        <v>0.3</v>
      </c>
    </row>
    <row r="18" spans="1:13" x14ac:dyDescent="0.25">
      <c r="A18" s="2" t="s">
        <v>84</v>
      </c>
      <c r="I18" s="61">
        <f>H18+5</f>
        <v>5</v>
      </c>
      <c r="J18" s="61">
        <f t="shared" ref="J18:M18" si="8">I18+5</f>
        <v>10</v>
      </c>
      <c r="K18" s="61">
        <f t="shared" si="8"/>
        <v>15</v>
      </c>
      <c r="L18" s="61">
        <f t="shared" si="8"/>
        <v>20</v>
      </c>
      <c r="M18" s="61">
        <f t="shared" si="8"/>
        <v>25</v>
      </c>
    </row>
    <row r="19" spans="1:13" x14ac:dyDescent="0.25">
      <c r="B19" s="27"/>
      <c r="C19" s="27"/>
      <c r="D19" s="27"/>
      <c r="E19" s="27"/>
      <c r="F19" s="27"/>
      <c r="G19" s="27"/>
      <c r="H19" s="27"/>
      <c r="I19" s="14"/>
      <c r="J19" s="14"/>
      <c r="K19" s="14"/>
      <c r="L19" s="14"/>
      <c r="M19" s="14"/>
    </row>
    <row r="20" spans="1:13" ht="13" x14ac:dyDescent="0.3">
      <c r="A20" s="1" t="s">
        <v>208</v>
      </c>
      <c r="B20" s="5">
        <f>B5+B11</f>
        <v>501</v>
      </c>
      <c r="C20" s="5">
        <f t="shared" ref="C20:F20" si="9">C5+C11</f>
        <v>1139</v>
      </c>
      <c r="D20" s="5">
        <f t="shared" si="9"/>
        <v>2274</v>
      </c>
      <c r="E20" s="5">
        <f t="shared" si="9"/>
        <v>2125</v>
      </c>
      <c r="F20" s="5">
        <f t="shared" si="9"/>
        <v>1800</v>
      </c>
      <c r="G20" s="5">
        <f t="shared" ref="G20:M20" si="10">G15+G11+G5</f>
        <v>1960</v>
      </c>
      <c r="H20" s="5">
        <f t="shared" si="10"/>
        <v>1460</v>
      </c>
      <c r="I20" s="58">
        <f>I15+I11+I5</f>
        <v>1719.2589285714287</v>
      </c>
      <c r="J20" s="58">
        <f t="shared" si="10"/>
        <v>1918.8392857142858</v>
      </c>
      <c r="K20" s="58">
        <f t="shared" si="10"/>
        <v>2029.8214285714287</v>
      </c>
      <c r="L20" s="58">
        <f t="shared" si="10"/>
        <v>2105.5714285714284</v>
      </c>
      <c r="M20" s="58">
        <f t="shared" si="10"/>
        <v>2183.5714285714284</v>
      </c>
    </row>
    <row r="22" spans="1:13" ht="13" x14ac:dyDescent="0.3">
      <c r="A22" s="1" t="s">
        <v>215</v>
      </c>
      <c r="B22" s="58">
        <f>B23+B25+B27</f>
        <v>650.15</v>
      </c>
      <c r="C22" s="58">
        <f t="shared" ref="C22:M22" si="11">C23+C25+C27</f>
        <v>1352.1</v>
      </c>
      <c r="D22" s="58">
        <f t="shared" si="11"/>
        <v>2703.6</v>
      </c>
      <c r="E22" s="58">
        <f>E23+E25+E27</f>
        <v>2028.7500000000002</v>
      </c>
      <c r="F22" s="58">
        <f t="shared" si="11"/>
        <v>1600.0000000000002</v>
      </c>
      <c r="G22" s="58">
        <f t="shared" si="11"/>
        <v>1624.0000000000002</v>
      </c>
      <c r="H22" s="58">
        <f t="shared" si="11"/>
        <v>856.5</v>
      </c>
      <c r="I22" s="58">
        <f t="shared" si="11"/>
        <v>1023.0607142857143</v>
      </c>
      <c r="J22" s="58">
        <f t="shared" si="11"/>
        <v>1053.4821428571429</v>
      </c>
      <c r="K22" s="58">
        <f t="shared" si="11"/>
        <v>1070.5982142857142</v>
      </c>
      <c r="L22" s="58">
        <f t="shared" si="11"/>
        <v>1082.1857142857143</v>
      </c>
      <c r="M22" s="58">
        <f t="shared" si="11"/>
        <v>1094.7857142857142</v>
      </c>
    </row>
    <row r="23" spans="1:13" x14ac:dyDescent="0.25">
      <c r="A23" s="2" t="s">
        <v>216</v>
      </c>
      <c r="B23" s="27">
        <f>B24*B5</f>
        <v>650</v>
      </c>
      <c r="C23" s="27">
        <f t="shared" ref="C23:M23" si="12">C24*C5</f>
        <v>1350</v>
      </c>
      <c r="D23" s="27">
        <f t="shared" si="12"/>
        <v>2700</v>
      </c>
      <c r="E23" s="27">
        <f t="shared" si="12"/>
        <v>1980.0000000000002</v>
      </c>
      <c r="F23" s="27">
        <f t="shared" si="12"/>
        <v>1540.0000000000002</v>
      </c>
      <c r="G23" s="27">
        <f t="shared" si="12"/>
        <v>1540.0000000000002</v>
      </c>
      <c r="H23" s="27">
        <f t="shared" si="12"/>
        <v>750</v>
      </c>
      <c r="I23" s="27">
        <f t="shared" si="12"/>
        <v>900</v>
      </c>
      <c r="J23" s="27">
        <f t="shared" si="12"/>
        <v>900</v>
      </c>
      <c r="K23" s="27">
        <f t="shared" si="12"/>
        <v>900</v>
      </c>
      <c r="L23" s="27">
        <f t="shared" si="12"/>
        <v>900</v>
      </c>
      <c r="M23" s="27">
        <f t="shared" si="12"/>
        <v>900</v>
      </c>
    </row>
    <row r="24" spans="1:13" x14ac:dyDescent="0.25">
      <c r="A24" s="2" t="s">
        <v>3</v>
      </c>
      <c r="B24" s="62">
        <v>1.3</v>
      </c>
      <c r="C24" s="62">
        <v>1.2</v>
      </c>
      <c r="D24" s="62">
        <v>1.2</v>
      </c>
      <c r="E24" s="62">
        <v>1.1000000000000001</v>
      </c>
      <c r="F24" s="62">
        <v>1.1000000000000001</v>
      </c>
      <c r="G24" s="62">
        <v>1.1000000000000001</v>
      </c>
      <c r="H24" s="62">
        <v>1</v>
      </c>
      <c r="I24" s="62">
        <v>1</v>
      </c>
      <c r="J24" s="62">
        <v>1</v>
      </c>
      <c r="K24" s="62">
        <v>1</v>
      </c>
      <c r="L24" s="62">
        <v>1</v>
      </c>
      <c r="M24" s="62">
        <v>1</v>
      </c>
    </row>
    <row r="25" spans="1:13" x14ac:dyDescent="0.25">
      <c r="A25" s="2" t="s">
        <v>217</v>
      </c>
      <c r="B25" s="27">
        <f>B26*B11</f>
        <v>0.15</v>
      </c>
      <c r="C25" s="27">
        <f t="shared" ref="C25:M25" si="13">C26*C11</f>
        <v>2.1</v>
      </c>
      <c r="D25" s="27">
        <f t="shared" si="13"/>
        <v>3.5999999999999996</v>
      </c>
      <c r="E25" s="27">
        <f t="shared" si="13"/>
        <v>48.75</v>
      </c>
      <c r="F25" s="27">
        <f t="shared" si="13"/>
        <v>60</v>
      </c>
      <c r="G25" s="27">
        <f t="shared" si="13"/>
        <v>84</v>
      </c>
      <c r="H25" s="27">
        <f t="shared" si="13"/>
        <v>106.5</v>
      </c>
      <c r="I25" s="27">
        <f t="shared" si="13"/>
        <v>122.78571428571429</v>
      </c>
      <c r="J25" s="27">
        <f>J26*J11</f>
        <v>152.16964285714286</v>
      </c>
      <c r="K25" s="27">
        <f t="shared" si="13"/>
        <v>167.78571428571431</v>
      </c>
      <c r="L25" s="27">
        <f t="shared" si="13"/>
        <v>176.78571428571431</v>
      </c>
      <c r="M25" s="27">
        <f t="shared" si="13"/>
        <v>185.78571428571431</v>
      </c>
    </row>
    <row r="26" spans="1:13" x14ac:dyDescent="0.25">
      <c r="A26" s="2" t="str">
        <f>A24</f>
        <v>As % of revenue</v>
      </c>
      <c r="B26" s="62">
        <v>0.15</v>
      </c>
      <c r="C26" s="62">
        <v>0.15</v>
      </c>
      <c r="D26" s="62">
        <v>0.15</v>
      </c>
      <c r="E26" s="62">
        <v>0.15</v>
      </c>
      <c r="F26" s="62">
        <v>0.15</v>
      </c>
      <c r="G26" s="62">
        <v>0.15</v>
      </c>
      <c r="H26" s="62">
        <v>0.15</v>
      </c>
      <c r="I26" s="62">
        <v>0.15</v>
      </c>
      <c r="J26" s="62">
        <v>0.15</v>
      </c>
      <c r="K26" s="62">
        <v>0.15</v>
      </c>
      <c r="L26" s="62">
        <v>0.15</v>
      </c>
      <c r="M26" s="62">
        <v>0.15</v>
      </c>
    </row>
    <row r="27" spans="1:13" x14ac:dyDescent="0.25">
      <c r="A27" s="2" t="s">
        <v>163</v>
      </c>
      <c r="H27" s="2">
        <f>H28*H15</f>
        <v>0</v>
      </c>
      <c r="I27" s="27">
        <f>I28*I15</f>
        <v>0.27500000000000002</v>
      </c>
      <c r="J27" s="27">
        <f t="shared" ref="J27:M27" si="14">J28*J15</f>
        <v>1.3125000000000002</v>
      </c>
      <c r="K27" s="27">
        <f t="shared" si="14"/>
        <v>2.8125000000000004</v>
      </c>
      <c r="L27" s="27">
        <f t="shared" si="14"/>
        <v>5.4</v>
      </c>
      <c r="M27" s="27">
        <f t="shared" si="14"/>
        <v>8.9999999999999982</v>
      </c>
    </row>
    <row r="28" spans="1:13" x14ac:dyDescent="0.25">
      <c r="A28" s="2" t="s">
        <v>3</v>
      </c>
      <c r="B28" s="62">
        <v>0</v>
      </c>
      <c r="C28" s="62">
        <v>0</v>
      </c>
      <c r="D28" s="62">
        <v>0</v>
      </c>
      <c r="E28" s="62">
        <v>0</v>
      </c>
      <c r="F28" s="62">
        <v>0</v>
      </c>
      <c r="G28" s="62">
        <v>0</v>
      </c>
      <c r="H28" s="62">
        <v>0.5</v>
      </c>
      <c r="I28" s="62">
        <v>0.4</v>
      </c>
      <c r="J28" s="62">
        <v>0.3</v>
      </c>
      <c r="K28" s="62">
        <v>0.25</v>
      </c>
      <c r="L28" s="62">
        <v>0.2</v>
      </c>
      <c r="M28" s="62">
        <v>0.2</v>
      </c>
    </row>
    <row r="30" spans="1:13" s="1" customFormat="1" ht="13" x14ac:dyDescent="0.3">
      <c r="A30" s="1" t="s">
        <v>53</v>
      </c>
      <c r="B30" s="58">
        <f>B20-B22</f>
        <v>-149.14999999999998</v>
      </c>
      <c r="C30" s="58">
        <f t="shared" ref="C30:L30" si="15">C20-C22</f>
        <v>-213.09999999999991</v>
      </c>
      <c r="D30" s="58">
        <f t="shared" si="15"/>
        <v>-429.59999999999991</v>
      </c>
      <c r="E30" s="58">
        <f t="shared" si="15"/>
        <v>96.249999999999773</v>
      </c>
      <c r="F30" s="58">
        <f t="shared" si="15"/>
        <v>199.99999999999977</v>
      </c>
      <c r="G30" s="58">
        <f t="shared" si="15"/>
        <v>335.99999999999977</v>
      </c>
      <c r="H30" s="58">
        <f t="shared" si="15"/>
        <v>603.5</v>
      </c>
      <c r="I30" s="58">
        <f t="shared" si="15"/>
        <v>696.19821428571436</v>
      </c>
      <c r="J30" s="58">
        <f t="shared" si="15"/>
        <v>865.35714285714289</v>
      </c>
      <c r="K30" s="58">
        <f t="shared" si="15"/>
        <v>959.22321428571445</v>
      </c>
      <c r="L30" s="58">
        <f t="shared" si="15"/>
        <v>1023.3857142857141</v>
      </c>
      <c r="M30" s="58">
        <f>M20-M22</f>
        <v>1088.7857142857142</v>
      </c>
    </row>
    <row r="31" spans="1:13" x14ac:dyDescent="0.25">
      <c r="A31" s="2" t="s">
        <v>52</v>
      </c>
      <c r="B31" s="33">
        <f>B30/B20</f>
        <v>-0.2977045908183632</v>
      </c>
      <c r="C31" s="33">
        <f t="shared" ref="C31:M31" si="16">C30/C20</f>
        <v>-0.18709394205443364</v>
      </c>
      <c r="D31" s="33">
        <f t="shared" si="16"/>
        <v>-0.1889182058047493</v>
      </c>
      <c r="E31" s="33">
        <f t="shared" si="16"/>
        <v>4.5294117647058714E-2</v>
      </c>
      <c r="F31" s="33">
        <f t="shared" si="16"/>
        <v>0.11111111111111098</v>
      </c>
      <c r="G31" s="33">
        <f t="shared" si="16"/>
        <v>0.17142857142857132</v>
      </c>
      <c r="H31" s="33">
        <f>H30/H20</f>
        <v>0.41335616438356165</v>
      </c>
      <c r="I31" s="33">
        <f>I30/I20</f>
        <v>0.40494087465010364</v>
      </c>
      <c r="J31" s="33">
        <f>J30/J20</f>
        <v>0.4509794797822344</v>
      </c>
      <c r="K31" s="33">
        <f t="shared" si="16"/>
        <v>0.47256532066508317</v>
      </c>
      <c r="L31" s="33">
        <f t="shared" si="16"/>
        <v>0.4860370445756157</v>
      </c>
      <c r="M31" s="33">
        <f t="shared" si="16"/>
        <v>0.49862610402355251</v>
      </c>
    </row>
    <row r="34" spans="1:13" s="64" customFormat="1" ht="15.5" x14ac:dyDescent="0.35">
      <c r="A34" s="63" t="s">
        <v>209</v>
      </c>
    </row>
    <row r="35" spans="1:13" s="64" customFormat="1" ht="15.5" x14ac:dyDescent="0.35">
      <c r="A35" s="63"/>
    </row>
    <row r="36" spans="1:13" s="1" customFormat="1" ht="13" x14ac:dyDescent="0.3">
      <c r="A36" s="1" t="str">
        <f>A5</f>
        <v>Hardware revenue</v>
      </c>
      <c r="E36" s="5">
        <f t="shared" ref="E36:M36" si="17">E37*E40</f>
        <v>30</v>
      </c>
      <c r="F36" s="5">
        <f t="shared" si="17"/>
        <v>87.5</v>
      </c>
      <c r="G36" s="5">
        <f t="shared" si="17"/>
        <v>190</v>
      </c>
      <c r="H36" s="5">
        <f t="shared" si="17"/>
        <v>750</v>
      </c>
      <c r="I36" s="5">
        <f t="shared" si="17"/>
        <v>2000</v>
      </c>
      <c r="J36" s="5">
        <f t="shared" si="17"/>
        <v>4000</v>
      </c>
      <c r="K36" s="5">
        <f t="shared" si="17"/>
        <v>8000</v>
      </c>
      <c r="L36" s="5">
        <f t="shared" si="17"/>
        <v>10000</v>
      </c>
      <c r="M36" s="5">
        <f t="shared" si="17"/>
        <v>12000</v>
      </c>
    </row>
    <row r="37" spans="1:13" x14ac:dyDescent="0.25">
      <c r="A37" s="2" t="str">
        <f>A6</f>
        <v>Unit Sold</v>
      </c>
      <c r="E37" s="57">
        <v>0.2</v>
      </c>
      <c r="F37" s="57">
        <v>0.5</v>
      </c>
      <c r="G37" s="57">
        <v>1</v>
      </c>
      <c r="H37" s="57">
        <v>3</v>
      </c>
      <c r="I37" s="57">
        <v>5</v>
      </c>
      <c r="J37" s="57">
        <f>I37+5</f>
        <v>10</v>
      </c>
      <c r="K37" s="57">
        <v>20</v>
      </c>
      <c r="L37" s="57">
        <v>25</v>
      </c>
      <c r="M37" s="57">
        <v>30</v>
      </c>
    </row>
    <row r="38" spans="1:13" x14ac:dyDescent="0.25">
      <c r="A38" s="2" t="s">
        <v>211</v>
      </c>
      <c r="I38" s="2">
        <f>H37+I37</f>
        <v>8</v>
      </c>
      <c r="J38" s="2">
        <f t="shared" ref="J38:M38" si="18">I37+J37</f>
        <v>15</v>
      </c>
      <c r="K38" s="2">
        <f t="shared" si="18"/>
        <v>30</v>
      </c>
      <c r="L38" s="2">
        <f t="shared" si="18"/>
        <v>45</v>
      </c>
      <c r="M38" s="2">
        <f t="shared" si="18"/>
        <v>55</v>
      </c>
    </row>
    <row r="40" spans="1:13" x14ac:dyDescent="0.25">
      <c r="A40" s="2" t="str">
        <f>A9</f>
        <v>Price</v>
      </c>
      <c r="E40" s="57">
        <v>150</v>
      </c>
      <c r="F40" s="57">
        <v>175</v>
      </c>
      <c r="G40" s="57">
        <v>190</v>
      </c>
      <c r="H40" s="57">
        <v>250</v>
      </c>
      <c r="I40" s="57">
        <v>400</v>
      </c>
      <c r="J40" s="57">
        <v>400</v>
      </c>
      <c r="K40" s="57">
        <v>400</v>
      </c>
      <c r="L40" s="57">
        <v>400</v>
      </c>
      <c r="M40" s="57">
        <v>400</v>
      </c>
    </row>
    <row r="42" spans="1:13" ht="13" x14ac:dyDescent="0.3">
      <c r="A42" s="1" t="str">
        <f>A11</f>
        <v>Software revenue</v>
      </c>
      <c r="B42" s="1"/>
      <c r="C42" s="1"/>
      <c r="D42" s="1"/>
      <c r="E42" s="1"/>
      <c r="F42" s="1"/>
      <c r="G42" s="1"/>
      <c r="H42" s="1"/>
      <c r="I42" s="58"/>
      <c r="J42" s="58">
        <f>J43*AVERAGE(I38:J38)</f>
        <v>115</v>
      </c>
      <c r="K42" s="58">
        <f>K43*AVERAGE(J38:K38)</f>
        <v>562.5</v>
      </c>
      <c r="L42" s="58">
        <f>L43*AVERAGE(K38:L38)</f>
        <v>1687.5</v>
      </c>
      <c r="M42" s="58">
        <f>M43*AVERAGE(L38:M38)</f>
        <v>3750</v>
      </c>
    </row>
    <row r="43" spans="1:13" x14ac:dyDescent="0.25">
      <c r="A43" s="2" t="s">
        <v>212</v>
      </c>
      <c r="J43" s="27">
        <f>J44</f>
        <v>10</v>
      </c>
      <c r="K43" s="27">
        <f>J43+K44</f>
        <v>25</v>
      </c>
      <c r="L43" s="27">
        <f t="shared" ref="L43:M43" si="19">K43+L44</f>
        <v>45</v>
      </c>
      <c r="M43" s="27">
        <f t="shared" si="19"/>
        <v>75</v>
      </c>
    </row>
    <row r="44" spans="1:13" x14ac:dyDescent="0.25">
      <c r="A44" s="2" t="s">
        <v>174</v>
      </c>
      <c r="J44" s="57">
        <v>10</v>
      </c>
      <c r="K44" s="57">
        <v>15</v>
      </c>
      <c r="L44" s="57">
        <v>20</v>
      </c>
      <c r="M44" s="57">
        <v>30</v>
      </c>
    </row>
    <row r="46" spans="1:13" s="1" customFormat="1" ht="13" x14ac:dyDescent="0.3">
      <c r="A46" s="1" t="str">
        <f>A15</f>
        <v>Advertising</v>
      </c>
      <c r="J46" s="65"/>
      <c r="K46" s="65"/>
      <c r="L46" s="65"/>
      <c r="M46" s="65">
        <f t="shared" ref="M46" si="20">AVERAGE(L47:M47)*M49</f>
        <v>137.5</v>
      </c>
    </row>
    <row r="47" spans="1:13" x14ac:dyDescent="0.25">
      <c r="A47" s="2" t="s">
        <v>75</v>
      </c>
      <c r="M47" s="2">
        <f t="shared" ref="M47" si="21">M48*M38</f>
        <v>5.5</v>
      </c>
    </row>
    <row r="48" spans="1:13" x14ac:dyDescent="0.25">
      <c r="A48" s="2" t="s">
        <v>214</v>
      </c>
      <c r="I48" s="60"/>
      <c r="J48" s="60"/>
      <c r="K48" s="60"/>
      <c r="L48" s="60"/>
      <c r="M48" s="60">
        <v>0.1</v>
      </c>
    </row>
    <row r="49" spans="1:13" x14ac:dyDescent="0.25">
      <c r="A49" s="2" t="s">
        <v>84</v>
      </c>
      <c r="J49" s="57"/>
      <c r="K49" s="57"/>
      <c r="L49" s="57"/>
      <c r="M49" s="57">
        <v>25</v>
      </c>
    </row>
    <row r="51" spans="1:13" s="1" customFormat="1" ht="13" x14ac:dyDescent="0.3">
      <c r="A51" s="1" t="s">
        <v>210</v>
      </c>
      <c r="B51" s="5">
        <f t="shared" ref="B51:G51" si="22">B36+B42+B46</f>
        <v>0</v>
      </c>
      <c r="C51" s="5">
        <f t="shared" si="22"/>
        <v>0</v>
      </c>
      <c r="D51" s="5">
        <f t="shared" si="22"/>
        <v>0</v>
      </c>
      <c r="E51" s="5">
        <f t="shared" si="22"/>
        <v>30</v>
      </c>
      <c r="F51" s="5">
        <f t="shared" si="22"/>
        <v>87.5</v>
      </c>
      <c r="G51" s="5">
        <f t="shared" si="22"/>
        <v>190</v>
      </c>
      <c r="H51" s="5">
        <f>H36+H42+H46</f>
        <v>750</v>
      </c>
      <c r="I51" s="5">
        <f t="shared" ref="I51:L51" si="23">I36+I42+I46</f>
        <v>2000</v>
      </c>
      <c r="J51" s="5">
        <f t="shared" si="23"/>
        <v>4115</v>
      </c>
      <c r="K51" s="5">
        <f t="shared" si="23"/>
        <v>8562.5</v>
      </c>
      <c r="L51" s="5">
        <f t="shared" si="23"/>
        <v>11687.5</v>
      </c>
      <c r="M51" s="5">
        <f>M36+M42+M46</f>
        <v>15887.5</v>
      </c>
    </row>
    <row r="53" spans="1:13" ht="13" x14ac:dyDescent="0.3">
      <c r="A53" s="1" t="s">
        <v>215</v>
      </c>
      <c r="B53" s="5">
        <f t="shared" ref="B53:G53" si="24">B54+B56+B58</f>
        <v>0</v>
      </c>
      <c r="C53" s="5">
        <f t="shared" si="24"/>
        <v>0</v>
      </c>
      <c r="D53" s="5">
        <f t="shared" si="24"/>
        <v>0</v>
      </c>
      <c r="E53" s="5">
        <f>E54+E56+E58</f>
        <v>45</v>
      </c>
      <c r="F53" s="5">
        <f t="shared" si="24"/>
        <v>131.25</v>
      </c>
      <c r="G53" s="5">
        <f t="shared" si="24"/>
        <v>285</v>
      </c>
      <c r="H53" s="5">
        <f>H54+H56+H58</f>
        <v>1125</v>
      </c>
      <c r="I53" s="5">
        <f t="shared" ref="I53:M53" si="25">I54+I56+I58</f>
        <v>2400</v>
      </c>
      <c r="J53" s="5">
        <f t="shared" si="25"/>
        <v>4017.25</v>
      </c>
      <c r="K53" s="5">
        <f t="shared" si="25"/>
        <v>7284.375</v>
      </c>
      <c r="L53" s="5">
        <f t="shared" si="25"/>
        <v>8253.125</v>
      </c>
      <c r="M53" s="5">
        <f t="shared" si="25"/>
        <v>7790</v>
      </c>
    </row>
    <row r="54" spans="1:13" x14ac:dyDescent="0.25">
      <c r="A54" s="2" t="s">
        <v>216</v>
      </c>
      <c r="E54" s="27">
        <f t="shared" ref="E54:G54" si="26">E55*E36</f>
        <v>45</v>
      </c>
      <c r="F54" s="27">
        <f t="shared" si="26"/>
        <v>131.25</v>
      </c>
      <c r="G54" s="27">
        <f t="shared" si="26"/>
        <v>285</v>
      </c>
      <c r="H54" s="27">
        <f>H55*H36</f>
        <v>1125</v>
      </c>
      <c r="I54" s="27">
        <f t="shared" ref="I54:M54" si="27">I55*I36</f>
        <v>2400</v>
      </c>
      <c r="J54" s="27">
        <f t="shared" si="27"/>
        <v>4000</v>
      </c>
      <c r="K54" s="27">
        <f t="shared" si="27"/>
        <v>7200</v>
      </c>
      <c r="L54" s="27">
        <f t="shared" si="27"/>
        <v>8000</v>
      </c>
      <c r="M54" s="27">
        <f t="shared" si="27"/>
        <v>7200</v>
      </c>
    </row>
    <row r="55" spans="1:13" x14ac:dyDescent="0.25">
      <c r="A55" s="2" t="s">
        <v>3</v>
      </c>
      <c r="E55" s="60">
        <v>1.5</v>
      </c>
      <c r="F55" s="60">
        <v>1.5</v>
      </c>
      <c r="G55" s="60">
        <v>1.5</v>
      </c>
      <c r="H55" s="60">
        <v>1.5</v>
      </c>
      <c r="I55" s="60">
        <v>1.2</v>
      </c>
      <c r="J55" s="60">
        <v>1</v>
      </c>
      <c r="K55" s="60">
        <v>0.9</v>
      </c>
      <c r="L55" s="60">
        <v>0.8</v>
      </c>
      <c r="M55" s="60">
        <v>0.6</v>
      </c>
    </row>
    <row r="56" spans="1:13" x14ac:dyDescent="0.25">
      <c r="A56" s="2" t="s">
        <v>217</v>
      </c>
      <c r="J56" s="27">
        <f>J57*J42</f>
        <v>17.25</v>
      </c>
      <c r="K56" s="27">
        <f t="shared" ref="K56:M56" si="28">K57*K42</f>
        <v>84.375</v>
      </c>
      <c r="L56" s="27">
        <f t="shared" si="28"/>
        <v>253.125</v>
      </c>
      <c r="M56" s="27">
        <f t="shared" si="28"/>
        <v>562.5</v>
      </c>
    </row>
    <row r="57" spans="1:13" x14ac:dyDescent="0.25">
      <c r="A57" s="2" t="s">
        <v>3</v>
      </c>
      <c r="J57" s="60">
        <v>0.15</v>
      </c>
      <c r="K57" s="60">
        <v>0.15</v>
      </c>
      <c r="L57" s="60">
        <v>0.15</v>
      </c>
      <c r="M57" s="60">
        <v>0.15</v>
      </c>
    </row>
    <row r="58" spans="1:13" x14ac:dyDescent="0.25">
      <c r="A58" s="2" t="s">
        <v>163</v>
      </c>
      <c r="J58" s="46">
        <f>J59*J46</f>
        <v>0</v>
      </c>
      <c r="K58" s="46">
        <f t="shared" ref="K58:M58" si="29">K59*K46</f>
        <v>0</v>
      </c>
      <c r="L58" s="46">
        <f t="shared" si="29"/>
        <v>0</v>
      </c>
      <c r="M58" s="46">
        <f t="shared" si="29"/>
        <v>27.5</v>
      </c>
    </row>
    <row r="59" spans="1:13" x14ac:dyDescent="0.25">
      <c r="A59" s="2" t="s">
        <v>3</v>
      </c>
      <c r="J59" s="60">
        <v>0.5</v>
      </c>
      <c r="K59" s="60">
        <v>0.4</v>
      </c>
      <c r="L59" s="60">
        <v>0.3</v>
      </c>
      <c r="M59" s="60">
        <v>0.2</v>
      </c>
    </row>
    <row r="61" spans="1:13" ht="13" x14ac:dyDescent="0.3">
      <c r="A61" s="1" t="s">
        <v>226</v>
      </c>
      <c r="B61" s="5">
        <f t="shared" ref="B61:M61" si="30">B51-B53</f>
        <v>0</v>
      </c>
      <c r="C61" s="5">
        <f t="shared" si="30"/>
        <v>0</v>
      </c>
      <c r="D61" s="5">
        <f t="shared" si="30"/>
        <v>0</v>
      </c>
      <c r="E61" s="5">
        <f t="shared" si="30"/>
        <v>-15</v>
      </c>
      <c r="F61" s="5">
        <f>F51-F53</f>
        <v>-43.75</v>
      </c>
      <c r="G61" s="5">
        <f t="shared" si="30"/>
        <v>-95</v>
      </c>
      <c r="H61" s="5">
        <f t="shared" si="30"/>
        <v>-375</v>
      </c>
      <c r="I61" s="5">
        <f t="shared" si="30"/>
        <v>-400</v>
      </c>
      <c r="J61" s="5">
        <f t="shared" si="30"/>
        <v>97.75</v>
      </c>
      <c r="K61" s="5">
        <f t="shared" si="30"/>
        <v>1278.125</v>
      </c>
      <c r="L61" s="5">
        <f t="shared" si="30"/>
        <v>3434.375</v>
      </c>
      <c r="M61" s="5">
        <f t="shared" si="30"/>
        <v>8097.5</v>
      </c>
    </row>
    <row r="62" spans="1:13" ht="13" x14ac:dyDescent="0.3">
      <c r="A62" s="1" t="s">
        <v>52</v>
      </c>
      <c r="B62" s="1"/>
      <c r="C62" s="1"/>
      <c r="D62" s="1"/>
      <c r="E62" s="66">
        <f t="shared" ref="E62:G62" si="31">E61/E51</f>
        <v>-0.5</v>
      </c>
      <c r="F62" s="66">
        <f t="shared" si="31"/>
        <v>-0.5</v>
      </c>
      <c r="G62" s="66">
        <f t="shared" si="31"/>
        <v>-0.5</v>
      </c>
      <c r="H62" s="66">
        <f>H61/H51</f>
        <v>-0.5</v>
      </c>
      <c r="I62" s="66">
        <f t="shared" ref="I62:M62" si="32">I61/I51</f>
        <v>-0.2</v>
      </c>
      <c r="J62" s="66">
        <f t="shared" si="32"/>
        <v>2.3754556500607534E-2</v>
      </c>
      <c r="K62" s="66">
        <f t="shared" si="32"/>
        <v>0.14927007299270073</v>
      </c>
      <c r="L62" s="66">
        <f t="shared" si="32"/>
        <v>0.29385026737967912</v>
      </c>
      <c r="M62" s="66">
        <f t="shared" si="32"/>
        <v>0.50967741935483868</v>
      </c>
    </row>
    <row r="63" spans="1:13" x14ac:dyDescent="0.25"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 spans="1:13" ht="13" x14ac:dyDescent="0.3">
      <c r="A64" s="1" t="s">
        <v>288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 spans="1:13" ht="13" x14ac:dyDescent="0.3">
      <c r="A65" s="1" t="s">
        <v>244</v>
      </c>
      <c r="B65" s="3">
        <f>Model!E57</f>
        <v>501</v>
      </c>
      <c r="C65" s="3">
        <f>Model!F57</f>
        <v>1139</v>
      </c>
      <c r="D65" s="3">
        <f>Model!G57</f>
        <v>2274</v>
      </c>
      <c r="E65" s="3">
        <f>Model!H57</f>
        <v>2159</v>
      </c>
      <c r="F65" s="3">
        <f>Model!I57</f>
        <v>1896</v>
      </c>
      <c r="G65" s="3">
        <f>Model!J57</f>
        <v>2146</v>
      </c>
      <c r="H65" s="3">
        <f>Model!K57</f>
        <v>2207</v>
      </c>
      <c r="I65" s="33"/>
      <c r="J65" s="33"/>
      <c r="K65" s="33"/>
      <c r="L65" s="33"/>
      <c r="M65" s="33"/>
    </row>
    <row r="66" spans="1:13" s="1" customFormat="1" ht="13" x14ac:dyDescent="0.3">
      <c r="A66" s="1" t="s">
        <v>245</v>
      </c>
      <c r="B66" s="69">
        <f t="shared" ref="B66:M66" si="33">B51+B20</f>
        <v>501</v>
      </c>
      <c r="C66" s="69">
        <f t="shared" si="33"/>
        <v>1139</v>
      </c>
      <c r="D66" s="69">
        <f t="shared" si="33"/>
        <v>2274</v>
      </c>
      <c r="E66" s="69">
        <f t="shared" si="33"/>
        <v>2155</v>
      </c>
      <c r="F66" s="69">
        <f t="shared" si="33"/>
        <v>1887.5</v>
      </c>
      <c r="G66" s="69">
        <f t="shared" si="33"/>
        <v>2150</v>
      </c>
      <c r="H66" s="69">
        <f>H51+H20</f>
        <v>2210</v>
      </c>
      <c r="I66" s="69">
        <f t="shared" si="33"/>
        <v>3719.2589285714284</v>
      </c>
      <c r="J66" s="69">
        <f t="shared" si="33"/>
        <v>6033.8392857142862</v>
      </c>
      <c r="K66" s="69">
        <f t="shared" si="33"/>
        <v>10592.321428571429</v>
      </c>
      <c r="L66" s="69">
        <f t="shared" si="33"/>
        <v>13793.071428571428</v>
      </c>
      <c r="M66" s="69">
        <f t="shared" si="33"/>
        <v>18071.071428571428</v>
      </c>
    </row>
    <row r="67" spans="1:13" x14ac:dyDescent="0.25">
      <c r="A67" s="2" t="s">
        <v>76</v>
      </c>
      <c r="B67" s="55">
        <f t="shared" ref="B67:M67" si="34">B22+B53</f>
        <v>650.15</v>
      </c>
      <c r="C67" s="55">
        <f t="shared" si="34"/>
        <v>1352.1</v>
      </c>
      <c r="D67" s="55">
        <f t="shared" si="34"/>
        <v>2703.6</v>
      </c>
      <c r="E67" s="55">
        <f t="shared" si="34"/>
        <v>2073.75</v>
      </c>
      <c r="F67" s="55">
        <f t="shared" si="34"/>
        <v>1731.2500000000002</v>
      </c>
      <c r="G67" s="55">
        <f t="shared" si="34"/>
        <v>1909.0000000000002</v>
      </c>
      <c r="H67" s="55">
        <f t="shared" si="34"/>
        <v>1981.5</v>
      </c>
      <c r="I67" s="55">
        <f t="shared" si="34"/>
        <v>3423.0607142857143</v>
      </c>
      <c r="J67" s="55">
        <f t="shared" si="34"/>
        <v>5070.7321428571431</v>
      </c>
      <c r="K67" s="55">
        <f t="shared" si="34"/>
        <v>8354.9732142857138</v>
      </c>
      <c r="L67" s="55">
        <f t="shared" si="34"/>
        <v>9335.3107142857152</v>
      </c>
      <c r="M67" s="55">
        <f t="shared" si="34"/>
        <v>8884.7857142857138</v>
      </c>
    </row>
    <row r="68" spans="1:13" s="1" customFormat="1" ht="13" x14ac:dyDescent="0.3">
      <c r="A68" s="1" t="s">
        <v>53</v>
      </c>
      <c r="B68" s="69">
        <f>B66-B67</f>
        <v>-149.14999999999998</v>
      </c>
      <c r="C68" s="69">
        <f t="shared" ref="C68:M68" si="35">C66-C67</f>
        <v>-213.09999999999991</v>
      </c>
      <c r="D68" s="69">
        <f t="shared" si="35"/>
        <v>-429.59999999999991</v>
      </c>
      <c r="E68" s="69">
        <f t="shared" si="35"/>
        <v>81.25</v>
      </c>
      <c r="F68" s="69">
        <f t="shared" si="35"/>
        <v>156.24999999999977</v>
      </c>
      <c r="G68" s="69">
        <f t="shared" si="35"/>
        <v>240.99999999999977</v>
      </c>
      <c r="H68" s="69">
        <f t="shared" si="35"/>
        <v>228.5</v>
      </c>
      <c r="I68" s="69">
        <f t="shared" si="35"/>
        <v>296.19821428571413</v>
      </c>
      <c r="J68" s="69">
        <f t="shared" si="35"/>
        <v>963.10714285714312</v>
      </c>
      <c r="K68" s="69">
        <f t="shared" si="35"/>
        <v>2237.3482142857156</v>
      </c>
      <c r="L68" s="69">
        <f t="shared" si="35"/>
        <v>4457.7607142857123</v>
      </c>
      <c r="M68" s="69">
        <f t="shared" si="35"/>
        <v>9186.2857142857138</v>
      </c>
    </row>
    <row r="69" spans="1:13" x14ac:dyDescent="0.25">
      <c r="A69" s="2" t="s">
        <v>52</v>
      </c>
      <c r="B69" s="20">
        <f>B68/B66</f>
        <v>-0.2977045908183632</v>
      </c>
      <c r="C69" s="20">
        <f t="shared" ref="C69:M69" si="36">C68/C66</f>
        <v>-0.18709394205443364</v>
      </c>
      <c r="D69" s="20">
        <f t="shared" si="36"/>
        <v>-0.1889182058047493</v>
      </c>
      <c r="E69" s="20">
        <f t="shared" si="36"/>
        <v>3.7703016241299306E-2</v>
      </c>
      <c r="F69" s="20">
        <f t="shared" si="36"/>
        <v>8.2781456953642266E-2</v>
      </c>
      <c r="G69" s="20">
        <f t="shared" si="36"/>
        <v>0.11209302325581384</v>
      </c>
      <c r="H69" s="20">
        <f t="shared" si="36"/>
        <v>0.10339366515837103</v>
      </c>
      <c r="I69" s="20">
        <f t="shared" si="36"/>
        <v>7.9639040995589994E-2</v>
      </c>
      <c r="J69" s="20">
        <f t="shared" si="36"/>
        <v>0.15961763269654777</v>
      </c>
      <c r="K69" s="20">
        <f t="shared" si="36"/>
        <v>0.21122359525936926</v>
      </c>
      <c r="L69" s="20">
        <f t="shared" si="36"/>
        <v>0.32318840204450461</v>
      </c>
      <c r="M69" s="20">
        <f t="shared" si="36"/>
        <v>0.5083420620960889</v>
      </c>
    </row>
    <row r="70" spans="1:13" x14ac:dyDescent="0.25"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 spans="1:13" s="1" customFormat="1" ht="13" x14ac:dyDescent="0.3">
      <c r="A71" s="1" t="s">
        <v>77</v>
      </c>
      <c r="B71" s="19">
        <v>3000</v>
      </c>
      <c r="C71" s="19">
        <v>5010</v>
      </c>
      <c r="D71" s="19">
        <v>6970</v>
      </c>
      <c r="E71" s="19">
        <v>10185</v>
      </c>
      <c r="F71" s="19">
        <v>12975</v>
      </c>
      <c r="G71" s="19">
        <v>14770</v>
      </c>
      <c r="H71" s="19">
        <v>15420</v>
      </c>
      <c r="I71" s="5">
        <f t="shared" ref="H71:K71" si="37">H71+I72</f>
        <v>15420</v>
      </c>
      <c r="J71" s="5">
        <f t="shared" si="37"/>
        <v>13920</v>
      </c>
      <c r="K71" s="5">
        <f t="shared" si="37"/>
        <v>12420</v>
      </c>
      <c r="L71" s="5">
        <f>K71+L72</f>
        <v>10920</v>
      </c>
      <c r="M71" s="51">
        <v>7000</v>
      </c>
    </row>
    <row r="72" spans="1:13" s="1" customFormat="1" ht="13" x14ac:dyDescent="0.3">
      <c r="A72" s="2" t="s">
        <v>213</v>
      </c>
      <c r="B72" s="3"/>
      <c r="C72" s="3">
        <f>C71-B71</f>
        <v>2010</v>
      </c>
      <c r="D72" s="3">
        <f t="shared" ref="D72:E72" si="38">D71-C71</f>
        <v>1960</v>
      </c>
      <c r="E72" s="3">
        <f t="shared" si="38"/>
        <v>3215</v>
      </c>
      <c r="F72" s="3">
        <f t="shared" ref="F72" si="39">F71-E71</f>
        <v>2790</v>
      </c>
      <c r="G72" s="3">
        <f>G71-F71</f>
        <v>1795</v>
      </c>
      <c r="H72" s="3">
        <f>H71-G71</f>
        <v>650</v>
      </c>
      <c r="I72" s="19"/>
      <c r="J72" s="19">
        <v>-1500</v>
      </c>
      <c r="K72" s="19">
        <v>-1500</v>
      </c>
      <c r="L72" s="19">
        <v>-1500</v>
      </c>
      <c r="M72" s="19"/>
    </row>
    <row r="73" spans="1:13" x14ac:dyDescent="0.25">
      <c r="A73" s="2" t="s">
        <v>3</v>
      </c>
      <c r="B73" s="33">
        <f>B71/B66</f>
        <v>5.9880239520958085</v>
      </c>
      <c r="C73" s="33">
        <f t="shared" ref="C73:E73" si="40">C71/C66</f>
        <v>4.398595258999122</v>
      </c>
      <c r="D73" s="33">
        <f t="shared" si="40"/>
        <v>3.0650835532102021</v>
      </c>
      <c r="E73" s="33">
        <f t="shared" si="40"/>
        <v>4.7262180974477959</v>
      </c>
      <c r="F73" s="33">
        <f>F71/F66</f>
        <v>6.8741721854304636</v>
      </c>
      <c r="G73" s="33">
        <f t="shared" ref="G73" si="41">G71/G66</f>
        <v>6.8697674418604651</v>
      </c>
      <c r="H73" s="33">
        <f t="shared" ref="H73" si="42">H71/H66</f>
        <v>6.9773755656108598</v>
      </c>
      <c r="I73" s="33">
        <f t="shared" ref="I73" si="43">I71/I66</f>
        <v>4.1459872238373139</v>
      </c>
      <c r="J73" s="33">
        <f t="shared" ref="J73" si="44">J71/J66</f>
        <v>2.3069888574853135</v>
      </c>
      <c r="K73" s="33">
        <f t="shared" ref="K73" si="45">K71/K66</f>
        <v>1.1725474990306319</v>
      </c>
      <c r="L73" s="33">
        <f t="shared" ref="L73" si="46">L71/L66</f>
        <v>0.79170183787926651</v>
      </c>
      <c r="M73" s="33">
        <f t="shared" ref="M73" si="47">M71/M66</f>
        <v>0.38735943398090872</v>
      </c>
    </row>
    <row r="75" spans="1:13" ht="13" x14ac:dyDescent="0.3">
      <c r="A75" s="1" t="s">
        <v>192</v>
      </c>
      <c r="B75" s="19">
        <v>675</v>
      </c>
      <c r="C75" s="19">
        <v>700</v>
      </c>
      <c r="D75" s="19">
        <v>1400</v>
      </c>
      <c r="E75" s="19">
        <v>1550</v>
      </c>
      <c r="F75" s="19">
        <v>2000</v>
      </c>
      <c r="G75" s="19">
        <f t="shared" ref="G75:L75" si="48">F75+G76</f>
        <v>2000</v>
      </c>
      <c r="H75" s="19">
        <f t="shared" si="48"/>
        <v>2500</v>
      </c>
      <c r="I75" s="58">
        <f t="shared" si="48"/>
        <v>2500</v>
      </c>
      <c r="J75" s="58">
        <f t="shared" si="48"/>
        <v>2500</v>
      </c>
      <c r="K75" s="58">
        <f t="shared" si="48"/>
        <v>2500</v>
      </c>
      <c r="L75" s="58">
        <f t="shared" si="48"/>
        <v>2500</v>
      </c>
      <c r="M75" s="78">
        <v>1000</v>
      </c>
    </row>
    <row r="76" spans="1:13" x14ac:dyDescent="0.25">
      <c r="A76" s="2" t="s">
        <v>213</v>
      </c>
      <c r="B76" s="3"/>
      <c r="C76" s="3">
        <f>C75-B75</f>
        <v>25</v>
      </c>
      <c r="D76" s="3">
        <f t="shared" ref="D76:F76" si="49">D75-C75</f>
        <v>700</v>
      </c>
      <c r="E76" s="3">
        <f t="shared" si="49"/>
        <v>150</v>
      </c>
      <c r="F76" s="3">
        <f t="shared" si="49"/>
        <v>450</v>
      </c>
      <c r="G76" s="3">
        <v>0</v>
      </c>
      <c r="H76" s="3">
        <v>500</v>
      </c>
      <c r="I76" s="19"/>
      <c r="J76" s="19"/>
      <c r="K76" s="19"/>
      <c r="L76" s="19"/>
      <c r="M76" s="19"/>
    </row>
    <row r="77" spans="1:13" x14ac:dyDescent="0.25">
      <c r="A77" s="2" t="str">
        <f>A73</f>
        <v>As % of revenue</v>
      </c>
      <c r="B77" s="33">
        <f>B75/B66</f>
        <v>1.347305389221557</v>
      </c>
      <c r="C77" s="33">
        <f t="shared" ref="C77:E77" si="50">C75/C66</f>
        <v>0.61457418788410889</v>
      </c>
      <c r="D77" s="33">
        <f t="shared" si="50"/>
        <v>0.61565523306948111</v>
      </c>
      <c r="E77" s="33">
        <f t="shared" si="50"/>
        <v>0.71925754060324831</v>
      </c>
      <c r="F77" s="33">
        <f t="shared" ref="F77" si="51">F75/F66</f>
        <v>1.0596026490066226</v>
      </c>
      <c r="G77" s="33">
        <f t="shared" ref="G77" si="52">G75/G66</f>
        <v>0.93023255813953487</v>
      </c>
      <c r="H77" s="33">
        <f t="shared" ref="H77" si="53">H75/H66</f>
        <v>1.1312217194570136</v>
      </c>
      <c r="I77" s="33">
        <f t="shared" ref="I77" si="54">I75/I66</f>
        <v>0.67217691696454507</v>
      </c>
      <c r="J77" s="33">
        <f t="shared" ref="J77" si="55">J75/J66</f>
        <v>0.4143298953817014</v>
      </c>
      <c r="K77" s="33">
        <f t="shared" ref="K77" si="56">K75/K66</f>
        <v>0.23602002798523186</v>
      </c>
      <c r="L77" s="33">
        <f t="shared" ref="L77" si="57">L75/L66</f>
        <v>0.18125042075990536</v>
      </c>
      <c r="M77" s="33">
        <f t="shared" ref="M77" si="58">M75/M66</f>
        <v>5.5337061997272674E-2</v>
      </c>
    </row>
    <row r="78" spans="1:13" x14ac:dyDescent="0.25">
      <c r="B78" s="3"/>
      <c r="C78" s="3"/>
      <c r="D78" s="3"/>
      <c r="E78" s="3"/>
      <c r="F78" s="3"/>
      <c r="G78" s="3"/>
      <c r="H78" s="3"/>
    </row>
    <row r="79" spans="1:13" ht="13" x14ac:dyDescent="0.3">
      <c r="A79" s="1" t="s">
        <v>196</v>
      </c>
      <c r="B79" s="19">
        <v>675</v>
      </c>
      <c r="C79" s="19">
        <v>700</v>
      </c>
      <c r="D79" s="19">
        <v>1400</v>
      </c>
      <c r="E79" s="19">
        <v>1550</v>
      </c>
      <c r="F79" s="19">
        <v>1300</v>
      </c>
      <c r="G79" s="19">
        <v>1200</v>
      </c>
      <c r="H79" s="19">
        <f t="shared" ref="H79:L79" si="59">G79+H80</f>
        <v>1500</v>
      </c>
      <c r="I79" s="58">
        <f t="shared" si="59"/>
        <v>1500</v>
      </c>
      <c r="J79" s="58">
        <f t="shared" si="59"/>
        <v>1500</v>
      </c>
      <c r="K79" s="58">
        <f t="shared" si="59"/>
        <v>1500</v>
      </c>
      <c r="L79" s="58">
        <f t="shared" si="59"/>
        <v>1500</v>
      </c>
      <c r="M79" s="78">
        <v>1000</v>
      </c>
    </row>
    <row r="80" spans="1:13" x14ac:dyDescent="0.25">
      <c r="A80" s="2" t="s">
        <v>213</v>
      </c>
      <c r="B80" s="3"/>
      <c r="C80" s="3">
        <f>C79-B79</f>
        <v>25</v>
      </c>
      <c r="D80" s="3">
        <f t="shared" ref="D80:F80" si="60">D79-C79</f>
        <v>700</v>
      </c>
      <c r="E80" s="3">
        <f t="shared" si="60"/>
        <v>150</v>
      </c>
      <c r="F80" s="3">
        <f t="shared" si="60"/>
        <v>-250</v>
      </c>
      <c r="G80" s="3">
        <v>0</v>
      </c>
      <c r="H80" s="3">
        <v>300</v>
      </c>
      <c r="I80" s="19"/>
      <c r="J80" s="19"/>
      <c r="K80" s="19"/>
      <c r="L80" s="19"/>
      <c r="M80" s="19"/>
    </row>
    <row r="81" spans="1:13" x14ac:dyDescent="0.25">
      <c r="A81" s="2" t="str">
        <f>A77</f>
        <v>As % of revenue</v>
      </c>
      <c r="B81" s="33">
        <f>B79/B66</f>
        <v>1.347305389221557</v>
      </c>
      <c r="C81" s="33">
        <f t="shared" ref="C81:E81" si="61">C79/C66</f>
        <v>0.61457418788410889</v>
      </c>
      <c r="D81" s="33">
        <f t="shared" si="61"/>
        <v>0.61565523306948111</v>
      </c>
      <c r="E81" s="33">
        <f t="shared" si="61"/>
        <v>0.71925754060324831</v>
      </c>
      <c r="F81" s="33">
        <f t="shared" ref="F81" si="62">F79/F66</f>
        <v>0.6887417218543046</v>
      </c>
      <c r="G81" s="33">
        <f t="shared" ref="G81" si="63">G79/G66</f>
        <v>0.55813953488372092</v>
      </c>
      <c r="H81" s="33">
        <f t="shared" ref="H81" si="64">H79/H66</f>
        <v>0.67873303167420818</v>
      </c>
      <c r="I81" s="33">
        <f t="shared" ref="I81" si="65">I79/I66</f>
        <v>0.40330615017872706</v>
      </c>
      <c r="J81" s="33">
        <f t="shared" ref="J81" si="66">J79/J66</f>
        <v>0.24859793722902082</v>
      </c>
      <c r="K81" s="33">
        <f t="shared" ref="K81" si="67">K79/K66</f>
        <v>0.14161201679113913</v>
      </c>
      <c r="L81" s="33">
        <f t="shared" ref="L81" si="68">L79/L66</f>
        <v>0.10875025245594321</v>
      </c>
      <c r="M81" s="33">
        <f t="shared" ref="M81" si="69">M79/M66</f>
        <v>5.5337061997272674E-2</v>
      </c>
    </row>
    <row r="83" spans="1:13" x14ac:dyDescent="0.25">
      <c r="A83" s="2" t="s">
        <v>202</v>
      </c>
      <c r="B83" s="27"/>
      <c r="C83" s="27"/>
      <c r="D83" s="27"/>
      <c r="E83" s="68">
        <v>515</v>
      </c>
      <c r="F83" s="27"/>
      <c r="G83" s="27"/>
      <c r="H83" s="27"/>
      <c r="I83" s="27"/>
      <c r="J83" s="27"/>
      <c r="K83" s="27"/>
      <c r="L83" s="27"/>
      <c r="M83" s="27"/>
    </row>
    <row r="84" spans="1:13" ht="13" x14ac:dyDescent="0.3">
      <c r="A84" s="1" t="s">
        <v>225</v>
      </c>
      <c r="B84" s="58">
        <f>B68-B71-B75-B79-B83</f>
        <v>-4499.1499999999996</v>
      </c>
      <c r="C84" s="58">
        <f t="shared" ref="C84:M84" si="70">C68-C71-C75-C79-C83</f>
        <v>-6623.1</v>
      </c>
      <c r="D84" s="58">
        <f t="shared" si="70"/>
        <v>-10199.6</v>
      </c>
      <c r="E84" s="58">
        <f t="shared" si="70"/>
        <v>-13718.75</v>
      </c>
      <c r="F84" s="58">
        <f t="shared" si="70"/>
        <v>-16118.75</v>
      </c>
      <c r="G84" s="58">
        <f>G68-G71-G75-G79-G83</f>
        <v>-17729</v>
      </c>
      <c r="H84" s="58">
        <f>H68-H71-H75-H79-H83</f>
        <v>-19191.5</v>
      </c>
      <c r="I84" s="58">
        <f t="shared" si="70"/>
        <v>-19123.801785714284</v>
      </c>
      <c r="J84" s="58">
        <f t="shared" si="70"/>
        <v>-16956.892857142855</v>
      </c>
      <c r="K84" s="58">
        <f t="shared" si="70"/>
        <v>-14182.651785714284</v>
      </c>
      <c r="L84" s="58">
        <f t="shared" si="70"/>
        <v>-10462.239285714288</v>
      </c>
      <c r="M84" s="58">
        <f t="shared" si="70"/>
        <v>186.28571428571377</v>
      </c>
    </row>
    <row r="85" spans="1:13" ht="13" x14ac:dyDescent="0.3">
      <c r="A85" s="1" t="s">
        <v>134</v>
      </c>
      <c r="B85" s="66">
        <f>B84/B66</f>
        <v>-8.9803393213572846</v>
      </c>
      <c r="C85" s="66">
        <f t="shared" ref="C85:M85" si="71">C84/C66</f>
        <v>-5.8148375768217742</v>
      </c>
      <c r="D85" s="66">
        <f t="shared" si="71"/>
        <v>-4.4853122251539137</v>
      </c>
      <c r="E85" s="66">
        <f t="shared" si="71"/>
        <v>-6.3660092807424595</v>
      </c>
      <c r="F85" s="66">
        <f t="shared" si="71"/>
        <v>-8.539735099337749</v>
      </c>
      <c r="G85" s="66">
        <f t="shared" si="71"/>
        <v>-8.2460465116279078</v>
      </c>
      <c r="H85" s="66">
        <f t="shared" si="71"/>
        <v>-8.6839366515837106</v>
      </c>
      <c r="I85" s="66">
        <f t="shared" si="71"/>
        <v>-5.1418312499849961</v>
      </c>
      <c r="J85" s="66">
        <f t="shared" si="71"/>
        <v>-2.8102990573994875</v>
      </c>
      <c r="K85" s="66">
        <f t="shared" si="71"/>
        <v>-1.3389559485476337</v>
      </c>
      <c r="L85" s="66">
        <f t="shared" si="71"/>
        <v>-0.75851410905061045</v>
      </c>
      <c r="M85" s="66">
        <f t="shared" si="71"/>
        <v>1.0308504120634767E-2</v>
      </c>
    </row>
    <row r="86" spans="1:13" x14ac:dyDescent="0.25">
      <c r="A86" s="2" t="s">
        <v>218</v>
      </c>
      <c r="B86" s="3">
        <f>Model!E118</f>
        <v>-4503</v>
      </c>
      <c r="C86" s="3">
        <f>Model!F118</f>
        <v>-6623</v>
      </c>
      <c r="D86" s="3">
        <f>Model!G118</f>
        <v>-10193</v>
      </c>
      <c r="E86" s="3">
        <f>Model!H118</f>
        <v>-13717</v>
      </c>
      <c r="F86" s="3">
        <f>Model!I118</f>
        <v>-16119</v>
      </c>
      <c r="G86" s="3">
        <f>Model!J118</f>
        <v>-17729</v>
      </c>
      <c r="H86" s="3">
        <f>Model!K118</f>
        <v>-19193</v>
      </c>
    </row>
    <row r="88" spans="1:13" x14ac:dyDescent="0.25">
      <c r="B88" s="27"/>
      <c r="C88" s="27">
        <f>-C84+B84</f>
        <v>2123.9500000000007</v>
      </c>
      <c r="D88" s="27">
        <f t="shared" ref="D88:M88" si="72">-D84+C84</f>
        <v>3576.5</v>
      </c>
      <c r="E88" s="27">
        <f t="shared" si="72"/>
        <v>3519.1499999999996</v>
      </c>
      <c r="F88" s="27">
        <f t="shared" si="72"/>
        <v>2400</v>
      </c>
      <c r="G88" s="27">
        <f t="shared" si="72"/>
        <v>1610.25</v>
      </c>
      <c r="H88" s="27">
        <f t="shared" si="72"/>
        <v>1462.5</v>
      </c>
      <c r="I88" s="27">
        <f t="shared" si="72"/>
        <v>-67.698214285715949</v>
      </c>
      <c r="J88" s="27">
        <f t="shared" si="72"/>
        <v>-2166.908928571429</v>
      </c>
      <c r="K88" s="27">
        <f t="shared" si="72"/>
        <v>-2774.2410714285706</v>
      </c>
      <c r="L88" s="27">
        <f t="shared" si="72"/>
        <v>-3720.4124999999967</v>
      </c>
      <c r="M88" s="27">
        <f t="shared" si="72"/>
        <v>-10648.525000000001</v>
      </c>
    </row>
    <row r="90" spans="1:13" x14ac:dyDescent="0.25">
      <c r="A90" s="2" t="s">
        <v>233</v>
      </c>
      <c r="B90" s="27">
        <f>B71+B75+B79</f>
        <v>4350</v>
      </c>
      <c r="C90" s="27">
        <f t="shared" ref="C90:M90" si="73">C71+C75+C79</f>
        <v>6410</v>
      </c>
      <c r="D90" s="27">
        <f t="shared" si="73"/>
        <v>9770</v>
      </c>
      <c r="E90" s="27">
        <f t="shared" si="73"/>
        <v>13285</v>
      </c>
      <c r="F90" s="27">
        <f t="shared" si="73"/>
        <v>16275</v>
      </c>
      <c r="G90" s="27">
        <f t="shared" si="73"/>
        <v>17970</v>
      </c>
      <c r="H90" s="27">
        <f t="shared" si="73"/>
        <v>19420</v>
      </c>
      <c r="I90" s="27">
        <f t="shared" si="73"/>
        <v>19420</v>
      </c>
      <c r="J90" s="27">
        <f t="shared" si="73"/>
        <v>17920</v>
      </c>
      <c r="K90" s="27">
        <f t="shared" si="73"/>
        <v>16420</v>
      </c>
      <c r="L90" s="27">
        <f t="shared" si="73"/>
        <v>14920</v>
      </c>
      <c r="M90" s="27">
        <f t="shared" si="73"/>
        <v>9000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75F64-62D4-4F1A-A080-E491485B80FE}">
  <dimension ref="A1:AD98"/>
  <sheetViews>
    <sheetView showGridLines="0" zoomScale="90" zoomScaleNormal="90" workbookViewId="0">
      <pane xSplit="1" ySplit="1" topLeftCell="R52" activePane="bottomRight" state="frozen"/>
      <selection pane="topRight" activeCell="B1" sqref="B1"/>
      <selection pane="bottomLeft" activeCell="A2" sqref="A2"/>
      <selection pane="bottomRight" activeCell="AD83" sqref="AD83"/>
    </sheetView>
  </sheetViews>
  <sheetFormatPr defaultRowHeight="14.5" outlineLevelCol="2" x14ac:dyDescent="0.35"/>
  <cols>
    <col min="1" max="1" width="28.6328125" style="2" customWidth="1"/>
    <col min="2" max="2" width="7.6328125" style="2" hidden="1" customWidth="1" outlineLevel="2"/>
    <col min="3" max="5" width="7.453125" style="2" hidden="1" customWidth="1" outlineLevel="2"/>
    <col min="6" max="15" width="8.6328125" style="2" hidden="1" customWidth="1" outlineLevel="1"/>
    <col min="16" max="17" width="8.6328125" hidden="1" customWidth="1" outlineLevel="1"/>
    <col min="18" max="18" width="8.6328125" bestFit="1" customWidth="1" collapsed="1"/>
    <col min="19" max="25" width="8.6328125" bestFit="1" customWidth="1"/>
  </cols>
  <sheetData>
    <row r="1" spans="1:30" x14ac:dyDescent="0.35">
      <c r="B1" s="1" t="s">
        <v>159</v>
      </c>
      <c r="C1" s="1" t="s">
        <v>168</v>
      </c>
      <c r="D1" s="1" t="s">
        <v>171</v>
      </c>
      <c r="E1" s="1" t="s">
        <v>170</v>
      </c>
      <c r="F1" s="1" t="s">
        <v>160</v>
      </c>
      <c r="G1" s="1" t="s">
        <v>167</v>
      </c>
      <c r="H1" s="1" t="s">
        <v>165</v>
      </c>
      <c r="I1" s="1" t="s">
        <v>169</v>
      </c>
      <c r="J1" s="1" t="s">
        <v>161</v>
      </c>
      <c r="K1" s="1" t="s">
        <v>166</v>
      </c>
      <c r="L1" s="1" t="s">
        <v>164</v>
      </c>
      <c r="M1" s="1" t="s">
        <v>172</v>
      </c>
      <c r="N1" s="1" t="s">
        <v>162</v>
      </c>
      <c r="O1" s="1" t="s">
        <v>178</v>
      </c>
      <c r="P1" s="1" t="s">
        <v>195</v>
      </c>
      <c r="Q1" s="1" t="s">
        <v>197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248</v>
      </c>
      <c r="W1" s="1" t="s">
        <v>253</v>
      </c>
      <c r="X1" s="1" t="s">
        <v>256</v>
      </c>
      <c r="Y1" s="1" t="s">
        <v>259</v>
      </c>
      <c r="Z1" s="1"/>
    </row>
    <row r="2" spans="1:30" x14ac:dyDescent="0.35">
      <c r="A2" s="1" t="s">
        <v>189</v>
      </c>
    </row>
    <row r="3" spans="1:30" x14ac:dyDescent="0.35">
      <c r="A3" s="1"/>
    </row>
    <row r="4" spans="1:30" x14ac:dyDescent="0.35">
      <c r="A4" s="2" t="s">
        <v>104</v>
      </c>
      <c r="B4" s="3">
        <f>B21+B22+B23+B24</f>
        <v>1558</v>
      </c>
      <c r="C4" s="3">
        <f t="shared" ref="C4:N4" si="0">C21+C22+C23+C24</f>
        <v>1587</v>
      </c>
      <c r="D4" s="3">
        <f t="shared" si="0"/>
        <v>1621</v>
      </c>
      <c r="E4" s="3">
        <f t="shared" si="0"/>
        <v>1651</v>
      </c>
      <c r="F4" s="3">
        <f t="shared" si="0"/>
        <v>1723</v>
      </c>
      <c r="G4" s="3">
        <f t="shared" si="0"/>
        <v>1785</v>
      </c>
      <c r="H4" s="3">
        <f t="shared" si="0"/>
        <v>1821</v>
      </c>
      <c r="I4" s="3">
        <f t="shared" si="0"/>
        <v>1845</v>
      </c>
      <c r="J4" s="3">
        <f t="shared" si="0"/>
        <v>1877</v>
      </c>
      <c r="K4" s="3">
        <f t="shared" si="0"/>
        <v>1908</v>
      </c>
      <c r="L4" s="3">
        <f t="shared" si="0"/>
        <v>1931</v>
      </c>
      <c r="M4" s="3">
        <f t="shared" si="0"/>
        <v>1929</v>
      </c>
      <c r="N4" s="3">
        <f t="shared" si="0"/>
        <v>1959</v>
      </c>
      <c r="O4" s="3">
        <f>O21+O22+O23+O24</f>
        <v>1967</v>
      </c>
      <c r="P4" s="3">
        <f>P21+P22+P23+P24</f>
        <v>1983</v>
      </c>
      <c r="Q4" s="3">
        <f>Q21+Q22+Q23+Q24</f>
        <v>2000</v>
      </c>
      <c r="R4" s="3">
        <v>2037</v>
      </c>
      <c r="S4" s="3">
        <v>2064</v>
      </c>
      <c r="T4" s="3">
        <v>2085</v>
      </c>
      <c r="U4" s="3">
        <v>2110</v>
      </c>
      <c r="V4" s="3"/>
      <c r="W4" s="3"/>
      <c r="X4" s="3"/>
      <c r="Y4" s="3"/>
      <c r="AC4" t="s">
        <v>255</v>
      </c>
      <c r="AD4" s="76">
        <v>2.9700000000000001E-2</v>
      </c>
    </row>
    <row r="5" spans="1:30" x14ac:dyDescent="0.35">
      <c r="A5" s="2" t="s">
        <v>190</v>
      </c>
      <c r="C5" s="27">
        <f>C4-B4</f>
        <v>29</v>
      </c>
      <c r="D5" s="27">
        <f t="shared" ref="D5:N5" si="1">D4-C4</f>
        <v>34</v>
      </c>
      <c r="E5" s="27">
        <f t="shared" si="1"/>
        <v>30</v>
      </c>
      <c r="F5" s="27">
        <f t="shared" si="1"/>
        <v>72</v>
      </c>
      <c r="G5" s="27">
        <f t="shared" si="1"/>
        <v>62</v>
      </c>
      <c r="H5" s="27">
        <f t="shared" si="1"/>
        <v>36</v>
      </c>
      <c r="I5" s="27">
        <f t="shared" si="1"/>
        <v>24</v>
      </c>
      <c r="J5" s="27">
        <f t="shared" si="1"/>
        <v>32</v>
      </c>
      <c r="K5" s="27">
        <f t="shared" si="1"/>
        <v>31</v>
      </c>
      <c r="L5" s="27">
        <f t="shared" si="1"/>
        <v>23</v>
      </c>
      <c r="M5" s="27">
        <f t="shared" si="1"/>
        <v>-2</v>
      </c>
      <c r="N5" s="27">
        <f t="shared" si="1"/>
        <v>30</v>
      </c>
      <c r="O5" s="27">
        <f>O4-N4</f>
        <v>8</v>
      </c>
      <c r="P5" s="27">
        <f>P4-O4</f>
        <v>16</v>
      </c>
      <c r="Q5" s="27">
        <f>Q4-P4</f>
        <v>17</v>
      </c>
      <c r="R5" s="27">
        <f t="shared" ref="R5:U5" si="2">R4-Q4</f>
        <v>37</v>
      </c>
      <c r="S5" s="27">
        <f t="shared" si="2"/>
        <v>27</v>
      </c>
      <c r="T5" s="27">
        <f t="shared" si="2"/>
        <v>21</v>
      </c>
      <c r="U5" s="27">
        <f t="shared" si="2"/>
        <v>25</v>
      </c>
      <c r="V5" s="27"/>
      <c r="W5" s="27"/>
      <c r="X5" s="27"/>
      <c r="Y5" s="27"/>
    </row>
    <row r="6" spans="1:30" x14ac:dyDescent="0.35">
      <c r="A6" s="6" t="s">
        <v>103</v>
      </c>
      <c r="B6" s="33">
        <f>B4/B7</f>
        <v>0.65572390572390571</v>
      </c>
      <c r="C6" s="33">
        <f t="shared" ref="C6:O6" si="3">C4/C7</f>
        <v>0.65741507870753935</v>
      </c>
      <c r="D6" s="33">
        <f t="shared" si="3"/>
        <v>0.66190281747652102</v>
      </c>
      <c r="E6" s="33">
        <f t="shared" si="3"/>
        <v>0.6611934321185422</v>
      </c>
      <c r="F6" s="33">
        <f t="shared" si="3"/>
        <v>0.66192854398770651</v>
      </c>
      <c r="G6" s="33">
        <f t="shared" si="3"/>
        <v>0.66111111111111109</v>
      </c>
      <c r="H6" s="33">
        <f t="shared" si="3"/>
        <v>0.66459854014598541</v>
      </c>
      <c r="I6" s="33">
        <f t="shared" si="3"/>
        <v>0.65963532356095822</v>
      </c>
      <c r="J6" s="33">
        <f t="shared" si="3"/>
        <v>0.6581346423562412</v>
      </c>
      <c r="K6" s="33">
        <f t="shared" si="3"/>
        <v>0.65906735751295342</v>
      </c>
      <c r="L6" s="33">
        <f t="shared" si="3"/>
        <v>0.6633459292339402</v>
      </c>
      <c r="M6" s="33">
        <f t="shared" si="3"/>
        <v>0.66243131868131866</v>
      </c>
      <c r="N6" s="33">
        <f t="shared" si="3"/>
        <v>0.66746166950596253</v>
      </c>
      <c r="O6" s="33">
        <f t="shared" si="3"/>
        <v>0.67018739352640544</v>
      </c>
      <c r="P6" s="33">
        <f>P4/P7</f>
        <v>0.67061210686506589</v>
      </c>
      <c r="Q6" s="33">
        <f>Q4/Q7</f>
        <v>0.67476383265856954</v>
      </c>
      <c r="R6" s="33">
        <f t="shared" ref="R6:U6" si="4">R4/R7</f>
        <v>0.68149882903981263</v>
      </c>
      <c r="S6" s="33">
        <f t="shared" si="4"/>
        <v>0.68118811881188124</v>
      </c>
      <c r="T6" s="33">
        <f t="shared" si="4"/>
        <v>0.68383076418497868</v>
      </c>
      <c r="U6" s="33">
        <f t="shared" si="4"/>
        <v>0.68841761827079939</v>
      </c>
      <c r="V6" s="33"/>
      <c r="W6" s="33"/>
      <c r="X6" s="33"/>
      <c r="Y6" s="33"/>
    </row>
    <row r="7" spans="1:30" x14ac:dyDescent="0.35">
      <c r="A7" s="6" t="s">
        <v>75</v>
      </c>
      <c r="B7" s="3">
        <f t="shared" ref="B7:Q7" si="5">B27+B28+B29+B30</f>
        <v>2376</v>
      </c>
      <c r="C7" s="3">
        <f t="shared" si="5"/>
        <v>2414</v>
      </c>
      <c r="D7" s="3">
        <f t="shared" si="5"/>
        <v>2449</v>
      </c>
      <c r="E7" s="3">
        <f t="shared" si="5"/>
        <v>2497</v>
      </c>
      <c r="F7" s="3">
        <f t="shared" si="5"/>
        <v>2603</v>
      </c>
      <c r="G7" s="3">
        <f t="shared" si="5"/>
        <v>2700</v>
      </c>
      <c r="H7" s="3">
        <f t="shared" si="5"/>
        <v>2740</v>
      </c>
      <c r="I7" s="3">
        <f t="shared" si="5"/>
        <v>2797</v>
      </c>
      <c r="J7" s="3">
        <f t="shared" si="5"/>
        <v>2852</v>
      </c>
      <c r="K7" s="3">
        <f t="shared" si="5"/>
        <v>2895</v>
      </c>
      <c r="L7" s="3">
        <f t="shared" si="5"/>
        <v>2911</v>
      </c>
      <c r="M7" s="3">
        <f t="shared" si="5"/>
        <v>2912</v>
      </c>
      <c r="N7" s="3">
        <f t="shared" si="5"/>
        <v>2935</v>
      </c>
      <c r="O7" s="3">
        <f t="shared" si="5"/>
        <v>2935</v>
      </c>
      <c r="P7" s="3">
        <f t="shared" si="5"/>
        <v>2957</v>
      </c>
      <c r="Q7" s="3">
        <f t="shared" si="5"/>
        <v>2964</v>
      </c>
      <c r="R7" s="3">
        <v>2989</v>
      </c>
      <c r="S7" s="3">
        <v>3030</v>
      </c>
      <c r="T7" s="3">
        <v>3049</v>
      </c>
      <c r="U7" s="3">
        <v>3065</v>
      </c>
      <c r="V7" s="3"/>
      <c r="W7" s="3"/>
      <c r="X7" s="3"/>
      <c r="Y7" s="3"/>
    </row>
    <row r="8" spans="1:30" x14ac:dyDescent="0.35">
      <c r="A8" s="2" t="s">
        <v>190</v>
      </c>
      <c r="C8" s="27">
        <f>C7-B7</f>
        <v>38</v>
      </c>
      <c r="D8" s="27">
        <f t="shared" ref="D8:U8" si="6">D7-C7</f>
        <v>35</v>
      </c>
      <c r="E8" s="27">
        <f t="shared" si="6"/>
        <v>48</v>
      </c>
      <c r="F8" s="27">
        <f t="shared" si="6"/>
        <v>106</v>
      </c>
      <c r="G8" s="27">
        <f t="shared" si="6"/>
        <v>97</v>
      </c>
      <c r="H8" s="27">
        <f t="shared" si="6"/>
        <v>40</v>
      </c>
      <c r="I8" s="27">
        <f t="shared" si="6"/>
        <v>57</v>
      </c>
      <c r="J8" s="27">
        <f t="shared" si="6"/>
        <v>55</v>
      </c>
      <c r="K8" s="27">
        <f t="shared" si="6"/>
        <v>43</v>
      </c>
      <c r="L8" s="27">
        <f t="shared" si="6"/>
        <v>16</v>
      </c>
      <c r="M8" s="27">
        <f t="shared" si="6"/>
        <v>1</v>
      </c>
      <c r="N8" s="27">
        <f t="shared" si="6"/>
        <v>23</v>
      </c>
      <c r="O8" s="27">
        <f t="shared" si="6"/>
        <v>0</v>
      </c>
      <c r="P8" s="27">
        <f t="shared" si="6"/>
        <v>22</v>
      </c>
      <c r="Q8" s="27">
        <f t="shared" si="6"/>
        <v>7</v>
      </c>
      <c r="R8" s="27">
        <f t="shared" si="6"/>
        <v>25</v>
      </c>
      <c r="S8" s="27">
        <f t="shared" si="6"/>
        <v>41</v>
      </c>
      <c r="T8" s="27">
        <f t="shared" si="6"/>
        <v>19</v>
      </c>
      <c r="U8" s="27">
        <f t="shared" si="6"/>
        <v>16</v>
      </c>
      <c r="V8" s="27"/>
      <c r="W8" s="27"/>
      <c r="X8" s="27"/>
      <c r="Y8" s="27"/>
    </row>
    <row r="9" spans="1:30" x14ac:dyDescent="0.35"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30" x14ac:dyDescent="0.35">
      <c r="A10" s="49" t="s">
        <v>249</v>
      </c>
      <c r="C10" s="2" t="s">
        <v>0</v>
      </c>
    </row>
    <row r="11" spans="1:30" x14ac:dyDescent="0.35">
      <c r="A11" s="1"/>
      <c r="C11" s="2" t="s">
        <v>0</v>
      </c>
    </row>
    <row r="12" spans="1:30" x14ac:dyDescent="0.35">
      <c r="A12" s="2" t="s">
        <v>114</v>
      </c>
      <c r="B12" s="3">
        <v>2100</v>
      </c>
      <c r="C12" s="3">
        <v>2140</v>
      </c>
      <c r="D12" s="3">
        <v>2200</v>
      </c>
      <c r="E12" s="3">
        <v>2260</v>
      </c>
      <c r="F12" s="3">
        <v>2360</v>
      </c>
      <c r="G12" s="3">
        <v>2470</v>
      </c>
      <c r="H12" s="3">
        <v>2540</v>
      </c>
      <c r="I12" s="3">
        <v>2600</v>
      </c>
      <c r="J12" s="3">
        <v>2720</v>
      </c>
      <c r="K12" s="3">
        <v>2760</v>
      </c>
      <c r="L12" s="3">
        <v>2810</v>
      </c>
      <c r="M12" s="3">
        <v>2820</v>
      </c>
      <c r="N12" s="3">
        <v>2870</v>
      </c>
      <c r="O12" s="3">
        <v>2880</v>
      </c>
      <c r="P12" s="3">
        <v>2930</v>
      </c>
      <c r="Q12" s="3">
        <v>2960</v>
      </c>
      <c r="R12" s="3">
        <v>3002</v>
      </c>
      <c r="S12" s="3">
        <v>3007</v>
      </c>
      <c r="T12" s="3">
        <v>3140</v>
      </c>
      <c r="U12" s="3">
        <v>3190</v>
      </c>
      <c r="V12" s="3">
        <v>3240</v>
      </c>
      <c r="W12" s="3">
        <v>3270</v>
      </c>
      <c r="X12" s="3">
        <v>3290</v>
      </c>
      <c r="Y12" s="3">
        <v>3350</v>
      </c>
    </row>
    <row r="13" spans="1:30" x14ac:dyDescent="0.35">
      <c r="A13" s="2" t="s">
        <v>190</v>
      </c>
      <c r="B13" s="3"/>
      <c r="C13" s="7">
        <f>C12-B12</f>
        <v>40</v>
      </c>
      <c r="D13" s="7">
        <f t="shared" ref="D13:Y13" si="7">D12-C12</f>
        <v>60</v>
      </c>
      <c r="E13" s="7">
        <f t="shared" si="7"/>
        <v>60</v>
      </c>
      <c r="F13" s="7">
        <f t="shared" si="7"/>
        <v>100</v>
      </c>
      <c r="G13" s="7">
        <f t="shared" si="7"/>
        <v>110</v>
      </c>
      <c r="H13" s="7">
        <f t="shared" si="7"/>
        <v>70</v>
      </c>
      <c r="I13" s="7">
        <f t="shared" si="7"/>
        <v>60</v>
      </c>
      <c r="J13" s="7">
        <f t="shared" si="7"/>
        <v>120</v>
      </c>
      <c r="K13" s="7">
        <f t="shared" si="7"/>
        <v>40</v>
      </c>
      <c r="L13" s="7">
        <f t="shared" si="7"/>
        <v>50</v>
      </c>
      <c r="M13" s="7">
        <f t="shared" si="7"/>
        <v>10</v>
      </c>
      <c r="N13" s="7">
        <f t="shared" si="7"/>
        <v>50</v>
      </c>
      <c r="O13" s="7">
        <f t="shared" si="7"/>
        <v>10</v>
      </c>
      <c r="P13" s="7">
        <f t="shared" si="7"/>
        <v>50</v>
      </c>
      <c r="Q13" s="7">
        <f t="shared" si="7"/>
        <v>30</v>
      </c>
      <c r="R13" s="7">
        <f t="shared" si="7"/>
        <v>42</v>
      </c>
      <c r="S13" s="7">
        <f t="shared" si="7"/>
        <v>5</v>
      </c>
      <c r="T13" s="7">
        <f t="shared" si="7"/>
        <v>133</v>
      </c>
      <c r="U13" s="7">
        <f t="shared" si="7"/>
        <v>50</v>
      </c>
      <c r="V13" s="7">
        <f t="shared" si="7"/>
        <v>50</v>
      </c>
      <c r="W13" s="7">
        <f t="shared" si="7"/>
        <v>30</v>
      </c>
      <c r="X13" s="7">
        <f t="shared" si="7"/>
        <v>20</v>
      </c>
      <c r="Y13" s="7">
        <f t="shared" si="7"/>
        <v>60</v>
      </c>
    </row>
    <row r="14" spans="1:30" x14ac:dyDescent="0.35">
      <c r="A14" s="2" t="s">
        <v>117</v>
      </c>
      <c r="B14" s="45">
        <f>B12/B4</f>
        <v>1.3478818998716302</v>
      </c>
      <c r="C14" s="45">
        <f t="shared" ref="C14:O14" si="8">C12/C4</f>
        <v>1.3484562066792691</v>
      </c>
      <c r="D14" s="45">
        <f t="shared" si="8"/>
        <v>1.3571869216533003</v>
      </c>
      <c r="E14" s="45">
        <f t="shared" si="8"/>
        <v>1.3688673531193216</v>
      </c>
      <c r="F14" s="45">
        <f t="shared" si="8"/>
        <v>1.3697040046430644</v>
      </c>
      <c r="G14" s="45">
        <f t="shared" si="8"/>
        <v>1.3837535014005602</v>
      </c>
      <c r="H14" s="45">
        <f t="shared" si="8"/>
        <v>1.3948380010982977</v>
      </c>
      <c r="I14" s="45">
        <f t="shared" si="8"/>
        <v>1.4092140921409213</v>
      </c>
      <c r="J14" s="45">
        <f t="shared" si="8"/>
        <v>1.4491209376664891</v>
      </c>
      <c r="K14" s="45">
        <f t="shared" si="8"/>
        <v>1.4465408805031446</v>
      </c>
      <c r="L14" s="45">
        <f t="shared" si="8"/>
        <v>1.4552045572242363</v>
      </c>
      <c r="M14" s="45">
        <f t="shared" si="8"/>
        <v>1.4618973561430793</v>
      </c>
      <c r="N14" s="45">
        <f t="shared" si="8"/>
        <v>1.4650331801939764</v>
      </c>
      <c r="O14" s="45">
        <f t="shared" si="8"/>
        <v>1.4641586171835281</v>
      </c>
      <c r="P14" s="45">
        <f t="shared" ref="P14:U14" si="9">P12/P4</f>
        <v>1.4775592536560767</v>
      </c>
      <c r="Q14" s="45">
        <f t="shared" si="9"/>
        <v>1.48</v>
      </c>
      <c r="R14" s="45">
        <f t="shared" si="9"/>
        <v>1.4737358861070202</v>
      </c>
      <c r="S14" s="45">
        <f t="shared" si="9"/>
        <v>1.4568798449612403</v>
      </c>
      <c r="T14" s="45">
        <f t="shared" si="9"/>
        <v>1.5059952038369304</v>
      </c>
      <c r="U14" s="45">
        <f t="shared" si="9"/>
        <v>1.5118483412322274</v>
      </c>
      <c r="V14" s="45"/>
      <c r="W14" s="45"/>
      <c r="X14" s="45"/>
      <c r="Y14" s="45"/>
    </row>
    <row r="15" spans="1:30" x14ac:dyDescent="0.35">
      <c r="A15" s="2" t="s">
        <v>115</v>
      </c>
      <c r="B15" s="20">
        <f>B12/B16</f>
        <v>0.7806691449814126</v>
      </c>
      <c r="C15" s="20">
        <f t="shared" ref="C15:O15" si="10">C12/C16</f>
        <v>0.77536231884057971</v>
      </c>
      <c r="D15" s="20">
        <f t="shared" si="10"/>
        <v>0.78014184397163122</v>
      </c>
      <c r="E15" s="20">
        <f t="shared" si="10"/>
        <v>0.7820069204152249</v>
      </c>
      <c r="F15" s="20">
        <f t="shared" si="10"/>
        <v>0.78929765886287628</v>
      </c>
      <c r="G15" s="20">
        <f t="shared" si="10"/>
        <v>0.7866242038216561</v>
      </c>
      <c r="H15" s="20">
        <f t="shared" si="10"/>
        <v>0.79127725856697817</v>
      </c>
      <c r="I15" s="20">
        <f t="shared" si="10"/>
        <v>0.78787878787878785</v>
      </c>
      <c r="J15" s="20">
        <f t="shared" si="10"/>
        <v>0.78840579710144931</v>
      </c>
      <c r="K15" s="20">
        <f t="shared" si="10"/>
        <v>0.78632478632478631</v>
      </c>
      <c r="L15" s="20">
        <f t="shared" si="10"/>
        <v>0.78491620111731841</v>
      </c>
      <c r="M15" s="20">
        <f t="shared" si="10"/>
        <v>0.78551532033426186</v>
      </c>
      <c r="N15" s="20">
        <f t="shared" si="10"/>
        <v>0.78846153846153844</v>
      </c>
      <c r="O15" s="20">
        <f t="shared" si="10"/>
        <v>0.78904109589041094</v>
      </c>
      <c r="P15" s="20">
        <f t="shared" ref="P15:U15" si="11">P12/P16</f>
        <v>0.78975741239892183</v>
      </c>
      <c r="Q15" s="20">
        <f t="shared" si="11"/>
        <v>0.79144385026737973</v>
      </c>
      <c r="R15" s="20">
        <f t="shared" si="11"/>
        <v>0.78792650918635165</v>
      </c>
      <c r="S15" s="20">
        <f t="shared" si="11"/>
        <v>0.77500000000000002</v>
      </c>
      <c r="T15" s="20">
        <f t="shared" si="11"/>
        <v>0.79292929292929293</v>
      </c>
      <c r="U15" s="20">
        <f t="shared" si="11"/>
        <v>0.80150753768844218</v>
      </c>
      <c r="V15" s="20"/>
      <c r="W15" s="20"/>
      <c r="X15" s="20"/>
      <c r="Y15" s="20"/>
    </row>
    <row r="16" spans="1:30" x14ac:dyDescent="0.35">
      <c r="A16" s="2" t="s">
        <v>116</v>
      </c>
      <c r="B16" s="3">
        <v>2690</v>
      </c>
      <c r="C16" s="3">
        <v>2760</v>
      </c>
      <c r="D16" s="3">
        <v>2820</v>
      </c>
      <c r="E16" s="3">
        <v>2890</v>
      </c>
      <c r="F16" s="3">
        <v>2990</v>
      </c>
      <c r="G16" s="3">
        <v>3140</v>
      </c>
      <c r="H16" s="3">
        <v>3210</v>
      </c>
      <c r="I16" s="3">
        <v>3300</v>
      </c>
      <c r="J16" s="3">
        <v>3450</v>
      </c>
      <c r="K16" s="3">
        <v>3510</v>
      </c>
      <c r="L16" s="3">
        <v>3580</v>
      </c>
      <c r="M16" s="3">
        <v>3590</v>
      </c>
      <c r="N16" s="3">
        <v>3640</v>
      </c>
      <c r="O16" s="3">
        <v>3650</v>
      </c>
      <c r="P16" s="3">
        <v>3710</v>
      </c>
      <c r="Q16" s="3">
        <v>3740</v>
      </c>
      <c r="R16" s="3">
        <v>3810</v>
      </c>
      <c r="S16" s="3">
        <v>3880</v>
      </c>
      <c r="T16" s="3">
        <v>3960</v>
      </c>
      <c r="U16" s="3">
        <v>3980</v>
      </c>
      <c r="V16" s="3"/>
      <c r="W16" s="3"/>
      <c r="X16" s="3"/>
      <c r="Y16" s="3"/>
    </row>
    <row r="17" spans="1:25" x14ac:dyDescent="0.35">
      <c r="A17" s="6" t="s">
        <v>188</v>
      </c>
      <c r="B17" s="27">
        <f>B12-B4</f>
        <v>542</v>
      </c>
      <c r="C17" s="27">
        <f>C12-C4</f>
        <v>553</v>
      </c>
      <c r="D17" s="27">
        <f t="shared" ref="D17:O17" si="12">D12-D4</f>
        <v>579</v>
      </c>
      <c r="E17" s="27">
        <f t="shared" si="12"/>
        <v>609</v>
      </c>
      <c r="F17" s="27">
        <f t="shared" si="12"/>
        <v>637</v>
      </c>
      <c r="G17" s="27">
        <f t="shared" si="12"/>
        <v>685</v>
      </c>
      <c r="H17" s="27">
        <f t="shared" si="12"/>
        <v>719</v>
      </c>
      <c r="I17" s="27">
        <f t="shared" si="12"/>
        <v>755</v>
      </c>
      <c r="J17" s="27">
        <f t="shared" si="12"/>
        <v>843</v>
      </c>
      <c r="K17" s="27">
        <f t="shared" si="12"/>
        <v>852</v>
      </c>
      <c r="L17" s="27">
        <f t="shared" si="12"/>
        <v>879</v>
      </c>
      <c r="M17" s="27">
        <f t="shared" si="12"/>
        <v>891</v>
      </c>
      <c r="N17" s="27">
        <f t="shared" si="12"/>
        <v>911</v>
      </c>
      <c r="O17" s="27">
        <f t="shared" si="12"/>
        <v>913</v>
      </c>
      <c r="P17" s="27">
        <f>P12-P4</f>
        <v>947</v>
      </c>
      <c r="Q17" s="27">
        <f>Q12-Q4</f>
        <v>960</v>
      </c>
      <c r="R17" s="27">
        <f t="shared" ref="R17:U17" si="13">R12-R4</f>
        <v>965</v>
      </c>
      <c r="S17" s="27">
        <f t="shared" si="13"/>
        <v>943</v>
      </c>
      <c r="T17" s="27">
        <f t="shared" si="13"/>
        <v>1055</v>
      </c>
      <c r="U17" s="27">
        <f t="shared" si="13"/>
        <v>1080</v>
      </c>
      <c r="V17" s="27"/>
      <c r="W17" s="27"/>
      <c r="X17" s="27"/>
      <c r="Y17" s="27"/>
    </row>
    <row r="18" spans="1:25" x14ac:dyDescent="0.35">
      <c r="A18" s="6" t="s">
        <v>190</v>
      </c>
      <c r="C18" s="27">
        <f>C17-B17</f>
        <v>11</v>
      </c>
      <c r="D18" s="27">
        <f t="shared" ref="D18:U18" si="14">D17-C17</f>
        <v>26</v>
      </c>
      <c r="E18" s="27">
        <f t="shared" si="14"/>
        <v>30</v>
      </c>
      <c r="F18" s="27">
        <f t="shared" si="14"/>
        <v>28</v>
      </c>
      <c r="G18" s="27">
        <f t="shared" si="14"/>
        <v>48</v>
      </c>
      <c r="H18" s="27">
        <f t="shared" si="14"/>
        <v>34</v>
      </c>
      <c r="I18" s="27">
        <f t="shared" si="14"/>
        <v>36</v>
      </c>
      <c r="J18" s="27">
        <f t="shared" si="14"/>
        <v>88</v>
      </c>
      <c r="K18" s="27">
        <f t="shared" si="14"/>
        <v>9</v>
      </c>
      <c r="L18" s="27">
        <f t="shared" si="14"/>
        <v>27</v>
      </c>
      <c r="M18" s="27">
        <f t="shared" si="14"/>
        <v>12</v>
      </c>
      <c r="N18" s="27">
        <f t="shared" si="14"/>
        <v>20</v>
      </c>
      <c r="O18" s="27">
        <f t="shared" si="14"/>
        <v>2</v>
      </c>
      <c r="P18" s="27">
        <f t="shared" si="14"/>
        <v>34</v>
      </c>
      <c r="Q18" s="27">
        <f t="shared" si="14"/>
        <v>13</v>
      </c>
      <c r="R18" s="27">
        <f t="shared" si="14"/>
        <v>5</v>
      </c>
      <c r="S18" s="27">
        <f t="shared" si="14"/>
        <v>-22</v>
      </c>
      <c r="T18" s="27">
        <f t="shared" si="14"/>
        <v>112</v>
      </c>
      <c r="U18" s="27">
        <f t="shared" si="14"/>
        <v>25</v>
      </c>
      <c r="V18" s="27"/>
      <c r="W18" s="27"/>
      <c r="X18" s="27"/>
      <c r="Y18" s="27"/>
    </row>
    <row r="19" spans="1:25" x14ac:dyDescent="0.35">
      <c r="A19" s="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</row>
    <row r="20" spans="1:25" x14ac:dyDescent="0.35">
      <c r="A20" s="1" t="s">
        <v>113</v>
      </c>
    </row>
    <row r="21" spans="1:25" x14ac:dyDescent="0.35">
      <c r="A21" s="2" t="s">
        <v>109</v>
      </c>
      <c r="B21" s="2">
        <v>186</v>
      </c>
      <c r="C21" s="2">
        <v>187</v>
      </c>
      <c r="D21" s="2">
        <v>189</v>
      </c>
      <c r="E21" s="2">
        <v>190</v>
      </c>
      <c r="F21" s="2">
        <v>195</v>
      </c>
      <c r="G21" s="2">
        <v>198</v>
      </c>
      <c r="H21" s="2">
        <v>196</v>
      </c>
      <c r="I21" s="2">
        <v>195</v>
      </c>
      <c r="J21" s="2">
        <v>195</v>
      </c>
      <c r="K21" s="2">
        <v>195</v>
      </c>
      <c r="L21" s="2">
        <v>196</v>
      </c>
      <c r="M21" s="2">
        <v>195</v>
      </c>
      <c r="N21" s="2">
        <v>196</v>
      </c>
      <c r="O21" s="2">
        <v>197</v>
      </c>
      <c r="P21" s="2">
        <v>197</v>
      </c>
      <c r="Q21" s="2">
        <v>199</v>
      </c>
      <c r="R21" s="2">
        <v>200</v>
      </c>
      <c r="S21" s="2">
        <v>202</v>
      </c>
      <c r="T21" s="2">
        <v>203</v>
      </c>
      <c r="U21" s="2">
        <v>205</v>
      </c>
      <c r="V21" s="2"/>
      <c r="W21" s="2"/>
      <c r="X21" s="2"/>
      <c r="Y21" s="2"/>
    </row>
    <row r="22" spans="1:25" x14ac:dyDescent="0.35">
      <c r="A22" s="2" t="s">
        <v>110</v>
      </c>
      <c r="B22" s="2">
        <v>282</v>
      </c>
      <c r="C22" s="2">
        <v>286</v>
      </c>
      <c r="D22" s="2">
        <v>286</v>
      </c>
      <c r="E22" s="2">
        <v>288</v>
      </c>
      <c r="F22" s="2">
        <v>294</v>
      </c>
      <c r="G22" s="2">
        <v>305</v>
      </c>
      <c r="H22" s="2">
        <v>305</v>
      </c>
      <c r="I22" s="2">
        <v>308</v>
      </c>
      <c r="J22" s="2">
        <v>309</v>
      </c>
      <c r="K22" s="2">
        <v>307</v>
      </c>
      <c r="L22" s="2">
        <v>308</v>
      </c>
      <c r="M22" s="2">
        <v>309</v>
      </c>
      <c r="N22" s="2">
        <v>307</v>
      </c>
      <c r="O22" s="2">
        <v>303</v>
      </c>
      <c r="P22" s="2">
        <v>303</v>
      </c>
      <c r="Q22" s="2">
        <v>304</v>
      </c>
      <c r="R22" s="2">
        <v>307</v>
      </c>
      <c r="S22" s="2">
        <v>307</v>
      </c>
      <c r="T22" s="2">
        <v>307</v>
      </c>
      <c r="U22" s="2">
        <v>308</v>
      </c>
      <c r="V22" s="2"/>
      <c r="W22" s="2"/>
      <c r="X22" s="2"/>
      <c r="Y22" s="2"/>
    </row>
    <row r="23" spans="1:25" x14ac:dyDescent="0.35">
      <c r="A23" s="2" t="s">
        <v>111</v>
      </c>
      <c r="B23" s="2">
        <v>600</v>
      </c>
      <c r="C23" s="2">
        <v>615</v>
      </c>
      <c r="D23" s="2">
        <v>627</v>
      </c>
      <c r="E23" s="2">
        <v>641</v>
      </c>
      <c r="F23" s="2">
        <v>678</v>
      </c>
      <c r="G23" s="2">
        <v>699</v>
      </c>
      <c r="H23" s="2">
        <v>727</v>
      </c>
      <c r="I23" s="2">
        <v>744</v>
      </c>
      <c r="J23" s="2">
        <v>760</v>
      </c>
      <c r="K23" s="2">
        <v>788</v>
      </c>
      <c r="L23" s="2">
        <v>805</v>
      </c>
      <c r="M23" s="2">
        <v>806</v>
      </c>
      <c r="N23" s="2">
        <v>827</v>
      </c>
      <c r="O23" s="2">
        <v>836</v>
      </c>
      <c r="P23" s="2">
        <v>845</v>
      </c>
      <c r="Q23" s="2">
        <v>854</v>
      </c>
      <c r="R23" s="2">
        <v>873</v>
      </c>
      <c r="S23" s="2">
        <v>891</v>
      </c>
      <c r="T23" s="2">
        <v>899</v>
      </c>
      <c r="U23" s="2">
        <v>914</v>
      </c>
      <c r="V23" s="2"/>
      <c r="W23" s="2"/>
      <c r="X23" s="2"/>
      <c r="Y23" s="2"/>
    </row>
    <row r="24" spans="1:25" x14ac:dyDescent="0.35">
      <c r="A24" s="2" t="s">
        <v>112</v>
      </c>
      <c r="B24" s="2">
        <v>490</v>
      </c>
      <c r="C24" s="2">
        <v>499</v>
      </c>
      <c r="D24" s="2">
        <v>519</v>
      </c>
      <c r="E24" s="2">
        <v>532</v>
      </c>
      <c r="F24" s="2">
        <v>556</v>
      </c>
      <c r="G24" s="2">
        <v>583</v>
      </c>
      <c r="H24" s="2">
        <v>593</v>
      </c>
      <c r="I24" s="2">
        <v>598</v>
      </c>
      <c r="J24" s="2">
        <v>613</v>
      </c>
      <c r="K24" s="2">
        <v>618</v>
      </c>
      <c r="L24" s="2">
        <v>622</v>
      </c>
      <c r="M24" s="2">
        <v>619</v>
      </c>
      <c r="N24" s="2">
        <v>629</v>
      </c>
      <c r="O24" s="2">
        <v>631</v>
      </c>
      <c r="P24" s="2">
        <v>638</v>
      </c>
      <c r="Q24" s="2">
        <v>643</v>
      </c>
      <c r="R24" s="2">
        <v>657</v>
      </c>
      <c r="S24" s="2">
        <v>665</v>
      </c>
      <c r="T24" s="2">
        <v>676</v>
      </c>
      <c r="U24" s="2">
        <v>683</v>
      </c>
      <c r="V24" s="2"/>
      <c r="W24" s="2"/>
      <c r="X24" s="2"/>
      <c r="Y24" s="2"/>
    </row>
    <row r="25" spans="1:25" x14ac:dyDescent="0.35">
      <c r="A25" s="6"/>
      <c r="L25" s="2">
        <f t="shared" ref="L25" si="15">SUM(L21:L24)</f>
        <v>1931</v>
      </c>
      <c r="M25" s="2">
        <f t="shared" ref="M25" si="16">SUM(M21:M24)</f>
        <v>1929</v>
      </c>
      <c r="N25" s="2">
        <f t="shared" ref="N25" si="17">SUM(N21:N24)</f>
        <v>1959</v>
      </c>
      <c r="O25" s="2">
        <f t="shared" ref="O25" si="18">SUM(O21:O24)</f>
        <v>1967</v>
      </c>
      <c r="P25" s="2">
        <f t="shared" ref="P25" si="19">SUM(P21:P24)</f>
        <v>1983</v>
      </c>
      <c r="Q25" s="2">
        <f t="shared" ref="Q25:U25" si="20">SUM(Q21:Q24)</f>
        <v>2000</v>
      </c>
      <c r="R25" s="2">
        <f t="shared" si="20"/>
        <v>2037</v>
      </c>
      <c r="S25" s="2">
        <f t="shared" si="20"/>
        <v>2065</v>
      </c>
      <c r="T25" s="2">
        <f t="shared" si="20"/>
        <v>2085</v>
      </c>
      <c r="U25" s="2">
        <f t="shared" si="20"/>
        <v>2110</v>
      </c>
      <c r="V25" s="2"/>
      <c r="W25" s="2"/>
      <c r="X25" s="2"/>
      <c r="Y25" s="2"/>
    </row>
    <row r="26" spans="1:25" x14ac:dyDescent="0.35">
      <c r="A26" s="1" t="s">
        <v>91</v>
      </c>
    </row>
    <row r="27" spans="1:25" x14ac:dyDescent="0.35">
      <c r="A27" s="2" t="str">
        <f>A21</f>
        <v>US &amp; Canada</v>
      </c>
      <c r="B27" s="2">
        <v>243</v>
      </c>
      <c r="C27" s="2">
        <v>244</v>
      </c>
      <c r="D27" s="2">
        <v>247</v>
      </c>
      <c r="E27" s="2">
        <v>248</v>
      </c>
      <c r="F27" s="2">
        <v>253</v>
      </c>
      <c r="G27" s="2">
        <v>256</v>
      </c>
      <c r="H27" s="2">
        <v>255</v>
      </c>
      <c r="I27" s="2">
        <v>258</v>
      </c>
      <c r="J27" s="2">
        <v>259</v>
      </c>
      <c r="K27" s="2">
        <v>259</v>
      </c>
      <c r="L27" s="2">
        <v>261</v>
      </c>
      <c r="M27" s="2">
        <v>262</v>
      </c>
      <c r="N27" s="2">
        <v>263</v>
      </c>
      <c r="O27" s="2">
        <v>264</v>
      </c>
      <c r="P27" s="2">
        <v>266</v>
      </c>
      <c r="Q27" s="2">
        <v>266</v>
      </c>
      <c r="R27" s="2">
        <v>269</v>
      </c>
      <c r="S27" s="2">
        <v>270</v>
      </c>
      <c r="T27" s="2">
        <v>271</v>
      </c>
      <c r="U27" s="2">
        <v>272</v>
      </c>
      <c r="V27" s="2"/>
      <c r="W27" s="2"/>
      <c r="X27" s="2"/>
      <c r="Y27" s="2"/>
    </row>
    <row r="28" spans="1:25" x14ac:dyDescent="0.35">
      <c r="A28" s="2" t="str">
        <f>A22</f>
        <v>Europe</v>
      </c>
      <c r="B28" s="2">
        <v>384</v>
      </c>
      <c r="C28" s="2">
        <v>385</v>
      </c>
      <c r="D28" s="2">
        <v>387</v>
      </c>
      <c r="E28" s="2">
        <v>394</v>
      </c>
      <c r="F28" s="2">
        <v>406</v>
      </c>
      <c r="G28" s="2">
        <v>410</v>
      </c>
      <c r="H28" s="2">
        <v>413</v>
      </c>
      <c r="I28" s="2">
        <v>419</v>
      </c>
      <c r="J28" s="2">
        <v>423</v>
      </c>
      <c r="K28" s="2">
        <v>420</v>
      </c>
      <c r="L28" s="2">
        <v>423</v>
      </c>
      <c r="M28" s="2">
        <v>427</v>
      </c>
      <c r="N28" s="2">
        <v>418</v>
      </c>
      <c r="O28" s="2">
        <v>407</v>
      </c>
      <c r="P28" s="2">
        <v>408</v>
      </c>
      <c r="Q28" s="2">
        <v>407</v>
      </c>
      <c r="R28" s="2">
        <v>411</v>
      </c>
      <c r="S28" s="2">
        <v>409</v>
      </c>
      <c r="T28" s="2">
        <v>408</v>
      </c>
      <c r="U28" s="2">
        <v>408</v>
      </c>
      <c r="V28" s="2"/>
      <c r="W28" s="2"/>
      <c r="X28" s="2"/>
      <c r="Y28" s="2"/>
    </row>
    <row r="29" spans="1:25" x14ac:dyDescent="0.35">
      <c r="A29" s="2" t="str">
        <f>A23</f>
        <v>Asia-Pacific</v>
      </c>
      <c r="B29" s="2">
        <v>981</v>
      </c>
      <c r="C29" s="2">
        <v>1003</v>
      </c>
      <c r="D29" s="2">
        <v>1013</v>
      </c>
      <c r="E29" s="2">
        <v>1038</v>
      </c>
      <c r="F29" s="2">
        <v>1093</v>
      </c>
      <c r="G29" s="2">
        <v>1142</v>
      </c>
      <c r="H29" s="2">
        <v>1166</v>
      </c>
      <c r="I29" s="2">
        <v>1199</v>
      </c>
      <c r="J29" s="2">
        <v>1230</v>
      </c>
      <c r="K29" s="2">
        <v>1265</v>
      </c>
      <c r="L29" s="2">
        <v>1278</v>
      </c>
      <c r="M29" s="2">
        <v>1278</v>
      </c>
      <c r="N29" s="2">
        <v>1297</v>
      </c>
      <c r="O29" s="2">
        <v>1305</v>
      </c>
      <c r="P29" s="2">
        <v>1312</v>
      </c>
      <c r="Q29" s="2">
        <v>1312</v>
      </c>
      <c r="R29" s="2">
        <v>1324</v>
      </c>
      <c r="S29" s="2">
        <v>1349</v>
      </c>
      <c r="T29" s="2">
        <v>1357</v>
      </c>
      <c r="U29" s="2">
        <v>1367</v>
      </c>
      <c r="V29" s="2"/>
      <c r="W29" s="2"/>
      <c r="X29" s="2"/>
      <c r="Y29" s="2"/>
    </row>
    <row r="30" spans="1:25" x14ac:dyDescent="0.35">
      <c r="A30" s="2" t="str">
        <f>A24</f>
        <v>Rest of the World</v>
      </c>
      <c r="B30" s="2">
        <v>768</v>
      </c>
      <c r="C30" s="2">
        <v>782</v>
      </c>
      <c r="D30" s="2">
        <v>802</v>
      </c>
      <c r="E30" s="2">
        <v>817</v>
      </c>
      <c r="F30" s="2">
        <v>851</v>
      </c>
      <c r="G30" s="2">
        <v>892</v>
      </c>
      <c r="H30" s="2">
        <v>906</v>
      </c>
      <c r="I30" s="2">
        <v>921</v>
      </c>
      <c r="J30" s="2">
        <v>940</v>
      </c>
      <c r="K30" s="2">
        <v>951</v>
      </c>
      <c r="L30" s="2">
        <v>949</v>
      </c>
      <c r="M30" s="2">
        <v>945</v>
      </c>
      <c r="N30" s="2">
        <v>957</v>
      </c>
      <c r="O30" s="2">
        <v>959</v>
      </c>
      <c r="P30" s="2">
        <v>971</v>
      </c>
      <c r="Q30" s="2">
        <v>979</v>
      </c>
      <c r="R30" s="2">
        <v>986</v>
      </c>
      <c r="S30" s="2">
        <v>1002</v>
      </c>
      <c r="T30" s="2">
        <v>1013</v>
      </c>
      <c r="U30" s="2">
        <v>1018</v>
      </c>
      <c r="V30" s="2"/>
      <c r="W30" s="2"/>
      <c r="X30" s="2"/>
      <c r="Y30" s="2"/>
    </row>
    <row r="31" spans="1:25" x14ac:dyDescent="0.35">
      <c r="A31" s="6"/>
      <c r="B31" s="2">
        <f>SUM(B27:B30)</f>
        <v>2376</v>
      </c>
      <c r="C31" s="2">
        <f t="shared" ref="C31:U31" si="21">SUM(C27:C30)</f>
        <v>2414</v>
      </c>
      <c r="D31" s="2">
        <f t="shared" si="21"/>
        <v>2449</v>
      </c>
      <c r="E31" s="2">
        <f t="shared" si="21"/>
        <v>2497</v>
      </c>
      <c r="F31" s="2">
        <f t="shared" si="21"/>
        <v>2603</v>
      </c>
      <c r="G31" s="2">
        <f t="shared" si="21"/>
        <v>2700</v>
      </c>
      <c r="H31" s="2">
        <f t="shared" si="21"/>
        <v>2740</v>
      </c>
      <c r="I31" s="2">
        <f t="shared" si="21"/>
        <v>2797</v>
      </c>
      <c r="J31" s="2">
        <f t="shared" si="21"/>
        <v>2852</v>
      </c>
      <c r="K31" s="2">
        <f t="shared" si="21"/>
        <v>2895</v>
      </c>
      <c r="L31" s="2">
        <f t="shared" si="21"/>
        <v>2911</v>
      </c>
      <c r="M31" s="2">
        <f t="shared" si="21"/>
        <v>2912</v>
      </c>
      <c r="N31" s="2">
        <f t="shared" si="21"/>
        <v>2935</v>
      </c>
      <c r="O31" s="2">
        <f t="shared" si="21"/>
        <v>2935</v>
      </c>
      <c r="P31" s="2">
        <f t="shared" si="21"/>
        <v>2957</v>
      </c>
      <c r="Q31" s="2">
        <f t="shared" si="21"/>
        <v>2964</v>
      </c>
      <c r="R31" s="2">
        <f t="shared" si="21"/>
        <v>2990</v>
      </c>
      <c r="S31" s="2">
        <f t="shared" si="21"/>
        <v>3030</v>
      </c>
      <c r="T31" s="2">
        <f t="shared" si="21"/>
        <v>3049</v>
      </c>
      <c r="U31" s="2">
        <f t="shared" si="21"/>
        <v>3065</v>
      </c>
      <c r="V31" s="2"/>
      <c r="W31" s="2"/>
      <c r="X31" s="2"/>
      <c r="Y31" s="2"/>
    </row>
    <row r="32" spans="1:25" x14ac:dyDescent="0.35">
      <c r="A32" s="1" t="s">
        <v>103</v>
      </c>
    </row>
    <row r="33" spans="1:26" x14ac:dyDescent="0.35">
      <c r="A33" s="2" t="str">
        <f>A27</f>
        <v>US &amp; Canada</v>
      </c>
      <c r="B33" s="20">
        <f t="shared" ref="B33:O33" si="22">B21/B27</f>
        <v>0.76543209876543206</v>
      </c>
      <c r="C33" s="20">
        <f t="shared" si="22"/>
        <v>0.76639344262295084</v>
      </c>
      <c r="D33" s="20">
        <f t="shared" si="22"/>
        <v>0.76518218623481782</v>
      </c>
      <c r="E33" s="20">
        <f t="shared" si="22"/>
        <v>0.7661290322580645</v>
      </c>
      <c r="F33" s="20">
        <f t="shared" si="22"/>
        <v>0.77075098814229248</v>
      </c>
      <c r="G33" s="20">
        <f t="shared" si="22"/>
        <v>0.7734375</v>
      </c>
      <c r="H33" s="20">
        <f t="shared" si="22"/>
        <v>0.7686274509803922</v>
      </c>
      <c r="I33" s="20">
        <f t="shared" si="22"/>
        <v>0.7558139534883721</v>
      </c>
      <c r="J33" s="20">
        <f t="shared" si="22"/>
        <v>0.75289575289575295</v>
      </c>
      <c r="K33" s="20">
        <f t="shared" si="22"/>
        <v>0.75289575289575295</v>
      </c>
      <c r="L33" s="20">
        <f t="shared" si="22"/>
        <v>0.75095785440613028</v>
      </c>
      <c r="M33" s="20">
        <f t="shared" si="22"/>
        <v>0.74427480916030531</v>
      </c>
      <c r="N33" s="20">
        <f t="shared" si="22"/>
        <v>0.74524714828897343</v>
      </c>
      <c r="O33" s="20">
        <f t="shared" si="22"/>
        <v>0.74621212121212122</v>
      </c>
      <c r="P33" s="20">
        <f t="shared" ref="P33:U37" si="23">P21/P27</f>
        <v>0.74060150375939848</v>
      </c>
      <c r="Q33" s="20">
        <f t="shared" si="23"/>
        <v>0.74812030075187974</v>
      </c>
      <c r="R33" s="20">
        <f t="shared" si="23"/>
        <v>0.74349442379182151</v>
      </c>
      <c r="S33" s="20">
        <f t="shared" si="23"/>
        <v>0.74814814814814812</v>
      </c>
      <c r="T33" s="20">
        <f t="shared" si="23"/>
        <v>0.74907749077490771</v>
      </c>
      <c r="U33" s="20">
        <f t="shared" si="23"/>
        <v>0.75367647058823528</v>
      </c>
      <c r="V33" s="20"/>
      <c r="W33" s="20"/>
      <c r="X33" s="20"/>
      <c r="Y33" s="20"/>
    </row>
    <row r="34" spans="1:26" x14ac:dyDescent="0.35">
      <c r="A34" s="2" t="str">
        <f>A28</f>
        <v>Europe</v>
      </c>
      <c r="B34" s="20">
        <f t="shared" ref="B34:O34" si="24">B22/B28</f>
        <v>0.734375</v>
      </c>
      <c r="C34" s="20">
        <f t="shared" si="24"/>
        <v>0.74285714285714288</v>
      </c>
      <c r="D34" s="20">
        <f t="shared" si="24"/>
        <v>0.73901808785529721</v>
      </c>
      <c r="E34" s="20">
        <f t="shared" si="24"/>
        <v>0.73096446700507611</v>
      </c>
      <c r="F34" s="20">
        <f t="shared" si="24"/>
        <v>0.72413793103448276</v>
      </c>
      <c r="G34" s="20">
        <f t="shared" si="24"/>
        <v>0.74390243902439024</v>
      </c>
      <c r="H34" s="20">
        <f t="shared" si="24"/>
        <v>0.73849878934624702</v>
      </c>
      <c r="I34" s="20">
        <f t="shared" si="24"/>
        <v>0.73508353221957046</v>
      </c>
      <c r="J34" s="20">
        <f t="shared" si="24"/>
        <v>0.73049645390070927</v>
      </c>
      <c r="K34" s="20">
        <f t="shared" si="24"/>
        <v>0.73095238095238091</v>
      </c>
      <c r="L34" s="20">
        <f t="shared" si="24"/>
        <v>0.72813238770685584</v>
      </c>
      <c r="M34" s="20">
        <f t="shared" si="24"/>
        <v>0.72365339578454335</v>
      </c>
      <c r="N34" s="20">
        <f t="shared" si="24"/>
        <v>0.73444976076555024</v>
      </c>
      <c r="O34" s="20">
        <f t="shared" si="24"/>
        <v>0.74447174447174447</v>
      </c>
      <c r="P34" s="20">
        <f t="shared" ref="P34:Q34" si="25">P22/P28</f>
        <v>0.74264705882352944</v>
      </c>
      <c r="Q34" s="20">
        <f t="shared" si="25"/>
        <v>0.74692874692874689</v>
      </c>
      <c r="R34" s="20">
        <f t="shared" si="23"/>
        <v>0.74695863746958635</v>
      </c>
      <c r="S34" s="20">
        <f t="shared" si="23"/>
        <v>0.75061124694376524</v>
      </c>
      <c r="T34" s="20">
        <f t="shared" si="23"/>
        <v>0.75245098039215685</v>
      </c>
      <c r="U34" s="20">
        <f t="shared" si="23"/>
        <v>0.75490196078431371</v>
      </c>
      <c r="V34" s="20"/>
      <c r="W34" s="20"/>
      <c r="X34" s="20"/>
      <c r="Y34" s="20"/>
    </row>
    <row r="35" spans="1:26" x14ac:dyDescent="0.35">
      <c r="A35" s="2" t="str">
        <f>A29</f>
        <v>Asia-Pacific</v>
      </c>
      <c r="B35" s="20">
        <f t="shared" ref="B35:O35" si="26">B23/B29</f>
        <v>0.6116207951070336</v>
      </c>
      <c r="C35" s="20">
        <f t="shared" si="26"/>
        <v>0.61316051844466601</v>
      </c>
      <c r="D35" s="20">
        <f t="shared" si="26"/>
        <v>0.61895360315893388</v>
      </c>
      <c r="E35" s="20">
        <f t="shared" si="26"/>
        <v>0.61753371868978801</v>
      </c>
      <c r="F35" s="20">
        <f t="shared" si="26"/>
        <v>0.62031107044830736</v>
      </c>
      <c r="G35" s="20">
        <f t="shared" si="26"/>
        <v>0.61208406304728546</v>
      </c>
      <c r="H35" s="20">
        <f t="shared" si="26"/>
        <v>0.62349914236706694</v>
      </c>
      <c r="I35" s="20">
        <f t="shared" si="26"/>
        <v>0.62051709758131779</v>
      </c>
      <c r="J35" s="20">
        <f t="shared" si="26"/>
        <v>0.61788617886178865</v>
      </c>
      <c r="K35" s="20">
        <f t="shared" si="26"/>
        <v>0.62292490118577071</v>
      </c>
      <c r="L35" s="20">
        <f t="shared" si="26"/>
        <v>0.62989045383411579</v>
      </c>
      <c r="M35" s="20">
        <f t="shared" si="26"/>
        <v>0.63067292644757433</v>
      </c>
      <c r="N35" s="20">
        <f t="shared" si="26"/>
        <v>0.63762528912875871</v>
      </c>
      <c r="O35" s="20">
        <f t="shared" si="26"/>
        <v>0.64061302681992338</v>
      </c>
      <c r="P35" s="20">
        <f t="shared" ref="P35:Q35" si="27">P23/P29</f>
        <v>0.64405487804878048</v>
      </c>
      <c r="Q35" s="20">
        <f t="shared" si="27"/>
        <v>0.65091463414634143</v>
      </c>
      <c r="R35" s="20">
        <f t="shared" si="23"/>
        <v>0.65936555891238668</v>
      </c>
      <c r="S35" s="20">
        <f t="shared" si="23"/>
        <v>0.66048925129725722</v>
      </c>
      <c r="T35" s="20">
        <f t="shared" si="23"/>
        <v>0.66249078850405307</v>
      </c>
      <c r="U35" s="20">
        <f t="shared" si="23"/>
        <v>0.66861741038771028</v>
      </c>
      <c r="V35" s="20"/>
      <c r="W35" s="20"/>
      <c r="X35" s="20"/>
      <c r="Y35" s="20"/>
    </row>
    <row r="36" spans="1:26" x14ac:dyDescent="0.35">
      <c r="A36" s="2" t="str">
        <f>A30</f>
        <v>Rest of the World</v>
      </c>
      <c r="B36" s="20">
        <f t="shared" ref="B36:O36" si="28">B24/B30</f>
        <v>0.63802083333333337</v>
      </c>
      <c r="C36" s="20">
        <f t="shared" si="28"/>
        <v>0.63810741687979544</v>
      </c>
      <c r="D36" s="20">
        <f t="shared" si="28"/>
        <v>0.6471321695760599</v>
      </c>
      <c r="E36" s="20">
        <f t="shared" si="28"/>
        <v>0.65116279069767447</v>
      </c>
      <c r="F36" s="20">
        <f t="shared" si="28"/>
        <v>0.6533490011750881</v>
      </c>
      <c r="G36" s="20">
        <f t="shared" si="28"/>
        <v>0.6535874439461884</v>
      </c>
      <c r="H36" s="20">
        <f t="shared" si="28"/>
        <v>0.6545253863134658</v>
      </c>
      <c r="I36" s="20">
        <f t="shared" si="28"/>
        <v>0.64929424538545055</v>
      </c>
      <c r="J36" s="20">
        <f t="shared" si="28"/>
        <v>0.65212765957446805</v>
      </c>
      <c r="K36" s="20">
        <f t="shared" si="28"/>
        <v>0.64984227129337535</v>
      </c>
      <c r="L36" s="20">
        <f t="shared" si="28"/>
        <v>0.6554267650158061</v>
      </c>
      <c r="M36" s="20">
        <f t="shared" si="28"/>
        <v>0.65502645502645507</v>
      </c>
      <c r="N36" s="20">
        <f t="shared" si="28"/>
        <v>0.65726227795193315</v>
      </c>
      <c r="O36" s="20">
        <f t="shared" si="28"/>
        <v>0.65797705943691343</v>
      </c>
      <c r="P36" s="20">
        <f t="shared" ref="P36:Q36" si="29">P24/P30</f>
        <v>0.65705458290422247</v>
      </c>
      <c r="Q36" s="20">
        <f t="shared" si="29"/>
        <v>0.65679264555669048</v>
      </c>
      <c r="R36" s="20">
        <f t="shared" si="23"/>
        <v>0.66632860040567954</v>
      </c>
      <c r="S36" s="20">
        <f t="shared" si="23"/>
        <v>0.66367265469061876</v>
      </c>
      <c r="T36" s="20">
        <f t="shared" si="23"/>
        <v>0.66732477788746303</v>
      </c>
      <c r="U36" s="20">
        <f t="shared" si="23"/>
        <v>0.67092337917485267</v>
      </c>
      <c r="V36" s="20"/>
      <c r="W36" s="20"/>
      <c r="X36" s="20"/>
      <c r="Y36" s="20"/>
    </row>
    <row r="37" spans="1:26" x14ac:dyDescent="0.35">
      <c r="A37" s="6"/>
      <c r="R37" s="20">
        <f t="shared" si="23"/>
        <v>0.68127090301003346</v>
      </c>
      <c r="S37" s="20">
        <f t="shared" si="23"/>
        <v>0.68151815181518149</v>
      </c>
      <c r="T37" s="20">
        <f>T25/T31</f>
        <v>0.68383076418497868</v>
      </c>
      <c r="U37" s="20">
        <f>U25/U31</f>
        <v>0.68841761827079939</v>
      </c>
      <c r="V37" s="20"/>
      <c r="W37" s="20"/>
      <c r="X37" s="20"/>
      <c r="Y37" s="20"/>
    </row>
    <row r="38" spans="1:26" x14ac:dyDescent="0.35">
      <c r="A38" s="15" t="s">
        <v>118</v>
      </c>
    </row>
    <row r="39" spans="1:26" x14ac:dyDescent="0.35">
      <c r="A39" s="1" t="s">
        <v>191</v>
      </c>
    </row>
    <row r="40" spans="1:26" x14ac:dyDescent="0.35">
      <c r="A40" s="2" t="str">
        <f>A21</f>
        <v>US &amp; Canada</v>
      </c>
      <c r="B40" s="3">
        <v>7203</v>
      </c>
      <c r="C40" s="3">
        <v>7952</v>
      </c>
      <c r="D40" s="3">
        <v>8317</v>
      </c>
      <c r="E40" s="3">
        <v>10021</v>
      </c>
      <c r="F40" s="3">
        <v>8379</v>
      </c>
      <c r="G40" s="3">
        <v>9059</v>
      </c>
      <c r="H40" s="3">
        <v>9988</v>
      </c>
      <c r="I40" s="3">
        <v>13150</v>
      </c>
      <c r="J40" s="3">
        <v>11897</v>
      </c>
      <c r="K40" s="3">
        <v>13366</v>
      </c>
      <c r="L40" s="3">
        <v>13094</v>
      </c>
      <c r="M40" s="3">
        <v>15062</v>
      </c>
      <c r="N40" s="3">
        <v>12024</v>
      </c>
      <c r="O40" s="3">
        <v>12788</v>
      </c>
      <c r="P40" s="3">
        <v>12766</v>
      </c>
      <c r="Q40" s="3">
        <v>15005</v>
      </c>
      <c r="R40" s="3">
        <v>12710</v>
      </c>
      <c r="S40" s="3">
        <v>14131</v>
      </c>
      <c r="T40" s="3">
        <v>14956</v>
      </c>
      <c r="U40" s="3">
        <v>17784</v>
      </c>
      <c r="V40" s="3">
        <v>15451</v>
      </c>
      <c r="W40" s="3">
        <v>16593</v>
      </c>
      <c r="X40" s="3">
        <v>17389</v>
      </c>
      <c r="Y40" s="3">
        <v>20982</v>
      </c>
    </row>
    <row r="41" spans="1:26" x14ac:dyDescent="0.35">
      <c r="A41" s="2" t="s">
        <v>110</v>
      </c>
      <c r="B41" s="3">
        <v>3609</v>
      </c>
      <c r="C41" s="3">
        <v>4043</v>
      </c>
      <c r="D41" s="3">
        <v>4057</v>
      </c>
      <c r="E41" s="3">
        <v>5071</v>
      </c>
      <c r="F41" s="3">
        <v>4171</v>
      </c>
      <c r="G41" s="3">
        <v>4411</v>
      </c>
      <c r="H41" s="3">
        <v>5051</v>
      </c>
      <c r="I41" s="3">
        <v>6822</v>
      </c>
      <c r="J41" s="3">
        <v>6373</v>
      </c>
      <c r="K41" s="3">
        <v>7205</v>
      </c>
      <c r="L41" s="3">
        <v>6821</v>
      </c>
      <c r="M41" s="3">
        <v>8174</v>
      </c>
      <c r="N41" s="3">
        <v>6364</v>
      </c>
      <c r="O41" s="3">
        <v>6360</v>
      </c>
      <c r="P41" s="3">
        <v>5707</v>
      </c>
      <c r="Q41" s="3">
        <v>6904</v>
      </c>
      <c r="R41" s="3">
        <v>6269</v>
      </c>
      <c r="S41" s="3">
        <v>7268</v>
      </c>
      <c r="T41" s="3">
        <v>7721</v>
      </c>
      <c r="U41" s="3">
        <v>9159</v>
      </c>
      <c r="V41" s="3">
        <v>8327</v>
      </c>
      <c r="W41" s="3">
        <v>9135</v>
      </c>
      <c r="X41" s="3">
        <v>9358</v>
      </c>
      <c r="Y41" s="3">
        <v>11154</v>
      </c>
    </row>
    <row r="42" spans="1:26" x14ac:dyDescent="0.35">
      <c r="A42" s="2" t="s">
        <v>119</v>
      </c>
      <c r="B42" s="3">
        <v>2670</v>
      </c>
      <c r="C42" s="3">
        <v>2985</v>
      </c>
      <c r="D42" s="3">
        <v>3243</v>
      </c>
      <c r="E42" s="3">
        <v>3642</v>
      </c>
      <c r="F42" s="3">
        <v>3236</v>
      </c>
      <c r="G42" s="3">
        <v>3312</v>
      </c>
      <c r="H42" s="3">
        <v>4202</v>
      </c>
      <c r="I42" s="3">
        <v>4703</v>
      </c>
      <c r="J42" s="3">
        <v>4735</v>
      </c>
      <c r="K42" s="3">
        <v>5152</v>
      </c>
      <c r="L42" s="3">
        <v>5398</v>
      </c>
      <c r="M42" s="3">
        <v>6183</v>
      </c>
      <c r="N42" s="3">
        <v>5661</v>
      </c>
      <c r="O42" s="3">
        <v>5835</v>
      </c>
      <c r="P42" s="3">
        <v>5717</v>
      </c>
      <c r="Q42" s="3">
        <v>5968</v>
      </c>
      <c r="R42" s="3">
        <v>5893</v>
      </c>
      <c r="S42" s="3">
        <v>6435</v>
      </c>
      <c r="T42" s="3">
        <v>6829</v>
      </c>
      <c r="U42" s="3">
        <v>7316</v>
      </c>
      <c r="V42" s="3">
        <v>7338</v>
      </c>
      <c r="W42" s="3">
        <v>7721</v>
      </c>
      <c r="X42" s="3">
        <v>8050</v>
      </c>
      <c r="Y42" s="3">
        <v>9012</v>
      </c>
    </row>
    <row r="43" spans="1:26" x14ac:dyDescent="0.35">
      <c r="A43" s="2" t="s">
        <v>112</v>
      </c>
      <c r="B43" s="3">
        <v>1430</v>
      </c>
      <c r="C43" s="3">
        <v>1644</v>
      </c>
      <c r="D43" s="3">
        <v>1766</v>
      </c>
      <c r="E43" s="3">
        <v>2002</v>
      </c>
      <c r="F43" s="3">
        <v>1654</v>
      </c>
      <c r="G43" s="3">
        <v>1539</v>
      </c>
      <c r="H43" s="3">
        <v>1980</v>
      </c>
      <c r="I43" s="3">
        <v>2512</v>
      </c>
      <c r="J43" s="3">
        <v>2434</v>
      </c>
      <c r="K43" s="3">
        <v>2857</v>
      </c>
      <c r="L43" s="3">
        <v>2963</v>
      </c>
      <c r="M43" s="3">
        <v>3220</v>
      </c>
      <c r="N43" s="3">
        <v>2949</v>
      </c>
      <c r="O43" s="3">
        <v>3169</v>
      </c>
      <c r="P43" s="3">
        <v>3047</v>
      </c>
      <c r="Q43" s="3">
        <v>3377</v>
      </c>
      <c r="R43" s="3">
        <v>3229</v>
      </c>
      <c r="S43" s="3">
        <v>3664</v>
      </c>
      <c r="T43" s="3">
        <v>4137</v>
      </c>
      <c r="U43" s="3">
        <v>4447</v>
      </c>
      <c r="V43" s="3">
        <v>4519</v>
      </c>
      <c r="W43" s="3">
        <v>4880</v>
      </c>
      <c r="X43" s="3">
        <v>5088</v>
      </c>
      <c r="Y43" s="3">
        <v>5635</v>
      </c>
    </row>
    <row r="44" spans="1:26" x14ac:dyDescent="0.35">
      <c r="A44" s="2" t="s">
        <v>251</v>
      </c>
      <c r="B44" s="27">
        <f>SUM(B40:B43)</f>
        <v>14912</v>
      </c>
      <c r="C44" s="27">
        <f t="shared" ref="C44:Y44" si="30">SUM(C40:C43)</f>
        <v>16624</v>
      </c>
      <c r="D44" s="27">
        <f t="shared" si="30"/>
        <v>17383</v>
      </c>
      <c r="E44" s="27">
        <f t="shared" si="30"/>
        <v>20736</v>
      </c>
      <c r="F44" s="27">
        <f t="shared" si="30"/>
        <v>17440</v>
      </c>
      <c r="G44" s="27">
        <f t="shared" si="30"/>
        <v>18321</v>
      </c>
      <c r="H44" s="27">
        <f t="shared" si="30"/>
        <v>21221</v>
      </c>
      <c r="I44" s="27">
        <f t="shared" si="30"/>
        <v>27187</v>
      </c>
      <c r="J44" s="27">
        <f t="shared" si="30"/>
        <v>25439</v>
      </c>
      <c r="K44" s="27">
        <f t="shared" si="30"/>
        <v>28580</v>
      </c>
      <c r="L44" s="27">
        <f t="shared" si="30"/>
        <v>28276</v>
      </c>
      <c r="M44" s="27">
        <f t="shared" si="30"/>
        <v>32639</v>
      </c>
      <c r="N44" s="27">
        <f t="shared" si="30"/>
        <v>26998</v>
      </c>
      <c r="O44" s="27">
        <f t="shared" si="30"/>
        <v>28152</v>
      </c>
      <c r="P44" s="27">
        <f t="shared" si="30"/>
        <v>27237</v>
      </c>
      <c r="Q44" s="27">
        <f t="shared" si="30"/>
        <v>31254</v>
      </c>
      <c r="R44" s="27">
        <f t="shared" si="30"/>
        <v>28101</v>
      </c>
      <c r="S44" s="27">
        <f t="shared" si="30"/>
        <v>31498</v>
      </c>
      <c r="T44" s="27">
        <f t="shared" si="30"/>
        <v>33643</v>
      </c>
      <c r="U44" s="27">
        <f t="shared" si="30"/>
        <v>38706</v>
      </c>
      <c r="V44" s="27">
        <f t="shared" si="30"/>
        <v>35635</v>
      </c>
      <c r="W44" s="27">
        <f t="shared" si="30"/>
        <v>38329</v>
      </c>
      <c r="X44" s="27">
        <f t="shared" si="30"/>
        <v>39885</v>
      </c>
      <c r="Y44" s="27">
        <f t="shared" si="30"/>
        <v>46783</v>
      </c>
    </row>
    <row r="45" spans="1:26" x14ac:dyDescent="0.35">
      <c r="A45" s="1" t="s">
        <v>198</v>
      </c>
    </row>
    <row r="46" spans="1:26" x14ac:dyDescent="0.35">
      <c r="A46" s="2" t="str">
        <f>A40</f>
        <v>US &amp; Canada</v>
      </c>
      <c r="F46" s="40">
        <f>F40/B40-1</f>
        <v>0.16326530612244894</v>
      </c>
      <c r="G46" s="40">
        <f t="shared" ref="G46:Q49" si="31">G40/C40-1</f>
        <v>0.1392102615694164</v>
      </c>
      <c r="H46" s="40">
        <f t="shared" si="31"/>
        <v>0.20091379103041973</v>
      </c>
      <c r="I46" s="40">
        <f t="shared" si="31"/>
        <v>0.31224428699730566</v>
      </c>
      <c r="J46" s="40">
        <f t="shared" si="31"/>
        <v>0.41985917173887088</v>
      </c>
      <c r="K46" s="40">
        <f t="shared" si="31"/>
        <v>0.47543879015343848</v>
      </c>
      <c r="L46" s="40">
        <f t="shared" si="31"/>
        <v>0.31097316780136164</v>
      </c>
      <c r="M46" s="40">
        <f t="shared" si="31"/>
        <v>0.14539923954372624</v>
      </c>
      <c r="N46" s="40">
        <f t="shared" si="31"/>
        <v>1.0674960073968176E-2</v>
      </c>
      <c r="O46" s="40">
        <f t="shared" si="31"/>
        <v>-4.3244052072422545E-2</v>
      </c>
      <c r="P46" s="40">
        <f>P40/L40-1</f>
        <v>-2.5049641056972605E-2</v>
      </c>
      <c r="Q46" s="40">
        <f>Q40/M40-1</f>
        <v>-3.7843579869871746E-3</v>
      </c>
      <c r="R46" s="40">
        <f t="shared" ref="R46:Y49" si="32">R40/N40-1</f>
        <v>5.7052561543579516E-2</v>
      </c>
      <c r="S46" s="40">
        <f t="shared" si="32"/>
        <v>0.10502033156083823</v>
      </c>
      <c r="T46" s="40">
        <f t="shared" si="32"/>
        <v>0.17154942816857277</v>
      </c>
      <c r="U46" s="40">
        <f t="shared" si="32"/>
        <v>0.18520493168943686</v>
      </c>
      <c r="V46" s="40">
        <f t="shared" si="32"/>
        <v>0.21565696302124304</v>
      </c>
      <c r="W46" s="40">
        <f>W40/S40-1</f>
        <v>0.17422687707876294</v>
      </c>
      <c r="X46" s="40">
        <f>X40/T40-1</f>
        <v>0.1626771864134795</v>
      </c>
      <c r="Y46" s="40">
        <f>Y40/U40-1</f>
        <v>0.17982456140350878</v>
      </c>
      <c r="Z46" s="40"/>
    </row>
    <row r="47" spans="1:26" x14ac:dyDescent="0.35">
      <c r="A47" s="2" t="str">
        <f t="shared" ref="A47:A50" si="33">A41</f>
        <v>Europe</v>
      </c>
      <c r="F47" s="40">
        <f t="shared" ref="F47:F49" si="34">F41/B41-1</f>
        <v>0.15572180659462465</v>
      </c>
      <c r="G47" s="40">
        <f t="shared" si="31"/>
        <v>9.1021518674251789E-2</v>
      </c>
      <c r="H47" s="40">
        <f t="shared" si="31"/>
        <v>0.24500862706433324</v>
      </c>
      <c r="I47" s="40">
        <f t="shared" si="31"/>
        <v>0.34529678564385713</v>
      </c>
      <c r="J47" s="40">
        <f t="shared" si="31"/>
        <v>0.5279309518101174</v>
      </c>
      <c r="K47" s="40">
        <f t="shared" si="31"/>
        <v>0.6334164588528679</v>
      </c>
      <c r="L47" s="40">
        <f t="shared" si="31"/>
        <v>0.35042565828548811</v>
      </c>
      <c r="M47" s="40">
        <f t="shared" si="31"/>
        <v>0.19818235121665206</v>
      </c>
      <c r="N47" s="40">
        <f t="shared" si="31"/>
        <v>-1.4122077514514553E-3</v>
      </c>
      <c r="O47" s="40">
        <f t="shared" si="31"/>
        <v>-0.11727966689798752</v>
      </c>
      <c r="P47" s="40">
        <f t="shared" si="31"/>
        <v>-0.16331916141328251</v>
      </c>
      <c r="Q47" s="40">
        <f t="shared" si="31"/>
        <v>-0.15537068754587713</v>
      </c>
      <c r="R47" s="40">
        <f t="shared" si="32"/>
        <v>-1.492771841609053E-2</v>
      </c>
      <c r="S47" s="40">
        <f t="shared" si="32"/>
        <v>0.14276729559748436</v>
      </c>
      <c r="T47" s="40">
        <f t="shared" si="32"/>
        <v>0.35289994743297703</v>
      </c>
      <c r="U47" s="40">
        <f t="shared" si="32"/>
        <v>0.32662224797219008</v>
      </c>
      <c r="V47" s="40">
        <f t="shared" si="32"/>
        <v>0.32828202265114048</v>
      </c>
      <c r="W47" s="40">
        <f t="shared" si="32"/>
        <v>0.25687947165657676</v>
      </c>
      <c r="X47" s="40">
        <f t="shared" si="32"/>
        <v>0.21201916850148939</v>
      </c>
      <c r="Y47" s="40">
        <f t="shared" si="32"/>
        <v>0.21781853914182769</v>
      </c>
      <c r="Z47" s="40"/>
    </row>
    <row r="48" spans="1:26" x14ac:dyDescent="0.35">
      <c r="A48" s="2" t="str">
        <f t="shared" si="33"/>
        <v>Asia Pacific</v>
      </c>
      <c r="F48" s="40">
        <f t="shared" si="34"/>
        <v>0.2119850187265917</v>
      </c>
      <c r="G48" s="40">
        <f t="shared" si="31"/>
        <v>0.10954773869346734</v>
      </c>
      <c r="H48" s="40">
        <f t="shared" si="31"/>
        <v>0.29571384520505695</v>
      </c>
      <c r="I48" s="40">
        <f t="shared" si="31"/>
        <v>0.29132344865458548</v>
      </c>
      <c r="J48" s="40">
        <f t="shared" si="31"/>
        <v>0.46322620519159452</v>
      </c>
      <c r="K48" s="40">
        <f t="shared" si="31"/>
        <v>0.55555555555555558</v>
      </c>
      <c r="L48" s="40">
        <f t="shared" si="31"/>
        <v>0.28462636839600197</v>
      </c>
      <c r="M48" s="40">
        <f t="shared" si="31"/>
        <v>0.31469274930895175</v>
      </c>
      <c r="N48" s="40">
        <f t="shared" si="31"/>
        <v>0.19556494192185858</v>
      </c>
      <c r="O48" s="40">
        <f t="shared" si="31"/>
        <v>0.13256987577639756</v>
      </c>
      <c r="P48" s="40">
        <f t="shared" ref="P48:Q50" si="35">P42/L42-1</f>
        <v>5.9095961467209968E-2</v>
      </c>
      <c r="Q48" s="40">
        <f t="shared" si="35"/>
        <v>-3.4772764030405967E-2</v>
      </c>
      <c r="R48" s="40">
        <f t="shared" si="32"/>
        <v>4.0982158629217391E-2</v>
      </c>
      <c r="S48" s="40">
        <f t="shared" si="32"/>
        <v>0.10282776349614386</v>
      </c>
      <c r="T48" s="40">
        <f t="shared" si="32"/>
        <v>0.19450760888577934</v>
      </c>
      <c r="U48" s="40">
        <f t="shared" si="32"/>
        <v>0.22587131367292224</v>
      </c>
      <c r="V48" s="40">
        <f t="shared" si="32"/>
        <v>0.24520617681995582</v>
      </c>
      <c r="W48" s="40">
        <f t="shared" si="32"/>
        <v>0.1998445998445999</v>
      </c>
      <c r="X48" s="40">
        <f t="shared" si="32"/>
        <v>0.17879630985503003</v>
      </c>
      <c r="Y48" s="40">
        <f t="shared" si="32"/>
        <v>0.23182066703116466</v>
      </c>
      <c r="Z48" s="40"/>
    </row>
    <row r="49" spans="1:26" x14ac:dyDescent="0.35">
      <c r="A49" s="2" t="str">
        <f t="shared" si="33"/>
        <v>Rest of the World</v>
      </c>
      <c r="F49" s="40">
        <f t="shared" si="34"/>
        <v>0.15664335664335671</v>
      </c>
      <c r="G49" s="40">
        <f t="shared" si="31"/>
        <v>-6.3868613138686081E-2</v>
      </c>
      <c r="H49" s="40">
        <f t="shared" si="31"/>
        <v>0.12117780294450742</v>
      </c>
      <c r="I49" s="40">
        <f t="shared" si="31"/>
        <v>0.25474525474525467</v>
      </c>
      <c r="J49" s="40">
        <f t="shared" si="31"/>
        <v>0.47158403869407506</v>
      </c>
      <c r="K49" s="40">
        <f t="shared" si="31"/>
        <v>0.8564002599090319</v>
      </c>
      <c r="L49" s="40">
        <f t="shared" si="31"/>
        <v>0.4964646464646465</v>
      </c>
      <c r="M49" s="40">
        <f t="shared" si="31"/>
        <v>0.28184713375796178</v>
      </c>
      <c r="N49" s="40">
        <f t="shared" si="31"/>
        <v>0.21158586688578462</v>
      </c>
      <c r="O49" s="40">
        <f t="shared" si="31"/>
        <v>0.1092054602730137</v>
      </c>
      <c r="P49" s="40">
        <f t="shared" si="35"/>
        <v>2.8349645629429654E-2</v>
      </c>
      <c r="Q49" s="40">
        <f t="shared" si="35"/>
        <v>4.8757763975155299E-2</v>
      </c>
      <c r="R49" s="40">
        <f t="shared" si="32"/>
        <v>9.4947439810105116E-2</v>
      </c>
      <c r="S49" s="40">
        <f t="shared" si="32"/>
        <v>0.15620069422530758</v>
      </c>
      <c r="T49" s="40">
        <f t="shared" si="32"/>
        <v>0.35772891368559234</v>
      </c>
      <c r="U49" s="40">
        <f t="shared" si="32"/>
        <v>0.31684927450399769</v>
      </c>
      <c r="V49" s="40">
        <f t="shared" si="32"/>
        <v>0.39950449055435122</v>
      </c>
      <c r="W49" s="40">
        <f t="shared" si="32"/>
        <v>0.33187772925764203</v>
      </c>
      <c r="X49" s="40">
        <f t="shared" si="32"/>
        <v>0.2298767222625091</v>
      </c>
      <c r="Y49" s="40">
        <f t="shared" si="32"/>
        <v>0.26714639082527536</v>
      </c>
      <c r="Z49" s="40"/>
    </row>
    <row r="50" spans="1:26" x14ac:dyDescent="0.35">
      <c r="A50" s="2" t="str">
        <f t="shared" si="33"/>
        <v>Worldwide</v>
      </c>
      <c r="F50" s="40">
        <f t="shared" ref="F50" si="36">F44/B44-1</f>
        <v>0.16952789699570814</v>
      </c>
      <c r="G50" s="40">
        <f t="shared" ref="G50" si="37">G44/C44-1</f>
        <v>0.10208132820019244</v>
      </c>
      <c r="H50" s="40">
        <f t="shared" ref="H50" si="38">H44/D44-1</f>
        <v>0.22079042742909749</v>
      </c>
      <c r="I50" s="40">
        <f t="shared" ref="I50" si="39">I44/E44-1</f>
        <v>0.31110146604938271</v>
      </c>
      <c r="J50" s="40">
        <f t="shared" ref="J50" si="40">J44/F44-1</f>
        <v>0.45865825688073403</v>
      </c>
      <c r="K50" s="40">
        <f t="shared" ref="K50" si="41">K44/G44-1</f>
        <v>0.55995851754816872</v>
      </c>
      <c r="L50" s="40">
        <f t="shared" ref="L50" si="42">L44/H44-1</f>
        <v>0.33245370152207721</v>
      </c>
      <c r="M50" s="40">
        <f t="shared" ref="M50" si="43">M44/I44-1</f>
        <v>0.200537021370508</v>
      </c>
      <c r="N50" s="40">
        <f t="shared" ref="N50" si="44">N44/J44-1</f>
        <v>6.1283855497464623E-2</v>
      </c>
      <c r="O50" s="40">
        <f t="shared" ref="O50" si="45">O44/K44-1</f>
        <v>-1.4975507347795625E-2</v>
      </c>
      <c r="P50" s="40">
        <f t="shared" si="35"/>
        <v>-3.674494270759654E-2</v>
      </c>
      <c r="Q50" s="40">
        <f t="shared" si="35"/>
        <v>-4.2433898097368195E-2</v>
      </c>
      <c r="R50" s="40">
        <f t="shared" ref="R50" si="46">R44/N44-1</f>
        <v>4.0854878139121364E-2</v>
      </c>
      <c r="S50" s="40">
        <f t="shared" ref="S50" si="47">S44/O44-1</f>
        <v>0.11885478829212848</v>
      </c>
      <c r="T50" s="40">
        <f t="shared" ref="T50" si="48">T44/P44-1</f>
        <v>0.23519477181774784</v>
      </c>
      <c r="U50" s="40">
        <f t="shared" ref="U50" si="49">U44/Q44-1</f>
        <v>0.23843348051449409</v>
      </c>
      <c r="V50" s="40">
        <f t="shared" ref="V50:Y50" si="50">V44/R44-1</f>
        <v>0.26810433792391719</v>
      </c>
      <c r="W50" s="40">
        <f t="shared" si="50"/>
        <v>0.21687091243888501</v>
      </c>
      <c r="X50" s="40">
        <f t="shared" si="50"/>
        <v>0.18553636714918409</v>
      </c>
      <c r="Y50" s="40">
        <f t="shared" si="50"/>
        <v>0.20867565752079775</v>
      </c>
      <c r="Z50" s="40"/>
    </row>
    <row r="51" spans="1:26" x14ac:dyDescent="0.35">
      <c r="A51" s="1" t="s">
        <v>250</v>
      </c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spans="1:26" x14ac:dyDescent="0.35">
      <c r="A52" s="2" t="str">
        <f>A46</f>
        <v>US &amp; Canada</v>
      </c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>
        <v>0.22</v>
      </c>
      <c r="S52" s="40">
        <v>0.28000000000000003</v>
      </c>
      <c r="T52" s="40">
        <v>0.26</v>
      </c>
      <c r="U52" s="40">
        <v>0.16</v>
      </c>
      <c r="V52" s="40">
        <v>0.16</v>
      </c>
      <c r="W52" s="40">
        <v>0.08</v>
      </c>
      <c r="X52" s="40">
        <v>7.0000000000000007E-2</v>
      </c>
      <c r="Y52" s="40">
        <v>0.06</v>
      </c>
    </row>
    <row r="53" spans="1:26" x14ac:dyDescent="0.35">
      <c r="A53" s="2" t="str">
        <f t="shared" ref="A53:A55" si="51">A47</f>
        <v>Europe</v>
      </c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>
        <v>0.11</v>
      </c>
      <c r="S53" s="40">
        <v>0.26</v>
      </c>
      <c r="T53" s="40">
        <v>0.25</v>
      </c>
      <c r="U53" s="40">
        <v>0.17</v>
      </c>
      <c r="V53" s="40">
        <v>0.12</v>
      </c>
      <c r="W53" s="40">
        <v>0.06</v>
      </c>
      <c r="X53" s="40">
        <v>0.05</v>
      </c>
      <c r="Y53" s="40">
        <v>0.05</v>
      </c>
    </row>
    <row r="54" spans="1:26" x14ac:dyDescent="0.35">
      <c r="A54" s="2" t="str">
        <f t="shared" si="51"/>
        <v>Asia Pacific</v>
      </c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>
        <v>0.34</v>
      </c>
      <c r="S54" s="40">
        <v>0.42</v>
      </c>
      <c r="T54" s="40">
        <v>0.39</v>
      </c>
      <c r="U54" s="40">
        <v>0.3</v>
      </c>
      <c r="V54" s="40">
        <v>0.28000000000000003</v>
      </c>
      <c r="W54" s="40">
        <v>0.15</v>
      </c>
      <c r="X54" s="40">
        <v>0.09</v>
      </c>
      <c r="Y54" s="40">
        <v>0.1</v>
      </c>
    </row>
    <row r="55" spans="1:26" x14ac:dyDescent="0.35">
      <c r="A55" s="2" t="str">
        <f t="shared" si="51"/>
        <v>Rest of the World</v>
      </c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>
        <v>0.28000000000000003</v>
      </c>
      <c r="S55" s="40">
        <v>0.31</v>
      </c>
      <c r="T55" s="40">
        <v>0.27</v>
      </c>
      <c r="U55" s="40">
        <v>0.17</v>
      </c>
      <c r="V55" s="40">
        <v>0.17</v>
      </c>
      <c r="W55" s="40">
        <v>0.08</v>
      </c>
      <c r="X55" s="40">
        <v>0.05</v>
      </c>
      <c r="Y55" s="40">
        <v>0.03</v>
      </c>
    </row>
    <row r="56" spans="1:26" x14ac:dyDescent="0.35">
      <c r="A56" s="2" t="s">
        <v>251</v>
      </c>
      <c r="R56" s="40">
        <v>0.26</v>
      </c>
      <c r="S56" s="40">
        <v>0.34</v>
      </c>
      <c r="T56" s="40">
        <v>0.31</v>
      </c>
      <c r="U56" s="40">
        <v>0.21</v>
      </c>
      <c r="V56" s="40">
        <v>0.2</v>
      </c>
      <c r="W56" s="40">
        <v>0.1</v>
      </c>
      <c r="X56" s="40">
        <v>7.0000000000000007E-2</v>
      </c>
      <c r="Y56" s="40">
        <v>0.06</v>
      </c>
    </row>
    <row r="57" spans="1:26" x14ac:dyDescent="0.35">
      <c r="A57" s="1" t="s">
        <v>252</v>
      </c>
      <c r="R57" s="40"/>
      <c r="S57" s="40"/>
      <c r="T57" s="40"/>
      <c r="U57" s="40"/>
      <c r="V57" s="40"/>
      <c r="W57" s="40"/>
      <c r="X57" s="40"/>
      <c r="Y57" s="40"/>
    </row>
    <row r="58" spans="1:26" x14ac:dyDescent="0.35">
      <c r="A58" s="2" t="str">
        <f>A52</f>
        <v>US &amp; Canada</v>
      </c>
      <c r="R58" s="40">
        <v>-0.13</v>
      </c>
      <c r="S58" s="40">
        <v>-0.14000000000000001</v>
      </c>
      <c r="T58" s="40">
        <v>-7.0000000000000007E-2</v>
      </c>
      <c r="U58" s="40">
        <v>0.02</v>
      </c>
      <c r="V58" s="40">
        <v>0.05</v>
      </c>
      <c r="W58" s="40">
        <v>0.09</v>
      </c>
      <c r="X58" s="40">
        <v>0.09</v>
      </c>
      <c r="Y58" s="40">
        <v>0.12</v>
      </c>
    </row>
    <row r="59" spans="1:26" x14ac:dyDescent="0.35">
      <c r="A59" s="2" t="str">
        <f t="shared" ref="A59:A62" si="52">A53</f>
        <v>Europe</v>
      </c>
      <c r="R59" s="40">
        <v>-0.11</v>
      </c>
      <c r="S59" s="40">
        <v>-0.09</v>
      </c>
      <c r="T59" s="40">
        <v>0.08</v>
      </c>
      <c r="U59" s="40">
        <v>0.14000000000000001</v>
      </c>
      <c r="V59" s="40">
        <v>0.18</v>
      </c>
      <c r="W59" s="40">
        <v>0.18</v>
      </c>
      <c r="X59" s="40">
        <v>0.16</v>
      </c>
      <c r="Y59" s="40">
        <v>0.16</v>
      </c>
    </row>
    <row r="60" spans="1:26" x14ac:dyDescent="0.35">
      <c r="A60" s="2" t="str">
        <f t="shared" si="52"/>
        <v>Asia Pacific</v>
      </c>
      <c r="R60" s="40">
        <v>-0.22</v>
      </c>
      <c r="S60" s="40">
        <v>-0.22</v>
      </c>
      <c r="T60" s="40">
        <v>-0.14000000000000001</v>
      </c>
      <c r="U60" s="40">
        <v>-0.06</v>
      </c>
      <c r="V60" s="40">
        <v>-0.03</v>
      </c>
      <c r="W60" s="40">
        <v>0.04</v>
      </c>
      <c r="X60" s="40">
        <v>0.08</v>
      </c>
      <c r="Y60" s="40">
        <v>0.12</v>
      </c>
    </row>
    <row r="61" spans="1:26" x14ac:dyDescent="0.35">
      <c r="A61" s="2" t="str">
        <f t="shared" si="52"/>
        <v>Rest of the World</v>
      </c>
      <c r="R61" s="40">
        <v>-0.15</v>
      </c>
      <c r="S61" s="40">
        <v>-0.12</v>
      </c>
      <c r="T61" s="40">
        <v>7.0000000000000007E-2</v>
      </c>
      <c r="U61" s="40">
        <v>0.13</v>
      </c>
      <c r="V61" s="40">
        <v>0.2</v>
      </c>
      <c r="W61" s="40">
        <v>0.24</v>
      </c>
      <c r="X61" s="40">
        <v>0.17</v>
      </c>
      <c r="Y61" s="40">
        <v>0.23</v>
      </c>
    </row>
    <row r="62" spans="1:26" x14ac:dyDescent="0.35">
      <c r="A62" s="2" t="str">
        <f t="shared" si="52"/>
        <v>Worldwide</v>
      </c>
      <c r="R62" s="40">
        <v>-0.17</v>
      </c>
      <c r="S62" s="40">
        <v>-0.16</v>
      </c>
      <c r="T62" s="40">
        <v>-0.06</v>
      </c>
      <c r="U62" s="40">
        <v>0.02</v>
      </c>
      <c r="V62" s="40">
        <v>0.06</v>
      </c>
      <c r="W62" s="40">
        <v>0.1</v>
      </c>
      <c r="X62" s="40">
        <v>0.11</v>
      </c>
      <c r="Y62" s="40">
        <v>0.14000000000000001</v>
      </c>
    </row>
    <row r="63" spans="1:26" x14ac:dyDescent="0.35">
      <c r="R63" s="40"/>
      <c r="S63" s="40"/>
      <c r="T63" s="40"/>
      <c r="U63" s="40"/>
      <c r="V63" s="40"/>
      <c r="W63" s="40"/>
      <c r="X63" s="40"/>
      <c r="Y63" s="40"/>
    </row>
    <row r="64" spans="1:26" x14ac:dyDescent="0.35">
      <c r="A64" s="1" t="s">
        <v>182</v>
      </c>
    </row>
    <row r="65" spans="1:25" x14ac:dyDescent="0.35">
      <c r="A65" s="2" t="str">
        <f>A40</f>
        <v>US &amp; Canada</v>
      </c>
      <c r="B65" s="20">
        <f t="shared" ref="B65:U65" si="53">B40/SUM(B$40:B$43)</f>
        <v>0.48303379828326182</v>
      </c>
      <c r="C65" s="20">
        <f t="shared" si="53"/>
        <v>0.47834456207892206</v>
      </c>
      <c r="D65" s="20">
        <f t="shared" si="53"/>
        <v>0.47845596272219987</v>
      </c>
      <c r="E65" s="20">
        <f t="shared" si="53"/>
        <v>0.48326581790123457</v>
      </c>
      <c r="F65" s="20">
        <f t="shared" si="53"/>
        <v>0.480447247706422</v>
      </c>
      <c r="G65" s="20">
        <f t="shared" si="53"/>
        <v>0.49445990939359208</v>
      </c>
      <c r="H65" s="20">
        <f t="shared" si="53"/>
        <v>0.47066584986569909</v>
      </c>
      <c r="I65" s="20">
        <f t="shared" si="53"/>
        <v>0.48368705631367931</v>
      </c>
      <c r="J65" s="20">
        <f t="shared" si="53"/>
        <v>0.46766775423562246</v>
      </c>
      <c r="K65" s="20">
        <f t="shared" si="53"/>
        <v>0.46766969909027289</v>
      </c>
      <c r="L65" s="20">
        <f t="shared" si="53"/>
        <v>0.46307822888668837</v>
      </c>
      <c r="M65" s="20">
        <f t="shared" si="53"/>
        <v>0.46147247158307547</v>
      </c>
      <c r="N65" s="20">
        <f t="shared" si="53"/>
        <v>0.44536632343136529</v>
      </c>
      <c r="O65" s="20">
        <f t="shared" si="53"/>
        <v>0.45424836601307189</v>
      </c>
      <c r="P65" s="20">
        <f t="shared" si="53"/>
        <v>0.46870066453721043</v>
      </c>
      <c r="Q65" s="20">
        <f t="shared" si="53"/>
        <v>0.4800985473859346</v>
      </c>
      <c r="R65" s="20">
        <f t="shared" si="53"/>
        <v>0.45229707127860219</v>
      </c>
      <c r="S65" s="20">
        <f t="shared" si="53"/>
        <v>0.4486316591529621</v>
      </c>
      <c r="T65" s="20">
        <f t="shared" si="53"/>
        <v>0.44455012929881405</v>
      </c>
      <c r="U65" s="20">
        <f t="shared" si="53"/>
        <v>0.45946364904665943</v>
      </c>
      <c r="V65" s="20">
        <f>V40/SUM(V$40:V$43)</f>
        <v>0.43359057106777044</v>
      </c>
      <c r="W65" s="20">
        <f>W40/SUM(W$40:W$43)</f>
        <v>0.43290980719559602</v>
      </c>
      <c r="X65" s="20">
        <f>X40/SUM(X$40:X$43)</f>
        <v>0.43597843800927666</v>
      </c>
      <c r="Y65" s="20">
        <f>Y40/SUM(Y$40:Y$43)</f>
        <v>0.44849624863732551</v>
      </c>
    </row>
    <row r="66" spans="1:25" x14ac:dyDescent="0.35">
      <c r="A66" s="2" t="str">
        <f>A41</f>
        <v>Europe</v>
      </c>
      <c r="B66" s="20">
        <f t="shared" ref="B66:V66" si="54">B41/SUM(B$40:B$43)</f>
        <v>0.24201984978540772</v>
      </c>
      <c r="C66" s="20">
        <f t="shared" si="54"/>
        <v>0.24320259865255053</v>
      </c>
      <c r="D66" s="20">
        <f t="shared" si="54"/>
        <v>0.23338894322038772</v>
      </c>
      <c r="E66" s="20">
        <f t="shared" si="54"/>
        <v>0.24455054012345678</v>
      </c>
      <c r="F66" s="20">
        <f t="shared" si="54"/>
        <v>0.23916284403669724</v>
      </c>
      <c r="G66" s="20">
        <f t="shared" si="54"/>
        <v>0.24076196714153159</v>
      </c>
      <c r="H66" s="20">
        <f t="shared" si="54"/>
        <v>0.23801894349936384</v>
      </c>
      <c r="I66" s="20">
        <f t="shared" si="54"/>
        <v>0.25092875271269355</v>
      </c>
      <c r="J66" s="20">
        <f t="shared" si="54"/>
        <v>0.2505208538071465</v>
      </c>
      <c r="K66" s="20">
        <f t="shared" si="54"/>
        <v>0.25209937018894329</v>
      </c>
      <c r="L66" s="20">
        <f t="shared" si="54"/>
        <v>0.24122931107653134</v>
      </c>
      <c r="M66" s="20">
        <f t="shared" si="54"/>
        <v>0.25043659425840253</v>
      </c>
      <c r="N66" s="20">
        <f t="shared" si="54"/>
        <v>0.23572116453070599</v>
      </c>
      <c r="O66" s="20">
        <f t="shared" si="54"/>
        <v>0.22591645353793691</v>
      </c>
      <c r="P66" s="20">
        <f t="shared" si="54"/>
        <v>0.20953115247641077</v>
      </c>
      <c r="Q66" s="20">
        <f t="shared" si="54"/>
        <v>0.22089972483522108</v>
      </c>
      <c r="R66" s="20">
        <f t="shared" si="54"/>
        <v>0.22308814632931212</v>
      </c>
      <c r="S66" s="20">
        <f t="shared" si="54"/>
        <v>0.23074480919423457</v>
      </c>
      <c r="T66" s="20">
        <f t="shared" si="54"/>
        <v>0.22949796391522753</v>
      </c>
      <c r="U66" s="20">
        <f t="shared" si="54"/>
        <v>0.23662997984808556</v>
      </c>
      <c r="V66" s="20">
        <f t="shared" si="54"/>
        <v>0.23367475796267714</v>
      </c>
      <c r="W66" s="20">
        <f t="shared" ref="W66:X66" si="55">W41/SUM(W$40:W$43)</f>
        <v>0.23833128962404446</v>
      </c>
      <c r="X66" s="20">
        <f t="shared" si="55"/>
        <v>0.23462454556850945</v>
      </c>
      <c r="Y66" s="20">
        <f t="shared" ref="Y66" si="56">Y41/SUM(Y$40:Y$43)</f>
        <v>0.23841993886668233</v>
      </c>
    </row>
    <row r="67" spans="1:25" x14ac:dyDescent="0.35">
      <c r="A67" s="2" t="str">
        <f>A42</f>
        <v>Asia Pacific</v>
      </c>
      <c r="B67" s="20">
        <f t="shared" ref="B67:V67" si="57">B42/SUM(B$40:B$43)</f>
        <v>0.17905042918454936</v>
      </c>
      <c r="C67" s="20">
        <f t="shared" si="57"/>
        <v>0.17955967276227142</v>
      </c>
      <c r="D67" s="20">
        <f t="shared" si="57"/>
        <v>0.18656158315595697</v>
      </c>
      <c r="E67" s="20">
        <f t="shared" si="57"/>
        <v>0.17563657407407407</v>
      </c>
      <c r="F67" s="20">
        <f t="shared" si="57"/>
        <v>0.18555045871559633</v>
      </c>
      <c r="G67" s="20">
        <f t="shared" si="57"/>
        <v>0.18077615850663173</v>
      </c>
      <c r="H67" s="20">
        <f t="shared" si="57"/>
        <v>0.19801140379812449</v>
      </c>
      <c r="I67" s="20">
        <f t="shared" si="57"/>
        <v>0.17298708941773641</v>
      </c>
      <c r="J67" s="20">
        <f t="shared" si="57"/>
        <v>0.18613153032744997</v>
      </c>
      <c r="K67" s="20">
        <f t="shared" si="57"/>
        <v>0.18026592022393281</v>
      </c>
      <c r="L67" s="20">
        <f t="shared" si="57"/>
        <v>0.19090394681001557</v>
      </c>
      <c r="M67" s="20">
        <f t="shared" si="57"/>
        <v>0.18943595085633752</v>
      </c>
      <c r="N67" s="20">
        <f t="shared" si="57"/>
        <v>0.2096821986813838</v>
      </c>
      <c r="O67" s="20">
        <f t="shared" si="57"/>
        <v>0.20726768968456949</v>
      </c>
      <c r="P67" s="20">
        <f t="shared" si="57"/>
        <v>0.20989830010647281</v>
      </c>
      <c r="Q67" s="20">
        <f t="shared" si="57"/>
        <v>0.19095155820055032</v>
      </c>
      <c r="R67" s="20">
        <f t="shared" si="57"/>
        <v>0.20970783957866268</v>
      </c>
      <c r="S67" s="20">
        <f t="shared" si="57"/>
        <v>0.2042986856308337</v>
      </c>
      <c r="T67" s="20">
        <f t="shared" si="57"/>
        <v>0.20298427607526082</v>
      </c>
      <c r="U67" s="20">
        <f t="shared" si="57"/>
        <v>0.18901462305585698</v>
      </c>
      <c r="V67" s="20">
        <f t="shared" si="57"/>
        <v>0.20592114494177072</v>
      </c>
      <c r="W67" s="20">
        <f t="shared" ref="W67:X67" si="58">W42/SUM(W$40:W$43)</f>
        <v>0.20144016280101229</v>
      </c>
      <c r="X67" s="20">
        <f t="shared" si="58"/>
        <v>0.20183026200325938</v>
      </c>
      <c r="Y67" s="20">
        <f t="shared" ref="Y67" si="59">Y42/SUM(Y$40:Y$43)</f>
        <v>0.19263407648077294</v>
      </c>
    </row>
    <row r="68" spans="1:25" x14ac:dyDescent="0.35">
      <c r="A68" s="2" t="str">
        <f>A43</f>
        <v>Rest of the World</v>
      </c>
      <c r="B68" s="20">
        <f t="shared" ref="B68:V68" si="60">B43/SUM(B$40:B$43)</f>
        <v>9.5895922746781118E-2</v>
      </c>
      <c r="C68" s="20">
        <f t="shared" si="60"/>
        <v>9.8893166506256014E-2</v>
      </c>
      <c r="D68" s="20">
        <f t="shared" si="60"/>
        <v>0.10159351090145545</v>
      </c>
      <c r="E68" s="20">
        <f t="shared" si="60"/>
        <v>9.6547067901234573E-2</v>
      </c>
      <c r="F68" s="20">
        <f t="shared" si="60"/>
        <v>9.4839449541284399E-2</v>
      </c>
      <c r="G68" s="20">
        <f t="shared" si="60"/>
        <v>8.4001964958244635E-2</v>
      </c>
      <c r="H68" s="20">
        <f t="shared" si="60"/>
        <v>9.3303802836812597E-2</v>
      </c>
      <c r="I68" s="20">
        <f t="shared" si="60"/>
        <v>9.239710155589069E-2</v>
      </c>
      <c r="J68" s="20">
        <f t="shared" si="60"/>
        <v>9.5679861629781052E-2</v>
      </c>
      <c r="K68" s="20">
        <f t="shared" si="60"/>
        <v>9.9965010496850942E-2</v>
      </c>
      <c r="L68" s="20">
        <f t="shared" si="60"/>
        <v>0.10478851322676475</v>
      </c>
      <c r="M68" s="20">
        <f t="shared" si="60"/>
        <v>9.8654983302184501E-2</v>
      </c>
      <c r="N68" s="20">
        <f t="shared" si="60"/>
        <v>0.10923031335654493</v>
      </c>
      <c r="O68" s="20">
        <f t="shared" si="60"/>
        <v>0.11256749076442171</v>
      </c>
      <c r="P68" s="20">
        <f t="shared" si="60"/>
        <v>0.11186988287990601</v>
      </c>
      <c r="Q68" s="20">
        <f t="shared" si="60"/>
        <v>0.10805016957829398</v>
      </c>
      <c r="R68" s="20">
        <f t="shared" si="60"/>
        <v>0.11490694281342301</v>
      </c>
      <c r="S68" s="20">
        <f t="shared" si="60"/>
        <v>0.11632484602196964</v>
      </c>
      <c r="T68" s="20">
        <f t="shared" si="60"/>
        <v>0.12296763071069762</v>
      </c>
      <c r="U68" s="20">
        <f t="shared" si="60"/>
        <v>0.11489174804939803</v>
      </c>
      <c r="V68" s="20">
        <f t="shared" si="60"/>
        <v>0.12681352602778168</v>
      </c>
      <c r="W68" s="20">
        <f t="shared" ref="W68:X68" si="61">W43/SUM(W$40:W$43)</f>
        <v>0.12731874037934723</v>
      </c>
      <c r="X68" s="20">
        <f t="shared" si="61"/>
        <v>0.12756675441895449</v>
      </c>
      <c r="Y68" s="20">
        <f t="shared" ref="Y68" si="62">Y43/SUM(Y$40:Y$43)</f>
        <v>0.1204497360152192</v>
      </c>
    </row>
    <row r="69" spans="1:25" x14ac:dyDescent="0.35">
      <c r="F69" s="70">
        <f>F68+F67</f>
        <v>0.2803899082568807</v>
      </c>
      <c r="G69" s="70">
        <f t="shared" ref="G69:V69" si="63">G68+G67</f>
        <v>0.26477812346487639</v>
      </c>
      <c r="H69" s="70">
        <f t="shared" si="63"/>
        <v>0.2913152066349371</v>
      </c>
      <c r="I69" s="70">
        <f t="shared" si="63"/>
        <v>0.26538419097362709</v>
      </c>
      <c r="J69" s="70">
        <f t="shared" si="63"/>
        <v>0.28181139195723104</v>
      </c>
      <c r="K69" s="70">
        <f t="shared" si="63"/>
        <v>0.28023093072078376</v>
      </c>
      <c r="L69" s="70">
        <f t="shared" si="63"/>
        <v>0.29569246003678029</v>
      </c>
      <c r="M69" s="70">
        <f t="shared" si="63"/>
        <v>0.28809093415852205</v>
      </c>
      <c r="N69" s="70">
        <f t="shared" si="63"/>
        <v>0.3189125120379287</v>
      </c>
      <c r="O69" s="70">
        <f t="shared" si="63"/>
        <v>0.31983518044899117</v>
      </c>
      <c r="P69" s="70">
        <f t="shared" si="63"/>
        <v>0.32176818298637883</v>
      </c>
      <c r="Q69" s="70">
        <f t="shared" si="63"/>
        <v>0.29900172777884432</v>
      </c>
      <c r="R69" s="70">
        <f t="shared" si="63"/>
        <v>0.32461478239208569</v>
      </c>
      <c r="S69" s="70">
        <f t="shared" si="63"/>
        <v>0.32062353165280333</v>
      </c>
      <c r="T69" s="70">
        <f t="shared" si="63"/>
        <v>0.32595190678595842</v>
      </c>
      <c r="U69" s="70">
        <f t="shared" si="63"/>
        <v>0.30390637110525498</v>
      </c>
      <c r="V69" s="70">
        <f t="shared" si="63"/>
        <v>0.33273467096955239</v>
      </c>
      <c r="W69" s="70">
        <f>W68+W67</f>
        <v>0.3287589031803595</v>
      </c>
      <c r="X69" s="70">
        <f>X68+X67</f>
        <v>0.32939701642221386</v>
      </c>
      <c r="Y69" s="70">
        <f>Y68+Y67</f>
        <v>0.31308381249599215</v>
      </c>
    </row>
    <row r="70" spans="1:25" hidden="1" x14ac:dyDescent="0.35">
      <c r="A70" s="1" t="s">
        <v>179</v>
      </c>
      <c r="V70" s="71"/>
      <c r="W70" s="71"/>
      <c r="X70" s="71"/>
      <c r="Y70" s="71"/>
    </row>
    <row r="71" spans="1:25" hidden="1" x14ac:dyDescent="0.35">
      <c r="A71" s="2" t="str">
        <f>A40</f>
        <v>US &amp; Canada</v>
      </c>
      <c r="C71" s="46"/>
      <c r="D71" s="46"/>
      <c r="E71" s="46">
        <f t="shared" ref="E71:N74" si="64">E40*4/AVERAGE(B27:E27)</f>
        <v>163.27494908350306</v>
      </c>
      <c r="F71" s="50">
        <f t="shared" si="64"/>
        <v>135.14516129032259</v>
      </c>
      <c r="G71" s="50">
        <f t="shared" si="64"/>
        <v>144.36653386454182</v>
      </c>
      <c r="H71" s="50">
        <f t="shared" si="64"/>
        <v>157.91304347826087</v>
      </c>
      <c r="I71" s="50">
        <f t="shared" si="64"/>
        <v>205.87084148727985</v>
      </c>
      <c r="J71" s="50">
        <f t="shared" si="64"/>
        <v>185.16731517509729</v>
      </c>
      <c r="K71" s="50">
        <f t="shared" si="64"/>
        <v>207.42580019398642</v>
      </c>
      <c r="L71" s="50">
        <f t="shared" si="64"/>
        <v>202.02892960462873</v>
      </c>
      <c r="M71" s="50">
        <f t="shared" si="64"/>
        <v>231.50048030739674</v>
      </c>
      <c r="N71" s="50">
        <f t="shared" si="64"/>
        <v>184.09952153110049</v>
      </c>
      <c r="O71" s="50">
        <f t="shared" ref="O71:U74" si="65">O40*4/AVERAGE(L27:O27)</f>
        <v>194.86476190476191</v>
      </c>
      <c r="P71" s="50">
        <f t="shared" si="65"/>
        <v>193.60758293838862</v>
      </c>
      <c r="Q71" s="50">
        <f t="shared" si="65"/>
        <v>226.70443814919736</v>
      </c>
      <c r="R71" s="50">
        <f t="shared" si="65"/>
        <v>190.94835680751174</v>
      </c>
      <c r="S71" s="50">
        <f t="shared" si="65"/>
        <v>211.10737628384686</v>
      </c>
      <c r="T71" s="50">
        <f t="shared" si="65"/>
        <v>222.39405204460965</v>
      </c>
      <c r="U71" s="50">
        <f t="shared" si="65"/>
        <v>262.9796672828096</v>
      </c>
      <c r="V71" s="50"/>
      <c r="W71" s="50"/>
      <c r="X71" s="50"/>
      <c r="Y71" s="50"/>
    </row>
    <row r="72" spans="1:25" hidden="1" x14ac:dyDescent="0.35">
      <c r="A72" s="2" t="str">
        <f>A41</f>
        <v>Europe</v>
      </c>
      <c r="E72" s="27">
        <f t="shared" si="64"/>
        <v>52.345806451612901</v>
      </c>
      <c r="F72" s="50">
        <f t="shared" si="64"/>
        <v>42.452926208651398</v>
      </c>
      <c r="G72" s="50">
        <f t="shared" si="64"/>
        <v>44.192861615529118</v>
      </c>
      <c r="H72" s="50">
        <f t="shared" si="64"/>
        <v>49.794208256315464</v>
      </c>
      <c r="I72" s="50">
        <f t="shared" si="64"/>
        <v>66.233009708737868</v>
      </c>
      <c r="J72" s="50">
        <f t="shared" si="64"/>
        <v>61.242042042042044</v>
      </c>
      <c r="K72" s="50">
        <f t="shared" si="64"/>
        <v>68.82388059701492</v>
      </c>
      <c r="L72" s="50">
        <f t="shared" si="64"/>
        <v>64.769139465875369</v>
      </c>
      <c r="M72" s="50">
        <f t="shared" si="64"/>
        <v>77.249852333136445</v>
      </c>
      <c r="N72" s="50">
        <f t="shared" si="64"/>
        <v>60.322274881516584</v>
      </c>
      <c r="O72" s="50">
        <f t="shared" si="65"/>
        <v>60.752238805970151</v>
      </c>
      <c r="P72" s="50">
        <f t="shared" si="65"/>
        <v>55.007228915662651</v>
      </c>
      <c r="Q72" s="50">
        <f t="shared" si="65"/>
        <v>67.356097560975613</v>
      </c>
      <c r="R72" s="50">
        <f t="shared" si="65"/>
        <v>61.423147581139006</v>
      </c>
      <c r="S72" s="50">
        <f t="shared" si="65"/>
        <v>71.124159021406726</v>
      </c>
      <c r="T72" s="50">
        <f t="shared" si="65"/>
        <v>75.557186544342514</v>
      </c>
      <c r="U72" s="50">
        <f t="shared" si="65"/>
        <v>89.574572127139362</v>
      </c>
      <c r="V72" s="50"/>
      <c r="W72" s="50"/>
      <c r="X72" s="50"/>
      <c r="Y72" s="50"/>
    </row>
    <row r="73" spans="1:25" hidden="1" x14ac:dyDescent="0.35">
      <c r="A73" s="2" t="str">
        <f>A42</f>
        <v>Asia Pacific</v>
      </c>
      <c r="E73" s="27">
        <f t="shared" si="64"/>
        <v>14.441635687732342</v>
      </c>
      <c r="F73" s="50">
        <f t="shared" si="64"/>
        <v>12.485170002411381</v>
      </c>
      <c r="G73" s="50">
        <f t="shared" si="64"/>
        <v>12.363975734951003</v>
      </c>
      <c r="H73" s="50">
        <f t="shared" si="64"/>
        <v>15.145753548096419</v>
      </c>
      <c r="I73" s="50">
        <f t="shared" si="64"/>
        <v>16.358260869565218</v>
      </c>
      <c r="J73" s="50">
        <f t="shared" si="64"/>
        <v>15.993244669622124</v>
      </c>
      <c r="K73" s="50">
        <f t="shared" si="64"/>
        <v>16.961316872427982</v>
      </c>
      <c r="L73" s="50">
        <f t="shared" si="64"/>
        <v>17.37087691069992</v>
      </c>
      <c r="M73" s="50">
        <f t="shared" si="64"/>
        <v>19.58582458919026</v>
      </c>
      <c r="N73" s="50">
        <f t="shared" si="64"/>
        <v>17.697538100820633</v>
      </c>
      <c r="O73" s="50">
        <f t="shared" si="65"/>
        <v>18.100038774718882</v>
      </c>
      <c r="P73" s="50">
        <f t="shared" si="65"/>
        <v>17.617873651771959</v>
      </c>
      <c r="Q73" s="50">
        <f t="shared" si="65"/>
        <v>18.271718331419823</v>
      </c>
      <c r="R73" s="50">
        <f t="shared" si="65"/>
        <v>17.949362269179517</v>
      </c>
      <c r="S73" s="50">
        <f t="shared" si="65"/>
        <v>19.437417406078911</v>
      </c>
      <c r="T73" s="50">
        <f t="shared" si="65"/>
        <v>20.453762635716959</v>
      </c>
      <c r="U73" s="50">
        <f t="shared" si="65"/>
        <v>21.689086529553457</v>
      </c>
      <c r="V73" s="50"/>
      <c r="W73" s="50"/>
      <c r="X73" s="50"/>
      <c r="Y73" s="50"/>
    </row>
    <row r="74" spans="1:25" hidden="1" x14ac:dyDescent="0.35">
      <c r="A74" s="2" t="str">
        <f>A43</f>
        <v>Rest of the World</v>
      </c>
      <c r="E74" s="27">
        <f t="shared" si="64"/>
        <v>10.107920479646577</v>
      </c>
      <c r="F74" s="50">
        <f t="shared" si="64"/>
        <v>8.137761377613776</v>
      </c>
      <c r="G74" s="50">
        <f t="shared" si="64"/>
        <v>7.3242117787031527</v>
      </c>
      <c r="H74" s="50">
        <f t="shared" si="64"/>
        <v>9.1402192729371041</v>
      </c>
      <c r="I74" s="50">
        <f t="shared" si="64"/>
        <v>11.25826330532213</v>
      </c>
      <c r="J74" s="50">
        <f t="shared" si="64"/>
        <v>10.643345176277672</v>
      </c>
      <c r="K74" s="50">
        <f t="shared" si="64"/>
        <v>12.294782140935988</v>
      </c>
      <c r="L74" s="50">
        <f t="shared" si="64"/>
        <v>12.60515820260569</v>
      </c>
      <c r="M74" s="50">
        <f t="shared" si="64"/>
        <v>13.611624834874505</v>
      </c>
      <c r="N74" s="50">
        <f t="shared" si="64"/>
        <v>12.410310362966859</v>
      </c>
      <c r="O74" s="50">
        <f t="shared" si="65"/>
        <v>13.308136482939632</v>
      </c>
      <c r="P74" s="50">
        <f t="shared" si="65"/>
        <v>12.722338204592901</v>
      </c>
      <c r="Q74" s="50">
        <f t="shared" si="65"/>
        <v>13.976202793585101</v>
      </c>
      <c r="R74" s="50">
        <f t="shared" si="65"/>
        <v>13.264184852374839</v>
      </c>
      <c r="S74" s="50">
        <f t="shared" si="65"/>
        <v>14.886744540375826</v>
      </c>
      <c r="T74" s="50">
        <f t="shared" si="65"/>
        <v>16.631155778894474</v>
      </c>
      <c r="U74" s="50">
        <f t="shared" si="65"/>
        <v>17.703906444389151</v>
      </c>
      <c r="V74" s="50"/>
      <c r="W74" s="50"/>
      <c r="X74" s="50"/>
      <c r="Y74" s="50"/>
    </row>
    <row r="75" spans="1:25" hidden="1" x14ac:dyDescent="0.35">
      <c r="A75" s="2" t="s">
        <v>181</v>
      </c>
    </row>
    <row r="76" spans="1:25" hidden="1" x14ac:dyDescent="0.35"/>
    <row r="77" spans="1:25" hidden="1" x14ac:dyDescent="0.35">
      <c r="A77" s="2" t="s">
        <v>180</v>
      </c>
    </row>
    <row r="78" spans="1:25" hidden="1" x14ac:dyDescent="0.35">
      <c r="A78" s="2" t="str">
        <f>A71</f>
        <v>US &amp; Canada</v>
      </c>
      <c r="H78" s="20"/>
      <c r="I78" s="20">
        <f>I71/E71-1</f>
        <v>0.26088443232030745</v>
      </c>
      <c r="J78" s="20">
        <f t="shared" ref="J78:P78" si="66">J71/F71-1</f>
        <v>0.37013647700871588</v>
      </c>
      <c r="K78" s="20">
        <f t="shared" si="66"/>
        <v>0.43679975297192275</v>
      </c>
      <c r="L78" s="20">
        <f t="shared" si="66"/>
        <v>0.27936822161521491</v>
      </c>
      <c r="M78" s="20">
        <f t="shared" si="66"/>
        <v>0.12449377791900895</v>
      </c>
      <c r="N78" s="20">
        <f t="shared" si="66"/>
        <v>-5.7666421473308027E-3</v>
      </c>
      <c r="O78" s="20">
        <f t="shared" si="66"/>
        <v>-6.0556778749207285E-2</v>
      </c>
      <c r="P78" s="20">
        <f t="shared" si="66"/>
        <v>-4.1683865190597746E-2</v>
      </c>
      <c r="Q78" s="20">
        <f>Q71/M71-1</f>
        <v>-2.0717201760579451E-2</v>
      </c>
      <c r="R78" s="20">
        <f t="shared" ref="R78:V81" si="67">R71/N71-1</f>
        <v>3.7201809214122639E-2</v>
      </c>
      <c r="S78" s="20">
        <f t="shared" si="67"/>
        <v>8.3353266236115831E-2</v>
      </c>
      <c r="T78" s="20">
        <f>T71/P71-1</f>
        <v>0.14868461590877713</v>
      </c>
      <c r="U78" s="20">
        <f>U71/Q71-1</f>
        <v>0.16001111151489233</v>
      </c>
      <c r="V78" s="72">
        <f>V71/R71-1</f>
        <v>-1</v>
      </c>
      <c r="W78" s="72"/>
      <c r="X78" s="72"/>
      <c r="Y78" s="72"/>
    </row>
    <row r="79" spans="1:25" hidden="1" x14ac:dyDescent="0.35">
      <c r="A79" s="2" t="str">
        <f t="shared" ref="A79:A81" si="68">A72</f>
        <v>Europe</v>
      </c>
      <c r="H79" s="20"/>
      <c r="I79" s="20">
        <f>I72/E72-1</f>
        <v>0.26529734086649204</v>
      </c>
      <c r="J79" s="20">
        <f t="shared" ref="J79:P79" si="69">J72/F72-1</f>
        <v>0.44258706080811105</v>
      </c>
      <c r="K79" s="20">
        <f t="shared" si="69"/>
        <v>0.55735288644061476</v>
      </c>
      <c r="L79" s="20">
        <f t="shared" si="69"/>
        <v>0.30073640557706049</v>
      </c>
      <c r="M79" s="20">
        <f t="shared" si="69"/>
        <v>0.16633462185767423</v>
      </c>
      <c r="N79" s="20">
        <f t="shared" si="69"/>
        <v>-1.50185580012836E-2</v>
      </c>
      <c r="O79" s="20">
        <f t="shared" si="69"/>
        <v>-0.11727966689798741</v>
      </c>
      <c r="P79" s="20">
        <f t="shared" si="69"/>
        <v>-0.15071854637432591</v>
      </c>
      <c r="Q79" s="20">
        <f>Q72/M72-1</f>
        <v>-0.12807474025315246</v>
      </c>
      <c r="R79" s="20">
        <f t="shared" si="67"/>
        <v>1.824985383566391E-2</v>
      </c>
      <c r="S79" s="20">
        <f t="shared" si="67"/>
        <v>0.17072490527571005</v>
      </c>
      <c r="T79" s="20">
        <f t="shared" si="67"/>
        <v>0.37358649097170771</v>
      </c>
      <c r="U79" s="20">
        <f t="shared" si="67"/>
        <v>0.32986582315060597</v>
      </c>
      <c r="V79" s="73">
        <f t="shared" si="67"/>
        <v>-1</v>
      </c>
      <c r="W79" s="73"/>
      <c r="X79" s="73"/>
      <c r="Y79" s="73"/>
    </row>
    <row r="80" spans="1:25" hidden="1" x14ac:dyDescent="0.35">
      <c r="A80" s="2" t="str">
        <f t="shared" si="68"/>
        <v>Asia Pacific</v>
      </c>
      <c r="H80" s="20"/>
      <c r="I80" s="20">
        <f>I73/E73-1</f>
        <v>0.13271524246114175</v>
      </c>
      <c r="J80" s="20">
        <f t="shared" ref="J80:P81" si="70">J73/F73-1</f>
        <v>0.28097932719644136</v>
      </c>
      <c r="K80" s="20">
        <f t="shared" si="70"/>
        <v>0.37183356195701878</v>
      </c>
      <c r="L80" s="20">
        <f t="shared" si="70"/>
        <v>0.1469140083084981</v>
      </c>
      <c r="M80" s="20">
        <f t="shared" si="70"/>
        <v>0.19730482019821372</v>
      </c>
      <c r="N80" s="20">
        <f t="shared" si="70"/>
        <v>0.10656333135674956</v>
      </c>
      <c r="O80" s="20">
        <f t="shared" si="70"/>
        <v>6.7136408738521114E-2</v>
      </c>
      <c r="P80" s="20">
        <f t="shared" si="70"/>
        <v>1.4219013947413206E-2</v>
      </c>
      <c r="Q80" s="20">
        <f>Q73/M73-1</f>
        <v>-6.7094762938687436E-2</v>
      </c>
      <c r="R80" s="20">
        <f t="shared" si="67"/>
        <v>1.4229333307507197E-2</v>
      </c>
      <c r="S80" s="20">
        <f t="shared" si="67"/>
        <v>7.3888163887693148E-2</v>
      </c>
      <c r="T80" s="20">
        <f t="shared" si="67"/>
        <v>0.16096658654716678</v>
      </c>
      <c r="U80" s="20">
        <f t="shared" si="67"/>
        <v>0.18703047716410826</v>
      </c>
      <c r="V80" s="73">
        <f t="shared" si="67"/>
        <v>-1</v>
      </c>
      <c r="W80" s="73"/>
      <c r="X80" s="73"/>
      <c r="Y80" s="73"/>
    </row>
    <row r="81" spans="1:25" ht="15" hidden="1" thickBot="1" x14ac:dyDescent="0.4">
      <c r="A81" s="2" t="str">
        <f t="shared" si="68"/>
        <v>Rest of the World</v>
      </c>
      <c r="H81" s="20"/>
      <c r="I81" s="20">
        <f t="shared" ref="I81" si="71">I74/E74-1</f>
        <v>0.11380608187330887</v>
      </c>
      <c r="J81" s="20">
        <f t="shared" si="70"/>
        <v>0.30789595349361343</v>
      </c>
      <c r="K81" s="20">
        <f t="shared" si="70"/>
        <v>0.67864918607158842</v>
      </c>
      <c r="L81" s="20">
        <f t="shared" si="70"/>
        <v>0.37908706850477647</v>
      </c>
      <c r="M81" s="20">
        <f t="shared" si="70"/>
        <v>0.20903415258016467</v>
      </c>
      <c r="N81" s="20">
        <f t="shared" si="70"/>
        <v>0.16601596184510425</v>
      </c>
      <c r="O81" s="20">
        <f t="shared" si="70"/>
        <v>8.2421496402903971E-2</v>
      </c>
      <c r="P81" s="20">
        <f t="shared" si="70"/>
        <v>9.2961944708467303E-3</v>
      </c>
      <c r="Q81" s="20">
        <f>Q74/M74-1</f>
        <v>2.6784308496110354E-2</v>
      </c>
      <c r="R81" s="20">
        <f t="shared" si="67"/>
        <v>6.8803637011044749E-2</v>
      </c>
      <c r="S81" s="20">
        <f t="shared" si="67"/>
        <v>0.11861976764815196</v>
      </c>
      <c r="T81" s="20">
        <f t="shared" si="67"/>
        <v>0.30724050181989715</v>
      </c>
      <c r="U81" s="20">
        <f t="shared" si="67"/>
        <v>0.26671791371795339</v>
      </c>
      <c r="V81" s="74">
        <f t="shared" si="67"/>
        <v>-1</v>
      </c>
      <c r="W81" s="74"/>
      <c r="X81" s="74"/>
      <c r="Y81" s="74"/>
    </row>
    <row r="84" spans="1:25" x14ac:dyDescent="0.35">
      <c r="A84" s="2" t="s">
        <v>254</v>
      </c>
      <c r="B84" s="47">
        <v>1125</v>
      </c>
      <c r="C84" s="47">
        <v>1752</v>
      </c>
      <c r="D84" s="47">
        <v>1739</v>
      </c>
      <c r="E84" s="47">
        <v>1923</v>
      </c>
      <c r="F84" s="47">
        <v>1940</v>
      </c>
      <c r="G84" s="47">
        <v>2122</v>
      </c>
      <c r="H84" s="47">
        <v>2725</v>
      </c>
      <c r="I84" s="47">
        <v>3049</v>
      </c>
      <c r="J84" s="47">
        <v>5016</v>
      </c>
      <c r="K84" s="47">
        <v>8434</v>
      </c>
      <c r="L84" s="47">
        <v>15033</v>
      </c>
      <c r="M84" s="47">
        <v>21569</v>
      </c>
      <c r="N84" s="47">
        <v>10431</v>
      </c>
      <c r="O84" s="47">
        <v>5233</v>
      </c>
      <c r="P84" s="47">
        <v>6354</v>
      </c>
      <c r="Q84" s="47">
        <v>6863</v>
      </c>
      <c r="R84" s="3">
        <f>-[2]Daloopa!AS321</f>
        <v>9365</v>
      </c>
      <c r="S84" s="3">
        <f>-[2]Daloopa!AT321</f>
        <v>898</v>
      </c>
      <c r="T84" s="3">
        <v>3570</v>
      </c>
      <c r="U84" s="3">
        <v>5942</v>
      </c>
      <c r="V84" s="3">
        <f>15008+1273</f>
        <v>16281</v>
      </c>
      <c r="W84" s="3">
        <f>6299+1266</f>
        <v>7565</v>
      </c>
      <c r="X84" s="3">
        <f>8818+1263</f>
        <v>10081</v>
      </c>
      <c r="Y84" s="3">
        <f>1269</f>
        <v>1269</v>
      </c>
    </row>
    <row r="85" spans="1:25" x14ac:dyDescent="0.35">
      <c r="A85" s="2" t="s">
        <v>58</v>
      </c>
      <c r="B85" s="47">
        <v>5346</v>
      </c>
      <c r="C85" s="47">
        <v>4840</v>
      </c>
      <c r="D85" s="47">
        <v>5631</v>
      </c>
      <c r="E85" s="47">
        <v>4842</v>
      </c>
      <c r="F85" s="47">
        <v>7343</v>
      </c>
      <c r="G85" s="47">
        <v>514</v>
      </c>
      <c r="H85" s="47">
        <v>5950</v>
      </c>
      <c r="I85" s="47">
        <v>9222</v>
      </c>
      <c r="J85" s="47">
        <v>7819</v>
      </c>
      <c r="K85" s="47">
        <v>8511</v>
      </c>
      <c r="L85" s="47">
        <v>9547</v>
      </c>
      <c r="M85" s="47">
        <v>12562</v>
      </c>
      <c r="N85" s="47">
        <v>8528</v>
      </c>
      <c r="O85" s="47">
        <v>4450</v>
      </c>
      <c r="P85" s="47">
        <v>173</v>
      </c>
      <c r="Q85" s="47">
        <v>5288</v>
      </c>
      <c r="R85" s="47">
        <v>6911</v>
      </c>
      <c r="S85" s="47">
        <v>10955</v>
      </c>
      <c r="T85" s="47">
        <v>13639</v>
      </c>
      <c r="U85" s="47">
        <v>11505</v>
      </c>
      <c r="V85" s="47">
        <v>12531</v>
      </c>
      <c r="W85" s="47">
        <v>10898</v>
      </c>
      <c r="X85" s="47">
        <v>15522</v>
      </c>
      <c r="Y85" s="47">
        <v>13152</v>
      </c>
    </row>
    <row r="86" spans="1:25" x14ac:dyDescent="0.35">
      <c r="A86" s="2" t="s">
        <v>261</v>
      </c>
      <c r="B86" s="33">
        <f>B84/B85</f>
        <v>0.21043771043771045</v>
      </c>
      <c r="C86" s="33">
        <f t="shared" ref="C86:Y86" si="72">C84/C85</f>
        <v>0.36198347107438017</v>
      </c>
      <c r="D86" s="33">
        <f t="shared" si="72"/>
        <v>0.30882614100515005</v>
      </c>
      <c r="E86" s="33">
        <f t="shared" si="72"/>
        <v>0.39714993804213133</v>
      </c>
      <c r="F86" s="33">
        <f t="shared" si="72"/>
        <v>0.26419719460710883</v>
      </c>
      <c r="G86" s="33">
        <f t="shared" si="72"/>
        <v>4.1284046692607008</v>
      </c>
      <c r="H86" s="33">
        <f t="shared" si="72"/>
        <v>0.45798319327731091</v>
      </c>
      <c r="I86" s="33">
        <f t="shared" si="72"/>
        <v>0.33062242463673824</v>
      </c>
      <c r="J86" s="33">
        <f t="shared" si="72"/>
        <v>0.64151426013556723</v>
      </c>
      <c r="K86" s="33">
        <f t="shared" si="72"/>
        <v>0.99095288450240859</v>
      </c>
      <c r="L86" s="33">
        <f t="shared" si="72"/>
        <v>1.5746307740651513</v>
      </c>
      <c r="M86" s="33">
        <f t="shared" si="72"/>
        <v>1.717003661837287</v>
      </c>
      <c r="N86" s="33">
        <f t="shared" si="72"/>
        <v>1.2231472795497185</v>
      </c>
      <c r="O86" s="33">
        <f t="shared" si="72"/>
        <v>1.1759550561797754</v>
      </c>
      <c r="P86" s="33">
        <f t="shared" si="72"/>
        <v>36.728323699421964</v>
      </c>
      <c r="Q86" s="33">
        <f t="shared" si="72"/>
        <v>1.2978441754916792</v>
      </c>
      <c r="R86" s="33">
        <f t="shared" si="72"/>
        <v>1.3550860946317465</v>
      </c>
      <c r="S86" s="33">
        <f t="shared" si="72"/>
        <v>8.1971702418986769E-2</v>
      </c>
      <c r="T86" s="33">
        <f t="shared" si="72"/>
        <v>0.26174939511694406</v>
      </c>
      <c r="U86" s="33">
        <f t="shared" si="72"/>
        <v>0.51647109952194703</v>
      </c>
      <c r="V86" s="33">
        <f t="shared" si="72"/>
        <v>1.2992578405554225</v>
      </c>
      <c r="W86" s="33">
        <f t="shared" si="72"/>
        <v>0.69416406680124798</v>
      </c>
      <c r="X86" s="33">
        <f t="shared" si="72"/>
        <v>0.64946527509341578</v>
      </c>
      <c r="Y86" s="33">
        <f t="shared" si="72"/>
        <v>9.6487226277372259E-2</v>
      </c>
    </row>
    <row r="87" spans="1:25" x14ac:dyDescent="0.35">
      <c r="A87" s="2" t="s">
        <v>183</v>
      </c>
      <c r="B87" s="47">
        <v>45243</v>
      </c>
      <c r="C87" s="47">
        <v>48596</v>
      </c>
      <c r="D87" s="47">
        <v>52269</v>
      </c>
      <c r="E87" s="47">
        <v>54578</v>
      </c>
      <c r="F87" s="47">
        <v>60289</v>
      </c>
      <c r="G87" s="47">
        <v>58240</v>
      </c>
      <c r="H87" s="47">
        <v>55620</v>
      </c>
      <c r="I87" s="47">
        <v>61954</v>
      </c>
      <c r="J87" s="47">
        <v>64219</v>
      </c>
      <c r="K87" s="47">
        <v>64080</v>
      </c>
      <c r="L87" s="47">
        <v>58075</v>
      </c>
      <c r="M87" s="47">
        <v>47998</v>
      </c>
      <c r="N87" s="47">
        <v>43890</v>
      </c>
      <c r="O87" s="3">
        <v>40489</v>
      </c>
      <c r="P87" s="3">
        <f>14308+27468-9922</f>
        <v>31854</v>
      </c>
      <c r="Q87" s="3">
        <f>14681+26057-9923</f>
        <v>30815</v>
      </c>
      <c r="R87" s="3">
        <f>11551+25888-9925</f>
        <v>27514</v>
      </c>
      <c r="S87" s="3">
        <f>28785+24661-18382</f>
        <v>35064</v>
      </c>
      <c r="T87" s="3">
        <f>36890+24233-18383</f>
        <v>42740</v>
      </c>
      <c r="U87" s="3">
        <f>41862+23541-18385</f>
        <v>47018</v>
      </c>
      <c r="V87" s="3">
        <f>32307+25813-18387</f>
        <v>39733</v>
      </c>
      <c r="W87" s="3">
        <f>32045+26035-18389</f>
        <v>39691</v>
      </c>
      <c r="X87" s="3">
        <f>43852+27048-28823</f>
        <v>42077</v>
      </c>
      <c r="Y87" s="3">
        <f>43889+33926-28826</f>
        <v>48989</v>
      </c>
    </row>
    <row r="88" spans="1:25" x14ac:dyDescent="0.35">
      <c r="A88" s="2" t="s">
        <v>184</v>
      </c>
      <c r="B88" s="3">
        <v>2869</v>
      </c>
      <c r="C88" s="3">
        <v>2875</v>
      </c>
      <c r="D88" s="3">
        <v>2874</v>
      </c>
      <c r="E88" s="3">
        <v>2871</v>
      </c>
      <c r="F88" s="3">
        <v>2868</v>
      </c>
      <c r="G88" s="3">
        <v>2879</v>
      </c>
      <c r="H88" s="3">
        <v>2891</v>
      </c>
      <c r="I88" s="3">
        <v>2890</v>
      </c>
      <c r="J88" s="3">
        <v>2882</v>
      </c>
      <c r="K88" s="3">
        <v>2877</v>
      </c>
      <c r="L88" s="3">
        <v>2859</v>
      </c>
      <c r="M88" s="3">
        <v>2799</v>
      </c>
      <c r="N88" s="3">
        <v>2742</v>
      </c>
      <c r="O88" s="3">
        <v>2713</v>
      </c>
      <c r="P88" s="3">
        <v>2687</v>
      </c>
      <c r="Q88" s="3">
        <v>2640</v>
      </c>
      <c r="R88" s="3">
        <v>2596</v>
      </c>
      <c r="S88" s="3">
        <v>2612</v>
      </c>
      <c r="T88" s="3">
        <v>2641</v>
      </c>
      <c r="U88" s="3">
        <v>2630</v>
      </c>
      <c r="V88" s="3">
        <v>2625</v>
      </c>
      <c r="W88" s="3">
        <v>2610</v>
      </c>
      <c r="X88" s="3">
        <v>2600</v>
      </c>
      <c r="Y88" s="3">
        <v>2599</v>
      </c>
    </row>
    <row r="89" spans="1:25" x14ac:dyDescent="0.35">
      <c r="A89" s="2" t="s">
        <v>185</v>
      </c>
      <c r="E89" s="48"/>
      <c r="F89" s="20">
        <f>F88/B88-1</f>
        <v>-3.4855350296270071E-4</v>
      </c>
      <c r="G89" s="20">
        <f t="shared" ref="G89:N89" si="73">G88/C88-1</f>
        <v>1.3913043478261944E-3</v>
      </c>
      <c r="H89" s="20">
        <f t="shared" si="73"/>
        <v>5.915100904662518E-3</v>
      </c>
      <c r="I89" s="20">
        <f t="shared" si="73"/>
        <v>6.6179031696274038E-3</v>
      </c>
      <c r="J89" s="20">
        <f t="shared" si="73"/>
        <v>4.8814504881451448E-3</v>
      </c>
      <c r="K89" s="20">
        <f t="shared" si="73"/>
        <v>-6.9468565474117838E-4</v>
      </c>
      <c r="L89" s="20">
        <f t="shared" si="73"/>
        <v>-1.1068834313386344E-2</v>
      </c>
      <c r="M89" s="20">
        <f t="shared" si="73"/>
        <v>-3.148788927335644E-2</v>
      </c>
      <c r="N89" s="20">
        <f t="shared" si="73"/>
        <v>-4.8577376821651641E-2</v>
      </c>
      <c r="O89" s="20">
        <f>O88/K88-1</f>
        <v>-5.7003823427181133E-2</v>
      </c>
      <c r="P89" s="20">
        <f>P88/L88-1</f>
        <v>-6.0160895417978311E-2</v>
      </c>
      <c r="Q89" s="20">
        <f>Q88/M88-1</f>
        <v>-5.6806002143622747E-2</v>
      </c>
      <c r="R89" s="20">
        <f t="shared" ref="R89:U89" si="74">R88/N88-1</f>
        <v>-5.3245805981035788E-2</v>
      </c>
      <c r="S89" s="20">
        <f t="shared" si="74"/>
        <v>-3.7228160707703628E-2</v>
      </c>
      <c r="T89" s="20">
        <f t="shared" si="74"/>
        <v>-1.7119464086341685E-2</v>
      </c>
      <c r="U89" s="20">
        <f t="shared" si="74"/>
        <v>-3.7878787878787845E-3</v>
      </c>
      <c r="V89" s="20">
        <f>V88/R88-1</f>
        <v>1.1171032357472965E-2</v>
      </c>
      <c r="W89" s="20">
        <f>W88/S88-1</f>
        <v>-7.6569678407345521E-4</v>
      </c>
      <c r="X89" s="20">
        <f>X88/T88-1</f>
        <v>-1.5524422567209428E-2</v>
      </c>
      <c r="Y89" s="20">
        <f>Y88/U88-1</f>
        <v>-1.1787072243345964E-2</v>
      </c>
    </row>
    <row r="90" spans="1:25" x14ac:dyDescent="0.35">
      <c r="A90" s="2" t="s">
        <v>186</v>
      </c>
      <c r="C90" s="20">
        <f t="shared" ref="C90:N90" si="75">C88/B88-1</f>
        <v>2.0913210177762043E-3</v>
      </c>
      <c r="D90" s="20">
        <f t="shared" si="75"/>
        <v>-3.4782608695649309E-4</v>
      </c>
      <c r="E90" s="20">
        <f t="shared" si="75"/>
        <v>-1.0438413361169019E-3</v>
      </c>
      <c r="F90" s="20">
        <f t="shared" si="75"/>
        <v>-1.0449320794148065E-3</v>
      </c>
      <c r="G90" s="20">
        <f t="shared" si="75"/>
        <v>3.8354253835426455E-3</v>
      </c>
      <c r="H90" s="20">
        <f t="shared" si="75"/>
        <v>4.1681139284472923E-3</v>
      </c>
      <c r="I90" s="20">
        <f t="shared" si="75"/>
        <v>-3.459010722933753E-4</v>
      </c>
      <c r="J90" s="20">
        <f t="shared" si="75"/>
        <v>-2.7681660899654403E-3</v>
      </c>
      <c r="K90" s="20">
        <f t="shared" si="75"/>
        <v>-1.7349063150590149E-3</v>
      </c>
      <c r="L90" s="20">
        <f t="shared" si="75"/>
        <v>-6.2565172054223073E-3</v>
      </c>
      <c r="M90" s="20">
        <f t="shared" si="75"/>
        <v>-2.098635886673661E-2</v>
      </c>
      <c r="N90" s="20">
        <f t="shared" si="75"/>
        <v>-2.0364415862808127E-2</v>
      </c>
      <c r="O90" s="20">
        <f>O88/N88-1</f>
        <v>-1.0576221735959179E-2</v>
      </c>
      <c r="P90" s="20">
        <f>P88/O88-1</f>
        <v>-9.5834869148544444E-3</v>
      </c>
      <c r="Q90" s="20">
        <f>Q88/P88-1</f>
        <v>-1.7491626349088185E-2</v>
      </c>
      <c r="R90" s="20">
        <f t="shared" ref="R90:Y90" si="76">R88/Q88-1</f>
        <v>-1.6666666666666718E-2</v>
      </c>
      <c r="S90" s="20">
        <f t="shared" si="76"/>
        <v>6.1633281972264253E-3</v>
      </c>
      <c r="T90" s="20">
        <f t="shared" si="76"/>
        <v>1.1102603369065767E-2</v>
      </c>
      <c r="U90" s="20">
        <f t="shared" si="76"/>
        <v>-4.1650889814464076E-3</v>
      </c>
      <c r="V90" s="20">
        <f t="shared" si="76"/>
        <v>-1.9011406844106071E-3</v>
      </c>
      <c r="W90" s="75">
        <f t="shared" si="76"/>
        <v>-5.7142857142856718E-3</v>
      </c>
      <c r="X90" s="75">
        <f t="shared" si="76"/>
        <v>-3.8314176245211051E-3</v>
      </c>
      <c r="Y90" s="75">
        <f t="shared" si="76"/>
        <v>-3.8461538461542766E-4</v>
      </c>
    </row>
    <row r="91" spans="1:25" x14ac:dyDescent="0.35">
      <c r="A91" s="2" t="s">
        <v>187</v>
      </c>
      <c r="B91" s="3">
        <v>37773</v>
      </c>
      <c r="C91" s="3">
        <v>39651</v>
      </c>
      <c r="D91" s="3">
        <v>43030</v>
      </c>
      <c r="E91" s="3">
        <v>44942</v>
      </c>
      <c r="F91" s="3">
        <v>48268</v>
      </c>
      <c r="G91" s="3">
        <v>52534</v>
      </c>
      <c r="H91" s="3">
        <v>56653</v>
      </c>
      <c r="I91" s="3">
        <v>58604</v>
      </c>
      <c r="J91" s="3">
        <v>60654</v>
      </c>
      <c r="K91" s="3">
        <v>63404</v>
      </c>
      <c r="L91" s="3">
        <v>68177</v>
      </c>
      <c r="M91" s="3">
        <v>71970</v>
      </c>
      <c r="N91" s="3">
        <v>77805</v>
      </c>
      <c r="O91" s="3">
        <v>83553</v>
      </c>
      <c r="P91" s="3">
        <v>87314</v>
      </c>
      <c r="Q91" s="3">
        <v>86482</v>
      </c>
      <c r="R91" s="3">
        <v>77114</v>
      </c>
      <c r="S91" s="3">
        <v>71469</v>
      </c>
      <c r="T91" s="3">
        <v>66185</v>
      </c>
      <c r="U91" s="3">
        <v>67317</v>
      </c>
      <c r="V91" s="3">
        <v>69329</v>
      </c>
      <c r="W91" s="3">
        <v>70799</v>
      </c>
      <c r="X91" s="3">
        <v>72404</v>
      </c>
      <c r="Y91" s="3">
        <v>74067</v>
      </c>
    </row>
    <row r="92" spans="1:25" x14ac:dyDescent="0.35">
      <c r="A92" s="2" t="s">
        <v>186</v>
      </c>
      <c r="C92" s="27">
        <f t="shared" ref="C92:N92" si="77">C91-B91</f>
        <v>1878</v>
      </c>
      <c r="D92" s="27">
        <f t="shared" si="77"/>
        <v>3379</v>
      </c>
      <c r="E92" s="27">
        <f t="shared" si="77"/>
        <v>1912</v>
      </c>
      <c r="F92" s="27">
        <f t="shared" si="77"/>
        <v>3326</v>
      </c>
      <c r="G92" s="27">
        <f t="shared" si="77"/>
        <v>4266</v>
      </c>
      <c r="H92" s="27">
        <f t="shared" si="77"/>
        <v>4119</v>
      </c>
      <c r="I92" s="27">
        <f t="shared" si="77"/>
        <v>1951</v>
      </c>
      <c r="J92" s="27">
        <f t="shared" si="77"/>
        <v>2050</v>
      </c>
      <c r="K92" s="27">
        <f t="shared" si="77"/>
        <v>2750</v>
      </c>
      <c r="L92" s="27">
        <f t="shared" si="77"/>
        <v>4773</v>
      </c>
      <c r="M92" s="27">
        <f t="shared" si="77"/>
        <v>3793</v>
      </c>
      <c r="N92" s="27">
        <f t="shared" si="77"/>
        <v>5835</v>
      </c>
      <c r="O92" s="27">
        <f>O91-N91</f>
        <v>5748</v>
      </c>
      <c r="P92" s="27">
        <f>P91-O91</f>
        <v>3761</v>
      </c>
      <c r="Q92" s="27">
        <f>Q91-P91</f>
        <v>-832</v>
      </c>
      <c r="R92" s="27">
        <f t="shared" ref="R92:Y92" si="78">R91-Q91</f>
        <v>-9368</v>
      </c>
      <c r="S92" s="27">
        <f t="shared" si="78"/>
        <v>-5645</v>
      </c>
      <c r="T92" s="27">
        <f t="shared" si="78"/>
        <v>-5284</v>
      </c>
      <c r="U92" s="27">
        <f t="shared" si="78"/>
        <v>1132</v>
      </c>
      <c r="V92" s="27">
        <f t="shared" si="78"/>
        <v>2012</v>
      </c>
      <c r="W92" s="27">
        <f t="shared" si="78"/>
        <v>1470</v>
      </c>
      <c r="X92" s="27">
        <f t="shared" si="78"/>
        <v>1605</v>
      </c>
      <c r="Y92" s="27">
        <f t="shared" si="78"/>
        <v>1663</v>
      </c>
    </row>
    <row r="93" spans="1:25" x14ac:dyDescent="0.35">
      <c r="A93" s="2" t="s">
        <v>85</v>
      </c>
      <c r="B93" s="3">
        <v>1010</v>
      </c>
      <c r="C93" s="3">
        <v>1303</v>
      </c>
      <c r="D93" s="3">
        <v>1249</v>
      </c>
      <c r="E93" s="3">
        <v>1273</v>
      </c>
      <c r="F93" s="3">
        <v>1335</v>
      </c>
      <c r="G93" s="3">
        <v>1695</v>
      </c>
      <c r="H93" s="3">
        <v>1722</v>
      </c>
      <c r="I93" s="3">
        <v>1784</v>
      </c>
      <c r="J93" s="3">
        <v>1830</v>
      </c>
      <c r="K93" s="3">
        <v>2548</v>
      </c>
      <c r="L93" s="3">
        <v>2379</v>
      </c>
      <c r="M93" s="3">
        <v>2406</v>
      </c>
      <c r="N93" s="3">
        <v>2498</v>
      </c>
      <c r="O93" s="3">
        <v>3351</v>
      </c>
      <c r="P93" s="3">
        <v>3134</v>
      </c>
      <c r="Q93" s="3">
        <v>3008</v>
      </c>
      <c r="R93" s="3">
        <v>3051</v>
      </c>
      <c r="S93" s="3">
        <v>4060</v>
      </c>
      <c r="T93" s="3">
        <v>3492</v>
      </c>
      <c r="U93" s="3">
        <v>3424</v>
      </c>
      <c r="V93" s="3">
        <v>3562</v>
      </c>
      <c r="W93" s="3">
        <v>4616</v>
      </c>
      <c r="X93" s="3">
        <v>4250</v>
      </c>
      <c r="Y93" s="3">
        <v>4262</v>
      </c>
    </row>
    <row r="94" spans="1:25" x14ac:dyDescent="0.35">
      <c r="A94" s="2" t="s">
        <v>260</v>
      </c>
      <c r="F94" s="3">
        <f>SUM(C93:F93)*1000000/AVERAGE(C91:F91)</f>
        <v>117345.40141337532</v>
      </c>
      <c r="G94" s="3">
        <f t="shared" ref="G94:W94" si="79">SUM(D93:G93)*1000000/AVERAGE(D91:G91)</f>
        <v>117643.31952493457</v>
      </c>
      <c r="H94" s="3">
        <f t="shared" si="79"/>
        <v>119072.91115975039</v>
      </c>
      <c r="I94" s="3">
        <f t="shared" si="79"/>
        <v>121003.98502260956</v>
      </c>
      <c r="J94" s="3">
        <f t="shared" si="79"/>
        <v>123110.59554816257</v>
      </c>
      <c r="K94" s="3">
        <f t="shared" si="79"/>
        <v>131776.11098343189</v>
      </c>
      <c r="L94" s="3">
        <f t="shared" si="79"/>
        <v>136198.91643643932</v>
      </c>
      <c r="M94" s="3">
        <f t="shared" si="79"/>
        <v>138725.61079464809</v>
      </c>
      <c r="N94" s="3">
        <f t="shared" si="79"/>
        <v>139765.99041783364</v>
      </c>
      <c r="O94" s="3">
        <f t="shared" si="79"/>
        <v>141078.92074758295</v>
      </c>
      <c r="P94" s="3">
        <f t="shared" si="79"/>
        <v>142077.45710168974</v>
      </c>
      <c r="Q94" s="3">
        <f t="shared" si="79"/>
        <v>143110.33137005675</v>
      </c>
      <c r="R94" s="3">
        <f t="shared" si="79"/>
        <v>150019.58363107429</v>
      </c>
      <c r="S94" s="3">
        <f t="shared" si="79"/>
        <v>164439.99143864829</v>
      </c>
      <c r="T94" s="3">
        <f t="shared" si="79"/>
        <v>180726.97095435686</v>
      </c>
      <c r="U94" s="3">
        <f t="shared" si="79"/>
        <v>198904.58549727919</v>
      </c>
      <c r="V94" s="3">
        <f t="shared" si="79"/>
        <v>212001.45825738242</v>
      </c>
      <c r="W94" s="3">
        <f t="shared" si="79"/>
        <v>220648.3207250667</v>
      </c>
      <c r="X94" s="3">
        <f>SUM(U93:X93)*1000000/AVERAGE(U91:X91)</f>
        <v>226579.33385504325</v>
      </c>
      <c r="Y94" s="3">
        <f>SUM(V93:Y93)*1000000/AVERAGE(V91:Y91)</f>
        <v>232938.70529904152</v>
      </c>
    </row>
    <row r="96" spans="1:25" x14ac:dyDescent="0.35">
      <c r="A96" s="2" t="s">
        <v>3</v>
      </c>
    </row>
    <row r="97" spans="1:25" x14ac:dyDescent="0.35">
      <c r="A97" s="2" t="s">
        <v>139</v>
      </c>
      <c r="F97" s="20">
        <v>0.66775666685459778</v>
      </c>
      <c r="G97" s="20">
        <v>0.68090116123508326</v>
      </c>
      <c r="H97" s="20">
        <v>0.62552398695854683</v>
      </c>
      <c r="I97" s="20">
        <v>0.54492020518666284</v>
      </c>
      <c r="J97" s="20">
        <v>0.56524397233579149</v>
      </c>
      <c r="K97" s="20">
        <v>0.57468101936238269</v>
      </c>
      <c r="L97" s="20">
        <v>0.64071009996552908</v>
      </c>
      <c r="M97" s="20">
        <v>0.62623622702028447</v>
      </c>
      <c r="N97" s="20">
        <v>0.69456786584491903</v>
      </c>
      <c r="O97" s="20">
        <v>0.71001318437304839</v>
      </c>
      <c r="P97" s="20">
        <v>0.79562675903875302</v>
      </c>
      <c r="Q97" s="20">
        <v>0.80105704958806156</v>
      </c>
      <c r="R97" s="20">
        <v>0.74770466049921447</v>
      </c>
      <c r="S97" s="20">
        <v>0.70649082783836992</v>
      </c>
      <c r="T97" s="20">
        <v>0.59737597375973761</v>
      </c>
      <c r="U97" s="20">
        <v>0.5915334945526165</v>
      </c>
      <c r="V97" s="20">
        <v>0.62095734467151287</v>
      </c>
      <c r="W97" s="20">
        <v>0.61999948811138694</v>
      </c>
      <c r="X97" s="20">
        <v>0.57254428539752145</v>
      </c>
      <c r="Y97" s="20">
        <f>25020/48385</f>
        <v>0.51710240777100336</v>
      </c>
    </row>
    <row r="98" spans="1:25" x14ac:dyDescent="0.35">
      <c r="A98" s="2" t="s">
        <v>257</v>
      </c>
      <c r="F98" s="20">
        <v>0.20623555279923325</v>
      </c>
      <c r="G98" s="20">
        <v>0.18001819446674158</v>
      </c>
      <c r="H98" s="20">
        <v>0.18062412668840241</v>
      </c>
      <c r="I98" s="20">
        <v>0.17163009404388715</v>
      </c>
      <c r="J98" s="20">
        <v>0.16900385923350272</v>
      </c>
      <c r="K98" s="20">
        <v>0.16284348454104619</v>
      </c>
      <c r="L98" s="20">
        <v>0.1566356428817649</v>
      </c>
      <c r="M98" s="20">
        <v>0.16459267619019335</v>
      </c>
      <c r="N98" s="20">
        <v>0.19879604414504801</v>
      </c>
      <c r="O98" s="20">
        <v>0.26878773159392133</v>
      </c>
      <c r="P98" s="20">
        <v>0.34343653027350796</v>
      </c>
      <c r="Q98" s="20">
        <v>0.28674024560858075</v>
      </c>
      <c r="R98" s="20">
        <v>0.24740792459417002</v>
      </c>
      <c r="S98" s="20">
        <v>0.19856870527203976</v>
      </c>
      <c r="T98" s="20">
        <v>0.19806126632694898</v>
      </c>
      <c r="U98" s="20">
        <v>0.1969285233477101</v>
      </c>
      <c r="V98" s="20">
        <v>0.18419969825812646</v>
      </c>
      <c r="W98" s="20">
        <v>0.21683601648281334</v>
      </c>
      <c r="X98" s="20">
        <v>0.22671167064968342</v>
      </c>
      <c r="Y98" s="20">
        <f>(14425+411)/48385</f>
        <v>0.30662395370466056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4862D4-AEE6-45E9-AA63-D39151C48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How to Use </vt:lpstr>
      <vt:lpstr>Color Code</vt:lpstr>
      <vt:lpstr>Daloopa</vt:lpstr>
      <vt:lpstr>Model</vt:lpstr>
      <vt:lpstr>PP&amp;E</vt:lpstr>
      <vt:lpstr>Valuation</vt:lpstr>
      <vt:lpstr>FOA</vt:lpstr>
      <vt:lpstr>RL</vt:lpstr>
      <vt:lpstr>Quarterly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Abdullah Al-Rezwan</cp:lastModifiedBy>
  <dcterms:created xsi:type="dcterms:W3CDTF">2020-08-12T19:16:06Z</dcterms:created>
  <dcterms:modified xsi:type="dcterms:W3CDTF">2026-02-02T15:47:26Z</dcterms:modified>
</cp:coreProperties>
</file>